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REVIEW_HIST_PHOTOS\historic_air_photos\data\"/>
    </mc:Choice>
  </mc:AlternateContent>
  <bookViews>
    <workbookView xWindow="0" yWindow="0" windowWidth="38400" windowHeight="16773" activeTab="6"/>
  </bookViews>
  <sheets>
    <sheet name="publications" sheetId="1" r:id="rId1"/>
    <sheet name="geographic" sheetId="2" r:id="rId2"/>
    <sheet name="scientific" sheetId="3" r:id="rId3"/>
    <sheet name="datasets" sheetId="4" r:id="rId4"/>
    <sheet name="processing" sheetId="5" r:id="rId5"/>
    <sheet name="accuracy" sheetId="6" r:id="rId6"/>
    <sheet name="outputs" sheetId="7" r:id="rId7"/>
  </sheets>
  <definedNames>
    <definedName name="Z_B64BA3EC_18DB_4409_9D6C_95648CE71DC3_.wvu.FilterData" localSheetId="0" hidden="1">publications!$A$1:$H$319</definedName>
  </definedNames>
  <calcPr calcId="162913"/>
  <customWorkbookViews>
    <customWorkbookView name="Filter 1" guid="{B64BA3EC-18DB-4409-9D6C-95648CE71DC3}" maximized="1" windowWidth="0" windowHeight="0" activeSheetId="0"/>
  </customWorkbookViews>
</workbook>
</file>

<file path=xl/calcChain.xml><?xml version="1.0" encoding="utf-8"?>
<calcChain xmlns="http://schemas.openxmlformats.org/spreadsheetml/2006/main">
  <c r="H429" i="6" l="1"/>
  <c r="H428" i="6"/>
  <c r="H427" i="6"/>
  <c r="H426" i="6"/>
  <c r="H425" i="6"/>
  <c r="H424" i="6"/>
  <c r="H420" i="6"/>
  <c r="H419" i="6"/>
  <c r="H418" i="6"/>
  <c r="H417" i="6"/>
  <c r="H416" i="6"/>
  <c r="H415" i="6"/>
  <c r="H414" i="6"/>
  <c r="H413" i="6"/>
  <c r="H388" i="6"/>
  <c r="H209" i="6"/>
  <c r="H208" i="6"/>
  <c r="H207" i="6"/>
  <c r="H149" i="6"/>
  <c r="H148" i="6"/>
  <c r="H147" i="6"/>
  <c r="H145" i="6"/>
  <c r="H119" i="6"/>
  <c r="H118" i="6"/>
  <c r="H117" i="6"/>
  <c r="H116" i="6"/>
  <c r="H105" i="6"/>
  <c r="H104" i="6"/>
  <c r="H103" i="6"/>
  <c r="H102" i="6"/>
  <c r="H101" i="6"/>
  <c r="H100" i="6"/>
  <c r="H99" i="6"/>
  <c r="H98" i="6"/>
  <c r="H97" i="6"/>
  <c r="H96" i="6"/>
  <c r="H95" i="6"/>
  <c r="H94" i="6"/>
  <c r="H93" i="6"/>
  <c r="H92" i="6"/>
  <c r="H91" i="6"/>
  <c r="H90" i="6"/>
  <c r="H84" i="6"/>
  <c r="H83" i="6"/>
  <c r="H82" i="6"/>
  <c r="H81" i="6"/>
  <c r="H80" i="6"/>
  <c r="H79" i="6"/>
  <c r="H78" i="6"/>
  <c r="H77" i="6"/>
  <c r="H76" i="6"/>
  <c r="H75" i="6"/>
  <c r="H74" i="6"/>
  <c r="H73" i="6"/>
  <c r="H72" i="6"/>
  <c r="H71" i="6"/>
  <c r="H70" i="6"/>
  <c r="H69" i="6"/>
  <c r="H68" i="6"/>
  <c r="H67" i="6"/>
  <c r="H56" i="6"/>
  <c r="H55" i="6"/>
  <c r="H54" i="6"/>
  <c r="H53" i="6"/>
  <c r="H46" i="6"/>
  <c r="H31" i="6"/>
  <c r="H30" i="6"/>
  <c r="H29" i="6"/>
  <c r="H28" i="6"/>
  <c r="H27" i="6"/>
  <c r="H26" i="6"/>
  <c r="H25" i="6"/>
  <c r="H24" i="6"/>
  <c r="H23" i="6"/>
  <c r="H22" i="6"/>
  <c r="H19" i="6"/>
  <c r="H18" i="6"/>
  <c r="H17" i="6"/>
  <c r="H16" i="6"/>
  <c r="H15" i="6"/>
  <c r="H13" i="6"/>
  <c r="H12" i="6"/>
  <c r="H11" i="6"/>
  <c r="H10" i="6"/>
  <c r="C429" i="4"/>
  <c r="C428" i="4"/>
  <c r="C427" i="4"/>
  <c r="C426" i="4"/>
  <c r="C425" i="4"/>
  <c r="C424" i="4"/>
  <c r="C423" i="4"/>
  <c r="C422" i="4"/>
  <c r="C421" i="4"/>
  <c r="C420" i="4"/>
  <c r="C419" i="4"/>
  <c r="C418" i="4"/>
  <c r="C417" i="4"/>
  <c r="C416" i="4"/>
  <c r="C415" i="4"/>
  <c r="C414" i="4"/>
  <c r="C413" i="4"/>
  <c r="C412" i="4"/>
  <c r="C411" i="4"/>
  <c r="C410" i="4"/>
  <c r="C409" i="4"/>
  <c r="C408" i="4"/>
  <c r="C407" i="4"/>
  <c r="C406" i="4"/>
  <c r="C405" i="4"/>
  <c r="C404" i="4"/>
  <c r="C403" i="4"/>
  <c r="C402" i="4"/>
  <c r="C401" i="4"/>
  <c r="C400" i="4"/>
  <c r="C399" i="4"/>
  <c r="C398" i="4"/>
  <c r="C397" i="4"/>
  <c r="C396" i="4"/>
  <c r="C395" i="4"/>
  <c r="C394" i="4"/>
  <c r="C393" i="4"/>
  <c r="C392" i="4"/>
  <c r="C391" i="4"/>
  <c r="C390" i="4"/>
  <c r="C389" i="4"/>
  <c r="C388" i="4"/>
  <c r="C387" i="4"/>
  <c r="C386" i="4"/>
  <c r="C385" i="4"/>
  <c r="C384" i="4"/>
  <c r="C383" i="4"/>
  <c r="C382" i="4"/>
  <c r="C381" i="4"/>
  <c r="C380" i="4"/>
  <c r="C379" i="4"/>
  <c r="C378" i="4"/>
  <c r="C377" i="4"/>
  <c r="C376" i="4"/>
  <c r="C375" i="4"/>
  <c r="C374" i="4"/>
  <c r="C373" i="4"/>
  <c r="C372" i="4"/>
  <c r="C371" i="4"/>
  <c r="C370" i="4"/>
  <c r="C369" i="4"/>
  <c r="C368" i="4"/>
  <c r="C367" i="4"/>
  <c r="C366" i="4"/>
  <c r="C365" i="4"/>
  <c r="C364" i="4"/>
  <c r="C363" i="4"/>
  <c r="C362" i="4"/>
  <c r="C361" i="4"/>
  <c r="C360" i="4"/>
  <c r="C359" i="4"/>
  <c r="C358" i="4"/>
  <c r="C357" i="4"/>
  <c r="C356" i="4"/>
  <c r="C355" i="4"/>
  <c r="C354" i="4"/>
  <c r="C353" i="4"/>
  <c r="C352" i="4"/>
  <c r="C351" i="4"/>
  <c r="C350" i="4"/>
  <c r="C349" i="4"/>
  <c r="C348" i="4"/>
  <c r="C347" i="4"/>
  <c r="C346" i="4"/>
  <c r="C345" i="4"/>
  <c r="C344" i="4"/>
  <c r="C343" i="4"/>
  <c r="C342" i="4"/>
  <c r="C341" i="4"/>
  <c r="C340" i="4"/>
  <c r="C339" i="4"/>
  <c r="C338" i="4"/>
  <c r="C337" i="4"/>
  <c r="C336" i="4"/>
  <c r="C335" i="4"/>
  <c r="C334" i="4"/>
  <c r="C333" i="4"/>
  <c r="C332" i="4"/>
  <c r="C331" i="4"/>
  <c r="C330" i="4"/>
  <c r="C329" i="4"/>
  <c r="C328" i="4"/>
  <c r="C327" i="4"/>
  <c r="C326" i="4"/>
  <c r="C325" i="4"/>
  <c r="C324" i="4"/>
  <c r="C323" i="4"/>
  <c r="C322" i="4"/>
  <c r="C321" i="4"/>
  <c r="C320" i="4"/>
  <c r="C319" i="4"/>
  <c r="C318" i="4"/>
  <c r="C317" i="4"/>
  <c r="C316" i="4"/>
  <c r="C315" i="4"/>
  <c r="C314" i="4"/>
  <c r="C313" i="4"/>
  <c r="C312" i="4"/>
  <c r="C311" i="4"/>
  <c r="C310" i="4"/>
  <c r="C309" i="4"/>
  <c r="C308" i="4"/>
  <c r="C307" i="4"/>
  <c r="C306" i="4"/>
  <c r="C305" i="4"/>
  <c r="C304" i="4"/>
  <c r="C303" i="4"/>
  <c r="C302" i="4"/>
  <c r="C301" i="4"/>
  <c r="C300" i="4"/>
  <c r="C299" i="4"/>
  <c r="C298" i="4"/>
  <c r="C297" i="4"/>
  <c r="C296" i="4"/>
  <c r="C295" i="4"/>
  <c r="C294" i="4"/>
  <c r="C293" i="4"/>
  <c r="C292" i="4"/>
  <c r="C291" i="4"/>
  <c r="C290" i="4"/>
  <c r="C289" i="4"/>
  <c r="C288" i="4"/>
  <c r="C287" i="4"/>
  <c r="C286" i="4"/>
  <c r="C285" i="4"/>
  <c r="C284" i="4"/>
  <c r="C283" i="4"/>
  <c r="C282" i="4"/>
  <c r="C281" i="4"/>
  <c r="C280" i="4"/>
  <c r="C279" i="4"/>
  <c r="C278" i="4"/>
  <c r="C277" i="4"/>
  <c r="C276" i="4"/>
  <c r="C275" i="4"/>
  <c r="C274" i="4"/>
  <c r="C273" i="4"/>
  <c r="C272" i="4"/>
  <c r="C271" i="4"/>
  <c r="C270" i="4"/>
  <c r="C269" i="4"/>
  <c r="C268" i="4"/>
  <c r="C267" i="4"/>
  <c r="C266" i="4"/>
  <c r="C265" i="4"/>
  <c r="C264" i="4"/>
  <c r="C263" i="4"/>
  <c r="C262" i="4"/>
  <c r="C261" i="4"/>
  <c r="C260" i="4"/>
  <c r="C259" i="4"/>
  <c r="C258" i="4"/>
  <c r="C257" i="4"/>
  <c r="C256" i="4"/>
  <c r="C255" i="4"/>
  <c r="C254" i="4"/>
  <c r="C253" i="4"/>
  <c r="C252" i="4"/>
  <c r="C251" i="4"/>
  <c r="C250" i="4"/>
  <c r="C249" i="4"/>
  <c r="C248" i="4"/>
  <c r="C247" i="4"/>
  <c r="C246" i="4"/>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C215" i="4"/>
  <c r="C214" i="4"/>
  <c r="C213" i="4"/>
  <c r="C212" i="4"/>
  <c r="C211" i="4"/>
  <c r="C210" i="4"/>
  <c r="C209" i="4"/>
  <c r="C208" i="4"/>
  <c r="C207" i="4"/>
  <c r="C206" i="4"/>
  <c r="C205" i="4"/>
  <c r="C204" i="4"/>
  <c r="C203" i="4"/>
  <c r="C202" i="4"/>
  <c r="C201" i="4"/>
  <c r="C200" i="4"/>
  <c r="C199" i="4"/>
  <c r="C198" i="4"/>
  <c r="C197" i="4"/>
  <c r="C196" i="4"/>
  <c r="C195" i="4"/>
  <c r="C194" i="4"/>
  <c r="C193" i="4"/>
  <c r="C192" i="4"/>
  <c r="C191" i="4"/>
  <c r="C190" i="4"/>
  <c r="C189" i="4"/>
  <c r="C188" i="4"/>
  <c r="C187" i="4"/>
  <c r="C186" i="4"/>
  <c r="C185" i="4"/>
  <c r="C184" i="4"/>
  <c r="C183" i="4"/>
  <c r="C182" i="4"/>
  <c r="C181" i="4"/>
  <c r="C180" i="4"/>
  <c r="C179" i="4"/>
  <c r="C178" i="4"/>
  <c r="C177" i="4"/>
  <c r="C176" i="4"/>
  <c r="C175" i="4"/>
  <c r="C174" i="4"/>
  <c r="C173" i="4"/>
  <c r="C172" i="4"/>
  <c r="C171" i="4"/>
  <c r="C170" i="4"/>
  <c r="C169" i="4"/>
  <c r="C168" i="4"/>
  <c r="C167" i="4"/>
  <c r="C166" i="4"/>
  <c r="C165" i="4"/>
  <c r="C164" i="4"/>
  <c r="C163" i="4"/>
  <c r="C162" i="4"/>
  <c r="C161" i="4"/>
  <c r="C160" i="4"/>
  <c r="C159" i="4"/>
  <c r="C158" i="4"/>
  <c r="C157" i="4"/>
  <c r="C156" i="4"/>
  <c r="C155" i="4"/>
  <c r="C154" i="4"/>
  <c r="C153" i="4"/>
  <c r="C152" i="4"/>
  <c r="C151" i="4"/>
  <c r="C150" i="4"/>
  <c r="C149" i="4"/>
  <c r="C148" i="4"/>
  <c r="C147" i="4"/>
  <c r="C146" i="4"/>
  <c r="C145" i="4"/>
  <c r="C144" i="4"/>
  <c r="C143" i="4"/>
  <c r="C142" i="4"/>
  <c r="C141" i="4"/>
  <c r="C140" i="4"/>
  <c r="C139" i="4"/>
  <c r="C138" i="4"/>
  <c r="C137" i="4"/>
  <c r="C136" i="4"/>
  <c r="C135" i="4"/>
  <c r="C134" i="4"/>
  <c r="C133" i="4"/>
  <c r="C132" i="4"/>
  <c r="C131" i="4"/>
  <c r="C130" i="4"/>
  <c r="C129" i="4"/>
  <c r="C128" i="4"/>
  <c r="C127" i="4"/>
  <c r="C126" i="4"/>
  <c r="C125" i="4"/>
  <c r="C124" i="4"/>
  <c r="C123" i="4"/>
  <c r="C122" i="4"/>
  <c r="C121" i="4"/>
  <c r="C120" i="4"/>
  <c r="C119" i="4"/>
  <c r="C118" i="4"/>
  <c r="C117" i="4"/>
  <c r="C116" i="4"/>
  <c r="C115" i="4"/>
  <c r="C114" i="4"/>
  <c r="C113" i="4"/>
  <c r="C112" i="4"/>
  <c r="C111" i="4"/>
  <c r="C110" i="4"/>
  <c r="C109" i="4"/>
  <c r="C108" i="4"/>
  <c r="C107" i="4"/>
  <c r="C106" i="4"/>
  <c r="C105" i="4"/>
  <c r="C104" i="4"/>
  <c r="C103" i="4"/>
  <c r="C102" i="4"/>
  <c r="C101" i="4"/>
  <c r="C100" i="4"/>
  <c r="C99" i="4"/>
  <c r="C98" i="4"/>
  <c r="C97" i="4"/>
  <c r="C96" i="4"/>
  <c r="C95" i="4"/>
  <c r="C94" i="4"/>
  <c r="C93" i="4"/>
  <c r="C92" i="4"/>
  <c r="C91" i="4"/>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C54" i="4"/>
  <c r="C53" i="4"/>
  <c r="C52" i="4"/>
  <c r="C51" i="4"/>
  <c r="C50" i="4"/>
  <c r="C49" i="4"/>
  <c r="C48" i="4"/>
  <c r="C47" i="4"/>
  <c r="C46" i="4"/>
  <c r="C45"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14" i="4"/>
  <c r="C13" i="4"/>
  <c r="C12" i="4"/>
  <c r="C11" i="4"/>
  <c r="C10" i="4"/>
  <c r="C9" i="4"/>
  <c r="C8" i="4"/>
  <c r="C7" i="4"/>
  <c r="C6" i="4"/>
  <c r="U5" i="4"/>
  <c r="T5" i="4"/>
  <c r="S5" i="4"/>
  <c r="C5" i="4"/>
  <c r="C4" i="4"/>
  <c r="C3" i="4"/>
  <c r="C2" i="4"/>
  <c r="L319" i="1"/>
  <c r="B319" i="1"/>
  <c r="L318" i="1"/>
  <c r="B318" i="1"/>
  <c r="L317" i="1"/>
  <c r="B317" i="1"/>
  <c r="M316" i="1"/>
  <c r="B316" i="1"/>
  <c r="B315" i="1"/>
  <c r="K315" i="1" s="1"/>
  <c r="M314" i="1"/>
  <c r="L314" i="1"/>
  <c r="K314" i="1"/>
  <c r="B314" i="1"/>
  <c r="M313" i="1"/>
  <c r="L313" i="1"/>
  <c r="B313" i="1"/>
  <c r="B312" i="1"/>
  <c r="L311" i="1"/>
  <c r="B311" i="1"/>
  <c r="M310" i="1"/>
  <c r="B310" i="1"/>
  <c r="B309" i="1"/>
  <c r="B308" i="1"/>
  <c r="L307" i="1"/>
  <c r="B307" i="1"/>
  <c r="B306" i="1"/>
  <c r="M305" i="1"/>
  <c r="L305" i="1"/>
  <c r="K305" i="1"/>
  <c r="B305" i="1"/>
  <c r="M304" i="1"/>
  <c r="L304" i="1"/>
  <c r="B304" i="1"/>
  <c r="B303" i="1"/>
  <c r="L302" i="1"/>
  <c r="B302" i="1"/>
  <c r="M301" i="1"/>
  <c r="B301" i="1"/>
  <c r="B300" i="1"/>
  <c r="B299" i="1"/>
  <c r="M298" i="1"/>
  <c r="L298" i="1"/>
  <c r="B298" i="1"/>
  <c r="B297" i="1"/>
  <c r="M296" i="1"/>
  <c r="L296" i="1"/>
  <c r="K296" i="1"/>
  <c r="B296" i="1"/>
  <c r="M295" i="1"/>
  <c r="L295" i="1"/>
  <c r="B295" i="1"/>
  <c r="L294" i="1"/>
  <c r="B294" i="1"/>
  <c r="L293" i="1"/>
  <c r="B293" i="1"/>
  <c r="M292" i="1"/>
  <c r="B292" i="1"/>
  <c r="B291" i="1"/>
  <c r="B290" i="1"/>
  <c r="M289" i="1"/>
  <c r="L289" i="1"/>
  <c r="B289" i="1"/>
  <c r="B288" i="1"/>
  <c r="M287" i="1"/>
  <c r="L287" i="1"/>
  <c r="K287" i="1"/>
  <c r="B287" i="1"/>
  <c r="M286" i="1"/>
  <c r="L286" i="1"/>
  <c r="B286" i="1"/>
  <c r="B285" i="1"/>
  <c r="L284" i="1"/>
  <c r="B284" i="1"/>
  <c r="M283" i="1"/>
  <c r="B283" i="1"/>
  <c r="B282" i="1"/>
  <c r="B281" i="1"/>
  <c r="M280" i="1"/>
  <c r="L280" i="1"/>
  <c r="B280" i="1"/>
  <c r="B279" i="1"/>
  <c r="M278" i="1"/>
  <c r="L278" i="1"/>
  <c r="K278" i="1"/>
  <c r="B278" i="1"/>
  <c r="M277" i="1"/>
  <c r="L277" i="1"/>
  <c r="B277" i="1"/>
  <c r="M276" i="1"/>
  <c r="B276" i="1"/>
  <c r="L275" i="1"/>
  <c r="B275" i="1"/>
  <c r="M274" i="1"/>
  <c r="B274" i="1"/>
  <c r="B273" i="1"/>
  <c r="B272" i="1"/>
  <c r="M271" i="1"/>
  <c r="L271" i="1"/>
  <c r="B271" i="1"/>
  <c r="B270" i="1"/>
  <c r="M269" i="1"/>
  <c r="L269" i="1"/>
  <c r="K269" i="1"/>
  <c r="B269" i="1"/>
  <c r="M268" i="1"/>
  <c r="L268" i="1"/>
  <c r="B268" i="1"/>
  <c r="L267" i="1"/>
  <c r="B267" i="1"/>
  <c r="L266" i="1"/>
  <c r="B266" i="1"/>
  <c r="M265" i="1"/>
  <c r="B265" i="1"/>
  <c r="B264" i="1"/>
  <c r="B263" i="1"/>
  <c r="M262" i="1"/>
  <c r="L262" i="1"/>
  <c r="B262" i="1"/>
  <c r="B261" i="1"/>
  <c r="M260" i="1"/>
  <c r="L260" i="1"/>
  <c r="K260" i="1"/>
  <c r="B260" i="1"/>
  <c r="M259" i="1"/>
  <c r="L259" i="1"/>
  <c r="B259" i="1"/>
  <c r="L258" i="1"/>
  <c r="B258" i="1"/>
  <c r="L257" i="1"/>
  <c r="B257" i="1"/>
  <c r="M256" i="1"/>
  <c r="B256" i="1"/>
  <c r="B255" i="1"/>
  <c r="B254" i="1"/>
  <c r="M253" i="1"/>
  <c r="L253" i="1"/>
  <c r="B253" i="1"/>
  <c r="B252" i="1"/>
  <c r="M251" i="1"/>
  <c r="L251" i="1"/>
  <c r="K251" i="1"/>
  <c r="B251" i="1"/>
  <c r="M250" i="1"/>
  <c r="L250" i="1"/>
  <c r="B250" i="1"/>
  <c r="B249" i="1"/>
  <c r="L248" i="1"/>
  <c r="B248" i="1"/>
  <c r="M247" i="1"/>
  <c r="B247" i="1"/>
  <c r="B246" i="1"/>
  <c r="B245" i="1"/>
  <c r="M244" i="1"/>
  <c r="L244" i="1"/>
  <c r="B244" i="1"/>
  <c r="B243" i="1"/>
  <c r="M242" i="1"/>
  <c r="L242" i="1"/>
  <c r="K242" i="1"/>
  <c r="B242" i="1"/>
  <c r="M241" i="1"/>
  <c r="L241" i="1"/>
  <c r="B241" i="1"/>
  <c r="M240" i="1"/>
  <c r="B240" i="1"/>
  <c r="M239" i="1"/>
  <c r="L239" i="1"/>
  <c r="B239" i="1"/>
  <c r="M238" i="1"/>
  <c r="B238" i="1"/>
  <c r="B237" i="1"/>
  <c r="B236" i="1"/>
  <c r="M235" i="1"/>
  <c r="L235" i="1"/>
  <c r="B235" i="1"/>
  <c r="B234" i="1"/>
  <c r="M233" i="1"/>
  <c r="L233" i="1"/>
  <c r="K233" i="1"/>
  <c r="B233" i="1"/>
  <c r="M232" i="1"/>
  <c r="L232" i="1"/>
  <c r="B232" i="1"/>
  <c r="M231" i="1"/>
  <c r="L231" i="1"/>
  <c r="B231" i="1"/>
  <c r="M230" i="1"/>
  <c r="L230" i="1"/>
  <c r="B230" i="1"/>
  <c r="M229" i="1"/>
  <c r="B229" i="1"/>
  <c r="L228" i="1"/>
  <c r="B228" i="1"/>
  <c r="B227" i="1"/>
  <c r="L226" i="1"/>
  <c r="B226" i="1"/>
  <c r="M226" i="1" s="1"/>
  <c r="B225" i="1"/>
  <c r="M224" i="1"/>
  <c r="L224" i="1"/>
  <c r="K224" i="1"/>
  <c r="B224" i="1"/>
  <c r="M223" i="1"/>
  <c r="L223" i="1"/>
  <c r="B223" i="1"/>
  <c r="M222" i="1"/>
  <c r="L222" i="1"/>
  <c r="B222" i="1"/>
  <c r="M221" i="1"/>
  <c r="L221" i="1"/>
  <c r="B221" i="1"/>
  <c r="M220" i="1"/>
  <c r="B220" i="1"/>
  <c r="L219" i="1"/>
  <c r="B219" i="1"/>
  <c r="B218" i="1"/>
  <c r="L217" i="1"/>
  <c r="B217" i="1"/>
  <c r="M217" i="1" s="1"/>
  <c r="B216" i="1"/>
  <c r="M215" i="1"/>
  <c r="L215" i="1"/>
  <c r="K215" i="1"/>
  <c r="B215" i="1"/>
  <c r="M214" i="1"/>
  <c r="L214" i="1"/>
  <c r="B214" i="1"/>
  <c r="M213" i="1"/>
  <c r="L213" i="1"/>
  <c r="B213" i="1"/>
  <c r="M212" i="1"/>
  <c r="L212" i="1"/>
  <c r="B212" i="1"/>
  <c r="M211" i="1"/>
  <c r="B211" i="1"/>
  <c r="L210" i="1"/>
  <c r="B210" i="1"/>
  <c r="B209" i="1"/>
  <c r="L208" i="1"/>
  <c r="B208" i="1"/>
  <c r="M208" i="1" s="1"/>
  <c r="B207" i="1"/>
  <c r="M206" i="1"/>
  <c r="L206" i="1"/>
  <c r="K206" i="1"/>
  <c r="B206" i="1"/>
  <c r="M205" i="1"/>
  <c r="L205" i="1"/>
  <c r="B205" i="1"/>
  <c r="M204" i="1"/>
  <c r="L204" i="1"/>
  <c r="B204" i="1"/>
  <c r="M203" i="1"/>
  <c r="L203" i="1"/>
  <c r="B203" i="1"/>
  <c r="M202" i="1"/>
  <c r="B202" i="1"/>
  <c r="L201" i="1"/>
  <c r="B201" i="1"/>
  <c r="B200" i="1"/>
  <c r="M199" i="1"/>
  <c r="L199" i="1"/>
  <c r="B199" i="1"/>
  <c r="B198" i="1"/>
  <c r="M197" i="1"/>
  <c r="L197" i="1"/>
  <c r="K197" i="1"/>
  <c r="B197" i="1"/>
  <c r="M196" i="1"/>
  <c r="L196" i="1"/>
  <c r="B196" i="1"/>
  <c r="B195" i="1"/>
  <c r="M194" i="1"/>
  <c r="L194" i="1"/>
  <c r="B194" i="1"/>
  <c r="M193" i="1"/>
  <c r="B193" i="1"/>
  <c r="L192" i="1"/>
  <c r="B192" i="1"/>
  <c r="B191" i="1"/>
  <c r="B190" i="1"/>
  <c r="B189" i="1"/>
  <c r="M188" i="1"/>
  <c r="L188" i="1"/>
  <c r="K188" i="1"/>
  <c r="B188" i="1"/>
  <c r="M187" i="1"/>
  <c r="L187" i="1"/>
  <c r="B187" i="1"/>
  <c r="L186" i="1"/>
  <c r="B186" i="1"/>
  <c r="M185" i="1"/>
  <c r="L185" i="1"/>
  <c r="B185" i="1"/>
  <c r="M184" i="1"/>
  <c r="B184" i="1"/>
  <c r="M183" i="1"/>
  <c r="L183" i="1"/>
  <c r="B183" i="1"/>
  <c r="K183" i="1" s="1"/>
  <c r="L182" i="1"/>
  <c r="B182" i="1"/>
  <c r="B181" i="1"/>
  <c r="B180" i="1"/>
  <c r="M179" i="1"/>
  <c r="L179" i="1"/>
  <c r="K179" i="1"/>
  <c r="B179" i="1"/>
  <c r="B178" i="1"/>
  <c r="M178" i="1" s="1"/>
  <c r="M177" i="1"/>
  <c r="L177" i="1"/>
  <c r="B177" i="1"/>
  <c r="L176" i="1"/>
  <c r="B176" i="1"/>
  <c r="M175" i="1"/>
  <c r="B175" i="1"/>
  <c r="M174" i="1"/>
  <c r="B174" i="1"/>
  <c r="L173" i="1"/>
  <c r="K173" i="1"/>
  <c r="B173" i="1"/>
  <c r="M172" i="1"/>
  <c r="B172" i="1"/>
  <c r="M171" i="1"/>
  <c r="B171" i="1"/>
  <c r="M170" i="1"/>
  <c r="L170" i="1"/>
  <c r="K170" i="1"/>
  <c r="B170" i="1"/>
  <c r="M169" i="1"/>
  <c r="B169" i="1"/>
  <c r="B168" i="1"/>
  <c r="L168" i="1" s="1"/>
  <c r="M167" i="1"/>
  <c r="L167" i="1"/>
  <c r="K167" i="1"/>
  <c r="B167" i="1"/>
  <c r="M166" i="1"/>
  <c r="B166" i="1"/>
  <c r="M165" i="1"/>
  <c r="L165" i="1"/>
  <c r="B165" i="1"/>
  <c r="K165" i="1" s="1"/>
  <c r="L164" i="1"/>
  <c r="K164" i="1"/>
  <c r="B164" i="1"/>
  <c r="B163" i="1"/>
  <c r="M162" i="1"/>
  <c r="L162" i="1"/>
  <c r="B162" i="1"/>
  <c r="M161" i="1"/>
  <c r="L161" i="1"/>
  <c r="K161" i="1"/>
  <c r="B161" i="1"/>
  <c r="M160" i="1"/>
  <c r="L160" i="1"/>
  <c r="B160" i="1"/>
  <c r="M159" i="1"/>
  <c r="L159" i="1"/>
  <c r="B159" i="1"/>
  <c r="M158" i="1"/>
  <c r="L158" i="1"/>
  <c r="K158" i="1"/>
  <c r="B158" i="1"/>
  <c r="M157" i="1"/>
  <c r="B157" i="1"/>
  <c r="L156" i="1"/>
  <c r="B156" i="1"/>
  <c r="L155" i="1"/>
  <c r="K155" i="1"/>
  <c r="B155" i="1"/>
  <c r="L154" i="1"/>
  <c r="B154" i="1"/>
  <c r="M153" i="1"/>
  <c r="L153" i="1"/>
  <c r="B153" i="1"/>
  <c r="M152" i="1"/>
  <c r="L152" i="1"/>
  <c r="K152" i="1"/>
  <c r="B152" i="1"/>
  <c r="M151" i="1"/>
  <c r="L151" i="1"/>
  <c r="B151" i="1"/>
  <c r="M150" i="1"/>
  <c r="B150" i="1"/>
  <c r="M149" i="1"/>
  <c r="L149" i="1"/>
  <c r="B149" i="1"/>
  <c r="B148" i="1"/>
  <c r="L147" i="1"/>
  <c r="B147" i="1"/>
  <c r="K147" i="1" s="1"/>
  <c r="K146" i="1"/>
  <c r="B146" i="1"/>
  <c r="M145" i="1"/>
  <c r="L145" i="1"/>
  <c r="K145" i="1"/>
  <c r="B145" i="1"/>
  <c r="M144" i="1"/>
  <c r="L144" i="1"/>
  <c r="K144" i="1"/>
  <c r="B144" i="1"/>
  <c r="B143" i="1"/>
  <c r="K142" i="1"/>
  <c r="B142" i="1"/>
  <c r="M142" i="1" s="1"/>
  <c r="M141" i="1"/>
  <c r="L141" i="1"/>
  <c r="K141" i="1"/>
  <c r="B141" i="1"/>
  <c r="M140" i="1"/>
  <c r="L140" i="1"/>
  <c r="B140" i="1"/>
  <c r="B139" i="1"/>
  <c r="M139" i="1" s="1"/>
  <c r="M138" i="1"/>
  <c r="L138" i="1"/>
  <c r="K138" i="1"/>
  <c r="B138" i="1"/>
  <c r="M137" i="1"/>
  <c r="L137" i="1"/>
  <c r="B137" i="1"/>
  <c r="B136" i="1"/>
  <c r="M136" i="1" s="1"/>
  <c r="M135" i="1"/>
  <c r="L135" i="1"/>
  <c r="K135" i="1"/>
  <c r="B135" i="1"/>
  <c r="M134" i="1"/>
  <c r="L134" i="1"/>
  <c r="K134" i="1"/>
  <c r="B134" i="1"/>
  <c r="L133" i="1"/>
  <c r="K133" i="1"/>
  <c r="B133" i="1"/>
  <c r="M133" i="1" s="1"/>
  <c r="M132" i="1"/>
  <c r="L132" i="1"/>
  <c r="K132" i="1"/>
  <c r="B132" i="1"/>
  <c r="L131" i="1"/>
  <c r="K131" i="1"/>
  <c r="B131" i="1"/>
  <c r="L130" i="1"/>
  <c r="K130" i="1"/>
  <c r="B130" i="1"/>
  <c r="M130" i="1" s="1"/>
  <c r="M129" i="1"/>
  <c r="L129" i="1"/>
  <c r="K129" i="1"/>
  <c r="B129" i="1"/>
  <c r="K128" i="1"/>
  <c r="B128" i="1"/>
  <c r="K127" i="1"/>
  <c r="B127" i="1"/>
  <c r="M127" i="1" s="1"/>
  <c r="M126" i="1"/>
  <c r="L126" i="1"/>
  <c r="K126" i="1"/>
  <c r="B126" i="1"/>
  <c r="B125" i="1"/>
  <c r="L124" i="1"/>
  <c r="B124" i="1"/>
  <c r="M124" i="1" s="1"/>
  <c r="M123" i="1"/>
  <c r="L123" i="1"/>
  <c r="K123" i="1"/>
  <c r="B123" i="1"/>
  <c r="L122" i="1"/>
  <c r="B122" i="1"/>
  <c r="M122" i="1" s="1"/>
  <c r="B121" i="1"/>
  <c r="M120" i="1"/>
  <c r="L120" i="1"/>
  <c r="K120" i="1"/>
  <c r="B120" i="1"/>
  <c r="M119" i="1"/>
  <c r="L119" i="1"/>
  <c r="K119" i="1"/>
  <c r="B119" i="1"/>
  <c r="L118" i="1"/>
  <c r="K118" i="1"/>
  <c r="B118" i="1"/>
  <c r="M118" i="1" s="1"/>
  <c r="M117" i="1"/>
  <c r="L117" i="1"/>
  <c r="K117" i="1"/>
  <c r="B117" i="1"/>
  <c r="M116" i="1"/>
  <c r="L116" i="1"/>
  <c r="K116" i="1"/>
  <c r="B116" i="1"/>
  <c r="L115" i="1"/>
  <c r="B115" i="1"/>
  <c r="M115" i="1" s="1"/>
  <c r="M114" i="1"/>
  <c r="B114" i="1"/>
  <c r="B113" i="1"/>
  <c r="K112" i="1"/>
  <c r="B112" i="1"/>
  <c r="L112" i="1" s="1"/>
  <c r="M111" i="1"/>
  <c r="L111" i="1"/>
  <c r="K111" i="1"/>
  <c r="B111" i="1"/>
  <c r="M110" i="1"/>
  <c r="L110" i="1"/>
  <c r="B110" i="1"/>
  <c r="M109" i="1"/>
  <c r="B109" i="1"/>
  <c r="L109" i="1" s="1"/>
  <c r="B108" i="1"/>
  <c r="L107" i="1"/>
  <c r="K107" i="1"/>
  <c r="B107" i="1"/>
  <c r="M106" i="1"/>
  <c r="K106" i="1"/>
  <c r="B106" i="1"/>
  <c r="L106" i="1" s="1"/>
  <c r="M105" i="1"/>
  <c r="L105" i="1"/>
  <c r="B105" i="1"/>
  <c r="B104" i="1"/>
  <c r="B103" i="1"/>
  <c r="L103" i="1" s="1"/>
  <c r="M102" i="1"/>
  <c r="L102" i="1"/>
  <c r="K102" i="1"/>
  <c r="B102" i="1"/>
  <c r="M101" i="1"/>
  <c r="L101" i="1"/>
  <c r="K101" i="1"/>
  <c r="B101" i="1"/>
  <c r="B100" i="1"/>
  <c r="L99" i="1"/>
  <c r="K99" i="1"/>
  <c r="B99" i="1"/>
  <c r="M98" i="1"/>
  <c r="L98" i="1"/>
  <c r="K98" i="1"/>
  <c r="B98" i="1"/>
  <c r="B97" i="1"/>
  <c r="L96" i="1"/>
  <c r="K96" i="1"/>
  <c r="B96" i="1"/>
  <c r="M95" i="1"/>
  <c r="L95" i="1"/>
  <c r="K95" i="1"/>
  <c r="B95" i="1"/>
  <c r="B94" i="1"/>
  <c r="L93" i="1"/>
  <c r="K93" i="1"/>
  <c r="B93" i="1"/>
  <c r="M92" i="1"/>
  <c r="L92" i="1"/>
  <c r="K92" i="1"/>
  <c r="B92" i="1"/>
  <c r="B91" i="1"/>
  <c r="L90" i="1"/>
  <c r="K90" i="1"/>
  <c r="B90" i="1"/>
  <c r="M89" i="1"/>
  <c r="L89" i="1"/>
  <c r="K89" i="1"/>
  <c r="B89" i="1"/>
  <c r="B88" i="1"/>
  <c r="L87" i="1"/>
  <c r="K87" i="1"/>
  <c r="B87" i="1"/>
  <c r="M86" i="1"/>
  <c r="L86" i="1"/>
  <c r="K86" i="1"/>
  <c r="B86" i="1"/>
  <c r="B85" i="1"/>
  <c r="L84" i="1"/>
  <c r="K84" i="1"/>
  <c r="B84" i="1"/>
  <c r="M83" i="1"/>
  <c r="L83" i="1"/>
  <c r="K83" i="1"/>
  <c r="B83" i="1"/>
  <c r="B82" i="1"/>
  <c r="L81" i="1"/>
  <c r="K81" i="1"/>
  <c r="B81" i="1"/>
  <c r="M80" i="1"/>
  <c r="L80" i="1"/>
  <c r="K80" i="1"/>
  <c r="B80" i="1"/>
  <c r="B79" i="1"/>
  <c r="L78" i="1"/>
  <c r="K78" i="1"/>
  <c r="B78" i="1"/>
  <c r="M77" i="1"/>
  <c r="L77" i="1"/>
  <c r="K77" i="1"/>
  <c r="B77" i="1"/>
  <c r="B76" i="1"/>
  <c r="L75" i="1"/>
  <c r="K75" i="1"/>
  <c r="B75" i="1"/>
  <c r="M74" i="1"/>
  <c r="L74" i="1"/>
  <c r="K74" i="1"/>
  <c r="B74" i="1"/>
  <c r="B73" i="1"/>
  <c r="L72" i="1"/>
  <c r="K72" i="1"/>
  <c r="B72" i="1"/>
  <c r="M71" i="1"/>
  <c r="L71" i="1"/>
  <c r="K71" i="1"/>
  <c r="B71" i="1"/>
  <c r="B70" i="1"/>
  <c r="L69" i="1"/>
  <c r="K69" i="1"/>
  <c r="B69" i="1"/>
  <c r="M68" i="1"/>
  <c r="L68" i="1"/>
  <c r="K68" i="1"/>
  <c r="B68" i="1"/>
  <c r="B67" i="1"/>
  <c r="L66" i="1"/>
  <c r="K66" i="1"/>
  <c r="B66" i="1"/>
  <c r="M65" i="1"/>
  <c r="L65" i="1"/>
  <c r="K65" i="1"/>
  <c r="B65" i="1"/>
  <c r="B64" i="1"/>
  <c r="L63" i="1"/>
  <c r="K63" i="1"/>
  <c r="B63" i="1"/>
  <c r="M62" i="1"/>
  <c r="L62" i="1"/>
  <c r="K62" i="1"/>
  <c r="B62" i="1"/>
  <c r="B61" i="1"/>
  <c r="L60" i="1"/>
  <c r="K60" i="1"/>
  <c r="B60" i="1"/>
  <c r="M59" i="1"/>
  <c r="L59" i="1"/>
  <c r="K59" i="1"/>
  <c r="B59" i="1"/>
  <c r="B58" i="1"/>
  <c r="L57" i="1"/>
  <c r="K57" i="1"/>
  <c r="B57" i="1"/>
  <c r="M56" i="1"/>
  <c r="L56" i="1"/>
  <c r="K56" i="1"/>
  <c r="B56" i="1"/>
  <c r="B55" i="1"/>
  <c r="L54" i="1"/>
  <c r="K54" i="1"/>
  <c r="B54" i="1"/>
  <c r="M53" i="1"/>
  <c r="L53" i="1"/>
  <c r="K53" i="1"/>
  <c r="B53" i="1"/>
  <c r="B52" i="1"/>
  <c r="L51" i="1"/>
  <c r="K51" i="1"/>
  <c r="B51" i="1"/>
  <c r="M50" i="1"/>
  <c r="L50" i="1"/>
  <c r="K50" i="1"/>
  <c r="B50" i="1"/>
  <c r="B49" i="1"/>
  <c r="L48" i="1"/>
  <c r="K48" i="1"/>
  <c r="B48" i="1"/>
  <c r="M47" i="1"/>
  <c r="L47" i="1"/>
  <c r="K47" i="1"/>
  <c r="B47" i="1"/>
  <c r="B46" i="1"/>
  <c r="L45" i="1"/>
  <c r="K45" i="1"/>
  <c r="B45" i="1"/>
  <c r="M44" i="1"/>
  <c r="L44" i="1"/>
  <c r="K44" i="1"/>
  <c r="B44" i="1"/>
  <c r="B43" i="1"/>
  <c r="L42" i="1"/>
  <c r="K42" i="1"/>
  <c r="B42" i="1"/>
  <c r="M41" i="1"/>
  <c r="L41" i="1"/>
  <c r="K41" i="1"/>
  <c r="B41" i="1"/>
  <c r="B40" i="1"/>
  <c r="L39" i="1"/>
  <c r="K39" i="1"/>
  <c r="B39" i="1"/>
  <c r="M38" i="1"/>
  <c r="L38" i="1"/>
  <c r="K38" i="1"/>
  <c r="B38" i="1"/>
  <c r="B37" i="1"/>
  <c r="L36" i="1"/>
  <c r="K36" i="1"/>
  <c r="B36" i="1"/>
  <c r="M35" i="1"/>
  <c r="L35" i="1"/>
  <c r="K35" i="1"/>
  <c r="B35" i="1"/>
  <c r="B34" i="1"/>
  <c r="L33" i="1"/>
  <c r="K33" i="1"/>
  <c r="B33" i="1"/>
  <c r="M32" i="1"/>
  <c r="L32" i="1"/>
  <c r="K32" i="1"/>
  <c r="B32" i="1"/>
  <c r="B31" i="1"/>
  <c r="L30" i="1"/>
  <c r="K30" i="1"/>
  <c r="B30" i="1"/>
  <c r="M29" i="1"/>
  <c r="L29" i="1"/>
  <c r="K29" i="1"/>
  <c r="B29" i="1"/>
  <c r="B28" i="1"/>
  <c r="L27" i="1"/>
  <c r="K27" i="1"/>
  <c r="B27" i="1"/>
  <c r="M26" i="1"/>
  <c r="L26" i="1"/>
  <c r="K26" i="1"/>
  <c r="B26" i="1"/>
  <c r="B25" i="1"/>
  <c r="L24" i="1"/>
  <c r="K24" i="1"/>
  <c r="B24" i="1"/>
  <c r="M23" i="1"/>
  <c r="L23" i="1"/>
  <c r="K23" i="1"/>
  <c r="B23" i="1"/>
  <c r="B22" i="1"/>
  <c r="L21" i="1"/>
  <c r="K21" i="1"/>
  <c r="B21" i="1"/>
  <c r="M20" i="1"/>
  <c r="L20" i="1"/>
  <c r="K20" i="1"/>
  <c r="B20" i="1"/>
  <c r="B19" i="1"/>
  <c r="L18" i="1"/>
  <c r="K18" i="1"/>
  <c r="B18" i="1"/>
  <c r="M17" i="1"/>
  <c r="L17" i="1"/>
  <c r="K17" i="1"/>
  <c r="B17" i="1"/>
  <c r="B16" i="1"/>
  <c r="L15" i="1"/>
  <c r="K15" i="1"/>
  <c r="B15" i="1"/>
  <c r="M14" i="1"/>
  <c r="L14" i="1"/>
  <c r="K14" i="1"/>
  <c r="B14" i="1"/>
  <c r="B13" i="1"/>
  <c r="L12" i="1"/>
  <c r="K12" i="1"/>
  <c r="B12" i="1"/>
  <c r="M11" i="1"/>
  <c r="L11" i="1"/>
  <c r="K11" i="1"/>
  <c r="B11" i="1"/>
  <c r="B10" i="1"/>
  <c r="L9" i="1"/>
  <c r="K9" i="1"/>
  <c r="B9" i="1"/>
  <c r="M8" i="1"/>
  <c r="L8" i="1"/>
  <c r="K8" i="1"/>
  <c r="B8" i="1"/>
  <c r="B7" i="1"/>
  <c r="L6" i="1"/>
  <c r="K6" i="1"/>
  <c r="B6" i="1"/>
  <c r="M5" i="1"/>
  <c r="L5" i="1"/>
  <c r="K5" i="1"/>
  <c r="B5" i="1"/>
  <c r="B4" i="1"/>
  <c r="L3" i="1"/>
  <c r="K3" i="1"/>
  <c r="B3" i="1"/>
  <c r="M2" i="1"/>
  <c r="L2" i="1"/>
  <c r="K2" i="1"/>
  <c r="B2" i="1"/>
  <c r="G352" i="2"/>
  <c r="G340" i="2"/>
  <c r="G328" i="2"/>
  <c r="G316" i="2"/>
  <c r="G304" i="2"/>
  <c r="G292" i="2"/>
  <c r="G280" i="2"/>
  <c r="G268" i="2"/>
  <c r="G256" i="2"/>
  <c r="G244" i="2"/>
  <c r="G232" i="2"/>
  <c r="G220" i="2"/>
  <c r="G208" i="2"/>
  <c r="G196" i="2"/>
  <c r="G184" i="2"/>
  <c r="G172" i="2"/>
  <c r="G160" i="2"/>
  <c r="G148" i="2"/>
  <c r="G136" i="2"/>
  <c r="G123" i="2"/>
  <c r="G111" i="2"/>
  <c r="G99" i="2"/>
  <c r="G356" i="2"/>
  <c r="G343" i="2"/>
  <c r="G330" i="2"/>
  <c r="G317" i="2"/>
  <c r="G303" i="2"/>
  <c r="G290" i="2"/>
  <c r="G277" i="2"/>
  <c r="G264" i="2"/>
  <c r="G251" i="2"/>
  <c r="G238" i="2"/>
  <c r="G225" i="2"/>
  <c r="G212" i="2"/>
  <c r="G199" i="2"/>
  <c r="G186" i="2"/>
  <c r="G173" i="2"/>
  <c r="G159" i="2"/>
  <c r="G146" i="2"/>
  <c r="G132" i="2"/>
  <c r="G119" i="2"/>
  <c r="G106" i="2"/>
  <c r="G93" i="2"/>
  <c r="G81" i="2"/>
  <c r="G69" i="2"/>
  <c r="G56" i="2"/>
  <c r="G44" i="2"/>
  <c r="G32" i="2"/>
  <c r="G20" i="2"/>
  <c r="G8" i="2"/>
  <c r="G354" i="2"/>
  <c r="G341" i="2"/>
  <c r="G327" i="2"/>
  <c r="G314" i="2"/>
  <c r="G301" i="2"/>
  <c r="G288" i="2"/>
  <c r="G275" i="2"/>
  <c r="G262" i="2"/>
  <c r="G249" i="2"/>
  <c r="G236" i="2"/>
  <c r="G223" i="2"/>
  <c r="G210" i="2"/>
  <c r="G197" i="2"/>
  <c r="G183" i="2"/>
  <c r="G170" i="2"/>
  <c r="G157" i="2"/>
  <c r="G144" i="2"/>
  <c r="G130" i="2"/>
  <c r="G117" i="2"/>
  <c r="G104" i="2"/>
  <c r="G91" i="2"/>
  <c r="G353" i="2"/>
  <c r="G339" i="2"/>
  <c r="G326" i="2"/>
  <c r="G313" i="2"/>
  <c r="G300" i="2"/>
  <c r="G287" i="2"/>
  <c r="G274" i="2"/>
  <c r="G261" i="2"/>
  <c r="G248" i="2"/>
  <c r="G235" i="2"/>
  <c r="G222" i="2"/>
  <c r="G209" i="2"/>
  <c r="G195" i="2"/>
  <c r="G182" i="2"/>
  <c r="G169" i="2"/>
  <c r="G156" i="2"/>
  <c r="G143" i="2"/>
  <c r="G129" i="2"/>
  <c r="G116" i="2"/>
  <c r="G103" i="2"/>
  <c r="G90" i="2"/>
  <c r="G78" i="2"/>
  <c r="G66" i="2"/>
  <c r="G53" i="2"/>
  <c r="G41" i="2"/>
  <c r="G29" i="2"/>
  <c r="G17" i="2"/>
  <c r="G5" i="2"/>
  <c r="G347" i="2"/>
  <c r="G334" i="2"/>
  <c r="G321" i="2"/>
  <c r="G308" i="2"/>
  <c r="G295" i="2"/>
  <c r="G282" i="2"/>
  <c r="G269" i="2"/>
  <c r="G255" i="2"/>
  <c r="G242" i="2"/>
  <c r="G229" i="2"/>
  <c r="G216" i="2"/>
  <c r="G203" i="2"/>
  <c r="G190" i="2"/>
  <c r="G177" i="2"/>
  <c r="G164" i="2"/>
  <c r="G151" i="2"/>
  <c r="G138" i="2"/>
  <c r="G124" i="2"/>
  <c r="G110" i="2"/>
  <c r="G97" i="2"/>
  <c r="G85" i="2"/>
  <c r="G73" i="2"/>
  <c r="G61" i="2"/>
  <c r="G48" i="2"/>
  <c r="G36" i="2"/>
  <c r="G24" i="2"/>
  <c r="G12" i="2"/>
  <c r="G355" i="2"/>
  <c r="G335" i="2"/>
  <c r="G315" i="2"/>
  <c r="G296" i="2"/>
  <c r="G276" i="2"/>
  <c r="G257" i="2"/>
  <c r="G237" i="2"/>
  <c r="G217" i="2"/>
  <c r="G198" i="2"/>
  <c r="G178" i="2"/>
  <c r="G158" i="2"/>
  <c r="G139" i="2"/>
  <c r="G118" i="2"/>
  <c r="G98" i="2"/>
  <c r="G80" i="2"/>
  <c r="G64" i="2"/>
  <c r="G47" i="2"/>
  <c r="G31" i="2"/>
  <c r="G15" i="2"/>
  <c r="J314" i="1"/>
  <c r="G351" i="2"/>
  <c r="G333" i="2"/>
  <c r="G312" i="2"/>
  <c r="G294" i="2"/>
  <c r="G273" i="2"/>
  <c r="G254" i="2"/>
  <c r="G234" i="2"/>
  <c r="G215" i="2"/>
  <c r="G194" i="2"/>
  <c r="G176" i="2"/>
  <c r="G155" i="2"/>
  <c r="G137" i="2"/>
  <c r="G115" i="2"/>
  <c r="G96" i="2"/>
  <c r="G79" i="2"/>
  <c r="G63" i="2"/>
  <c r="G46" i="2"/>
  <c r="G30" i="2"/>
  <c r="G14" i="2"/>
  <c r="G350" i="2"/>
  <c r="G332" i="2"/>
  <c r="G311" i="2"/>
  <c r="G293" i="2"/>
  <c r="G272" i="2"/>
  <c r="G253" i="2"/>
  <c r="G233" i="2"/>
  <c r="G214" i="2"/>
  <c r="G193" i="2"/>
  <c r="G175" i="2"/>
  <c r="G154" i="2"/>
  <c r="G135" i="2"/>
  <c r="G114" i="2"/>
  <c r="G95" i="2"/>
  <c r="G77" i="2"/>
  <c r="G62" i="2"/>
  <c r="G45" i="2"/>
  <c r="G28" i="2"/>
  <c r="G13" i="2"/>
  <c r="G349" i="2"/>
  <c r="G331" i="2"/>
  <c r="G310" i="2"/>
  <c r="G291" i="2"/>
  <c r="G271" i="2"/>
  <c r="G252" i="2"/>
  <c r="G231" i="2"/>
  <c r="G213" i="2"/>
  <c r="G192" i="2"/>
  <c r="G174" i="2"/>
  <c r="G153" i="2"/>
  <c r="G133" i="2"/>
  <c r="G113" i="2"/>
  <c r="G94" i="2"/>
  <c r="G76" i="2"/>
  <c r="G60" i="2"/>
  <c r="G43" i="2"/>
  <c r="G27" i="2"/>
  <c r="G11" i="2"/>
  <c r="G348" i="2"/>
  <c r="G329" i="2"/>
  <c r="G309" i="2"/>
  <c r="G289" i="2"/>
  <c r="G270" i="2"/>
  <c r="G250" i="2"/>
  <c r="G230" i="2"/>
  <c r="G211" i="2"/>
  <c r="G191" i="2"/>
  <c r="G171" i="2"/>
  <c r="G152" i="2"/>
  <c r="G131" i="2"/>
  <c r="G112" i="2"/>
  <c r="G92" i="2"/>
  <c r="G75" i="2"/>
  <c r="G59" i="2"/>
  <c r="G42" i="2"/>
  <c r="G26" i="2"/>
  <c r="G10" i="2"/>
  <c r="G346" i="2"/>
  <c r="G325" i="2"/>
  <c r="G307" i="2"/>
  <c r="G286" i="2"/>
  <c r="G267" i="2"/>
  <c r="G247" i="2"/>
  <c r="G228" i="2"/>
  <c r="G207" i="2"/>
  <c r="G189" i="2"/>
  <c r="G168" i="2"/>
  <c r="G150" i="2"/>
  <c r="G128" i="2"/>
  <c r="G109" i="2"/>
  <c r="G89" i="2"/>
  <c r="G74" i="2"/>
  <c r="G57" i="2"/>
  <c r="G40" i="2"/>
  <c r="G25" i="2"/>
  <c r="G9" i="2"/>
  <c r="J315" i="1"/>
  <c r="G345" i="2"/>
  <c r="G324" i="2"/>
  <c r="G306" i="2"/>
  <c r="G285" i="2"/>
  <c r="G266" i="2"/>
  <c r="G246" i="2"/>
  <c r="G227" i="2"/>
  <c r="G206" i="2"/>
  <c r="G188" i="2"/>
  <c r="G167" i="2"/>
  <c r="G149" i="2"/>
  <c r="G127" i="2"/>
  <c r="G108" i="2"/>
  <c r="G88" i="2"/>
  <c r="G72" i="2"/>
  <c r="G55" i="2"/>
  <c r="G39" i="2"/>
  <c r="G23" i="2"/>
  <c r="G7" i="2"/>
  <c r="G344" i="2"/>
  <c r="G323" i="2"/>
  <c r="G305" i="2"/>
  <c r="G284" i="2"/>
  <c r="G265" i="2"/>
  <c r="G245" i="2"/>
  <c r="G226" i="2"/>
  <c r="G205" i="2"/>
  <c r="G187" i="2"/>
  <c r="G166" i="2"/>
  <c r="G147" i="2"/>
  <c r="G126" i="2"/>
  <c r="G107" i="2"/>
  <c r="G87" i="2"/>
  <c r="G71" i="2"/>
  <c r="G54" i="2"/>
  <c r="G38" i="2"/>
  <c r="G22" i="2"/>
  <c r="G6" i="2"/>
  <c r="G342" i="2"/>
  <c r="G322" i="2"/>
  <c r="G302" i="2"/>
  <c r="G283" i="2"/>
  <c r="G263" i="2"/>
  <c r="G243" i="2"/>
  <c r="G224" i="2"/>
  <c r="G204" i="2"/>
  <c r="G185" i="2"/>
  <c r="G165" i="2"/>
  <c r="G145" i="2"/>
  <c r="G125" i="2"/>
  <c r="G105" i="2"/>
  <c r="G86" i="2"/>
  <c r="G70" i="2"/>
  <c r="G52" i="2"/>
  <c r="G37" i="2"/>
  <c r="G21" i="2"/>
  <c r="G4" i="2"/>
  <c r="G359" i="2"/>
  <c r="G338" i="2"/>
  <c r="G320" i="2"/>
  <c r="G299" i="2"/>
  <c r="G281" i="2"/>
  <c r="G260" i="2"/>
  <c r="G241" i="2"/>
  <c r="G221" i="2"/>
  <c r="G202" i="2"/>
  <c r="G181" i="2"/>
  <c r="G163" i="2"/>
  <c r="G142" i="2"/>
  <c r="G122" i="2"/>
  <c r="G102" i="2"/>
  <c r="G84" i="2"/>
  <c r="G68" i="2"/>
  <c r="G51" i="2"/>
  <c r="G35" i="2"/>
  <c r="G19" i="2"/>
  <c r="G3" i="2"/>
  <c r="J318" i="1"/>
  <c r="G358" i="2"/>
  <c r="G337" i="2"/>
  <c r="G319" i="2"/>
  <c r="G298" i="2"/>
  <c r="G279" i="2"/>
  <c r="G259" i="2"/>
  <c r="G240" i="2"/>
  <c r="G219" i="2"/>
  <c r="G201" i="2"/>
  <c r="G180" i="2"/>
  <c r="G162" i="2"/>
  <c r="G141" i="2"/>
  <c r="G121" i="2"/>
  <c r="G101" i="2"/>
  <c r="G83" i="2"/>
  <c r="G67" i="2"/>
  <c r="G50" i="2"/>
  <c r="G34" i="2"/>
  <c r="G18" i="2"/>
  <c r="G2" i="2"/>
  <c r="G357" i="2"/>
  <c r="G336" i="2"/>
  <c r="G318" i="2"/>
  <c r="G297" i="2"/>
  <c r="G278" i="2"/>
  <c r="G258" i="2"/>
  <c r="G239" i="2"/>
  <c r="G218" i="2"/>
  <c r="G200" i="2"/>
  <c r="G179" i="2"/>
  <c r="G161" i="2"/>
  <c r="G140" i="2"/>
  <c r="G120" i="2"/>
  <c r="G100" i="2"/>
  <c r="G82" i="2"/>
  <c r="G65" i="2"/>
  <c r="G49" i="2"/>
  <c r="G33" i="2"/>
  <c r="J305" i="1"/>
  <c r="J296" i="1"/>
  <c r="J307" i="1"/>
  <c r="J298" i="1"/>
  <c r="J289" i="1"/>
  <c r="J280" i="1"/>
  <c r="J271" i="1"/>
  <c r="J262" i="1"/>
  <c r="J253" i="1"/>
  <c r="J244" i="1"/>
  <c r="J235" i="1"/>
  <c r="J309" i="1"/>
  <c r="J311" i="1"/>
  <c r="J302" i="1"/>
  <c r="J304" i="1"/>
  <c r="J295" i="1"/>
  <c r="J286" i="1"/>
  <c r="J277" i="1"/>
  <c r="J268" i="1"/>
  <c r="J259" i="1"/>
  <c r="J250" i="1"/>
  <c r="J241" i="1"/>
  <c r="J232" i="1"/>
  <c r="J223" i="1"/>
  <c r="J214" i="1"/>
  <c r="J205" i="1"/>
  <c r="J196" i="1"/>
  <c r="J187" i="1"/>
  <c r="J313" i="1"/>
  <c r="J306" i="1"/>
  <c r="J297" i="1"/>
  <c r="J288" i="1"/>
  <c r="J279" i="1"/>
  <c r="J270" i="1"/>
  <c r="J261" i="1"/>
  <c r="J252" i="1"/>
  <c r="J243" i="1"/>
  <c r="J234" i="1"/>
  <c r="J225" i="1"/>
  <c r="J216" i="1"/>
  <c r="J207" i="1"/>
  <c r="G16" i="2"/>
  <c r="J310" i="1"/>
  <c r="J301" i="1"/>
  <c r="J292" i="1"/>
  <c r="J229" i="1"/>
  <c r="J220" i="1"/>
  <c r="J211" i="1"/>
  <c r="J194" i="1"/>
  <c r="J138" i="1"/>
  <c r="J300" i="1"/>
  <c r="J284" i="1"/>
  <c r="J274" i="1"/>
  <c r="J254" i="1"/>
  <c r="J248" i="1"/>
  <c r="J202" i="1"/>
  <c r="J183" i="1"/>
  <c r="J180" i="1"/>
  <c r="J173" i="1"/>
  <c r="J162" i="1"/>
  <c r="J160" i="1"/>
  <c r="J158" i="1"/>
  <c r="J152" i="1"/>
  <c r="J141" i="1"/>
  <c r="J130" i="1"/>
  <c r="J116" i="1"/>
  <c r="J111" i="1"/>
  <c r="J106" i="1"/>
  <c r="J290" i="1"/>
  <c r="J287" i="1"/>
  <c r="J264" i="1"/>
  <c r="J251" i="1"/>
  <c r="J238" i="1"/>
  <c r="J188" i="1"/>
  <c r="J175" i="1"/>
  <c r="J144" i="1"/>
  <c r="J263" i="1"/>
  <c r="J257" i="1"/>
  <c r="J193" i="1"/>
  <c r="J185" i="1"/>
  <c r="J247" i="1"/>
  <c r="J283" i="1"/>
  <c r="J260" i="1"/>
  <c r="J228" i="1"/>
  <c r="J219" i="1"/>
  <c r="J210" i="1"/>
  <c r="J198" i="1"/>
  <c r="J182" i="1"/>
  <c r="J172" i="1"/>
  <c r="J170" i="1"/>
  <c r="J147" i="1"/>
  <c r="J142" i="1"/>
  <c r="J237" i="1"/>
  <c r="J201" i="1"/>
  <c r="J157" i="1"/>
  <c r="J155" i="1"/>
  <c r="J153" i="1"/>
  <c r="J131" i="1"/>
  <c r="J120" i="1"/>
  <c r="J107" i="1"/>
  <c r="J99" i="1"/>
  <c r="J96" i="1"/>
  <c r="J93" i="1"/>
  <c r="J90" i="1"/>
  <c r="J87" i="1"/>
  <c r="J84" i="1"/>
  <c r="J81" i="1"/>
  <c r="J78" i="1"/>
  <c r="J75" i="1"/>
  <c r="J72" i="1"/>
  <c r="J69" i="1"/>
  <c r="J66" i="1"/>
  <c r="J63" i="1"/>
  <c r="J60" i="1"/>
  <c r="J57" i="1"/>
  <c r="J54" i="1"/>
  <c r="J51" i="1"/>
  <c r="J48" i="1"/>
  <c r="J45" i="1"/>
  <c r="J42" i="1"/>
  <c r="J39" i="1"/>
  <c r="J36" i="1"/>
  <c r="J33" i="1"/>
  <c r="J30" i="1"/>
  <c r="J27" i="1"/>
  <c r="J24" i="1"/>
  <c r="J21" i="1"/>
  <c r="J18" i="1"/>
  <c r="J15" i="1"/>
  <c r="J12" i="1"/>
  <c r="J9" i="1"/>
  <c r="J6" i="1"/>
  <c r="J3" i="1"/>
  <c r="J178" i="1"/>
  <c r="J293" i="1"/>
  <c r="J266" i="1"/>
  <c r="J256" i="1"/>
  <c r="J209" i="1"/>
  <c r="J184" i="1"/>
  <c r="J174" i="1"/>
  <c r="J134" i="1"/>
  <c r="J123" i="1"/>
  <c r="J102" i="1"/>
  <c r="J129" i="1"/>
  <c r="J242" i="1"/>
  <c r="J239" i="1"/>
  <c r="J171" i="1"/>
  <c r="J169" i="1"/>
  <c r="J269" i="1"/>
  <c r="J224" i="1"/>
  <c r="J215" i="1"/>
  <c r="J206" i="1"/>
  <c r="J189" i="1"/>
  <c r="J179" i="1"/>
  <c r="J161" i="1"/>
  <c r="J126" i="1"/>
  <c r="J233" i="1"/>
  <c r="J230" i="1"/>
  <c r="J221" i="1"/>
  <c r="J212" i="1"/>
  <c r="J203" i="1"/>
  <c r="J200" i="1"/>
  <c r="J165" i="1"/>
  <c r="J140" i="1"/>
  <c r="J192" i="1"/>
  <c r="J176" i="1"/>
  <c r="J118" i="1"/>
  <c r="J105" i="1"/>
  <c r="J275" i="1"/>
  <c r="J265" i="1"/>
  <c r="J167" i="1"/>
  <c r="J132" i="1"/>
  <c r="J278" i="1"/>
  <c r="J255" i="1"/>
  <c r="J197" i="1"/>
  <c r="J128" i="1"/>
  <c r="J95" i="1"/>
  <c r="J77" i="1"/>
  <c r="J59" i="1"/>
  <c r="J35" i="1"/>
  <c r="J5" i="1"/>
  <c r="J44" i="1"/>
  <c r="J20" i="1"/>
  <c r="J124" i="1"/>
  <c r="J110" i="1"/>
  <c r="J38" i="1"/>
  <c r="J117" i="1"/>
  <c r="J8" i="1"/>
  <c r="J103" i="1"/>
  <c r="J23" i="1"/>
  <c r="J135" i="1"/>
  <c r="J29" i="1"/>
  <c r="J32" i="1"/>
  <c r="J98" i="1"/>
  <c r="J80" i="1"/>
  <c r="J62" i="1"/>
  <c r="J41" i="1"/>
  <c r="J92" i="1"/>
  <c r="J83" i="1"/>
  <c r="J65" i="1"/>
  <c r="J47" i="1"/>
  <c r="J11" i="1"/>
  <c r="J14" i="1"/>
  <c r="J119" i="1"/>
  <c r="J112" i="1"/>
  <c r="J89" i="1"/>
  <c r="J71" i="1"/>
  <c r="J245" i="1"/>
  <c r="J108" i="1"/>
  <c r="J86" i="1"/>
  <c r="J68" i="1"/>
  <c r="J50" i="1"/>
  <c r="J17" i="1"/>
  <c r="J53" i="1"/>
  <c r="J181" i="1"/>
  <c r="J26" i="1"/>
  <c r="J74" i="1"/>
  <c r="J56" i="1"/>
  <c r="M100" i="1" l="1"/>
  <c r="K100" i="1"/>
  <c r="L100" i="1"/>
  <c r="M104" i="1"/>
  <c r="L104" i="1"/>
  <c r="K104" i="1"/>
  <c r="M10" i="1"/>
  <c r="L10" i="1"/>
  <c r="K10" i="1"/>
  <c r="M46" i="1"/>
  <c r="K46" i="1"/>
  <c r="L46" i="1"/>
  <c r="M64" i="1"/>
  <c r="L64" i="1"/>
  <c r="K64" i="1"/>
  <c r="M82" i="1"/>
  <c r="K82" i="1"/>
  <c r="L82" i="1"/>
  <c r="M25" i="1"/>
  <c r="L25" i="1"/>
  <c r="K25" i="1"/>
  <c r="M70" i="1"/>
  <c r="L70" i="1"/>
  <c r="K70" i="1"/>
  <c r="M121" i="1"/>
  <c r="L121" i="1"/>
  <c r="K121" i="1"/>
  <c r="M67" i="1"/>
  <c r="K67" i="1"/>
  <c r="L67" i="1"/>
  <c r="M43" i="1"/>
  <c r="L43" i="1"/>
  <c r="K43" i="1"/>
  <c r="M88" i="1"/>
  <c r="K88" i="1"/>
  <c r="L88" i="1"/>
  <c r="M7" i="1"/>
  <c r="K7" i="1"/>
  <c r="L7" i="1"/>
  <c r="M4" i="1"/>
  <c r="L4" i="1"/>
  <c r="K4" i="1"/>
  <c r="M40" i="1"/>
  <c r="K40" i="1"/>
  <c r="L40" i="1"/>
  <c r="M61" i="1"/>
  <c r="L61" i="1"/>
  <c r="K61" i="1"/>
  <c r="M79" i="1"/>
  <c r="L79" i="1"/>
  <c r="K79" i="1"/>
  <c r="M97" i="1"/>
  <c r="L97" i="1"/>
  <c r="K97" i="1"/>
  <c r="M22" i="1"/>
  <c r="L22" i="1"/>
  <c r="K22" i="1"/>
  <c r="M52" i="1"/>
  <c r="K52" i="1"/>
  <c r="L52" i="1"/>
  <c r="M85" i="1"/>
  <c r="L85" i="1"/>
  <c r="K85" i="1"/>
  <c r="M113" i="1"/>
  <c r="L113" i="1"/>
  <c r="K113" i="1"/>
  <c r="M19" i="1"/>
  <c r="L19" i="1"/>
  <c r="K19" i="1"/>
  <c r="M34" i="1"/>
  <c r="K34" i="1"/>
  <c r="L34" i="1"/>
  <c r="M58" i="1"/>
  <c r="K58" i="1"/>
  <c r="L58" i="1"/>
  <c r="M76" i="1"/>
  <c r="L76" i="1"/>
  <c r="K76" i="1"/>
  <c r="M94" i="1"/>
  <c r="K94" i="1"/>
  <c r="L94" i="1"/>
  <c r="M125" i="1"/>
  <c r="L125" i="1"/>
  <c r="K125" i="1"/>
  <c r="M16" i="1"/>
  <c r="K16" i="1"/>
  <c r="L16" i="1"/>
  <c r="M49" i="1"/>
  <c r="L49" i="1"/>
  <c r="K49" i="1"/>
  <c r="M31" i="1"/>
  <c r="L31" i="1"/>
  <c r="K31" i="1"/>
  <c r="M13" i="1"/>
  <c r="L13" i="1"/>
  <c r="K13" i="1"/>
  <c r="M37" i="1"/>
  <c r="L37" i="1"/>
  <c r="K37" i="1"/>
  <c r="M28" i="1"/>
  <c r="K28" i="1"/>
  <c r="L28" i="1"/>
  <c r="M55" i="1"/>
  <c r="L55" i="1"/>
  <c r="K55" i="1"/>
  <c r="M73" i="1"/>
  <c r="K73" i="1"/>
  <c r="L73" i="1"/>
  <c r="M91" i="1"/>
  <c r="L91" i="1"/>
  <c r="K91" i="1"/>
  <c r="M281" i="1"/>
  <c r="K281" i="1"/>
  <c r="L281" i="1"/>
  <c r="K285" i="1"/>
  <c r="K103" i="1"/>
  <c r="K108" i="1"/>
  <c r="K124" i="1"/>
  <c r="L127" i="1"/>
  <c r="L146" i="1"/>
  <c r="L148" i="1"/>
  <c r="M154" i="1"/>
  <c r="M156" i="1"/>
  <c r="L169" i="1"/>
  <c r="L171" i="1"/>
  <c r="M176" i="1"/>
  <c r="K176" i="1"/>
  <c r="M186" i="1"/>
  <c r="K192" i="1"/>
  <c r="M192" i="1"/>
  <c r="M200" i="1"/>
  <c r="K200" i="1"/>
  <c r="L200" i="1"/>
  <c r="L249" i="1"/>
  <c r="L285" i="1"/>
  <c r="K181" i="1"/>
  <c r="M181" i="1"/>
  <c r="M245" i="1"/>
  <c r="K245" i="1"/>
  <c r="L245" i="1"/>
  <c r="M103" i="1"/>
  <c r="L108" i="1"/>
  <c r="L181" i="1"/>
  <c r="K195" i="1"/>
  <c r="K246" i="1"/>
  <c r="M246" i="1"/>
  <c r="L246" i="1"/>
  <c r="M249" i="1"/>
  <c r="K282" i="1"/>
  <c r="M282" i="1"/>
  <c r="L282" i="1"/>
  <c r="M285" i="1"/>
  <c r="K143" i="1"/>
  <c r="M146" i="1"/>
  <c r="M148" i="1"/>
  <c r="K163" i="1"/>
  <c r="M236" i="1"/>
  <c r="K236" i="1"/>
  <c r="L236" i="1"/>
  <c r="K105" i="1"/>
  <c r="M108" i="1"/>
  <c r="K140" i="1"/>
  <c r="L143" i="1"/>
  <c r="K159" i="1"/>
  <c r="K174" i="1"/>
  <c r="L174" i="1"/>
  <c r="L195" i="1"/>
  <c r="M209" i="1"/>
  <c r="K209" i="1"/>
  <c r="L209" i="1"/>
  <c r="M218" i="1"/>
  <c r="K218" i="1"/>
  <c r="L218" i="1"/>
  <c r="M227" i="1"/>
  <c r="K227" i="1"/>
  <c r="L227" i="1"/>
  <c r="K240" i="1"/>
  <c r="M272" i="1"/>
  <c r="K272" i="1"/>
  <c r="L272" i="1"/>
  <c r="K276" i="1"/>
  <c r="K148" i="1"/>
  <c r="K249" i="1"/>
  <c r="K110" i="1"/>
  <c r="K115" i="1"/>
  <c r="K137" i="1"/>
  <c r="M143" i="1"/>
  <c r="K151" i="1"/>
  <c r="K157" i="1"/>
  <c r="L157" i="1"/>
  <c r="L163" i="1"/>
  <c r="M195" i="1"/>
  <c r="K201" i="1"/>
  <c r="M201" i="1"/>
  <c r="K237" i="1"/>
  <c r="M237" i="1"/>
  <c r="L237" i="1"/>
  <c r="L240" i="1"/>
  <c r="L276" i="1"/>
  <c r="K149" i="1"/>
  <c r="M163" i="1"/>
  <c r="K172" i="1"/>
  <c r="L172" i="1"/>
  <c r="K177" i="1"/>
  <c r="M182" i="1"/>
  <c r="K182" i="1"/>
  <c r="K204" i="1"/>
  <c r="K210" i="1"/>
  <c r="M210" i="1"/>
  <c r="K213" i="1"/>
  <c r="K219" i="1"/>
  <c r="M219" i="1"/>
  <c r="K222" i="1"/>
  <c r="K228" i="1"/>
  <c r="M228" i="1"/>
  <c r="K231" i="1"/>
  <c r="K273" i="1"/>
  <c r="M273" i="1"/>
  <c r="L273" i="1"/>
  <c r="K190" i="1"/>
  <c r="M263" i="1"/>
  <c r="K263" i="1"/>
  <c r="L263" i="1"/>
  <c r="K267" i="1"/>
  <c r="V424" i="4" a="1"/>
  <c r="V424" i="4" s="1"/>
  <c r="V429" i="4" a="1"/>
  <c r="V429" i="4" s="1"/>
  <c r="V417" i="4" a="1"/>
  <c r="V417" i="4" s="1"/>
  <c r="V405" i="4" a="1"/>
  <c r="V405" i="4" s="1"/>
  <c r="V422" i="4" a="1"/>
  <c r="V422" i="4" s="1"/>
  <c r="V410" i="4" a="1"/>
  <c r="V410" i="4" s="1"/>
  <c r="V398" i="4" a="1"/>
  <c r="V398" i="4" s="1"/>
  <c r="V427" i="4" a="1"/>
  <c r="V427" i="4" s="1"/>
  <c r="A421" i="4"/>
  <c r="V415" i="4" a="1"/>
  <c r="V415" i="4" s="1"/>
  <c r="A409" i="4"/>
  <c r="V403" i="4" a="1"/>
  <c r="V403" i="4" s="1"/>
  <c r="V420" i="4" a="1"/>
  <c r="V420" i="4" s="1"/>
  <c r="V408" i="4" a="1"/>
  <c r="V408" i="4" s="1"/>
  <c r="V396" i="4" a="1"/>
  <c r="V396" i="4" s="1"/>
  <c r="V425" i="4" a="1"/>
  <c r="V425" i="4" s="1"/>
  <c r="A419" i="4"/>
  <c r="V413" i="4" a="1"/>
  <c r="V413" i="4" s="1"/>
  <c r="A407" i="4"/>
  <c r="V401" i="4" a="1"/>
  <c r="V401" i="4" s="1"/>
  <c r="A424" i="4"/>
  <c r="V418" i="4" a="1"/>
  <c r="V418" i="4" s="1"/>
  <c r="A412" i="4"/>
  <c r="V406" i="4" a="1"/>
  <c r="V406" i="4" s="1"/>
  <c r="V423" i="4" a="1"/>
  <c r="V423" i="4" s="1"/>
  <c r="V411" i="4" a="1"/>
  <c r="V411" i="4" s="1"/>
  <c r="V399" i="4" a="1"/>
  <c r="V399" i="4" s="1"/>
  <c r="V428" i="4" a="1"/>
  <c r="V428" i="4" s="1"/>
  <c r="A422" i="4"/>
  <c r="V416" i="4" a="1"/>
  <c r="V416" i="4" s="1"/>
  <c r="V404" i="4" a="1"/>
  <c r="V404" i="4" s="1"/>
  <c r="V421" i="4" a="1"/>
  <c r="V421" i="4" s="1"/>
  <c r="V409" i="4" a="1"/>
  <c r="V409" i="4" s="1"/>
  <c r="V397" i="4" a="1"/>
  <c r="V397" i="4" s="1"/>
  <c r="V426" i="4" a="1"/>
  <c r="V426" i="4" s="1"/>
  <c r="A420" i="4"/>
  <c r="V414" i="4" a="1"/>
  <c r="V414" i="4" s="1"/>
  <c r="A408" i="4"/>
  <c r="V402" i="4" a="1"/>
  <c r="V402" i="4" s="1"/>
  <c r="V419" i="4" a="1"/>
  <c r="V419" i="4" s="1"/>
  <c r="V407" i="4" a="1"/>
  <c r="V407" i="4" s="1"/>
  <c r="A400" i="4"/>
  <c r="V386" i="4" a="1"/>
  <c r="V386" i="4" s="1"/>
  <c r="V374" i="4" a="1"/>
  <c r="V374" i="4" s="1"/>
  <c r="V362" i="4" a="1"/>
  <c r="V362" i="4" s="1"/>
  <c r="V350" i="4" a="1"/>
  <c r="V350" i="4" s="1"/>
  <c r="V338" i="4" a="1"/>
  <c r="V338" i="4" s="1"/>
  <c r="V326" i="4" a="1"/>
  <c r="V326" i="4" s="1"/>
  <c r="V314" i="4" a="1"/>
  <c r="V314" i="4" s="1"/>
  <c r="V302" i="4" a="1"/>
  <c r="V302" i="4" s="1"/>
  <c r="V290" i="4" a="1"/>
  <c r="V290" i="4" s="1"/>
  <c r="V278" i="4" a="1"/>
  <c r="V278" i="4" s="1"/>
  <c r="V266" i="4" a="1"/>
  <c r="V266" i="4" s="1"/>
  <c r="V254" i="4" a="1"/>
  <c r="V254" i="4" s="1"/>
  <c r="V391" i="4" a="1"/>
  <c r="V391" i="4" s="1"/>
  <c r="V379" i="4" a="1"/>
  <c r="V379" i="4" s="1"/>
  <c r="V367" i="4" a="1"/>
  <c r="V367" i="4" s="1"/>
  <c r="V355" i="4" a="1"/>
  <c r="V355" i="4" s="1"/>
  <c r="V343" i="4" a="1"/>
  <c r="V343" i="4" s="1"/>
  <c r="V331" i="4" a="1"/>
  <c r="V331" i="4" s="1"/>
  <c r="V319" i="4" a="1"/>
  <c r="V319" i="4" s="1"/>
  <c r="V307" i="4" a="1"/>
  <c r="V307" i="4" s="1"/>
  <c r="V295" i="4" a="1"/>
  <c r="V295" i="4" s="1"/>
  <c r="V283" i="4" a="1"/>
  <c r="V283" i="4" s="1"/>
  <c r="A418" i="4"/>
  <c r="A397" i="4"/>
  <c r="V384" i="4" a="1"/>
  <c r="V384" i="4" s="1"/>
  <c r="V372" i="4" a="1"/>
  <c r="V372" i="4" s="1"/>
  <c r="V360" i="4" a="1"/>
  <c r="V360" i="4" s="1"/>
  <c r="V348" i="4" a="1"/>
  <c r="V348" i="4" s="1"/>
  <c r="V336" i="4" a="1"/>
  <c r="V336" i="4" s="1"/>
  <c r="V324" i="4" a="1"/>
  <c r="V324" i="4" s="1"/>
  <c r="V312" i="4" a="1"/>
  <c r="V312" i="4" s="1"/>
  <c r="V300" i="4" a="1"/>
  <c r="V300" i="4" s="1"/>
  <c r="V288" i="4" a="1"/>
  <c r="V288" i="4" s="1"/>
  <c r="V276" i="4" a="1"/>
  <c r="V276" i="4" s="1"/>
  <c r="V264" i="4" a="1"/>
  <c r="V264" i="4" s="1"/>
  <c r="V252" i="4" a="1"/>
  <c r="V252" i="4" s="1"/>
  <c r="V240" i="4" a="1"/>
  <c r="V240" i="4" s="1"/>
  <c r="A395" i="4"/>
  <c r="V389" i="4" a="1"/>
  <c r="V389" i="4" s="1"/>
  <c r="A383" i="4"/>
  <c r="V377" i="4" a="1"/>
  <c r="V377" i="4" s="1"/>
  <c r="A371" i="4"/>
  <c r="V365" i="4" a="1"/>
  <c r="V365" i="4" s="1"/>
  <c r="A359" i="4"/>
  <c r="V353" i="4" a="1"/>
  <c r="V353" i="4" s="1"/>
  <c r="A347" i="4"/>
  <c r="V341" i="4" a="1"/>
  <c r="V341" i="4" s="1"/>
  <c r="A335" i="4"/>
  <c r="V329" i="4" a="1"/>
  <c r="V329" i="4" s="1"/>
  <c r="A323" i="4"/>
  <c r="V317" i="4" a="1"/>
  <c r="V317" i="4" s="1"/>
  <c r="A311" i="4"/>
  <c r="V305" i="4" a="1"/>
  <c r="V305" i="4" s="1"/>
  <c r="A299" i="4"/>
  <c r="V293" i="4" a="1"/>
  <c r="V293" i="4" s="1"/>
  <c r="A287" i="4"/>
  <c r="V281" i="4" a="1"/>
  <c r="V281" i="4" s="1"/>
  <c r="A275" i="4"/>
  <c r="V269" i="4" a="1"/>
  <c r="V269" i="4" s="1"/>
  <c r="A263" i="4"/>
  <c r="V257" i="4" a="1"/>
  <c r="V257" i="4" s="1"/>
  <c r="V394" i="4" a="1"/>
  <c r="V394" i="4" s="1"/>
  <c r="V382" i="4" a="1"/>
  <c r="V382" i="4" s="1"/>
  <c r="V370" i="4" a="1"/>
  <c r="V370" i="4" s="1"/>
  <c r="V358" i="4" a="1"/>
  <c r="V358" i="4" s="1"/>
  <c r="V346" i="4" a="1"/>
  <c r="V346" i="4" s="1"/>
  <c r="V334" i="4" a="1"/>
  <c r="V334" i="4" s="1"/>
  <c r="V322" i="4" a="1"/>
  <c r="V322" i="4" s="1"/>
  <c r="V310" i="4" a="1"/>
  <c r="V310" i="4" s="1"/>
  <c r="V298" i="4" a="1"/>
  <c r="V298" i="4" s="1"/>
  <c r="V286" i="4" a="1"/>
  <c r="V286" i="4" s="1"/>
  <c r="V274" i="4" a="1"/>
  <c r="V274" i="4" s="1"/>
  <c r="V262" i="4" a="1"/>
  <c r="V262" i="4" s="1"/>
  <c r="V250" i="4" a="1"/>
  <c r="V250" i="4" s="1"/>
  <c r="V387" i="4" a="1"/>
  <c r="V387" i="4" s="1"/>
  <c r="V375" i="4" a="1"/>
  <c r="V375" i="4" s="1"/>
  <c r="V363" i="4" a="1"/>
  <c r="V363" i="4" s="1"/>
  <c r="V351" i="4" a="1"/>
  <c r="V351" i="4" s="1"/>
  <c r="V339" i="4" a="1"/>
  <c r="V339" i="4" s="1"/>
  <c r="V327" i="4" a="1"/>
  <c r="V327" i="4" s="1"/>
  <c r="V315" i="4" a="1"/>
  <c r="V315" i="4" s="1"/>
  <c r="V303" i="4" a="1"/>
  <c r="V303" i="4" s="1"/>
  <c r="V291" i="4" a="1"/>
  <c r="V291" i="4" s="1"/>
  <c r="V279" i="4" a="1"/>
  <c r="V279" i="4" s="1"/>
  <c r="V267" i="4" a="1"/>
  <c r="V267" i="4" s="1"/>
  <c r="V255" i="4" a="1"/>
  <c r="V255" i="4" s="1"/>
  <c r="V243" i="4" a="1"/>
  <c r="V243" i="4" s="1"/>
  <c r="V392" i="4" a="1"/>
  <c r="V392" i="4" s="1"/>
  <c r="V380" i="4" a="1"/>
  <c r="V380" i="4" s="1"/>
  <c r="V368" i="4" a="1"/>
  <c r="V368" i="4" s="1"/>
  <c r="V356" i="4" a="1"/>
  <c r="V356" i="4" s="1"/>
  <c r="V344" i="4" a="1"/>
  <c r="V344" i="4" s="1"/>
  <c r="V332" i="4" a="1"/>
  <c r="V332" i="4" s="1"/>
  <c r="V320" i="4" a="1"/>
  <c r="V320" i="4" s="1"/>
  <c r="V308" i="4" a="1"/>
  <c r="V308" i="4" s="1"/>
  <c r="V296" i="4" a="1"/>
  <c r="V296" i="4" s="1"/>
  <c r="V284" i="4" a="1"/>
  <c r="V284" i="4" s="1"/>
  <c r="V385" i="4" a="1"/>
  <c r="V385" i="4" s="1"/>
  <c r="V373" i="4" a="1"/>
  <c r="V373" i="4" s="1"/>
  <c r="V361" i="4" a="1"/>
  <c r="V361" i="4" s="1"/>
  <c r="V349" i="4" a="1"/>
  <c r="V349" i="4" s="1"/>
  <c r="V337" i="4" a="1"/>
  <c r="V337" i="4" s="1"/>
  <c r="V325" i="4" a="1"/>
  <c r="V325" i="4" s="1"/>
  <c r="V313" i="4" a="1"/>
  <c r="V313" i="4" s="1"/>
  <c r="V301" i="4" a="1"/>
  <c r="V301" i="4" s="1"/>
  <c r="V289" i="4" a="1"/>
  <c r="V289" i="4" s="1"/>
  <c r="V277" i="4" a="1"/>
  <c r="V277" i="4" s="1"/>
  <c r="V265" i="4" a="1"/>
  <c r="V265" i="4" s="1"/>
  <c r="V253" i="4" a="1"/>
  <c r="V253" i="4" s="1"/>
  <c r="V241" i="4" a="1"/>
  <c r="V241" i="4" s="1"/>
  <c r="A406" i="4"/>
  <c r="V400" i="4" a="1"/>
  <c r="V400" i="4" s="1"/>
  <c r="A396" i="4"/>
  <c r="V390" i="4" a="1"/>
  <c r="V390" i="4" s="1"/>
  <c r="A384" i="4"/>
  <c r="V378" i="4" a="1"/>
  <c r="V378" i="4" s="1"/>
  <c r="A372" i="4"/>
  <c r="V366" i="4" a="1"/>
  <c r="V366" i="4" s="1"/>
  <c r="A360" i="4"/>
  <c r="V354" i="4" a="1"/>
  <c r="V354" i="4" s="1"/>
  <c r="A348" i="4"/>
  <c r="V342" i="4" a="1"/>
  <c r="V342" i="4" s="1"/>
  <c r="A336" i="4"/>
  <c r="V330" i="4" a="1"/>
  <c r="V330" i="4" s="1"/>
  <c r="A324" i="4"/>
  <c r="V318" i="4" a="1"/>
  <c r="V318" i="4" s="1"/>
  <c r="A312" i="4"/>
  <c r="V306" i="4" a="1"/>
  <c r="V306" i="4" s="1"/>
  <c r="A300" i="4"/>
  <c r="V294" i="4" a="1"/>
  <c r="V294" i="4" s="1"/>
  <c r="A288" i="4"/>
  <c r="V282" i="4" a="1"/>
  <c r="V282" i="4" s="1"/>
  <c r="A276" i="4"/>
  <c r="V270" i="4" a="1"/>
  <c r="V270" i="4" s="1"/>
  <c r="A264" i="4"/>
  <c r="V258" i="4" a="1"/>
  <c r="V258" i="4" s="1"/>
  <c r="V246" i="4" a="1"/>
  <c r="V246" i="4" s="1"/>
  <c r="A398" i="4"/>
  <c r="V395" i="4" a="1"/>
  <c r="V395" i="4" s="1"/>
  <c r="V383" i="4" a="1"/>
  <c r="V383" i="4" s="1"/>
  <c r="V371" i="4" a="1"/>
  <c r="V371" i="4" s="1"/>
  <c r="A365" i="4"/>
  <c r="V359" i="4" a="1"/>
  <c r="V359" i="4" s="1"/>
  <c r="A353" i="4"/>
  <c r="V347" i="4" a="1"/>
  <c r="V347" i="4" s="1"/>
  <c r="A341" i="4"/>
  <c r="V335" i="4" a="1"/>
  <c r="V335" i="4" s="1"/>
  <c r="A329" i="4"/>
  <c r="V323" i="4" a="1"/>
  <c r="V323" i="4" s="1"/>
  <c r="A317" i="4"/>
  <c r="V311" i="4" a="1"/>
  <c r="V311" i="4" s="1"/>
  <c r="A305" i="4"/>
  <c r="V299" i="4" a="1"/>
  <c r="V299" i="4" s="1"/>
  <c r="A293" i="4"/>
  <c r="V287" i="4" a="1"/>
  <c r="V287" i="4" s="1"/>
  <c r="A281" i="4"/>
  <c r="V275" i="4" a="1"/>
  <c r="V275" i="4" s="1"/>
  <c r="A269" i="4"/>
  <c r="V263" i="4" a="1"/>
  <c r="V263" i="4" s="1"/>
  <c r="V412" i="4" a="1"/>
  <c r="V412" i="4" s="1"/>
  <c r="V388" i="4" a="1"/>
  <c r="V388" i="4" s="1"/>
  <c r="V376" i="4" a="1"/>
  <c r="V376" i="4" s="1"/>
  <c r="V364" i="4" a="1"/>
  <c r="V364" i="4" s="1"/>
  <c r="V352" i="4" a="1"/>
  <c r="V352" i="4" s="1"/>
  <c r="V340" i="4" a="1"/>
  <c r="V340" i="4" s="1"/>
  <c r="V328" i="4" a="1"/>
  <c r="V328" i="4" s="1"/>
  <c r="V316" i="4" a="1"/>
  <c r="V316" i="4" s="1"/>
  <c r="V304" i="4" a="1"/>
  <c r="V304" i="4" s="1"/>
  <c r="V292" i="4" a="1"/>
  <c r="V292" i="4" s="1"/>
  <c r="V280" i="4" a="1"/>
  <c r="V280" i="4" s="1"/>
  <c r="V268" i="4" a="1"/>
  <c r="V268" i="4" s="1"/>
  <c r="V256" i="4" a="1"/>
  <c r="V256" i="4" s="1"/>
  <c r="V244" i="4" a="1"/>
  <c r="V244" i="4" s="1"/>
  <c r="V393" i="4" a="1"/>
  <c r="V393" i="4" s="1"/>
  <c r="A387" i="4"/>
  <c r="V381" i="4" a="1"/>
  <c r="V381" i="4" s="1"/>
  <c r="A375" i="4"/>
  <c r="V369" i="4" a="1"/>
  <c r="V369" i="4" s="1"/>
  <c r="A363" i="4"/>
  <c r="V357" i="4" a="1"/>
  <c r="V357" i="4" s="1"/>
  <c r="A351" i="4"/>
  <c r="V345" i="4" a="1"/>
  <c r="V345" i="4" s="1"/>
  <c r="A339" i="4"/>
  <c r="V333" i="4" a="1"/>
  <c r="V333" i="4" s="1"/>
  <c r="A327" i="4"/>
  <c r="V321" i="4" a="1"/>
  <c r="V321" i="4" s="1"/>
  <c r="A315" i="4"/>
  <c r="V309" i="4" a="1"/>
  <c r="V309" i="4" s="1"/>
  <c r="A303" i="4"/>
  <c r="V297" i="4" a="1"/>
  <c r="V297" i="4" s="1"/>
  <c r="A291" i="4"/>
  <c r="V285" i="4" a="1"/>
  <c r="V285" i="4" s="1"/>
  <c r="A279" i="4"/>
  <c r="V273" i="4" a="1"/>
  <c r="V273" i="4" s="1"/>
  <c r="A267" i="4"/>
  <c r="V261" i="4" a="1"/>
  <c r="V261" i="4" s="1"/>
  <c r="A278" i="4"/>
  <c r="A266" i="4"/>
  <c r="A253" i="4"/>
  <c r="V249" i="4" a="1"/>
  <c r="V249" i="4" s="1"/>
  <c r="A240" i="4"/>
  <c r="V225" i="4" a="1"/>
  <c r="V225" i="4" s="1"/>
  <c r="V213" i="4" a="1"/>
  <c r="V213" i="4" s="1"/>
  <c r="V201" i="4" a="1"/>
  <c r="V201" i="4" s="1"/>
  <c r="V189" i="4" a="1"/>
  <c r="V189" i="4" s="1"/>
  <c r="V177" i="4" a="1"/>
  <c r="V177" i="4" s="1"/>
  <c r="V165" i="4" a="1"/>
  <c r="V165" i="4" s="1"/>
  <c r="V153" i="4" a="1"/>
  <c r="V153" i="4" s="1"/>
  <c r="V141" i="4" a="1"/>
  <c r="V141" i="4" s="1"/>
  <c r="V129" i="4" a="1"/>
  <c r="V129" i="4" s="1"/>
  <c r="V271" i="4" a="1"/>
  <c r="V271" i="4" s="1"/>
  <c r="A242" i="4"/>
  <c r="V239" i="4" a="1"/>
  <c r="V239" i="4" s="1"/>
  <c r="V237" i="4" a="1"/>
  <c r="V237" i="4" s="1"/>
  <c r="V230" i="4" a="1"/>
  <c r="V230" i="4" s="1"/>
  <c r="V218" i="4" a="1"/>
  <c r="V218" i="4" s="1"/>
  <c r="V206" i="4" a="1"/>
  <c r="V206" i="4" s="1"/>
  <c r="V194" i="4" a="1"/>
  <c r="V194" i="4" s="1"/>
  <c r="V182" i="4" a="1"/>
  <c r="V182" i="4" s="1"/>
  <c r="V170" i="4" a="1"/>
  <c r="V170" i="4" s="1"/>
  <c r="V158" i="4" a="1"/>
  <c r="V158" i="4" s="1"/>
  <c r="V146" i="4" a="1"/>
  <c r="V146" i="4" s="1"/>
  <c r="V134" i="4" a="1"/>
  <c r="V134" i="4" s="1"/>
  <c r="V122" i="4" a="1"/>
  <c r="V122" i="4" s="1"/>
  <c r="V110" i="4" a="1"/>
  <c r="V110" i="4" s="1"/>
  <c r="A277" i="4"/>
  <c r="A265" i="4"/>
  <c r="V259" i="4" a="1"/>
  <c r="V259" i="4" s="1"/>
  <c r="V235" i="4" a="1"/>
  <c r="V235" i="4" s="1"/>
  <c r="V223" i="4" a="1"/>
  <c r="V223" i="4" s="1"/>
  <c r="V211" i="4" a="1"/>
  <c r="V211" i="4" s="1"/>
  <c r="V199" i="4" a="1"/>
  <c r="V199" i="4" s="1"/>
  <c r="V187" i="4" a="1"/>
  <c r="V187" i="4" s="1"/>
  <c r="V175" i="4" a="1"/>
  <c r="V175" i="4" s="1"/>
  <c r="V163" i="4" a="1"/>
  <c r="V163" i="4" s="1"/>
  <c r="V151" i="4" a="1"/>
  <c r="V151" i="4" s="1"/>
  <c r="V139" i="4" a="1"/>
  <c r="V139" i="4" s="1"/>
  <c r="V127" i="4" a="1"/>
  <c r="V127" i="4" s="1"/>
  <c r="V115" i="4" a="1"/>
  <c r="V115" i="4" s="1"/>
  <c r="A234" i="4"/>
  <c r="V228" i="4" a="1"/>
  <c r="V228" i="4" s="1"/>
  <c r="A222" i="4"/>
  <c r="V216" i="4" a="1"/>
  <c r="V216" i="4" s="1"/>
  <c r="A210" i="4"/>
  <c r="V204" i="4" a="1"/>
  <c r="V204" i="4" s="1"/>
  <c r="A198" i="4"/>
  <c r="V192" i="4" a="1"/>
  <c r="V192" i="4" s="1"/>
  <c r="A186" i="4"/>
  <c r="V180" i="4" a="1"/>
  <c r="V180" i="4" s="1"/>
  <c r="A174" i="4"/>
  <c r="V168" i="4" a="1"/>
  <c r="V168" i="4" s="1"/>
  <c r="A162" i="4"/>
  <c r="V156" i="4" a="1"/>
  <c r="V156" i="4" s="1"/>
  <c r="A150" i="4"/>
  <c r="V144" i="4" a="1"/>
  <c r="V144" i="4" s="1"/>
  <c r="A138" i="4"/>
  <c r="V132" i="4" a="1"/>
  <c r="V132" i="4" s="1"/>
  <c r="A126" i="4"/>
  <c r="V120" i="4" a="1"/>
  <c r="V120" i="4" s="1"/>
  <c r="A255" i="4"/>
  <c r="V251" i="4" a="1"/>
  <c r="V251" i="4" s="1"/>
  <c r="V233" i="4" a="1"/>
  <c r="V233" i="4" s="1"/>
  <c r="V221" i="4" a="1"/>
  <c r="V221" i="4" s="1"/>
  <c r="V209" i="4" a="1"/>
  <c r="V209" i="4" s="1"/>
  <c r="V197" i="4" a="1"/>
  <c r="V197" i="4" s="1"/>
  <c r="V185" i="4" a="1"/>
  <c r="V185" i="4" s="1"/>
  <c r="V173" i="4" a="1"/>
  <c r="V173" i="4" s="1"/>
  <c r="V161" i="4" a="1"/>
  <c r="V161" i="4" s="1"/>
  <c r="V149" i="4" a="1"/>
  <c r="V149" i="4" s="1"/>
  <c r="V137" i="4" a="1"/>
  <c r="V137" i="4" s="1"/>
  <c r="V125" i="4" a="1"/>
  <c r="V125" i="4" s="1"/>
  <c r="V113" i="4" a="1"/>
  <c r="V113" i="4" s="1"/>
  <c r="V101" i="4" a="1"/>
  <c r="V101" i="4" s="1"/>
  <c r="V248" i="4" a="1"/>
  <c r="V248" i="4" s="1"/>
  <c r="V245" i="4" a="1"/>
  <c r="V245" i="4" s="1"/>
  <c r="V226" i="4" a="1"/>
  <c r="V226" i="4" s="1"/>
  <c r="A220" i="4"/>
  <c r="V214" i="4" a="1"/>
  <c r="V214" i="4" s="1"/>
  <c r="A208" i="4"/>
  <c r="V202" i="4" a="1"/>
  <c r="V202" i="4" s="1"/>
  <c r="A196" i="4"/>
  <c r="V190" i="4" a="1"/>
  <c r="V190" i="4" s="1"/>
  <c r="A184" i="4"/>
  <c r="V178" i="4" a="1"/>
  <c r="V178" i="4" s="1"/>
  <c r="A172" i="4"/>
  <c r="V166" i="4" a="1"/>
  <c r="V166" i="4" s="1"/>
  <c r="A160" i="4"/>
  <c r="V154" i="4" a="1"/>
  <c r="V154" i="4" s="1"/>
  <c r="A239" i="4"/>
  <c r="V231" i="4" a="1"/>
  <c r="V231" i="4" s="1"/>
  <c r="A225" i="4"/>
  <c r="V219" i="4" a="1"/>
  <c r="V219" i="4" s="1"/>
  <c r="V207" i="4" a="1"/>
  <c r="V207" i="4" s="1"/>
  <c r="V195" i="4" a="1"/>
  <c r="V195" i="4" s="1"/>
  <c r="V183" i="4" a="1"/>
  <c r="V183" i="4" s="1"/>
  <c r="V171" i="4" a="1"/>
  <c r="V171" i="4" s="1"/>
  <c r="V159" i="4" a="1"/>
  <c r="V159" i="4" s="1"/>
  <c r="V147" i="4" a="1"/>
  <c r="V147" i="4" s="1"/>
  <c r="V135" i="4" a="1"/>
  <c r="V135" i="4" s="1"/>
  <c r="V123" i="4" a="1"/>
  <c r="V123" i="4" s="1"/>
  <c r="A243" i="4"/>
  <c r="V238" i="4" a="1"/>
  <c r="V238" i="4" s="1"/>
  <c r="V224" i="4" a="1"/>
  <c r="V224" i="4" s="1"/>
  <c r="V212" i="4" a="1"/>
  <c r="V212" i="4" s="1"/>
  <c r="V200" i="4" a="1"/>
  <c r="V200" i="4" s="1"/>
  <c r="V188" i="4" a="1"/>
  <c r="V188" i="4" s="1"/>
  <c r="V176" i="4" a="1"/>
  <c r="V176" i="4" s="1"/>
  <c r="V164" i="4" a="1"/>
  <c r="V164" i="4" s="1"/>
  <c r="V152" i="4" a="1"/>
  <c r="V152" i="4" s="1"/>
  <c r="V140" i="4" a="1"/>
  <c r="V140" i="4" s="1"/>
  <c r="V128" i="4" a="1"/>
  <c r="V128" i="4" s="1"/>
  <c r="V116" i="4" a="1"/>
  <c r="V116" i="4" s="1"/>
  <c r="A254" i="4"/>
  <c r="V242" i="4" a="1"/>
  <c r="V242" i="4" s="1"/>
  <c r="V236" i="4" a="1"/>
  <c r="V236" i="4" s="1"/>
  <c r="V229" i="4" a="1"/>
  <c r="V229" i="4" s="1"/>
  <c r="V217" i="4" a="1"/>
  <c r="V217" i="4" s="1"/>
  <c r="V205" i="4" a="1"/>
  <c r="V205" i="4" s="1"/>
  <c r="V193" i="4" a="1"/>
  <c r="V193" i="4" s="1"/>
  <c r="V181" i="4" a="1"/>
  <c r="V181" i="4" s="1"/>
  <c r="V169" i="4" a="1"/>
  <c r="V169" i="4" s="1"/>
  <c r="V157" i="4" a="1"/>
  <c r="V157" i="4" s="1"/>
  <c r="V145" i="4" a="1"/>
  <c r="V145" i="4" s="1"/>
  <c r="V133" i="4" a="1"/>
  <c r="V133" i="4" s="1"/>
  <c r="V121" i="4" a="1"/>
  <c r="V121" i="4" s="1"/>
  <c r="V109" i="4" a="1"/>
  <c r="V109" i="4" s="1"/>
  <c r="V97" i="4" a="1"/>
  <c r="V97" i="4" s="1"/>
  <c r="V85" i="4" a="1"/>
  <c r="V85" i="4" s="1"/>
  <c r="V73" i="4" a="1"/>
  <c r="V73" i="4" s="1"/>
  <c r="A257" i="4"/>
  <c r="A251" i="4"/>
  <c r="V247" i="4" a="1"/>
  <c r="V247" i="4" s="1"/>
  <c r="A245" i="4"/>
  <c r="V234" i="4" a="1"/>
  <c r="V234" i="4" s="1"/>
  <c r="V222" i="4" a="1"/>
  <c r="V222" i="4" s="1"/>
  <c r="V210" i="4" a="1"/>
  <c r="V210" i="4" s="1"/>
  <c r="V198" i="4" a="1"/>
  <c r="V198" i="4" s="1"/>
  <c r="V186" i="4" a="1"/>
  <c r="V186" i="4" s="1"/>
  <c r="V174" i="4" a="1"/>
  <c r="V174" i="4" s="1"/>
  <c r="V162" i="4" a="1"/>
  <c r="V162" i="4" s="1"/>
  <c r="V150" i="4" a="1"/>
  <c r="V150" i="4" s="1"/>
  <c r="V138" i="4" a="1"/>
  <c r="V138" i="4" s="1"/>
  <c r="V126" i="4" a="1"/>
  <c r="V126" i="4" s="1"/>
  <c r="V114" i="4" a="1"/>
  <c r="V114" i="4" s="1"/>
  <c r="A108" i="4"/>
  <c r="V102" i="4" a="1"/>
  <c r="V102" i="4" s="1"/>
  <c r="A96" i="4"/>
  <c r="V90" i="4" a="1"/>
  <c r="V90" i="4" s="1"/>
  <c r="A233" i="4"/>
  <c r="V227" i="4" a="1"/>
  <c r="V227" i="4" s="1"/>
  <c r="A221" i="4"/>
  <c r="V215" i="4" a="1"/>
  <c r="V215" i="4" s="1"/>
  <c r="A209" i="4"/>
  <c r="V203" i="4" a="1"/>
  <c r="V203" i="4" s="1"/>
  <c r="A197" i="4"/>
  <c r="V191" i="4" a="1"/>
  <c r="V191" i="4" s="1"/>
  <c r="A185" i="4"/>
  <c r="V179" i="4" a="1"/>
  <c r="V179" i="4" s="1"/>
  <c r="A173" i="4"/>
  <c r="V167" i="4" a="1"/>
  <c r="V167" i="4" s="1"/>
  <c r="A161" i="4"/>
  <c r="V155" i="4" a="1"/>
  <c r="V155" i="4" s="1"/>
  <c r="A149" i="4"/>
  <c r="V143" i="4" a="1"/>
  <c r="V143" i="4" s="1"/>
  <c r="A137" i="4"/>
  <c r="V131" i="4" a="1"/>
  <c r="V131" i="4" s="1"/>
  <c r="A226" i="4"/>
  <c r="A202" i="4"/>
  <c r="A178" i="4"/>
  <c r="A154" i="4"/>
  <c r="A148" i="4"/>
  <c r="A142" i="4"/>
  <c r="A136" i="4"/>
  <c r="A130" i="4"/>
  <c r="A110" i="4"/>
  <c r="V272" i="4" a="1"/>
  <c r="V272" i="4" s="1"/>
  <c r="V260" i="4" a="1"/>
  <c r="V260" i="4" s="1"/>
  <c r="V232" i="4" a="1"/>
  <c r="V232" i="4" s="1"/>
  <c r="V208" i="4" a="1"/>
  <c r="V208" i="4" s="1"/>
  <c r="V184" i="4" a="1"/>
  <c r="V184" i="4" s="1"/>
  <c r="V160" i="4" a="1"/>
  <c r="V160" i="4" s="1"/>
  <c r="V124" i="4" a="1"/>
  <c r="V124" i="4" s="1"/>
  <c r="V117" i="4" a="1"/>
  <c r="V117" i="4" s="1"/>
  <c r="V104" i="4" a="1"/>
  <c r="V104" i="4" s="1"/>
  <c r="A100" i="4"/>
  <c r="V95" i="4" a="1"/>
  <c r="V95" i="4" s="1"/>
  <c r="V93" i="4" a="1"/>
  <c r="V93" i="4" s="1"/>
  <c r="V91" i="4" a="1"/>
  <c r="V91" i="4" s="1"/>
  <c r="V89" i="4" a="1"/>
  <c r="V89" i="4" s="1"/>
  <c r="V76" i="4" a="1"/>
  <c r="V76" i="4" s="1"/>
  <c r="A112" i="4"/>
  <c r="V99" i="4" a="1"/>
  <c r="V99" i="4" s="1"/>
  <c r="V87" i="4" a="1"/>
  <c r="V87" i="4" s="1"/>
  <c r="V74" i="4" a="1"/>
  <c r="V74" i="4" s="1"/>
  <c r="V67" i="4" a="1"/>
  <c r="V67" i="4" s="1"/>
  <c r="V55" i="4" a="1"/>
  <c r="V55" i="4" s="1"/>
  <c r="V43" i="4" a="1"/>
  <c r="V43" i="4" s="1"/>
  <c r="V31" i="4" a="1"/>
  <c r="V31" i="4" s="1"/>
  <c r="V19" i="4" a="1"/>
  <c r="V19" i="4" s="1"/>
  <c r="V7" i="4" a="1"/>
  <c r="V7" i="4" s="1"/>
  <c r="A124" i="4"/>
  <c r="A114" i="4"/>
  <c r="A109" i="4"/>
  <c r="V83" i="4" a="1"/>
  <c r="V83" i="4" s="1"/>
  <c r="V65" i="4" a="1"/>
  <c r="V65" i="4" s="1"/>
  <c r="V53" i="4" a="1"/>
  <c r="V53" i="4" s="1"/>
  <c r="V41" i="4" a="1"/>
  <c r="V41" i="4" s="1"/>
  <c r="V29" i="4" a="1"/>
  <c r="V29" i="4" s="1"/>
  <c r="V17" i="4" a="1"/>
  <c r="V17" i="4" s="1"/>
  <c r="A214" i="4"/>
  <c r="A190" i="4"/>
  <c r="A166" i="4"/>
  <c r="V119" i="4" a="1"/>
  <c r="V119" i="4" s="1"/>
  <c r="V108" i="4" a="1"/>
  <c r="V108" i="4" s="1"/>
  <c r="V103" i="4" a="1"/>
  <c r="V103" i="4" s="1"/>
  <c r="V81" i="4" a="1"/>
  <c r="V81" i="4" s="1"/>
  <c r="V70" i="4" a="1"/>
  <c r="V70" i="4" s="1"/>
  <c r="A64" i="4"/>
  <c r="V58" i="4" a="1"/>
  <c r="V58" i="4" s="1"/>
  <c r="A52" i="4"/>
  <c r="V46" i="4" a="1"/>
  <c r="V46" i="4" s="1"/>
  <c r="A99" i="4"/>
  <c r="A97" i="4"/>
  <c r="V220" i="4" a="1"/>
  <c r="V220" i="4" s="1"/>
  <c r="V196" i="4" a="1"/>
  <c r="V196" i="4" s="1"/>
  <c r="V172" i="4" a="1"/>
  <c r="V172" i="4" s="1"/>
  <c r="A101" i="4"/>
  <c r="V98" i="4" a="1"/>
  <c r="V98" i="4" s="1"/>
  <c r="V96" i="4" a="1"/>
  <c r="V96" i="4" s="1"/>
  <c r="V88" i="4" a="1"/>
  <c r="V88" i="4" s="1"/>
  <c r="V77" i="4" a="1"/>
  <c r="V77" i="4" s="1"/>
  <c r="V68" i="4" a="1"/>
  <c r="V68" i="4" s="1"/>
  <c r="V56" i="4" a="1"/>
  <c r="V56" i="4" s="1"/>
  <c r="V105" i="4" a="1"/>
  <c r="V105" i="4" s="1"/>
  <c r="V100" i="4" a="1"/>
  <c r="V100" i="4" s="1"/>
  <c r="V94" i="4" a="1"/>
  <c r="V94" i="4" s="1"/>
  <c r="V92" i="4" a="1"/>
  <c r="V92" i="4" s="1"/>
  <c r="V86" i="4" a="1"/>
  <c r="V86" i="4" s="1"/>
  <c r="V75" i="4" a="1"/>
  <c r="V75" i="4" s="1"/>
  <c r="V61" i="4" a="1"/>
  <c r="V61" i="4" s="1"/>
  <c r="V49" i="4" a="1"/>
  <c r="V49" i="4" s="1"/>
  <c r="V37" i="4" a="1"/>
  <c r="V37" i="4" s="1"/>
  <c r="V25" i="4" a="1"/>
  <c r="V25" i="4" s="1"/>
  <c r="V13" i="4" a="1"/>
  <c r="V13" i="4" s="1"/>
  <c r="V112" i="4" a="1"/>
  <c r="V112" i="4" s="1"/>
  <c r="V107" i="4" a="1"/>
  <c r="V107" i="4" s="1"/>
  <c r="V71" i="4" a="1"/>
  <c r="V71" i="4" s="1"/>
  <c r="V59" i="4" a="1"/>
  <c r="V59" i="4" s="1"/>
  <c r="V47" i="4" a="1"/>
  <c r="V47" i="4" s="1"/>
  <c r="V35" i="4" a="1"/>
  <c r="V35" i="4" s="1"/>
  <c r="V23" i="4" a="1"/>
  <c r="V23" i="4" s="1"/>
  <c r="A118" i="4"/>
  <c r="A105" i="4"/>
  <c r="V84" i="4" a="1"/>
  <c r="V84" i="4" s="1"/>
  <c r="V52" i="4" a="1"/>
  <c r="V52" i="4" s="1"/>
  <c r="A45" i="4"/>
  <c r="V8" i="4" a="1"/>
  <c r="V8" i="4" s="1"/>
  <c r="A125" i="4"/>
  <c r="A81" i="4"/>
  <c r="A50" i="4"/>
  <c r="V44" i="4" a="1"/>
  <c r="V44" i="4" s="1"/>
  <c r="A40" i="4"/>
  <c r="V142" i="4" a="1"/>
  <c r="V142" i="4" s="1"/>
  <c r="V80" i="4" a="1"/>
  <c r="V80" i="4" s="1"/>
  <c r="A70" i="4"/>
  <c r="A58" i="4"/>
  <c r="V39" i="4" a="1"/>
  <c r="V39" i="4" s="1"/>
  <c r="V34" i="4" a="1"/>
  <c r="V34" i="4" s="1"/>
  <c r="V27" i="4" a="1"/>
  <c r="V27" i="4" s="1"/>
  <c r="V22" i="4" a="1"/>
  <c r="V22" i="4" s="1"/>
  <c r="V4" i="4" a="1"/>
  <c r="V4" i="4" s="1"/>
  <c r="A92" i="4"/>
  <c r="V72" i="4" a="1"/>
  <c r="V72" i="4" s="1"/>
  <c r="V69" i="4" a="1"/>
  <c r="V69" i="4" s="1"/>
  <c r="V66" i="4" a="1"/>
  <c r="V66" i="4" s="1"/>
  <c r="V60" i="4" a="1"/>
  <c r="V60" i="4" s="1"/>
  <c r="V57" i="4" a="1"/>
  <c r="V57" i="4" s="1"/>
  <c r="V54" i="4" a="1"/>
  <c r="V54" i="4" s="1"/>
  <c r="A42" i="4"/>
  <c r="A30" i="4"/>
  <c r="V2" i="4" a="1"/>
  <c r="V2" i="4" s="1"/>
  <c r="A84" i="4"/>
  <c r="V63" i="4" a="1"/>
  <c r="V63" i="4" s="1"/>
  <c r="V36" i="4" a="1"/>
  <c r="V36" i="4" s="1"/>
  <c r="V24" i="4" a="1"/>
  <c r="V24" i="4" s="1"/>
  <c r="A16" i="4"/>
  <c r="A14" i="4"/>
  <c r="A12" i="4"/>
  <c r="V79" i="4" a="1"/>
  <c r="V79" i="4" s="1"/>
  <c r="V51" i="4" a="1"/>
  <c r="V51" i="4" s="1"/>
  <c r="A18" i="4"/>
  <c r="V15" i="4" a="1"/>
  <c r="V15" i="4" s="1"/>
  <c r="V11" i="4" a="1"/>
  <c r="V11" i="4" s="1"/>
  <c r="V148" i="4" a="1"/>
  <c r="V148" i="4" s="1"/>
  <c r="V130" i="4" a="1"/>
  <c r="V130" i="4" s="1"/>
  <c r="A72" i="4"/>
  <c r="A60" i="4"/>
  <c r="V48" i="4" a="1"/>
  <c r="V48" i="4" s="1"/>
  <c r="A39" i="4"/>
  <c r="A27" i="4"/>
  <c r="A20" i="4"/>
  <c r="V9" i="4" a="1"/>
  <c r="V9" i="4" s="1"/>
  <c r="V82" i="4" a="1"/>
  <c r="V82" i="4" s="1"/>
  <c r="A69" i="4"/>
  <c r="A57" i="4"/>
  <c r="A46" i="4"/>
  <c r="V38" i="4" a="1"/>
  <c r="V38" i="4" s="1"/>
  <c r="A34" i="4"/>
  <c r="V26" i="4" a="1"/>
  <c r="V26" i="4" s="1"/>
  <c r="A22" i="4"/>
  <c r="A6" i="4"/>
  <c r="A113" i="4"/>
  <c r="V106" i="4" a="1"/>
  <c r="V106" i="4" s="1"/>
  <c r="A90" i="4"/>
  <c r="V78" i="4" a="1"/>
  <c r="V78" i="4" s="1"/>
  <c r="A66" i="4"/>
  <c r="V62" i="4" a="1"/>
  <c r="V62" i="4" s="1"/>
  <c r="A54" i="4"/>
  <c r="V45" i="4" a="1"/>
  <c r="V45" i="4" s="1"/>
  <c r="V40" i="4" a="1"/>
  <c r="V40" i="4" s="1"/>
  <c r="V33" i="4" a="1"/>
  <c r="V33" i="4" s="1"/>
  <c r="V28" i="4" a="1"/>
  <c r="V28" i="4" s="1"/>
  <c r="V21" i="4" a="1"/>
  <c r="V21" i="4" s="1"/>
  <c r="V5" i="4" a="1"/>
  <c r="V5" i="4" s="1"/>
  <c r="V3" i="4" a="1"/>
  <c r="V3" i="4" s="1"/>
  <c r="A36" i="4"/>
  <c r="A24" i="4"/>
  <c r="V136" i="4" a="1"/>
  <c r="V136" i="4" s="1"/>
  <c r="V118" i="4" a="1"/>
  <c r="V118" i="4" s="1"/>
  <c r="A94" i="4"/>
  <c r="V64" i="4" a="1"/>
  <c r="V64" i="4" s="1"/>
  <c r="A48" i="4"/>
  <c r="A11" i="4"/>
  <c r="V6" i="4" a="1"/>
  <c r="V6" i="4" s="1"/>
  <c r="A28" i="4"/>
  <c r="V10" i="4" a="1"/>
  <c r="V10" i="4" s="1"/>
  <c r="V32" i="4" a="1"/>
  <c r="V32" i="4" s="1"/>
  <c r="V20" i="4" a="1"/>
  <c r="V20" i="4" s="1"/>
  <c r="A15" i="4"/>
  <c r="V14" i="4" a="1"/>
  <c r="V14" i="4" s="1"/>
  <c r="A26" i="4"/>
  <c r="V111" i="4" a="1"/>
  <c r="V111" i="4" s="1"/>
  <c r="V30" i="4" a="1"/>
  <c r="V30" i="4" s="1"/>
  <c r="V18" i="4" a="1"/>
  <c r="V18" i="4" s="1"/>
  <c r="A89" i="4"/>
  <c r="A78" i="4"/>
  <c r="V50" i="4" a="1"/>
  <c r="V50" i="4" s="1"/>
  <c r="V12" i="4" a="1"/>
  <c r="V12" i="4" s="1"/>
  <c r="A68" i="4"/>
  <c r="V42" i="4" a="1"/>
  <c r="V42" i="4" s="1"/>
  <c r="A17" i="4"/>
  <c r="V16" i="4" a="1"/>
  <c r="V16" i="4" s="1"/>
  <c r="M3" i="1"/>
  <c r="M9" i="1"/>
  <c r="M12" i="1"/>
  <c r="M18" i="1"/>
  <c r="M21" i="1"/>
  <c r="M36" i="1"/>
  <c r="M42" i="1"/>
  <c r="M48" i="1"/>
  <c r="M54" i="1"/>
  <c r="M60" i="1"/>
  <c r="M63" i="1"/>
  <c r="M66" i="1"/>
  <c r="M69" i="1"/>
  <c r="M72" i="1"/>
  <c r="M75" i="1"/>
  <c r="M78" i="1"/>
  <c r="M81" i="1"/>
  <c r="M84" i="1"/>
  <c r="M87" i="1"/>
  <c r="M90" i="1"/>
  <c r="M93" i="1"/>
  <c r="M96" i="1"/>
  <c r="M99" i="1"/>
  <c r="M107" i="1"/>
  <c r="M112" i="1"/>
  <c r="K114" i="1"/>
  <c r="K139" i="1"/>
  <c r="L142" i="1"/>
  <c r="M147" i="1"/>
  <c r="M164" i="1"/>
  <c r="K166" i="1"/>
  <c r="L166" i="1"/>
  <c r="M190" i="1"/>
  <c r="K264" i="1"/>
  <c r="M264" i="1"/>
  <c r="L264" i="1"/>
  <c r="M267" i="1"/>
  <c r="K168" i="1"/>
  <c r="L190" i="1"/>
  <c r="M6" i="1"/>
  <c r="M15" i="1"/>
  <c r="M24" i="1"/>
  <c r="M27" i="1"/>
  <c r="M30" i="1"/>
  <c r="M33" i="1"/>
  <c r="M39" i="1"/>
  <c r="M45" i="1"/>
  <c r="M51" i="1"/>
  <c r="M57" i="1"/>
  <c r="L128" i="1"/>
  <c r="M131" i="1"/>
  <c r="K109" i="1"/>
  <c r="L114" i="1"/>
  <c r="K122" i="1"/>
  <c r="M128" i="1"/>
  <c r="K136" i="1"/>
  <c r="L139" i="1"/>
  <c r="K160" i="1"/>
  <c r="K162" i="1"/>
  <c r="M168" i="1"/>
  <c r="M173" i="1"/>
  <c r="K180" i="1"/>
  <c r="M180" i="1"/>
  <c r="L180" i="1"/>
  <c r="K199" i="1"/>
  <c r="M254" i="1"/>
  <c r="K254" i="1"/>
  <c r="L254" i="1"/>
  <c r="K258" i="1"/>
  <c r="L136" i="1"/>
  <c r="K150" i="1"/>
  <c r="K154" i="1"/>
  <c r="K156" i="1"/>
  <c r="M191" i="1"/>
  <c r="K191" i="1"/>
  <c r="L191" i="1"/>
  <c r="K291" i="1"/>
  <c r="M291" i="1"/>
  <c r="L291" i="1"/>
  <c r="L150" i="1"/>
  <c r="K169" i="1"/>
  <c r="K171" i="1"/>
  <c r="K178" i="1"/>
  <c r="L178" i="1"/>
  <c r="K186" i="1"/>
  <c r="K208" i="1"/>
  <c r="K217" i="1"/>
  <c r="K226" i="1"/>
  <c r="K255" i="1"/>
  <c r="M255" i="1"/>
  <c r="L255" i="1"/>
  <c r="M258" i="1"/>
  <c r="M290" i="1"/>
  <c r="K290" i="1"/>
  <c r="M299" i="1"/>
  <c r="K299" i="1"/>
  <c r="M308" i="1"/>
  <c r="K308" i="1"/>
  <c r="K153" i="1"/>
  <c r="M155" i="1"/>
  <c r="K189" i="1"/>
  <c r="M189" i="1"/>
  <c r="K198" i="1"/>
  <c r="M198" i="1"/>
  <c r="K207" i="1"/>
  <c r="M207" i="1"/>
  <c r="K216" i="1"/>
  <c r="M216" i="1"/>
  <c r="K225" i="1"/>
  <c r="M225" i="1"/>
  <c r="K234" i="1"/>
  <c r="M234" i="1"/>
  <c r="K243" i="1"/>
  <c r="M243" i="1"/>
  <c r="K252" i="1"/>
  <c r="M252" i="1"/>
  <c r="K261" i="1"/>
  <c r="M261" i="1"/>
  <c r="K270" i="1"/>
  <c r="M270" i="1"/>
  <c r="K279" i="1"/>
  <c r="M279" i="1"/>
  <c r="K288" i="1"/>
  <c r="M288" i="1"/>
  <c r="L290" i="1"/>
  <c r="K297" i="1"/>
  <c r="M297" i="1"/>
  <c r="L299" i="1"/>
  <c r="K306" i="1"/>
  <c r="M306" i="1"/>
  <c r="L308" i="1"/>
  <c r="K316" i="1"/>
  <c r="L316" i="1"/>
  <c r="K185" i="1"/>
  <c r="L189" i="1"/>
  <c r="K194" i="1"/>
  <c r="L198" i="1"/>
  <c r="K203" i="1"/>
  <c r="L207" i="1"/>
  <c r="K212" i="1"/>
  <c r="L216" i="1"/>
  <c r="K221" i="1"/>
  <c r="L225" i="1"/>
  <c r="K230" i="1"/>
  <c r="L234" i="1"/>
  <c r="K239" i="1"/>
  <c r="L243" i="1"/>
  <c r="K248" i="1"/>
  <c r="L252" i="1"/>
  <c r="K257" i="1"/>
  <c r="L261" i="1"/>
  <c r="K266" i="1"/>
  <c r="L270" i="1"/>
  <c r="K275" i="1"/>
  <c r="L279" i="1"/>
  <c r="K284" i="1"/>
  <c r="L288" i="1"/>
  <c r="K293" i="1"/>
  <c r="L297" i="1"/>
  <c r="K302" i="1"/>
  <c r="L306" i="1"/>
  <c r="K311" i="1"/>
  <c r="A38" i="4"/>
  <c r="K300" i="1"/>
  <c r="M300" i="1"/>
  <c r="K309" i="1"/>
  <c r="M309" i="1"/>
  <c r="K235" i="1"/>
  <c r="K244" i="1"/>
  <c r="M248" i="1"/>
  <c r="K253" i="1"/>
  <c r="M257" i="1"/>
  <c r="K262" i="1"/>
  <c r="M266" i="1"/>
  <c r="K271" i="1"/>
  <c r="M275" i="1"/>
  <c r="K280" i="1"/>
  <c r="M284" i="1"/>
  <c r="K289" i="1"/>
  <c r="M293" i="1"/>
  <c r="K298" i="1"/>
  <c r="L300" i="1"/>
  <c r="M302" i="1"/>
  <c r="K307" i="1"/>
  <c r="L309" i="1"/>
  <c r="M311" i="1"/>
  <c r="K294" i="1"/>
  <c r="K303" i="1"/>
  <c r="K312" i="1"/>
  <c r="L312" i="1"/>
  <c r="L303" i="1"/>
  <c r="M307" i="1"/>
  <c r="M312" i="1"/>
  <c r="A56" i="4"/>
  <c r="M294" i="1"/>
  <c r="M303" i="1"/>
  <c r="A9" i="4"/>
  <c r="A23" i="4"/>
  <c r="A35" i="4"/>
  <c r="A85" i="4"/>
  <c r="K318" i="1"/>
  <c r="A8" i="4"/>
  <c r="A77" i="4"/>
  <c r="A2" i="4"/>
  <c r="A59" i="4"/>
  <c r="K187" i="1"/>
  <c r="K196" i="1"/>
  <c r="K205" i="1"/>
  <c r="K214" i="1"/>
  <c r="K223" i="1"/>
  <c r="K232" i="1"/>
  <c r="K241" i="1"/>
  <c r="K250" i="1"/>
  <c r="K259" i="1"/>
  <c r="K268" i="1"/>
  <c r="K277" i="1"/>
  <c r="K286" i="1"/>
  <c r="K295" i="1"/>
  <c r="K304" i="1"/>
  <c r="K313" i="1"/>
  <c r="M318" i="1"/>
  <c r="A44" i="4"/>
  <c r="A51" i="4"/>
  <c r="A19" i="4"/>
  <c r="A53" i="4"/>
  <c r="L315" i="1"/>
  <c r="K319" i="1"/>
  <c r="A3" i="4"/>
  <c r="A10" i="4"/>
  <c r="A32" i="4"/>
  <c r="K175" i="1"/>
  <c r="K184" i="1"/>
  <c r="K193" i="1"/>
  <c r="K202" i="1"/>
  <c r="K211" i="1"/>
  <c r="K220" i="1"/>
  <c r="K229" i="1"/>
  <c r="K238" i="1"/>
  <c r="K247" i="1"/>
  <c r="K256" i="1"/>
  <c r="K265" i="1"/>
  <c r="K274" i="1"/>
  <c r="K283" i="1"/>
  <c r="K292" i="1"/>
  <c r="K301" i="1"/>
  <c r="K310" i="1"/>
  <c r="M315" i="1"/>
  <c r="K317" i="1"/>
  <c r="A63" i="4"/>
  <c r="A21" i="4"/>
  <c r="A33" i="4"/>
  <c r="L175" i="1"/>
  <c r="L184" i="1"/>
  <c r="L193" i="1"/>
  <c r="L202" i="1"/>
  <c r="L211" i="1"/>
  <c r="L220" i="1"/>
  <c r="L229" i="1"/>
  <c r="L238" i="1"/>
  <c r="L247" i="1"/>
  <c r="L256" i="1"/>
  <c r="L265" i="1"/>
  <c r="L274" i="1"/>
  <c r="L283" i="1"/>
  <c r="L292" i="1"/>
  <c r="L301" i="1"/>
  <c r="L310" i="1"/>
  <c r="M317" i="1"/>
  <c r="M319" i="1"/>
  <c r="A4" i="4"/>
  <c r="A7" i="4"/>
  <c r="A62" i="4"/>
  <c r="A65" i="4"/>
  <c r="A71" i="4"/>
  <c r="A74" i="4"/>
  <c r="A155" i="4"/>
  <c r="A167" i="4"/>
  <c r="A13" i="4"/>
  <c r="A31" i="4"/>
  <c r="A43" i="4"/>
  <c r="A82" i="4"/>
  <c r="A106" i="4"/>
  <c r="A128" i="4"/>
  <c r="A86" i="4"/>
  <c r="A129" i="4"/>
  <c r="A29" i="4"/>
  <c r="A41" i="4"/>
  <c r="A75" i="4"/>
  <c r="A79" i="4"/>
  <c r="A95" i="4"/>
  <c r="A83" i="4"/>
  <c r="A159" i="4"/>
  <c r="A171" i="4"/>
  <c r="A183" i="4"/>
  <c r="A49" i="4"/>
  <c r="A91" i="4"/>
  <c r="A102" i="4"/>
  <c r="A76" i="4"/>
  <c r="A80" i="4"/>
  <c r="A87" i="4"/>
  <c r="A122" i="4"/>
  <c r="A25" i="4"/>
  <c r="A37" i="4"/>
  <c r="A103" i="4"/>
  <c r="A123" i="4"/>
  <c r="A47" i="4"/>
  <c r="A55" i="4"/>
  <c r="A61" i="4"/>
  <c r="A67" i="4"/>
  <c r="A73" i="4"/>
  <c r="A88" i="4"/>
  <c r="A163" i="4"/>
  <c r="A175" i="4"/>
  <c r="A98" i="4"/>
  <c r="A117" i="4"/>
  <c r="A93" i="4"/>
  <c r="A111" i="4"/>
  <c r="A170" i="4"/>
  <c r="A194" i="4"/>
  <c r="A218" i="4"/>
  <c r="A286" i="4"/>
  <c r="A298" i="4"/>
  <c r="A310" i="4"/>
  <c r="A322" i="4"/>
  <c r="A334" i="4"/>
  <c r="A346" i="4"/>
  <c r="A358" i="4"/>
  <c r="A370" i="4"/>
  <c r="A382" i="4"/>
  <c r="A394" i="4"/>
  <c r="A179" i="4"/>
  <c r="A187" i="4"/>
  <c r="A195" i="4"/>
  <c r="A203" i="4"/>
  <c r="A211" i="4"/>
  <c r="A219" i="4"/>
  <c r="A227" i="4"/>
  <c r="A235" i="4"/>
  <c r="A244" i="4"/>
  <c r="A119" i="4"/>
  <c r="A131" i="4"/>
  <c r="A143" i="4"/>
  <c r="A164" i="4"/>
  <c r="A188" i="4"/>
  <c r="A212" i="4"/>
  <c r="A236" i="4"/>
  <c r="A116" i="4"/>
  <c r="A156" i="4"/>
  <c r="A180" i="4"/>
  <c r="A204" i="4"/>
  <c r="A228" i="4"/>
  <c r="A132" i="4"/>
  <c r="A144" i="4"/>
  <c r="A157" i="4"/>
  <c r="A165" i="4"/>
  <c r="A181" i="4"/>
  <c r="A189" i="4"/>
  <c r="A205" i="4"/>
  <c r="A213" i="4"/>
  <c r="A229" i="4"/>
  <c r="A237" i="4"/>
  <c r="A127" i="4"/>
  <c r="A104" i="4"/>
  <c r="A120" i="4"/>
  <c r="A133" i="4"/>
  <c r="A139" i="4"/>
  <c r="A145" i="4"/>
  <c r="A151" i="4"/>
  <c r="A158" i="4"/>
  <c r="A182" i="4"/>
  <c r="A206" i="4"/>
  <c r="A230" i="4"/>
  <c r="A191" i="4"/>
  <c r="A199" i="4"/>
  <c r="A207" i="4"/>
  <c r="A215" i="4"/>
  <c r="A223" i="4"/>
  <c r="A231" i="4"/>
  <c r="A248" i="4"/>
  <c r="A107" i="4"/>
  <c r="A134" i="4"/>
  <c r="A140" i="4"/>
  <c r="A146" i="4"/>
  <c r="A152" i="4"/>
  <c r="A176" i="4"/>
  <c r="A200" i="4"/>
  <c r="A224" i="4"/>
  <c r="A232" i="4"/>
  <c r="A121" i="4"/>
  <c r="A168" i="4"/>
  <c r="A192" i="4"/>
  <c r="A216" i="4"/>
  <c r="A241" i="4"/>
  <c r="A250" i="4"/>
  <c r="A135" i="4"/>
  <c r="A141" i="4"/>
  <c r="A147" i="4"/>
  <c r="A153" i="4"/>
  <c r="A169" i="4"/>
  <c r="A177" i="4"/>
  <c r="A193" i="4"/>
  <c r="A201" i="4"/>
  <c r="A217" i="4"/>
  <c r="A115" i="4"/>
  <c r="A261" i="4"/>
  <c r="A273" i="4"/>
  <c r="A262" i="4"/>
  <c r="A274" i="4"/>
  <c r="A289" i="4"/>
  <c r="A301" i="4"/>
  <c r="A313" i="4"/>
  <c r="A325" i="4"/>
  <c r="A337" i="4"/>
  <c r="A349" i="4"/>
  <c r="A361" i="4"/>
  <c r="A373" i="4"/>
  <c r="A385" i="4"/>
  <c r="A268" i="4"/>
  <c r="A280" i="4"/>
  <c r="A290" i="4"/>
  <c r="A302" i="4"/>
  <c r="A314" i="4"/>
  <c r="A326" i="4"/>
  <c r="A338" i="4"/>
  <c r="A350" i="4"/>
  <c r="A362" i="4"/>
  <c r="A374" i="4"/>
  <c r="A386" i="4"/>
  <c r="A258" i="4"/>
  <c r="A399" i="4"/>
  <c r="A292" i="4"/>
  <c r="A304" i="4"/>
  <c r="A316" i="4"/>
  <c r="A328" i="4"/>
  <c r="A340" i="4"/>
  <c r="A352" i="4"/>
  <c r="A364" i="4"/>
  <c r="A376" i="4"/>
  <c r="A388" i="4"/>
  <c r="A246" i="4"/>
  <c r="A249" i="4"/>
  <c r="A377" i="4"/>
  <c r="A389" i="4"/>
  <c r="A252" i="4"/>
  <c r="A259" i="4"/>
  <c r="A270" i="4"/>
  <c r="A282" i="4"/>
  <c r="A294" i="4"/>
  <c r="A306" i="4"/>
  <c r="A318" i="4"/>
  <c r="A330" i="4"/>
  <c r="A342" i="4"/>
  <c r="A354" i="4"/>
  <c r="A366" i="4"/>
  <c r="A378" i="4"/>
  <c r="A390" i="4"/>
  <c r="A271" i="4"/>
  <c r="A283" i="4"/>
  <c r="A295" i="4"/>
  <c r="A307" i="4"/>
  <c r="A319" i="4"/>
  <c r="A331" i="4"/>
  <c r="A343" i="4"/>
  <c r="A355" i="4"/>
  <c r="A367" i="4"/>
  <c r="A379" i="4"/>
  <c r="A391" i="4"/>
  <c r="A260" i="4"/>
  <c r="A284" i="4"/>
  <c r="A296" i="4"/>
  <c r="A308" i="4"/>
  <c r="A320" i="4"/>
  <c r="A332" i="4"/>
  <c r="A344" i="4"/>
  <c r="A356" i="4"/>
  <c r="A368" i="4"/>
  <c r="A380" i="4"/>
  <c r="A392" i="4"/>
  <c r="A238" i="4"/>
  <c r="A247" i="4"/>
  <c r="A256" i="4"/>
  <c r="A272" i="4"/>
  <c r="A285" i="4"/>
  <c r="A297" i="4"/>
  <c r="A309" i="4"/>
  <c r="A321" i="4"/>
  <c r="A333" i="4"/>
  <c r="A345" i="4"/>
  <c r="A357" i="4"/>
  <c r="A369" i="4"/>
  <c r="A381" i="4"/>
  <c r="A393" i="4"/>
  <c r="A404" i="4"/>
  <c r="A405" i="4"/>
  <c r="A413" i="4"/>
  <c r="A414" i="4"/>
  <c r="A401" i="4"/>
  <c r="A415" i="4"/>
  <c r="A423" i="4"/>
  <c r="A416" i="4"/>
  <c r="A402" i="4"/>
  <c r="A425" i="4"/>
  <c r="A417" i="4"/>
  <c r="A426" i="4"/>
  <c r="A427" i="4"/>
  <c r="A403" i="4"/>
  <c r="A410" i="4"/>
  <c r="A428" i="4"/>
  <c r="A411" i="4"/>
  <c r="A429" i="4"/>
  <c r="J25" i="1"/>
  <c r="J73" i="1"/>
  <c r="J258" i="1"/>
  <c r="J303" i="1"/>
  <c r="J282" i="1"/>
  <c r="J151" i="1"/>
  <c r="J100" i="1"/>
  <c r="J82" i="1"/>
  <c r="J7" i="1"/>
  <c r="J97" i="1"/>
  <c r="J52" i="1"/>
  <c r="J76" i="1"/>
  <c r="J31" i="1"/>
  <c r="J37" i="1"/>
  <c r="J281" i="1"/>
  <c r="J137" i="1"/>
  <c r="J246" i="1"/>
  <c r="J136" i="1"/>
  <c r="J61" i="1"/>
  <c r="J19" i="1"/>
  <c r="J148" i="1"/>
  <c r="J204" i="1"/>
  <c r="J222" i="1"/>
  <c r="J168" i="1"/>
  <c r="J127" i="1"/>
  <c r="J312" i="1"/>
  <c r="J40" i="1"/>
  <c r="J143" i="1"/>
  <c r="J133" i="1"/>
  <c r="J208" i="1"/>
  <c r="J191" i="1"/>
  <c r="J317" i="1"/>
  <c r="J10" i="1"/>
  <c r="J121" i="1"/>
  <c r="J113" i="1"/>
  <c r="J125" i="1"/>
  <c r="J122" i="1"/>
  <c r="J316" i="1"/>
  <c r="J13" i="1"/>
  <c r="J55" i="1"/>
  <c r="J285" i="1"/>
  <c r="J195" i="1"/>
  <c r="J267" i="1"/>
  <c r="J240" i="1"/>
  <c r="J64" i="1"/>
  <c r="J88" i="1"/>
  <c r="J79" i="1"/>
  <c r="J58" i="1"/>
  <c r="J49" i="1"/>
  <c r="J159" i="1"/>
  <c r="J249" i="1"/>
  <c r="J145" i="1"/>
  <c r="J272" i="1"/>
  <c r="J164" i="1"/>
  <c r="J146" i="1"/>
  <c r="J291" i="1"/>
  <c r="J319" i="1"/>
  <c r="J104" i="1"/>
  <c r="J4" i="1"/>
  <c r="J22" i="1"/>
  <c r="J91" i="1"/>
  <c r="J163" i="1"/>
  <c r="J177" i="1"/>
  <c r="J273" i="1"/>
  <c r="J109" i="1"/>
  <c r="J2" i="1"/>
  <c r="J166" i="1"/>
  <c r="J217" i="1"/>
  <c r="J299" i="1"/>
  <c r="J294" i="1"/>
  <c r="J70" i="1"/>
  <c r="J94" i="1"/>
  <c r="J213" i="1"/>
  <c r="J231" i="1"/>
  <c r="J190" i="1"/>
  <c r="J101" i="1"/>
  <c r="J150" i="1"/>
  <c r="J115" i="1"/>
  <c r="J156" i="1"/>
  <c r="J46" i="1"/>
  <c r="J43" i="1"/>
  <c r="J28" i="1"/>
  <c r="J236" i="1"/>
  <c r="J276" i="1"/>
  <c r="J218" i="1"/>
  <c r="J199" i="1"/>
  <c r="J154" i="1"/>
  <c r="J186" i="1"/>
  <c r="J308" i="1"/>
  <c r="J67" i="1"/>
  <c r="J85" i="1"/>
  <c r="J227" i="1"/>
  <c r="J139" i="1"/>
  <c r="J34" i="1"/>
  <c r="J16" i="1"/>
  <c r="J226" i="1"/>
  <c r="U403" i="4" l="1"/>
  <c r="S403" i="4"/>
  <c r="T403" i="4"/>
  <c r="U328" i="4"/>
  <c r="T328" i="4"/>
  <c r="S328" i="4"/>
  <c r="U346" i="4"/>
  <c r="T346" i="4"/>
  <c r="S346" i="4"/>
  <c r="U25" i="4"/>
  <c r="S25" i="4"/>
  <c r="T25" i="4"/>
  <c r="U39" i="4"/>
  <c r="S39" i="4"/>
  <c r="T39" i="4"/>
  <c r="U387" i="4"/>
  <c r="T387" i="4"/>
  <c r="S387" i="4"/>
  <c r="U427" i="4"/>
  <c r="T427" i="4"/>
  <c r="S427" i="4"/>
  <c r="U78" i="4"/>
  <c r="S78" i="4"/>
  <c r="T78" i="4"/>
  <c r="T16" i="4"/>
  <c r="S16" i="4"/>
  <c r="U16" i="4"/>
  <c r="T198" i="4"/>
  <c r="S198" i="4"/>
  <c r="U198" i="4"/>
  <c r="U266" i="4"/>
  <c r="T266" i="4"/>
  <c r="S266" i="4"/>
  <c r="U317" i="4"/>
  <c r="T317" i="4"/>
  <c r="S317" i="4"/>
  <c r="T299" i="4"/>
  <c r="S299" i="4"/>
  <c r="U299" i="4"/>
  <c r="U420" i="4"/>
  <c r="T420" i="4"/>
  <c r="S420" i="4"/>
  <c r="U426" i="4"/>
  <c r="T426" i="4"/>
  <c r="S426" i="4"/>
  <c r="U393" i="4"/>
  <c r="T393" i="4"/>
  <c r="S393" i="4"/>
  <c r="S247" i="4"/>
  <c r="U247" i="4"/>
  <c r="T247" i="4"/>
  <c r="U260" i="4"/>
  <c r="S260" i="4"/>
  <c r="T260" i="4"/>
  <c r="S390" i="4"/>
  <c r="U390" i="4"/>
  <c r="T390" i="4"/>
  <c r="U252" i="4"/>
  <c r="T252" i="4"/>
  <c r="S252" i="4"/>
  <c r="U304" i="4"/>
  <c r="T304" i="4"/>
  <c r="S304" i="4"/>
  <c r="U290" i="4"/>
  <c r="T290" i="4"/>
  <c r="S290" i="4"/>
  <c r="T274" i="4"/>
  <c r="S274" i="4"/>
  <c r="U274" i="4"/>
  <c r="U141" i="4"/>
  <c r="T141" i="4"/>
  <c r="S141" i="4"/>
  <c r="U152" i="4"/>
  <c r="T152" i="4"/>
  <c r="S152" i="4"/>
  <c r="U230" i="4"/>
  <c r="T230" i="4"/>
  <c r="S230" i="4"/>
  <c r="S229" i="4"/>
  <c r="U229" i="4"/>
  <c r="T229" i="4"/>
  <c r="U156" i="4"/>
  <c r="T156" i="4"/>
  <c r="S156" i="4"/>
  <c r="U219" i="4"/>
  <c r="T219" i="4"/>
  <c r="S219" i="4"/>
  <c r="U322" i="4"/>
  <c r="T322" i="4"/>
  <c r="S322" i="4"/>
  <c r="U163" i="4"/>
  <c r="T163" i="4"/>
  <c r="S163" i="4"/>
  <c r="U87" i="4"/>
  <c r="T87" i="4"/>
  <c r="S87" i="4"/>
  <c r="U75" i="4"/>
  <c r="T75" i="4"/>
  <c r="S75" i="4"/>
  <c r="U155" i="4"/>
  <c r="T155" i="4"/>
  <c r="S155" i="4"/>
  <c r="U33" i="4"/>
  <c r="S33" i="4"/>
  <c r="T33" i="4"/>
  <c r="S53" i="4"/>
  <c r="U53" i="4"/>
  <c r="T53" i="4"/>
  <c r="S59" i="4"/>
  <c r="U59" i="4"/>
  <c r="T59" i="4"/>
  <c r="T38" i="4"/>
  <c r="U38" i="4"/>
  <c r="S38" i="4"/>
  <c r="S89" i="4"/>
  <c r="T89" i="4"/>
  <c r="U89" i="4"/>
  <c r="S11" i="4"/>
  <c r="U11" i="4"/>
  <c r="T11" i="4"/>
  <c r="U60" i="4"/>
  <c r="S60" i="4"/>
  <c r="T60" i="4"/>
  <c r="U124" i="4"/>
  <c r="T124" i="4"/>
  <c r="S124" i="4"/>
  <c r="U137" i="4"/>
  <c r="T137" i="4"/>
  <c r="S137" i="4"/>
  <c r="U209" i="4"/>
  <c r="T209" i="4"/>
  <c r="S209" i="4"/>
  <c r="U196" i="4"/>
  <c r="T196" i="4"/>
  <c r="S196" i="4"/>
  <c r="U278" i="4"/>
  <c r="T278" i="4"/>
  <c r="S278" i="4"/>
  <c r="U327" i="4"/>
  <c r="T327" i="4"/>
  <c r="S327" i="4"/>
  <c r="U324" i="4"/>
  <c r="T324" i="4"/>
  <c r="S324" i="4"/>
  <c r="U396" i="4"/>
  <c r="T396" i="4"/>
  <c r="S396" i="4"/>
  <c r="U412" i="4"/>
  <c r="T412" i="4"/>
  <c r="S412" i="4"/>
  <c r="S409" i="4"/>
  <c r="U409" i="4"/>
  <c r="T409" i="4"/>
  <c r="T28" i="4"/>
  <c r="S28" i="4"/>
  <c r="U28" i="4"/>
  <c r="T109" i="4"/>
  <c r="S109" i="4"/>
  <c r="U109" i="4"/>
  <c r="U184" i="4"/>
  <c r="T184" i="4"/>
  <c r="S184" i="4"/>
  <c r="U384" i="4"/>
  <c r="T384" i="4"/>
  <c r="S384" i="4"/>
  <c r="U316" i="4"/>
  <c r="T316" i="4"/>
  <c r="S316" i="4"/>
  <c r="U237" i="4"/>
  <c r="T237" i="4"/>
  <c r="S237" i="4"/>
  <c r="U167" i="4"/>
  <c r="T167" i="4"/>
  <c r="S167" i="4"/>
  <c r="S114" i="4"/>
  <c r="U114" i="4"/>
  <c r="T114" i="4"/>
  <c r="U257" i="4"/>
  <c r="S257" i="4"/>
  <c r="T257" i="4"/>
  <c r="S126" i="4"/>
  <c r="U126" i="4"/>
  <c r="T126" i="4"/>
  <c r="U398" i="4"/>
  <c r="T398" i="4"/>
  <c r="S398" i="4"/>
  <c r="T371" i="4"/>
  <c r="S371" i="4"/>
  <c r="U371" i="4"/>
  <c r="U417" i="4"/>
  <c r="T417" i="4"/>
  <c r="S417" i="4"/>
  <c r="U381" i="4"/>
  <c r="T381" i="4"/>
  <c r="S381" i="4"/>
  <c r="U238" i="4"/>
  <c r="T238" i="4"/>
  <c r="S238" i="4"/>
  <c r="U391" i="4"/>
  <c r="T391" i="4"/>
  <c r="S391" i="4"/>
  <c r="S378" i="4"/>
  <c r="U378" i="4"/>
  <c r="T378" i="4"/>
  <c r="U389" i="4"/>
  <c r="T389" i="4"/>
  <c r="S389" i="4"/>
  <c r="U292" i="4"/>
  <c r="T292" i="4"/>
  <c r="S292" i="4"/>
  <c r="U280" i="4"/>
  <c r="S280" i="4"/>
  <c r="T280" i="4"/>
  <c r="T262" i="4"/>
  <c r="S262" i="4"/>
  <c r="U262" i="4"/>
  <c r="U135" i="4"/>
  <c r="T135" i="4"/>
  <c r="S135" i="4"/>
  <c r="U146" i="4"/>
  <c r="T146" i="4"/>
  <c r="S146" i="4"/>
  <c r="U206" i="4"/>
  <c r="T206" i="4"/>
  <c r="S206" i="4"/>
  <c r="U213" i="4"/>
  <c r="T213" i="4"/>
  <c r="S213" i="4"/>
  <c r="U116" i="4"/>
  <c r="T116" i="4"/>
  <c r="S116" i="4"/>
  <c r="U211" i="4"/>
  <c r="T211" i="4"/>
  <c r="S211" i="4"/>
  <c r="U310" i="4"/>
  <c r="T310" i="4"/>
  <c r="S310" i="4"/>
  <c r="T88" i="4"/>
  <c r="U88" i="4"/>
  <c r="S88" i="4"/>
  <c r="U80" i="4"/>
  <c r="T80" i="4"/>
  <c r="S80" i="4"/>
  <c r="S41" i="4"/>
  <c r="U41" i="4"/>
  <c r="T41" i="4"/>
  <c r="U74" i="4"/>
  <c r="T74" i="4"/>
  <c r="S74" i="4"/>
  <c r="U21" i="4"/>
  <c r="S21" i="4"/>
  <c r="T21" i="4"/>
  <c r="U19" i="4"/>
  <c r="T19" i="4"/>
  <c r="S19" i="4"/>
  <c r="B249" i="7"/>
  <c r="G249" i="7" s="1" a="1"/>
  <c r="G249" i="7" s="1"/>
  <c r="B245" i="7"/>
  <c r="G245" i="7" s="1" a="1"/>
  <c r="G245" i="7" s="1"/>
  <c r="B241" i="7"/>
  <c r="G241" i="7" s="1" a="1"/>
  <c r="G241" i="7" s="1"/>
  <c r="B237" i="7"/>
  <c r="G237" i="7" s="1" a="1"/>
  <c r="G237" i="7" s="1"/>
  <c r="B233" i="7"/>
  <c r="G233" i="7" s="1" a="1"/>
  <c r="G233" i="7" s="1"/>
  <c r="B229" i="7"/>
  <c r="G229" i="7" s="1" a="1"/>
  <c r="G229" i="7" s="1"/>
  <c r="B225" i="7"/>
  <c r="G225" i="7" s="1" a="1"/>
  <c r="G225" i="7" s="1"/>
  <c r="B220" i="7"/>
  <c r="G220" i="7" s="1" a="1"/>
  <c r="G220" i="7" s="1"/>
  <c r="B216" i="7"/>
  <c r="G216" i="7" s="1" a="1"/>
  <c r="G216" i="7" s="1"/>
  <c r="B212" i="7"/>
  <c r="G212" i="7" s="1" a="1"/>
  <c r="G212" i="7" s="1"/>
  <c r="B208" i="7"/>
  <c r="G208" i="7" s="1" a="1"/>
  <c r="G208" i="7" s="1"/>
  <c r="B204" i="7"/>
  <c r="G204" i="7" s="1" a="1"/>
  <c r="G204" i="7" s="1"/>
  <c r="B200" i="7"/>
  <c r="G200" i="7" s="1" a="1"/>
  <c r="G200" i="7" s="1"/>
  <c r="B196" i="7"/>
  <c r="G196" i="7" s="1" a="1"/>
  <c r="G196" i="7" s="1"/>
  <c r="B429" i="7"/>
  <c r="G429" i="7" s="1" a="1"/>
  <c r="G429" i="7" s="1"/>
  <c r="B425" i="7"/>
  <c r="G425" i="7" s="1" a="1"/>
  <c r="G425" i="7" s="1"/>
  <c r="B421" i="7"/>
  <c r="G421" i="7" s="1" a="1"/>
  <c r="G421" i="7" s="1"/>
  <c r="B417" i="7"/>
  <c r="G417" i="7" s="1" a="1"/>
  <c r="G417" i="7" s="1"/>
  <c r="B413" i="7"/>
  <c r="G413" i="7" s="1" a="1"/>
  <c r="G413" i="7" s="1"/>
  <c r="B409" i="7"/>
  <c r="G409" i="7" s="1" a="1"/>
  <c r="G409" i="7" s="1"/>
  <c r="B405" i="7"/>
  <c r="G405" i="7" s="1" a="1"/>
  <c r="G405" i="7" s="1"/>
  <c r="B401" i="7"/>
  <c r="G401" i="7" s="1" a="1"/>
  <c r="G401" i="7" s="1"/>
  <c r="B397" i="7"/>
  <c r="G397" i="7" s="1" a="1"/>
  <c r="G397" i="7" s="1"/>
  <c r="B393" i="7"/>
  <c r="G393" i="7" s="1" a="1"/>
  <c r="G393" i="7" s="1"/>
  <c r="B389" i="7"/>
  <c r="G389" i="7" s="1" a="1"/>
  <c r="G389" i="7" s="1"/>
  <c r="B385" i="7"/>
  <c r="G385" i="7" s="1" a="1"/>
  <c r="G385" i="7" s="1"/>
  <c r="B381" i="7"/>
  <c r="G381" i="7" s="1" a="1"/>
  <c r="G381" i="7" s="1"/>
  <c r="B377" i="7"/>
  <c r="G377" i="7" s="1" a="1"/>
  <c r="G377" i="7" s="1"/>
  <c r="B373" i="7"/>
  <c r="G373" i="7" s="1" a="1"/>
  <c r="G373" i="7" s="1"/>
  <c r="B369" i="7"/>
  <c r="G369" i="7" s="1" a="1"/>
  <c r="G369" i="7" s="1"/>
  <c r="B365" i="7"/>
  <c r="G365" i="7" s="1" a="1"/>
  <c r="G365" i="7" s="1"/>
  <c r="B361" i="7"/>
  <c r="G361" i="7" s="1" a="1"/>
  <c r="G361" i="7" s="1"/>
  <c r="B357" i="7"/>
  <c r="G357" i="7" s="1" a="1"/>
  <c r="G357" i="7" s="1"/>
  <c r="B353" i="7"/>
  <c r="G353" i="7" s="1" a="1"/>
  <c r="G353" i="7" s="1"/>
  <c r="B349" i="7"/>
  <c r="G349" i="7" s="1" a="1"/>
  <c r="G349" i="7" s="1"/>
  <c r="B345" i="7"/>
  <c r="G345" i="7" s="1" a="1"/>
  <c r="G345" i="7" s="1"/>
  <c r="B341" i="7"/>
  <c r="G341" i="7" s="1" a="1"/>
  <c r="G341" i="7" s="1"/>
  <c r="B337" i="7"/>
  <c r="G337" i="7" s="1" a="1"/>
  <c r="G337" i="7" s="1"/>
  <c r="B333" i="7"/>
  <c r="G333" i="7" s="1" a="1"/>
  <c r="G333" i="7" s="1"/>
  <c r="B329" i="7"/>
  <c r="G329" i="7" s="1" a="1"/>
  <c r="G329" i="7" s="1"/>
  <c r="B325" i="7"/>
  <c r="G325" i="7" s="1" a="1"/>
  <c r="G325" i="7" s="1"/>
  <c r="B321" i="7"/>
  <c r="G321" i="7" s="1" a="1"/>
  <c r="G321" i="7" s="1"/>
  <c r="B317" i="7"/>
  <c r="G317" i="7" s="1" a="1"/>
  <c r="G317" i="7" s="1"/>
  <c r="B313" i="7"/>
  <c r="G313" i="7" s="1" a="1"/>
  <c r="G313" i="7" s="1"/>
  <c r="B309" i="7"/>
  <c r="G309" i="7" s="1" a="1"/>
  <c r="G309" i="7" s="1"/>
  <c r="B305" i="7"/>
  <c r="G305" i="7" s="1" a="1"/>
  <c r="G305" i="7" s="1"/>
  <c r="B301" i="7"/>
  <c r="G301" i="7" s="1" a="1"/>
  <c r="G301" i="7" s="1"/>
  <c r="B255" i="7"/>
  <c r="B219" i="7"/>
  <c r="G219" i="7" s="1" a="1"/>
  <c r="G219" i="7" s="1"/>
  <c r="B215" i="7"/>
  <c r="G215" i="7" s="1" a="1"/>
  <c r="G215" i="7" s="1"/>
  <c r="B428" i="7"/>
  <c r="G428" i="7" s="1" a="1"/>
  <c r="G428" i="7" s="1"/>
  <c r="B424" i="7"/>
  <c r="G424" i="7" s="1" a="1"/>
  <c r="G424" i="7" s="1"/>
  <c r="B420" i="7"/>
  <c r="G420" i="7" s="1" a="1"/>
  <c r="G420" i="7" s="1"/>
  <c r="B416" i="7"/>
  <c r="G416" i="7" s="1" a="1"/>
  <c r="G416" i="7" s="1"/>
  <c r="B412" i="7"/>
  <c r="G412" i="7" s="1" a="1"/>
  <c r="G412" i="7" s="1"/>
  <c r="B408" i="7"/>
  <c r="G408" i="7" s="1" a="1"/>
  <c r="G408" i="7" s="1"/>
  <c r="B404" i="7"/>
  <c r="G404" i="7" s="1" a="1"/>
  <c r="G404" i="7" s="1"/>
  <c r="B400" i="7"/>
  <c r="G400" i="7" s="1" a="1"/>
  <c r="G400" i="7" s="1"/>
  <c r="B396" i="7"/>
  <c r="G396" i="7" s="1" a="1"/>
  <c r="G396" i="7" s="1"/>
  <c r="B392" i="7"/>
  <c r="G392" i="7" s="1" a="1"/>
  <c r="G392" i="7" s="1"/>
  <c r="B388" i="7"/>
  <c r="G388" i="7" s="1" a="1"/>
  <c r="G388" i="7" s="1"/>
  <c r="B384" i="7"/>
  <c r="G384" i="7" s="1" a="1"/>
  <c r="G384" i="7" s="1"/>
  <c r="B380" i="7"/>
  <c r="G380" i="7" s="1" a="1"/>
  <c r="G380" i="7" s="1"/>
  <c r="B376" i="7"/>
  <c r="G376" i="7" s="1" a="1"/>
  <c r="G376" i="7" s="1"/>
  <c r="B372" i="7"/>
  <c r="G372" i="7" s="1" a="1"/>
  <c r="G372" i="7" s="1"/>
  <c r="B368" i="7"/>
  <c r="G368" i="7" s="1" a="1"/>
  <c r="G368" i="7" s="1"/>
  <c r="B364" i="7"/>
  <c r="G364" i="7" s="1" a="1"/>
  <c r="G364" i="7" s="1"/>
  <c r="B360" i="7"/>
  <c r="G360" i="7" s="1" a="1"/>
  <c r="G360" i="7" s="1"/>
  <c r="B356" i="7"/>
  <c r="G356" i="7" s="1" a="1"/>
  <c r="G356" i="7" s="1"/>
  <c r="B352" i="7"/>
  <c r="G352" i="7" s="1" a="1"/>
  <c r="G352" i="7" s="1"/>
  <c r="B348" i="7"/>
  <c r="G348" i="7" s="1" a="1"/>
  <c r="G348" i="7" s="1"/>
  <c r="B344" i="7"/>
  <c r="G344" i="7" s="1" a="1"/>
  <c r="G344" i="7" s="1"/>
  <c r="B340" i="7"/>
  <c r="G340" i="7" s="1" a="1"/>
  <c r="G340" i="7" s="1"/>
  <c r="B336" i="7"/>
  <c r="G336" i="7" s="1" a="1"/>
  <c r="G336" i="7" s="1"/>
  <c r="B332" i="7"/>
  <c r="G332" i="7" s="1" a="1"/>
  <c r="G332" i="7" s="1"/>
  <c r="B328" i="7"/>
  <c r="G328" i="7" s="1" a="1"/>
  <c r="G328" i="7" s="1"/>
  <c r="B324" i="7"/>
  <c r="G324" i="7" s="1" a="1"/>
  <c r="G324" i="7" s="1"/>
  <c r="B320" i="7"/>
  <c r="G320" i="7" s="1" a="1"/>
  <c r="G320" i="7" s="1"/>
  <c r="B316" i="7"/>
  <c r="G316" i="7" s="1" a="1"/>
  <c r="G316" i="7" s="1"/>
  <c r="B312" i="7"/>
  <c r="G312" i="7" s="1" a="1"/>
  <c r="G312" i="7" s="1"/>
  <c r="B308" i="7"/>
  <c r="G308" i="7" s="1" a="1"/>
  <c r="G308" i="7" s="1"/>
  <c r="B304" i="7"/>
  <c r="G304" i="7" s="1" a="1"/>
  <c r="G304" i="7" s="1"/>
  <c r="B300" i="7"/>
  <c r="G300" i="7" s="1" a="1"/>
  <c r="G300" i="7" s="1"/>
  <c r="B296" i="7"/>
  <c r="G296" i="7" s="1" a="1"/>
  <c r="G296" i="7" s="1"/>
  <c r="B292" i="7"/>
  <c r="G292" i="7" s="1" a="1"/>
  <c r="G292" i="7" s="1"/>
  <c r="B288" i="7"/>
  <c r="G288" i="7" s="1" a="1"/>
  <c r="G288" i="7" s="1"/>
  <c r="B284" i="7"/>
  <c r="G284" i="7" s="1" a="1"/>
  <c r="G284" i="7" s="1"/>
  <c r="B280" i="7"/>
  <c r="G280" i="7" s="1" a="1"/>
  <c r="G280" i="7" s="1"/>
  <c r="B276" i="7"/>
  <c r="G276" i="7" s="1" a="1"/>
  <c r="G276" i="7" s="1"/>
  <c r="B272" i="7"/>
  <c r="G272" i="7" s="1" a="1"/>
  <c r="G272" i="7" s="1"/>
  <c r="B268" i="7"/>
  <c r="G268" i="7" s="1" a="1"/>
  <c r="G268" i="7" s="1"/>
  <c r="B264" i="7"/>
  <c r="G264" i="7" s="1" a="1"/>
  <c r="G264" i="7" s="1"/>
  <c r="B260" i="7"/>
  <c r="G260" i="7" s="1" a="1"/>
  <c r="G260" i="7" s="1"/>
  <c r="B254" i="7"/>
  <c r="B188" i="7"/>
  <c r="G188" i="7" s="1" a="1"/>
  <c r="G188" i="7" s="1"/>
  <c r="B184" i="7"/>
  <c r="G184" i="7" s="1" a="1"/>
  <c r="G184" i="7" s="1"/>
  <c r="B180" i="7"/>
  <c r="G180" i="7" s="1" a="1"/>
  <c r="G180" i="7" s="1"/>
  <c r="B176" i="7"/>
  <c r="G176" i="7" s="1" a="1"/>
  <c r="G176" i="7" s="1"/>
  <c r="B172" i="7"/>
  <c r="G172" i="7" s="1" a="1"/>
  <c r="G172" i="7" s="1"/>
  <c r="B252" i="7"/>
  <c r="B222" i="7"/>
  <c r="B427" i="7"/>
  <c r="G427" i="7" s="1" a="1"/>
  <c r="G427" i="7" s="1"/>
  <c r="B423" i="7"/>
  <c r="G423" i="7" s="1" a="1"/>
  <c r="G423" i="7" s="1"/>
  <c r="B419" i="7"/>
  <c r="G419" i="7" s="1" a="1"/>
  <c r="G419" i="7" s="1"/>
  <c r="B415" i="7"/>
  <c r="G415" i="7" s="1" a="1"/>
  <c r="G415" i="7" s="1"/>
  <c r="B411" i="7"/>
  <c r="G411" i="7" s="1" a="1"/>
  <c r="G411" i="7" s="1"/>
  <c r="B407" i="7"/>
  <c r="G407" i="7" s="1" a="1"/>
  <c r="G407" i="7" s="1"/>
  <c r="B403" i="7"/>
  <c r="G403" i="7" s="1" a="1"/>
  <c r="G403" i="7" s="1"/>
  <c r="B399" i="7"/>
  <c r="G399" i="7" s="1" a="1"/>
  <c r="G399" i="7" s="1"/>
  <c r="B395" i="7"/>
  <c r="G395" i="7" s="1" a="1"/>
  <c r="G395" i="7" s="1"/>
  <c r="B391" i="7"/>
  <c r="G391" i="7" s="1" a="1"/>
  <c r="G391" i="7" s="1"/>
  <c r="B387" i="7"/>
  <c r="G387" i="7" s="1" a="1"/>
  <c r="G387" i="7" s="1"/>
  <c r="B383" i="7"/>
  <c r="G383" i="7" s="1" a="1"/>
  <c r="G383" i="7" s="1"/>
  <c r="B379" i="7"/>
  <c r="G379" i="7" s="1" a="1"/>
  <c r="G379" i="7" s="1"/>
  <c r="B375" i="7"/>
  <c r="G375" i="7" s="1" a="1"/>
  <c r="G375" i="7" s="1"/>
  <c r="B371" i="7"/>
  <c r="G371" i="7" s="1" a="1"/>
  <c r="G371" i="7" s="1"/>
  <c r="B367" i="7"/>
  <c r="G367" i="7" s="1" a="1"/>
  <c r="G367" i="7" s="1"/>
  <c r="B363" i="7"/>
  <c r="G363" i="7" s="1" a="1"/>
  <c r="G363" i="7" s="1"/>
  <c r="B359" i="7"/>
  <c r="G359" i="7" s="1" a="1"/>
  <c r="G359" i="7" s="1"/>
  <c r="B355" i="7"/>
  <c r="G355" i="7" s="1" a="1"/>
  <c r="G355" i="7" s="1"/>
  <c r="B351" i="7"/>
  <c r="G351" i="7" s="1" a="1"/>
  <c r="G351" i="7" s="1"/>
  <c r="B347" i="7"/>
  <c r="G347" i="7" s="1" a="1"/>
  <c r="G347" i="7" s="1"/>
  <c r="B343" i="7"/>
  <c r="G343" i="7" s="1" a="1"/>
  <c r="G343" i="7" s="1"/>
  <c r="B339" i="7"/>
  <c r="G339" i="7" s="1" a="1"/>
  <c r="G339" i="7" s="1"/>
  <c r="B335" i="7"/>
  <c r="G335" i="7" s="1" a="1"/>
  <c r="G335" i="7" s="1"/>
  <c r="B331" i="7"/>
  <c r="G331" i="7" s="1" a="1"/>
  <c r="G331" i="7" s="1"/>
  <c r="B327" i="7"/>
  <c r="G327" i="7" s="1" a="1"/>
  <c r="G327" i="7" s="1"/>
  <c r="B323" i="7"/>
  <c r="G323" i="7" s="1" a="1"/>
  <c r="G323" i="7" s="1"/>
  <c r="B319" i="7"/>
  <c r="G319" i="7" s="1" a="1"/>
  <c r="G319" i="7" s="1"/>
  <c r="B315" i="7"/>
  <c r="G315" i="7" s="1" a="1"/>
  <c r="G315" i="7" s="1"/>
  <c r="B311" i="7"/>
  <c r="G311" i="7" s="1" a="1"/>
  <c r="G311" i="7" s="1"/>
  <c r="B307" i="7"/>
  <c r="G307" i="7" s="1" a="1"/>
  <c r="G307" i="7" s="1"/>
  <c r="B303" i="7"/>
  <c r="G303" i="7" s="1" a="1"/>
  <c r="G303" i="7" s="1"/>
  <c r="B299" i="7"/>
  <c r="G299" i="7" s="1" a="1"/>
  <c r="G299" i="7" s="1"/>
  <c r="B295" i="7"/>
  <c r="G295" i="7" s="1" a="1"/>
  <c r="G295" i="7" s="1"/>
  <c r="B291" i="7"/>
  <c r="G291" i="7" s="1" a="1"/>
  <c r="G291" i="7" s="1"/>
  <c r="B287" i="7"/>
  <c r="G287" i="7" s="1" a="1"/>
  <c r="G287" i="7" s="1"/>
  <c r="B283" i="7"/>
  <c r="G283" i="7" s="1" a="1"/>
  <c r="G283" i="7" s="1"/>
  <c r="B279" i="7"/>
  <c r="G279" i="7" s="1" a="1"/>
  <c r="G279" i="7" s="1"/>
  <c r="B275" i="7"/>
  <c r="G275" i="7" s="1" a="1"/>
  <c r="G275" i="7" s="1"/>
  <c r="B271" i="7"/>
  <c r="G271" i="7" s="1" a="1"/>
  <c r="G271" i="7" s="1"/>
  <c r="B267" i="7"/>
  <c r="G267" i="7" s="1" a="1"/>
  <c r="G267" i="7" s="1"/>
  <c r="B263" i="7"/>
  <c r="G263" i="7" s="1" a="1"/>
  <c r="G263" i="7" s="1"/>
  <c r="B259" i="7"/>
  <c r="G259" i="7" s="1" a="1"/>
  <c r="G259" i="7" s="1"/>
  <c r="B251" i="7"/>
  <c r="B193" i="7"/>
  <c r="B187" i="7"/>
  <c r="G187" i="7" s="1" a="1"/>
  <c r="G187" i="7" s="1"/>
  <c r="B183" i="7"/>
  <c r="G183" i="7" s="1" a="1"/>
  <c r="G183" i="7" s="1"/>
  <c r="B250" i="7"/>
  <c r="B246" i="7"/>
  <c r="G246" i="7" s="1" a="1"/>
  <c r="G246" i="7" s="1"/>
  <c r="B242" i="7"/>
  <c r="G242" i="7" s="1" a="1"/>
  <c r="G242" i="7" s="1"/>
  <c r="B238" i="7"/>
  <c r="G238" i="7" s="1" a="1"/>
  <c r="G238" i="7" s="1"/>
  <c r="B234" i="7"/>
  <c r="G234" i="7" s="1" a="1"/>
  <c r="G234" i="7" s="1"/>
  <c r="B230" i="7"/>
  <c r="G230" i="7" s="1" a="1"/>
  <c r="G230" i="7" s="1"/>
  <c r="B226" i="7"/>
  <c r="G226" i="7" s="1" a="1"/>
  <c r="G226" i="7" s="1"/>
  <c r="B192" i="7"/>
  <c r="B221" i="7"/>
  <c r="G221" i="7" s="1" a="1"/>
  <c r="G221" i="7" s="1"/>
  <c r="B426" i="7"/>
  <c r="G426" i="7" s="1" a="1"/>
  <c r="G426" i="7" s="1"/>
  <c r="B422" i="7"/>
  <c r="G422" i="7" s="1" a="1"/>
  <c r="G422" i="7" s="1"/>
  <c r="B418" i="7"/>
  <c r="G418" i="7" s="1" a="1"/>
  <c r="G418" i="7" s="1"/>
  <c r="B414" i="7"/>
  <c r="G414" i="7" s="1" a="1"/>
  <c r="G414" i="7" s="1"/>
  <c r="B410" i="7"/>
  <c r="G410" i="7" s="1" a="1"/>
  <c r="G410" i="7" s="1"/>
  <c r="B406" i="7"/>
  <c r="G406" i="7" s="1" a="1"/>
  <c r="G406" i="7" s="1"/>
  <c r="B402" i="7"/>
  <c r="G402" i="7" s="1" a="1"/>
  <c r="G402" i="7" s="1"/>
  <c r="B398" i="7"/>
  <c r="G398" i="7" s="1" a="1"/>
  <c r="G398" i="7" s="1"/>
  <c r="B394" i="7"/>
  <c r="G394" i="7" s="1" a="1"/>
  <c r="G394" i="7" s="1"/>
  <c r="B390" i="7"/>
  <c r="G390" i="7" s="1" a="1"/>
  <c r="G390" i="7" s="1"/>
  <c r="B386" i="7"/>
  <c r="G386" i="7" s="1" a="1"/>
  <c r="G386" i="7" s="1"/>
  <c r="B382" i="7"/>
  <c r="G382" i="7" s="1" a="1"/>
  <c r="G382" i="7" s="1"/>
  <c r="B378" i="7"/>
  <c r="G378" i="7" s="1" a="1"/>
  <c r="G378" i="7" s="1"/>
  <c r="B374" i="7"/>
  <c r="G374" i="7" s="1" a="1"/>
  <c r="G374" i="7" s="1"/>
  <c r="B370" i="7"/>
  <c r="G370" i="7" s="1" a="1"/>
  <c r="G370" i="7" s="1"/>
  <c r="B366" i="7"/>
  <c r="G366" i="7" s="1" a="1"/>
  <c r="G366" i="7" s="1"/>
  <c r="B362" i="7"/>
  <c r="G362" i="7" s="1" a="1"/>
  <c r="G362" i="7" s="1"/>
  <c r="B358" i="7"/>
  <c r="G358" i="7" s="1" a="1"/>
  <c r="G358" i="7" s="1"/>
  <c r="B354" i="7"/>
  <c r="G354" i="7" s="1" a="1"/>
  <c r="G354" i="7" s="1"/>
  <c r="B350" i="7"/>
  <c r="G350" i="7" s="1" a="1"/>
  <c r="G350" i="7" s="1"/>
  <c r="B346" i="7"/>
  <c r="G346" i="7" s="1" a="1"/>
  <c r="G346" i="7" s="1"/>
  <c r="B342" i="7"/>
  <c r="G342" i="7" s="1" a="1"/>
  <c r="G342" i="7" s="1"/>
  <c r="B338" i="7"/>
  <c r="G338" i="7" s="1" a="1"/>
  <c r="G338" i="7" s="1"/>
  <c r="B334" i="7"/>
  <c r="G334" i="7" s="1" a="1"/>
  <c r="G334" i="7" s="1"/>
  <c r="B330" i="7"/>
  <c r="G330" i="7" s="1" a="1"/>
  <c r="G330" i="7" s="1"/>
  <c r="B326" i="7"/>
  <c r="G326" i="7" s="1" a="1"/>
  <c r="G326" i="7" s="1"/>
  <c r="B322" i="7"/>
  <c r="G322" i="7" s="1" a="1"/>
  <c r="G322" i="7" s="1"/>
  <c r="B318" i="7"/>
  <c r="G318" i="7" s="1" a="1"/>
  <c r="G318" i="7" s="1"/>
  <c r="B314" i="7"/>
  <c r="G314" i="7" s="1" a="1"/>
  <c r="G314" i="7" s="1"/>
  <c r="B310" i="7"/>
  <c r="G310" i="7" s="1" a="1"/>
  <c r="G310" i="7" s="1"/>
  <c r="B306" i="7"/>
  <c r="G306" i="7" s="1" a="1"/>
  <c r="G306" i="7" s="1"/>
  <c r="B302" i="7"/>
  <c r="G302" i="7" s="1" a="1"/>
  <c r="G302" i="7" s="1"/>
  <c r="B298" i="7"/>
  <c r="G298" i="7" s="1" a="1"/>
  <c r="G298" i="7" s="1"/>
  <c r="B294" i="7"/>
  <c r="G294" i="7" s="1" a="1"/>
  <c r="G294" i="7" s="1"/>
  <c r="B290" i="7"/>
  <c r="G290" i="7" s="1" a="1"/>
  <c r="G290" i="7" s="1"/>
  <c r="B286" i="7"/>
  <c r="G286" i="7" s="1" a="1"/>
  <c r="G286" i="7" s="1"/>
  <c r="B282" i="7"/>
  <c r="G282" i="7" s="1" a="1"/>
  <c r="G282" i="7" s="1"/>
  <c r="B278" i="7"/>
  <c r="G278" i="7" s="1" a="1"/>
  <c r="G278" i="7" s="1"/>
  <c r="B274" i="7"/>
  <c r="G274" i="7" s="1" a="1"/>
  <c r="G274" i="7" s="1"/>
  <c r="B270" i="7"/>
  <c r="G270" i="7" s="1" a="1"/>
  <c r="G270" i="7" s="1"/>
  <c r="B266" i="7"/>
  <c r="G266" i="7" s="1" a="1"/>
  <c r="G266" i="7" s="1"/>
  <c r="B262" i="7"/>
  <c r="G262" i="7" s="1" a="1"/>
  <c r="G262" i="7" s="1"/>
  <c r="B258" i="7"/>
  <c r="G258" i="7" s="1" a="1"/>
  <c r="G258" i="7" s="1"/>
  <c r="B190" i="7"/>
  <c r="B186" i="7"/>
  <c r="G186" i="7" s="1" a="1"/>
  <c r="G186" i="7" s="1"/>
  <c r="B182" i="7"/>
  <c r="G182" i="7" s="1" a="1"/>
  <c r="G182" i="7" s="1"/>
  <c r="B293" i="7"/>
  <c r="G293" i="7" s="1" a="1"/>
  <c r="G293" i="7" s="1"/>
  <c r="B277" i="7"/>
  <c r="G277" i="7" s="1" a="1"/>
  <c r="G277" i="7" s="1"/>
  <c r="B261" i="7"/>
  <c r="G261" i="7" s="1" a="1"/>
  <c r="G261" i="7" s="1"/>
  <c r="B213" i="7"/>
  <c r="G213" i="7" s="1" a="1"/>
  <c r="G213" i="7" s="1"/>
  <c r="B205" i="7"/>
  <c r="G205" i="7" s="1" a="1"/>
  <c r="G205" i="7" s="1"/>
  <c r="B197" i="7"/>
  <c r="G197" i="7" s="1" a="1"/>
  <c r="G197" i="7" s="1"/>
  <c r="B179" i="7"/>
  <c r="G179" i="7" s="1" a="1"/>
  <c r="G179" i="7" s="1"/>
  <c r="B162" i="7"/>
  <c r="G162" i="7" s="1" a="1"/>
  <c r="G162" i="7" s="1"/>
  <c r="B146" i="7"/>
  <c r="G146" i="7" s="1" a="1"/>
  <c r="G146" i="7" s="1"/>
  <c r="B116" i="7"/>
  <c r="G116" i="7" s="1" a="1"/>
  <c r="G116" i="7" s="1"/>
  <c r="B103" i="7"/>
  <c r="G103" i="7" s="1" a="1"/>
  <c r="G103" i="7" s="1"/>
  <c r="B90" i="7"/>
  <c r="G90" i="7" s="1" a="1"/>
  <c r="G90" i="7" s="1"/>
  <c r="B10" i="7"/>
  <c r="B429" i="6"/>
  <c r="AB429" i="6" s="1" a="1"/>
  <c r="AB429" i="6" s="1"/>
  <c r="B424" i="6"/>
  <c r="AB424" i="6" s="1" a="1"/>
  <c r="AB424" i="6" s="1"/>
  <c r="B387" i="6"/>
  <c r="AB387" i="6" s="1" a="1"/>
  <c r="AB387" i="6" s="1"/>
  <c r="B383" i="6"/>
  <c r="AB383" i="6" s="1" a="1"/>
  <c r="AB383" i="6" s="1"/>
  <c r="B379" i="6"/>
  <c r="AB379" i="6" s="1" a="1"/>
  <c r="AB379" i="6" s="1"/>
  <c r="B375" i="6"/>
  <c r="AB375" i="6" s="1" a="1"/>
  <c r="AB375" i="6" s="1"/>
  <c r="B371" i="6"/>
  <c r="AB371" i="6" s="1" a="1"/>
  <c r="AB371" i="6" s="1"/>
  <c r="B367" i="6"/>
  <c r="AB367" i="6" s="1" a="1"/>
  <c r="AB367" i="6" s="1"/>
  <c r="B363" i="6"/>
  <c r="AB363" i="6" s="1" a="1"/>
  <c r="AB363" i="6" s="1"/>
  <c r="B359" i="6"/>
  <c r="AB359" i="6" s="1" a="1"/>
  <c r="AB359" i="6" s="1"/>
  <c r="B355" i="6"/>
  <c r="AB355" i="6" s="1" a="1"/>
  <c r="AB355" i="6" s="1"/>
  <c r="B351" i="6"/>
  <c r="AB351" i="6" s="1" a="1"/>
  <c r="AB351" i="6" s="1"/>
  <c r="B347" i="6"/>
  <c r="AB347" i="6" s="1" a="1"/>
  <c r="AB347" i="6" s="1"/>
  <c r="B343" i="6"/>
  <c r="AB343" i="6" s="1" a="1"/>
  <c r="AB343" i="6" s="1"/>
  <c r="B339" i="6"/>
  <c r="AB339" i="6" s="1" a="1"/>
  <c r="AB339" i="6" s="1"/>
  <c r="B335" i="6"/>
  <c r="AB335" i="6" s="1" a="1"/>
  <c r="AB335" i="6" s="1"/>
  <c r="B331" i="6"/>
  <c r="AB331" i="6" s="1" a="1"/>
  <c r="AB331" i="6" s="1"/>
  <c r="B327" i="6"/>
  <c r="AB327" i="6" s="1" a="1"/>
  <c r="AB327" i="6" s="1"/>
  <c r="B323" i="6"/>
  <c r="AB323" i="6" s="1" a="1"/>
  <c r="AB323" i="6" s="1"/>
  <c r="B319" i="6"/>
  <c r="AB319" i="6" s="1" a="1"/>
  <c r="AB319" i="6" s="1"/>
  <c r="B315" i="6"/>
  <c r="AB315" i="6" s="1" a="1"/>
  <c r="AB315" i="6" s="1"/>
  <c r="B311" i="6"/>
  <c r="AB311" i="6" s="1" a="1"/>
  <c r="AB311" i="6" s="1"/>
  <c r="B307" i="6"/>
  <c r="AB307" i="6" s="1" a="1"/>
  <c r="AB307" i="6" s="1"/>
  <c r="B303" i="6"/>
  <c r="AB303" i="6" s="1" a="1"/>
  <c r="AB303" i="6" s="1"/>
  <c r="B299" i="6"/>
  <c r="AB299" i="6" s="1" a="1"/>
  <c r="AB299" i="6" s="1"/>
  <c r="B295" i="6"/>
  <c r="AB295" i="6" s="1" a="1"/>
  <c r="AB295" i="6" s="1"/>
  <c r="B291" i="6"/>
  <c r="AB291" i="6" s="1" a="1"/>
  <c r="AB291" i="6" s="1"/>
  <c r="B240" i="7"/>
  <c r="G240" i="7" s="1" a="1"/>
  <c r="G240" i="7" s="1"/>
  <c r="B224" i="7"/>
  <c r="G224" i="7" s="1" a="1"/>
  <c r="G224" i="7" s="1"/>
  <c r="B185" i="7"/>
  <c r="G185" i="7" s="1" a="1"/>
  <c r="G185" i="7" s="1"/>
  <c r="B167" i="7"/>
  <c r="G167" i="7" s="1" a="1"/>
  <c r="G167" i="7" s="1"/>
  <c r="B161" i="7"/>
  <c r="G161" i="7" s="1" a="1"/>
  <c r="G161" i="7" s="1"/>
  <c r="B156" i="7"/>
  <c r="G156" i="7" s="1" a="1"/>
  <c r="G156" i="7" s="1"/>
  <c r="B151" i="7"/>
  <c r="G151" i="7" s="1" a="1"/>
  <c r="G151" i="7" s="1"/>
  <c r="B145" i="7"/>
  <c r="G145" i="7" s="1" a="1"/>
  <c r="G145" i="7" s="1"/>
  <c r="B140" i="7"/>
  <c r="G140" i="7" s="1" a="1"/>
  <c r="G140" i="7" s="1"/>
  <c r="B135" i="7"/>
  <c r="G135" i="7" s="1" a="1"/>
  <c r="G135" i="7" s="1"/>
  <c r="B130" i="7"/>
  <c r="G130" i="7" s="1" a="1"/>
  <c r="G130" i="7" s="1"/>
  <c r="B125" i="7"/>
  <c r="G125" i="7" s="1" a="1"/>
  <c r="G125" i="7" s="1"/>
  <c r="B107" i="7"/>
  <c r="G107" i="7" s="1" a="1"/>
  <c r="G107" i="7" s="1"/>
  <c r="B94" i="7"/>
  <c r="G94" i="7" s="1" a="1"/>
  <c r="G94" i="7" s="1"/>
  <c r="B85" i="7"/>
  <c r="G85" i="7" s="1" a="1"/>
  <c r="G85" i="7" s="1"/>
  <c r="B81" i="7"/>
  <c r="G81" i="7" s="1" a="1"/>
  <c r="G81" i="7" s="1"/>
  <c r="B77" i="7"/>
  <c r="G77" i="7" s="1" a="1"/>
  <c r="G77" i="7" s="1"/>
  <c r="B73" i="7"/>
  <c r="G73" i="7" s="1" a="1"/>
  <c r="G73" i="7" s="1"/>
  <c r="B69" i="7"/>
  <c r="G69" i="7" s="1" a="1"/>
  <c r="G69" i="7" s="1"/>
  <c r="B65" i="7"/>
  <c r="G65" i="7" s="1" a="1"/>
  <c r="G65" i="7" s="1"/>
  <c r="B61" i="7"/>
  <c r="G61" i="7" s="1" a="1"/>
  <c r="G61" i="7" s="1"/>
  <c r="B57" i="7"/>
  <c r="G57" i="7" s="1" a="1"/>
  <c r="G57" i="7" s="1"/>
  <c r="B53" i="7"/>
  <c r="G53" i="7" s="1" a="1"/>
  <c r="G53" i="7" s="1"/>
  <c r="B49" i="7"/>
  <c r="G49" i="7" s="1" a="1"/>
  <c r="G49" i="7" s="1"/>
  <c r="B45" i="7"/>
  <c r="G45" i="7" s="1" a="1"/>
  <c r="G45" i="7" s="1"/>
  <c r="B41" i="7"/>
  <c r="G41" i="7" s="1" a="1"/>
  <c r="G41" i="7" s="1"/>
  <c r="B37" i="7"/>
  <c r="G37" i="7" s="1" a="1"/>
  <c r="G37" i="7" s="1"/>
  <c r="B239" i="7"/>
  <c r="G239" i="7" s="1" a="1"/>
  <c r="G239" i="7" s="1"/>
  <c r="B223" i="7"/>
  <c r="G223" i="7" s="1" a="1"/>
  <c r="G223" i="7" s="1"/>
  <c r="B178" i="7"/>
  <c r="G178" i="7" s="1" a="1"/>
  <c r="G178" i="7" s="1"/>
  <c r="B120" i="7"/>
  <c r="G120" i="7" s="1" a="1"/>
  <c r="G120" i="7" s="1"/>
  <c r="B111" i="7"/>
  <c r="G111" i="7" s="1" a="1"/>
  <c r="G111" i="7" s="1"/>
  <c r="B98" i="7"/>
  <c r="G98" i="7" s="1" a="1"/>
  <c r="G98" i="7" s="1"/>
  <c r="B89" i="7"/>
  <c r="G89" i="7" s="1" a="1"/>
  <c r="G89" i="7" s="1"/>
  <c r="B289" i="7"/>
  <c r="G289" i="7" s="1" a="1"/>
  <c r="G289" i="7" s="1"/>
  <c r="B273" i="7"/>
  <c r="G273" i="7" s="1" a="1"/>
  <c r="G273" i="7" s="1"/>
  <c r="B257" i="7"/>
  <c r="G257" i="7" s="1" a="1"/>
  <c r="G257" i="7" s="1"/>
  <c r="B211" i="7"/>
  <c r="G211" i="7" s="1" a="1"/>
  <c r="G211" i="7" s="1"/>
  <c r="B203" i="7"/>
  <c r="G203" i="7" s="1" a="1"/>
  <c r="G203" i="7" s="1"/>
  <c r="B195" i="7"/>
  <c r="G195" i="7" s="1" a="1"/>
  <c r="G195" i="7" s="1"/>
  <c r="B177" i="7"/>
  <c r="G177" i="7" s="1" a="1"/>
  <c r="G177" i="7" s="1"/>
  <c r="B166" i="7"/>
  <c r="G166" i="7" s="1" a="1"/>
  <c r="G166" i="7" s="1"/>
  <c r="B150" i="7"/>
  <c r="G150" i="7" s="1" a="1"/>
  <c r="G150" i="7" s="1"/>
  <c r="B134" i="7"/>
  <c r="G134" i="7" s="1" a="1"/>
  <c r="G134" i="7" s="1"/>
  <c r="B129" i="7"/>
  <c r="G129" i="7" s="1" a="1"/>
  <c r="G129" i="7" s="1"/>
  <c r="B115" i="7"/>
  <c r="G115" i="7" s="1" a="1"/>
  <c r="G115" i="7" s="1"/>
  <c r="B102" i="7"/>
  <c r="G102" i="7" s="1" a="1"/>
  <c r="G102" i="7" s="1"/>
  <c r="B93" i="7"/>
  <c r="G93" i="7" s="1" a="1"/>
  <c r="G93" i="7" s="1"/>
  <c r="B423" i="6"/>
  <c r="AB423" i="6" s="1" a="1"/>
  <c r="AB423" i="6" s="1"/>
  <c r="B386" i="6"/>
  <c r="AB386" i="6" s="1" a="1"/>
  <c r="AB386" i="6" s="1"/>
  <c r="B382" i="6"/>
  <c r="AB382" i="6" s="1" a="1"/>
  <c r="AB382" i="6" s="1"/>
  <c r="B378" i="6"/>
  <c r="AB378" i="6" s="1" a="1"/>
  <c r="AB378" i="6" s="1"/>
  <c r="B374" i="6"/>
  <c r="AB374" i="6" s="1" a="1"/>
  <c r="AB374" i="6" s="1"/>
  <c r="B370" i="6"/>
  <c r="AB370" i="6" s="1" a="1"/>
  <c r="AB370" i="6" s="1"/>
  <c r="B366" i="6"/>
  <c r="AB366" i="6" s="1" a="1"/>
  <c r="AB366" i="6" s="1"/>
  <c r="B362" i="6"/>
  <c r="AB362" i="6" s="1" a="1"/>
  <c r="AB362" i="6" s="1"/>
  <c r="B358" i="6"/>
  <c r="AB358" i="6" s="1" a="1"/>
  <c r="AB358" i="6" s="1"/>
  <c r="B354" i="6"/>
  <c r="AB354" i="6" s="1" a="1"/>
  <c r="AB354" i="6" s="1"/>
  <c r="B350" i="6"/>
  <c r="AB350" i="6" s="1" a="1"/>
  <c r="AB350" i="6" s="1"/>
  <c r="B346" i="6"/>
  <c r="AB346" i="6" s="1" a="1"/>
  <c r="AB346" i="6" s="1"/>
  <c r="B342" i="6"/>
  <c r="AB342" i="6" s="1" a="1"/>
  <c r="AB342" i="6" s="1"/>
  <c r="B338" i="6"/>
  <c r="AB338" i="6" s="1" a="1"/>
  <c r="AB338" i="6" s="1"/>
  <c r="B334" i="6"/>
  <c r="AB334" i="6" s="1" a="1"/>
  <c r="AB334" i="6" s="1"/>
  <c r="B330" i="6"/>
  <c r="AB330" i="6" s="1" a="1"/>
  <c r="AB330" i="6" s="1"/>
  <c r="B326" i="6"/>
  <c r="AB326" i="6" s="1" a="1"/>
  <c r="AB326" i="6" s="1"/>
  <c r="B322" i="6"/>
  <c r="AB322" i="6" s="1" a="1"/>
  <c r="AB322" i="6" s="1"/>
  <c r="B318" i="6"/>
  <c r="AB318" i="6" s="1" a="1"/>
  <c r="AB318" i="6" s="1"/>
  <c r="B314" i="6"/>
  <c r="AB314" i="6" s="1" a="1"/>
  <c r="AB314" i="6" s="1"/>
  <c r="B310" i="6"/>
  <c r="AB310" i="6" s="1" a="1"/>
  <c r="AB310" i="6" s="1"/>
  <c r="B306" i="6"/>
  <c r="AB306" i="6" s="1" a="1"/>
  <c r="AB306" i="6" s="1"/>
  <c r="B256" i="7"/>
  <c r="B236" i="7"/>
  <c r="G236" i="7" s="1" a="1"/>
  <c r="G236" i="7" s="1"/>
  <c r="B171" i="7"/>
  <c r="G171" i="7" s="1" a="1"/>
  <c r="G171" i="7" s="1"/>
  <c r="B165" i="7"/>
  <c r="G165" i="7" s="1" a="1"/>
  <c r="G165" i="7" s="1"/>
  <c r="B160" i="7"/>
  <c r="G160" i="7" s="1" a="1"/>
  <c r="G160" i="7" s="1"/>
  <c r="B155" i="7"/>
  <c r="G155" i="7" s="1" a="1"/>
  <c r="G155" i="7" s="1"/>
  <c r="B149" i="7"/>
  <c r="G149" i="7" s="1" a="1"/>
  <c r="G149" i="7" s="1"/>
  <c r="B144" i="7"/>
  <c r="G144" i="7" s="1" a="1"/>
  <c r="G144" i="7" s="1"/>
  <c r="B139" i="7"/>
  <c r="G139" i="7" s="1" a="1"/>
  <c r="G139" i="7" s="1"/>
  <c r="B124" i="7"/>
  <c r="G124" i="7" s="1" a="1"/>
  <c r="G124" i="7" s="1"/>
  <c r="B106" i="7"/>
  <c r="G106" i="7" s="1" a="1"/>
  <c r="G106" i="7" s="1"/>
  <c r="B97" i="7"/>
  <c r="G97" i="7" s="1" a="1"/>
  <c r="G97" i="7" s="1"/>
  <c r="B84" i="7"/>
  <c r="G84" i="7" s="1" a="1"/>
  <c r="G84" i="7" s="1"/>
  <c r="B80" i="7"/>
  <c r="G80" i="7" s="1" a="1"/>
  <c r="G80" i="7" s="1"/>
  <c r="B76" i="7"/>
  <c r="G76" i="7" s="1" a="1"/>
  <c r="G76" i="7" s="1"/>
  <c r="B72" i="7"/>
  <c r="G72" i="7" s="1" a="1"/>
  <c r="G72" i="7" s="1"/>
  <c r="B68" i="7"/>
  <c r="G68" i="7" s="1" a="1"/>
  <c r="G68" i="7" s="1"/>
  <c r="B64" i="7"/>
  <c r="G64" i="7" s="1" a="1"/>
  <c r="G64" i="7" s="1"/>
  <c r="B60" i="7"/>
  <c r="G60" i="7" s="1" a="1"/>
  <c r="G60" i="7" s="1"/>
  <c r="B56" i="7"/>
  <c r="G56" i="7" s="1" a="1"/>
  <c r="G56" i="7" s="1"/>
  <c r="B52" i="7"/>
  <c r="G52" i="7" s="1" a="1"/>
  <c r="G52" i="7" s="1"/>
  <c r="B48" i="7"/>
  <c r="G48" i="7" s="1" a="1"/>
  <c r="G48" i="7" s="1"/>
  <c r="B44" i="7"/>
  <c r="G44" i="7" s="1" a="1"/>
  <c r="G44" i="7" s="1"/>
  <c r="B40" i="7"/>
  <c r="G40" i="7" s="1" a="1"/>
  <c r="G40" i="7" s="1"/>
  <c r="B36" i="7"/>
  <c r="G36" i="7" s="1" a="1"/>
  <c r="G36" i="7" s="1"/>
  <c r="B32" i="7"/>
  <c r="G32" i="7" s="1" a="1"/>
  <c r="G32" i="7" s="1"/>
  <c r="B28" i="7"/>
  <c r="G28" i="7" s="1" a="1"/>
  <c r="G28" i="7" s="1"/>
  <c r="B24" i="7"/>
  <c r="G24" i="7" s="1" a="1"/>
  <c r="G24" i="7" s="1"/>
  <c r="B20" i="7"/>
  <c r="G20" i="7" s="1" a="1"/>
  <c r="G20" i="7" s="1"/>
  <c r="B16" i="7"/>
  <c r="G16" i="7" s="1" a="1"/>
  <c r="G16" i="7" s="1"/>
  <c r="B427" i="6"/>
  <c r="B253" i="7"/>
  <c r="B235" i="7"/>
  <c r="G235" i="7" s="1" a="1"/>
  <c r="G235" i="7" s="1"/>
  <c r="B210" i="7"/>
  <c r="G210" i="7" s="1" a="1"/>
  <c r="G210" i="7" s="1"/>
  <c r="B202" i="7"/>
  <c r="G202" i="7" s="1" a="1"/>
  <c r="G202" i="7" s="1"/>
  <c r="B194" i="7"/>
  <c r="G194" i="7" s="1" a="1"/>
  <c r="G194" i="7" s="1"/>
  <c r="B133" i="7"/>
  <c r="G133" i="7" s="1" a="1"/>
  <c r="G133" i="7" s="1"/>
  <c r="B119" i="7"/>
  <c r="G119" i="7" s="1" a="1"/>
  <c r="G119" i="7" s="1"/>
  <c r="B110" i="7"/>
  <c r="G110" i="7" s="1" a="1"/>
  <c r="G110" i="7" s="1"/>
  <c r="B101" i="7"/>
  <c r="G101" i="7" s="1" a="1"/>
  <c r="G101" i="7" s="1"/>
  <c r="B88" i="7"/>
  <c r="G88" i="7" s="1" a="1"/>
  <c r="G88" i="7" s="1"/>
  <c r="B7" i="7"/>
  <c r="G7" i="7" s="1" a="1"/>
  <c r="G7" i="7" s="1"/>
  <c r="B3" i="7"/>
  <c r="G3" i="7" s="1" a="1"/>
  <c r="G3" i="7" s="1"/>
  <c r="B285" i="7"/>
  <c r="G285" i="7" s="1" a="1"/>
  <c r="G285" i="7" s="1"/>
  <c r="B269" i="7"/>
  <c r="G269" i="7" s="1" a="1"/>
  <c r="G269" i="7" s="1"/>
  <c r="B218" i="7"/>
  <c r="G218" i="7" s="1" a="1"/>
  <c r="G218" i="7" s="1"/>
  <c r="B209" i="7"/>
  <c r="G209" i="7" s="1" a="1"/>
  <c r="G209" i="7" s="1"/>
  <c r="B201" i="7"/>
  <c r="G201" i="7" s="1" a="1"/>
  <c r="G201" i="7" s="1"/>
  <c r="B191" i="7"/>
  <c r="B170" i="7"/>
  <c r="G170" i="7" s="1" a="1"/>
  <c r="G170" i="7" s="1"/>
  <c r="B154" i="7"/>
  <c r="G154" i="7" s="1" a="1"/>
  <c r="G154" i="7" s="1"/>
  <c r="B138" i="7"/>
  <c r="G138" i="7" s="1" a="1"/>
  <c r="G138" i="7" s="1"/>
  <c r="B128" i="7"/>
  <c r="G128" i="7" s="1" a="1"/>
  <c r="G128" i="7" s="1"/>
  <c r="B114" i="7"/>
  <c r="G114" i="7" s="1" a="1"/>
  <c r="G114" i="7" s="1"/>
  <c r="B105" i="7"/>
  <c r="G105" i="7" s="1" a="1"/>
  <c r="G105" i="7" s="1"/>
  <c r="B92" i="7"/>
  <c r="G92" i="7" s="1" a="1"/>
  <c r="G92" i="7" s="1"/>
  <c r="B426" i="6"/>
  <c r="B422" i="6"/>
  <c r="AB422" i="6" s="1" a="1"/>
  <c r="AB422" i="6" s="1"/>
  <c r="B385" i="6"/>
  <c r="AB385" i="6" s="1" a="1"/>
  <c r="AB385" i="6" s="1"/>
  <c r="B381" i="6"/>
  <c r="AB381" i="6" s="1" a="1"/>
  <c r="AB381" i="6" s="1"/>
  <c r="B377" i="6"/>
  <c r="AB377" i="6" s="1" a="1"/>
  <c r="AB377" i="6" s="1"/>
  <c r="B373" i="6"/>
  <c r="AB373" i="6" s="1" a="1"/>
  <c r="AB373" i="6" s="1"/>
  <c r="B369" i="6"/>
  <c r="AB369" i="6" s="1" a="1"/>
  <c r="AB369" i="6" s="1"/>
  <c r="B365" i="6"/>
  <c r="AB365" i="6" s="1" a="1"/>
  <c r="AB365" i="6" s="1"/>
  <c r="B361" i="6"/>
  <c r="AB361" i="6" s="1" a="1"/>
  <c r="AB361" i="6" s="1"/>
  <c r="B357" i="6"/>
  <c r="AB357" i="6" s="1" a="1"/>
  <c r="AB357" i="6" s="1"/>
  <c r="B353" i="6"/>
  <c r="AB353" i="6" s="1" a="1"/>
  <c r="AB353" i="6" s="1"/>
  <c r="B349" i="6"/>
  <c r="AB349" i="6" s="1" a="1"/>
  <c r="AB349" i="6" s="1"/>
  <c r="B345" i="6"/>
  <c r="AB345" i="6" s="1" a="1"/>
  <c r="AB345" i="6" s="1"/>
  <c r="B341" i="6"/>
  <c r="AB341" i="6" s="1" a="1"/>
  <c r="AB341" i="6" s="1"/>
  <c r="B337" i="6"/>
  <c r="AB337" i="6" s="1" a="1"/>
  <c r="AB337" i="6" s="1"/>
  <c r="B333" i="6"/>
  <c r="AB333" i="6" s="1" a="1"/>
  <c r="AB333" i="6" s="1"/>
  <c r="B329" i="6"/>
  <c r="AB329" i="6" s="1" a="1"/>
  <c r="AB329" i="6" s="1"/>
  <c r="B325" i="6"/>
  <c r="AB325" i="6" s="1" a="1"/>
  <c r="AB325" i="6" s="1"/>
  <c r="B321" i="6"/>
  <c r="AB321" i="6" s="1" a="1"/>
  <c r="AB321" i="6" s="1"/>
  <c r="B317" i="6"/>
  <c r="AB317" i="6" s="1" a="1"/>
  <c r="AB317" i="6" s="1"/>
  <c r="B313" i="6"/>
  <c r="AB313" i="6" s="1" a="1"/>
  <c r="AB313" i="6" s="1"/>
  <c r="B248" i="7"/>
  <c r="G248" i="7" s="1" a="1"/>
  <c r="G248" i="7" s="1"/>
  <c r="B232" i="7"/>
  <c r="G232" i="7" s="1" a="1"/>
  <c r="G232" i="7" s="1"/>
  <c r="B217" i="7"/>
  <c r="G217" i="7" s="1" a="1"/>
  <c r="G217" i="7" s="1"/>
  <c r="B189" i="7"/>
  <c r="G189" i="7" s="1" a="1"/>
  <c r="G189" i="7" s="1"/>
  <c r="B181" i="7"/>
  <c r="G181" i="7" s="1" a="1"/>
  <c r="G181" i="7" s="1"/>
  <c r="B169" i="7"/>
  <c r="G169" i="7" s="1" a="1"/>
  <c r="G169" i="7" s="1"/>
  <c r="B164" i="7"/>
  <c r="G164" i="7" s="1" a="1"/>
  <c r="G164" i="7" s="1"/>
  <c r="B159" i="7"/>
  <c r="G159" i="7" s="1" a="1"/>
  <c r="G159" i="7" s="1"/>
  <c r="B153" i="7"/>
  <c r="G153" i="7" s="1" a="1"/>
  <c r="G153" i="7" s="1"/>
  <c r="B148" i="7"/>
  <c r="G148" i="7" s="1" a="1"/>
  <c r="G148" i="7" s="1"/>
  <c r="B143" i="7"/>
  <c r="G143" i="7" s="1" a="1"/>
  <c r="G143" i="7" s="1"/>
  <c r="B137" i="7"/>
  <c r="G137" i="7" s="1" a="1"/>
  <c r="G137" i="7" s="1"/>
  <c r="B123" i="7"/>
  <c r="G123" i="7" s="1" a="1"/>
  <c r="G123" i="7" s="1"/>
  <c r="B118" i="7"/>
  <c r="G118" i="7" s="1" a="1"/>
  <c r="G118" i="7" s="1"/>
  <c r="B247" i="7"/>
  <c r="G247" i="7" s="1" a="1"/>
  <c r="G247" i="7" s="1"/>
  <c r="B231" i="7"/>
  <c r="G231" i="7" s="1" a="1"/>
  <c r="G231" i="7" s="1"/>
  <c r="B175" i="7"/>
  <c r="G175" i="7" s="1" a="1"/>
  <c r="G175" i="7" s="1"/>
  <c r="B132" i="7"/>
  <c r="G132" i="7" s="1" a="1"/>
  <c r="G132" i="7" s="1"/>
  <c r="B113" i="7"/>
  <c r="G113" i="7" s="1" a="1"/>
  <c r="G113" i="7" s="1"/>
  <c r="B100" i="7"/>
  <c r="G100" i="7" s="1" a="1"/>
  <c r="G100" i="7" s="1"/>
  <c r="B87" i="7"/>
  <c r="G87" i="7" s="1" a="1"/>
  <c r="G87" i="7" s="1"/>
  <c r="B14" i="7"/>
  <c r="B6" i="7"/>
  <c r="G6" i="7" s="1" a="1"/>
  <c r="G6" i="7" s="1"/>
  <c r="B2" i="7"/>
  <c r="B425" i="6"/>
  <c r="B412" i="6"/>
  <c r="AB412" i="6" s="1" a="1"/>
  <c r="AB412" i="6" s="1"/>
  <c r="B408" i="6"/>
  <c r="AB408" i="6" s="1" a="1"/>
  <c r="AB408" i="6" s="1"/>
  <c r="B404" i="6"/>
  <c r="AB404" i="6" s="1" a="1"/>
  <c r="AB404" i="6" s="1"/>
  <c r="B400" i="6"/>
  <c r="AB400" i="6" s="1" a="1"/>
  <c r="AB400" i="6" s="1"/>
  <c r="B396" i="6"/>
  <c r="AB396" i="6" s="1" a="1"/>
  <c r="AB396" i="6" s="1"/>
  <c r="B392" i="6"/>
  <c r="AB392" i="6" s="1" a="1"/>
  <c r="AB392" i="6" s="1"/>
  <c r="B297" i="7"/>
  <c r="G297" i="7" s="1" a="1"/>
  <c r="G297" i="7" s="1"/>
  <c r="B281" i="7"/>
  <c r="G281" i="7" s="1" a="1"/>
  <c r="G281" i="7" s="1"/>
  <c r="B265" i="7"/>
  <c r="G265" i="7" s="1" a="1"/>
  <c r="G265" i="7" s="1"/>
  <c r="B207" i="7"/>
  <c r="G207" i="7" s="1" a="1"/>
  <c r="G207" i="7" s="1"/>
  <c r="B199" i="7"/>
  <c r="G199" i="7" s="1" a="1"/>
  <c r="G199" i="7" s="1"/>
  <c r="B158" i="7"/>
  <c r="G158" i="7" s="1" a="1"/>
  <c r="G158" i="7" s="1"/>
  <c r="B142" i="7"/>
  <c r="G142" i="7" s="1" a="1"/>
  <c r="G142" i="7" s="1"/>
  <c r="B127" i="7"/>
  <c r="G127" i="7" s="1" a="1"/>
  <c r="G127" i="7" s="1"/>
  <c r="B122" i="7"/>
  <c r="G122" i="7" s="1" a="1"/>
  <c r="G122" i="7" s="1"/>
  <c r="B117" i="7"/>
  <c r="G117" i="7" s="1" a="1"/>
  <c r="G117" i="7" s="1"/>
  <c r="B104" i="7"/>
  <c r="G104" i="7" s="1" a="1"/>
  <c r="G104" i="7" s="1"/>
  <c r="B91" i="7"/>
  <c r="G91" i="7" s="1" a="1"/>
  <c r="G91" i="7" s="1"/>
  <c r="B13" i="7"/>
  <c r="B421" i="6"/>
  <c r="AB421" i="6" s="1" a="1"/>
  <c r="AB421" i="6" s="1"/>
  <c r="B418" i="6"/>
  <c r="AB418" i="6" s="1" a="1"/>
  <c r="AB418" i="6" s="1"/>
  <c r="B415" i="6"/>
  <c r="AB415" i="6" s="1" a="1"/>
  <c r="AB415" i="6" s="1"/>
  <c r="B388" i="6"/>
  <c r="AB388" i="6" s="1" a="1"/>
  <c r="AB388" i="6" s="1"/>
  <c r="B384" i="6"/>
  <c r="AB384" i="6" s="1" a="1"/>
  <c r="AB384" i="6" s="1"/>
  <c r="B380" i="6"/>
  <c r="AB380" i="6" s="1" a="1"/>
  <c r="AB380" i="6" s="1"/>
  <c r="B376" i="6"/>
  <c r="AB376" i="6" s="1" a="1"/>
  <c r="AB376" i="6" s="1"/>
  <c r="B372" i="6"/>
  <c r="AB372" i="6" s="1" a="1"/>
  <c r="AB372" i="6" s="1"/>
  <c r="B368" i="6"/>
  <c r="AB368" i="6" s="1" a="1"/>
  <c r="AB368" i="6" s="1"/>
  <c r="B364" i="6"/>
  <c r="AB364" i="6" s="1" a="1"/>
  <c r="AB364" i="6" s="1"/>
  <c r="B360" i="6"/>
  <c r="AB360" i="6" s="1" a="1"/>
  <c r="AB360" i="6" s="1"/>
  <c r="B356" i="6"/>
  <c r="AB356" i="6" s="1" a="1"/>
  <c r="AB356" i="6" s="1"/>
  <c r="B352" i="6"/>
  <c r="AB352" i="6" s="1" a="1"/>
  <c r="AB352" i="6" s="1"/>
  <c r="B348" i="6"/>
  <c r="AB348" i="6" s="1" a="1"/>
  <c r="AB348" i="6" s="1"/>
  <c r="B344" i="6"/>
  <c r="AB344" i="6" s="1" a="1"/>
  <c r="AB344" i="6" s="1"/>
  <c r="B340" i="6"/>
  <c r="AB340" i="6" s="1" a="1"/>
  <c r="AB340" i="6" s="1"/>
  <c r="B336" i="6"/>
  <c r="AB336" i="6" s="1" a="1"/>
  <c r="AB336" i="6" s="1"/>
  <c r="B332" i="6"/>
  <c r="AB332" i="6" s="1" a="1"/>
  <c r="AB332" i="6" s="1"/>
  <c r="B244" i="7"/>
  <c r="G244" i="7" s="1" a="1"/>
  <c r="G244" i="7" s="1"/>
  <c r="B228" i="7"/>
  <c r="G228" i="7" s="1" a="1"/>
  <c r="G228" i="7" s="1"/>
  <c r="B174" i="7"/>
  <c r="G174" i="7" s="1" a="1"/>
  <c r="G174" i="7" s="1"/>
  <c r="B168" i="7"/>
  <c r="G168" i="7" s="1" a="1"/>
  <c r="G168" i="7" s="1"/>
  <c r="B163" i="7"/>
  <c r="G163" i="7" s="1" a="1"/>
  <c r="G163" i="7" s="1"/>
  <c r="B157" i="7"/>
  <c r="G157" i="7" s="1" a="1"/>
  <c r="G157" i="7" s="1"/>
  <c r="B152" i="7"/>
  <c r="G152" i="7" s="1" a="1"/>
  <c r="G152" i="7" s="1"/>
  <c r="B147" i="7"/>
  <c r="G147" i="7" s="1" a="1"/>
  <c r="G147" i="7" s="1"/>
  <c r="B141" i="7"/>
  <c r="G141" i="7" s="1" a="1"/>
  <c r="G141" i="7" s="1"/>
  <c r="B136" i="7"/>
  <c r="G136" i="7" s="1" a="1"/>
  <c r="G136" i="7" s="1"/>
  <c r="B108" i="7"/>
  <c r="G108" i="7" s="1" a="1"/>
  <c r="G108" i="7" s="1"/>
  <c r="B95" i="7"/>
  <c r="G95" i="7" s="1" a="1"/>
  <c r="G95" i="7" s="1"/>
  <c r="B82" i="7"/>
  <c r="G82" i="7" s="1" a="1"/>
  <c r="G82" i="7" s="1"/>
  <c r="B78" i="7"/>
  <c r="G78" i="7" s="1" a="1"/>
  <c r="G78" i="7" s="1"/>
  <c r="B74" i="7"/>
  <c r="G74" i="7" s="1" a="1"/>
  <c r="G74" i="7" s="1"/>
  <c r="B70" i="7"/>
  <c r="G70" i="7" s="1" a="1"/>
  <c r="G70" i="7" s="1"/>
  <c r="B66" i="7"/>
  <c r="G66" i="7" s="1" a="1"/>
  <c r="G66" i="7" s="1"/>
  <c r="B62" i="7"/>
  <c r="G62" i="7" s="1" a="1"/>
  <c r="G62" i="7" s="1"/>
  <c r="B58" i="7"/>
  <c r="G58" i="7" s="1" a="1"/>
  <c r="G58" i="7" s="1"/>
  <c r="B54" i="7"/>
  <c r="G54" i="7" s="1" a="1"/>
  <c r="G54" i="7" s="1"/>
  <c r="B50" i="7"/>
  <c r="G50" i="7" s="1" a="1"/>
  <c r="G50" i="7" s="1"/>
  <c r="B46" i="7"/>
  <c r="G46" i="7" s="1" a="1"/>
  <c r="G46" i="7" s="1"/>
  <c r="B42" i="7"/>
  <c r="G42" i="7" s="1" a="1"/>
  <c r="G42" i="7" s="1"/>
  <c r="B38" i="7"/>
  <c r="G38" i="7" s="1" a="1"/>
  <c r="G38" i="7" s="1"/>
  <c r="B34" i="7"/>
  <c r="G34" i="7" s="1" a="1"/>
  <c r="G34" i="7" s="1"/>
  <c r="B30" i="7"/>
  <c r="G30" i="7" s="1" a="1"/>
  <c r="G30" i="7" s="1"/>
  <c r="B26" i="7"/>
  <c r="G26" i="7" s="1" a="1"/>
  <c r="G26" i="7" s="1"/>
  <c r="B22" i="7"/>
  <c r="G22" i="7" s="1" a="1"/>
  <c r="G22" i="7" s="1"/>
  <c r="B18" i="7"/>
  <c r="G18" i="7" s="1" a="1"/>
  <c r="G18" i="7" s="1"/>
  <c r="B12" i="7"/>
  <c r="B243" i="7"/>
  <c r="G243" i="7" s="1" a="1"/>
  <c r="G243" i="7" s="1"/>
  <c r="B227" i="7"/>
  <c r="G227" i="7" s="1" a="1"/>
  <c r="G227" i="7" s="1"/>
  <c r="B214" i="7"/>
  <c r="G214" i="7" s="1" a="1"/>
  <c r="G214" i="7" s="1"/>
  <c r="B206" i="7"/>
  <c r="G206" i="7" s="1" a="1"/>
  <c r="G206" i="7" s="1"/>
  <c r="B198" i="7"/>
  <c r="G198" i="7" s="1" a="1"/>
  <c r="G198" i="7" s="1"/>
  <c r="B173" i="7"/>
  <c r="G173" i="7" s="1" a="1"/>
  <c r="G173" i="7" s="1"/>
  <c r="B131" i="7"/>
  <c r="G131" i="7" s="1" a="1"/>
  <c r="G131" i="7" s="1"/>
  <c r="B126" i="7"/>
  <c r="G126" i="7" s="1" a="1"/>
  <c r="G126" i="7" s="1"/>
  <c r="B121" i="7"/>
  <c r="G121" i="7" s="1" a="1"/>
  <c r="G121" i="7" s="1"/>
  <c r="B112" i="7"/>
  <c r="G112" i="7" s="1" a="1"/>
  <c r="G112" i="7" s="1"/>
  <c r="B99" i="7"/>
  <c r="G99" i="7" s="1" a="1"/>
  <c r="G99" i="7" s="1"/>
  <c r="B86" i="7"/>
  <c r="G86" i="7" s="1" a="1"/>
  <c r="G86" i="7" s="1"/>
  <c r="B11" i="7"/>
  <c r="B5" i="7"/>
  <c r="G5" i="7" s="1" a="1"/>
  <c r="G5" i="7" s="1"/>
  <c r="B411" i="6"/>
  <c r="AB411" i="6" s="1" a="1"/>
  <c r="AB411" i="6" s="1"/>
  <c r="B407" i="6"/>
  <c r="AB407" i="6" s="1" a="1"/>
  <c r="AB407" i="6" s="1"/>
  <c r="B403" i="6"/>
  <c r="AB403" i="6" s="1" a="1"/>
  <c r="AB403" i="6" s="1"/>
  <c r="B399" i="6"/>
  <c r="AB399" i="6" s="1" a="1"/>
  <c r="AB399" i="6" s="1"/>
  <c r="B395" i="6"/>
  <c r="AB395" i="6" s="1" a="1"/>
  <c r="AB395" i="6" s="1"/>
  <c r="B391" i="6"/>
  <c r="AB391" i="6" s="1" a="1"/>
  <c r="AB391" i="6" s="1"/>
  <c r="B75" i="7"/>
  <c r="G75" i="7" s="1" a="1"/>
  <c r="G75" i="7" s="1"/>
  <c r="B51" i="7"/>
  <c r="G51" i="7" s="1" a="1"/>
  <c r="G51" i="7" s="1"/>
  <c r="B29" i="7"/>
  <c r="G29" i="7" s="1" a="1"/>
  <c r="G29" i="7" s="1"/>
  <c r="B9" i="7"/>
  <c r="B324" i="6"/>
  <c r="AB324" i="6" s="1" a="1"/>
  <c r="AB324" i="6" s="1"/>
  <c r="B312" i="6"/>
  <c r="AB312" i="6" s="1" a="1"/>
  <c r="AB312" i="6" s="1"/>
  <c r="B297" i="6"/>
  <c r="AB297" i="6" s="1" a="1"/>
  <c r="AB297" i="6" s="1"/>
  <c r="B292" i="6"/>
  <c r="AB292" i="6" s="1" a="1"/>
  <c r="AB292" i="6" s="1"/>
  <c r="B208" i="6"/>
  <c r="AB208" i="6" s="1" a="1"/>
  <c r="AB208" i="6" s="1"/>
  <c r="B115" i="6"/>
  <c r="AB115" i="6" s="1" a="1"/>
  <c r="AB115" i="6" s="1"/>
  <c r="B111" i="6"/>
  <c r="AB111" i="6" s="1" a="1"/>
  <c r="AB111" i="6" s="1"/>
  <c r="B107" i="6"/>
  <c r="AB107" i="6" s="1" a="1"/>
  <c r="AB107" i="6" s="1"/>
  <c r="B55" i="6"/>
  <c r="AB55" i="6" s="1" a="1"/>
  <c r="AB55" i="6" s="1"/>
  <c r="B109" i="7"/>
  <c r="G109" i="7" s="1" a="1"/>
  <c r="G109" i="7" s="1"/>
  <c r="B8" i="7"/>
  <c r="B417" i="6"/>
  <c r="AB417" i="6" s="1" a="1"/>
  <c r="AB417" i="6" s="1"/>
  <c r="B25" i="7"/>
  <c r="G25" i="7" s="1" a="1"/>
  <c r="G25" i="7" s="1"/>
  <c r="B409" i="6"/>
  <c r="AB409" i="6" s="1" a="1"/>
  <c r="AB409" i="6" s="1"/>
  <c r="B397" i="6"/>
  <c r="AB397" i="6" s="1" a="1"/>
  <c r="AB397" i="6" s="1"/>
  <c r="B148" i="6"/>
  <c r="AB148" i="6" s="1" a="1"/>
  <c r="AB148" i="6" s="1"/>
  <c r="B114" i="6"/>
  <c r="AB114" i="6" s="1" a="1"/>
  <c r="AB114" i="6" s="1"/>
  <c r="B110" i="6"/>
  <c r="AB110" i="6" s="1" a="1"/>
  <c r="AB110" i="6" s="1"/>
  <c r="B106" i="6"/>
  <c r="AB106" i="6" s="1" a="1"/>
  <c r="AB106" i="6" s="1"/>
  <c r="B103" i="6"/>
  <c r="AB103" i="6" s="1" a="1"/>
  <c r="AB103" i="6" s="1"/>
  <c r="B100" i="6"/>
  <c r="AB100" i="6" s="1" a="1"/>
  <c r="AB100" i="6" s="1"/>
  <c r="B97" i="6"/>
  <c r="AB97" i="6" s="1" a="1"/>
  <c r="AB97" i="6" s="1"/>
  <c r="B94" i="6"/>
  <c r="AB94" i="6" s="1" a="1"/>
  <c r="AB94" i="6" s="1"/>
  <c r="B91" i="6"/>
  <c r="AB91" i="6" s="1" a="1"/>
  <c r="AB91" i="6" s="1"/>
  <c r="B96" i="7"/>
  <c r="G96" i="7" s="1" a="1"/>
  <c r="G96" i="7" s="1"/>
  <c r="B67" i="7"/>
  <c r="G67" i="7" s="1" a="1"/>
  <c r="G67" i="7" s="1"/>
  <c r="B43" i="7"/>
  <c r="G43" i="7" s="1" a="1"/>
  <c r="G43" i="7" s="1"/>
  <c r="B4" i="7"/>
  <c r="G4" i="7" s="1" a="1"/>
  <c r="G4" i="7" s="1"/>
  <c r="B416" i="6"/>
  <c r="AB416" i="6" s="1" a="1"/>
  <c r="AB416" i="6" s="1"/>
  <c r="B328" i="6"/>
  <c r="AB328" i="6" s="1" a="1"/>
  <c r="AB328" i="6" s="1"/>
  <c r="B316" i="6"/>
  <c r="AB316" i="6" s="1" a="1"/>
  <c r="AB316" i="6" s="1"/>
  <c r="B305" i="6"/>
  <c r="AB305" i="6" s="1" a="1"/>
  <c r="AB305" i="6" s="1"/>
  <c r="B300" i="6"/>
  <c r="AB300" i="6" s="1" a="1"/>
  <c r="AB300" i="6" s="1"/>
  <c r="B286" i="6"/>
  <c r="AB286" i="6" s="1" a="1"/>
  <c r="AB286" i="6" s="1"/>
  <c r="B282" i="6"/>
  <c r="AB282" i="6" s="1" a="1"/>
  <c r="AB282" i="6" s="1"/>
  <c r="B278" i="6"/>
  <c r="AB278" i="6" s="1" a="1"/>
  <c r="AB278" i="6" s="1"/>
  <c r="B274" i="6"/>
  <c r="AB274" i="6" s="1" a="1"/>
  <c r="AB274" i="6" s="1"/>
  <c r="B270" i="6"/>
  <c r="AB270" i="6" s="1" a="1"/>
  <c r="AB270" i="6" s="1"/>
  <c r="B266" i="6"/>
  <c r="AB266" i="6" s="1" a="1"/>
  <c r="AB266" i="6" s="1"/>
  <c r="B262" i="6"/>
  <c r="AB262" i="6" s="1" a="1"/>
  <c r="AB262" i="6" s="1"/>
  <c r="B258" i="6"/>
  <c r="AB258" i="6" s="1" a="1"/>
  <c r="AB258" i="6" s="1"/>
  <c r="B254" i="6"/>
  <c r="AB254" i="6" s="1" a="1"/>
  <c r="AB254" i="6" s="1"/>
  <c r="B250" i="6"/>
  <c r="AB250" i="6" s="1" a="1"/>
  <c r="AB250" i="6" s="1"/>
  <c r="B246" i="6"/>
  <c r="AB246" i="6" s="1" a="1"/>
  <c r="AB246" i="6" s="1"/>
  <c r="B242" i="6"/>
  <c r="AB242" i="6" s="1" a="1"/>
  <c r="AB242" i="6" s="1"/>
  <c r="B238" i="6"/>
  <c r="AB238" i="6" s="1" a="1"/>
  <c r="AB238" i="6" s="1"/>
  <c r="B234" i="6"/>
  <c r="AB234" i="6" s="1" a="1"/>
  <c r="AB234" i="6" s="1"/>
  <c r="B230" i="6"/>
  <c r="AB230" i="6" s="1" a="1"/>
  <c r="AB230" i="6" s="1"/>
  <c r="B226" i="6"/>
  <c r="AB226" i="6" s="1" a="1"/>
  <c r="AB226" i="6" s="1"/>
  <c r="B222" i="6"/>
  <c r="AB222" i="6" s="1" a="1"/>
  <c r="AB222" i="6" s="1"/>
  <c r="B218" i="6"/>
  <c r="AB218" i="6" s="1" a="1"/>
  <c r="AB218" i="6" s="1"/>
  <c r="B214" i="6"/>
  <c r="AB214" i="6" s="1" a="1"/>
  <c r="AB214" i="6" s="1"/>
  <c r="B210" i="6"/>
  <c r="AB210" i="6" s="1" a="1"/>
  <c r="AB210" i="6" s="1"/>
  <c r="B23" i="7"/>
  <c r="G23" i="7" s="1" a="1"/>
  <c r="G23" i="7" s="1"/>
  <c r="B63" i="7"/>
  <c r="G63" i="7" s="1" a="1"/>
  <c r="G63" i="7" s="1"/>
  <c r="B39" i="7"/>
  <c r="G39" i="7" s="1" a="1"/>
  <c r="G39" i="7" s="1"/>
  <c r="B21" i="7"/>
  <c r="G21" i="7" s="1" a="1"/>
  <c r="G21" i="7" s="1"/>
  <c r="B420" i="6"/>
  <c r="AB420" i="6" s="1" a="1"/>
  <c r="AB420" i="6" s="1"/>
  <c r="B406" i="6"/>
  <c r="AB406" i="6" s="1" a="1"/>
  <c r="AB406" i="6" s="1"/>
  <c r="B394" i="6"/>
  <c r="AB394" i="6" s="1" a="1"/>
  <c r="AB394" i="6" s="1"/>
  <c r="B304" i="6"/>
  <c r="AB304" i="6" s="1" a="1"/>
  <c r="AB304" i="6" s="1"/>
  <c r="B113" i="6"/>
  <c r="AB113" i="6" s="1" a="1"/>
  <c r="AB113" i="6" s="1"/>
  <c r="B109" i="6"/>
  <c r="AB109" i="6" s="1" a="1"/>
  <c r="AB109" i="6" s="1"/>
  <c r="B83" i="6"/>
  <c r="AB83" i="6" s="1" a="1"/>
  <c r="AB83" i="6" s="1"/>
  <c r="B80" i="6"/>
  <c r="AB80" i="6" s="1" a="1"/>
  <c r="AB80" i="6" s="1"/>
  <c r="B77" i="6"/>
  <c r="AB77" i="6" s="1" a="1"/>
  <c r="AB77" i="6" s="1"/>
  <c r="B74" i="6"/>
  <c r="AB74" i="6" s="1" a="1"/>
  <c r="AB74" i="6" s="1"/>
  <c r="B71" i="6"/>
  <c r="AB71" i="6" s="1" a="1"/>
  <c r="AB71" i="6" s="1"/>
  <c r="B68" i="6"/>
  <c r="AB68" i="6" s="1" a="1"/>
  <c r="AB68" i="6" s="1"/>
  <c r="B83" i="7"/>
  <c r="G83" i="7" s="1" a="1"/>
  <c r="G83" i="7" s="1"/>
  <c r="B59" i="7"/>
  <c r="G59" i="7" s="1" a="1"/>
  <c r="G59" i="7" s="1"/>
  <c r="B35" i="7"/>
  <c r="G35" i="7" s="1" a="1"/>
  <c r="G35" i="7" s="1"/>
  <c r="B19" i="7"/>
  <c r="G19" i="7" s="1" a="1"/>
  <c r="G19" i="7" s="1"/>
  <c r="B428" i="6"/>
  <c r="B414" i="6"/>
  <c r="AB414" i="6" s="1" a="1"/>
  <c r="AB414" i="6" s="1"/>
  <c r="B320" i="6"/>
  <c r="AB320" i="6" s="1" a="1"/>
  <c r="AB320" i="6" s="1"/>
  <c r="B289" i="6"/>
  <c r="AB289" i="6" s="1" a="1"/>
  <c r="AB289" i="6" s="1"/>
  <c r="B209" i="6"/>
  <c r="AB209" i="6" s="1" a="1"/>
  <c r="AB209" i="6" s="1"/>
  <c r="B33" i="7"/>
  <c r="G33" i="7" s="1" a="1"/>
  <c r="G33" i="7" s="1"/>
  <c r="B17" i="7"/>
  <c r="G17" i="7" s="1" a="1"/>
  <c r="G17" i="7" s="1"/>
  <c r="B419" i="6"/>
  <c r="AB419" i="6" s="1" a="1"/>
  <c r="AB419" i="6" s="1"/>
  <c r="B308" i="6"/>
  <c r="AB308" i="6" s="1" a="1"/>
  <c r="AB308" i="6" s="1"/>
  <c r="B298" i="6"/>
  <c r="AB298" i="6" s="1" a="1"/>
  <c r="AB298" i="6" s="1"/>
  <c r="B119" i="6"/>
  <c r="AB119" i="6" s="1" a="1"/>
  <c r="AB119" i="6" s="1"/>
  <c r="B116" i="6"/>
  <c r="AB116" i="6" s="1" a="1"/>
  <c r="AB116" i="6" s="1"/>
  <c r="B112" i="6"/>
  <c r="AB112" i="6" s="1" a="1"/>
  <c r="AB112" i="6" s="1"/>
  <c r="B108" i="6"/>
  <c r="AB108" i="6" s="1" a="1"/>
  <c r="AB108" i="6" s="1"/>
  <c r="B27" i="7"/>
  <c r="G27" i="7" s="1" a="1"/>
  <c r="G27" i="7" s="1"/>
  <c r="B293" i="6"/>
  <c r="AB293" i="6" s="1" a="1"/>
  <c r="AB293" i="6" s="1"/>
  <c r="B284" i="6"/>
  <c r="AB284" i="6" s="1" a="1"/>
  <c r="AB284" i="6" s="1"/>
  <c r="B276" i="6"/>
  <c r="AB276" i="6" s="1" a="1"/>
  <c r="AB276" i="6" s="1"/>
  <c r="B268" i="6"/>
  <c r="AB268" i="6" s="1" a="1"/>
  <c r="AB268" i="6" s="1"/>
  <c r="B260" i="6"/>
  <c r="AB260" i="6" s="1" a="1"/>
  <c r="AB260" i="6" s="1"/>
  <c r="B252" i="6"/>
  <c r="AB252" i="6" s="1" a="1"/>
  <c r="AB252" i="6" s="1"/>
  <c r="B244" i="6"/>
  <c r="AB244" i="6" s="1" a="1"/>
  <c r="AB244" i="6" s="1"/>
  <c r="B236" i="6"/>
  <c r="AB236" i="6" s="1" a="1"/>
  <c r="AB236" i="6" s="1"/>
  <c r="B228" i="6"/>
  <c r="AB228" i="6" s="1" a="1"/>
  <c r="AB228" i="6" s="1"/>
  <c r="B220" i="6"/>
  <c r="AB220" i="6" s="1" a="1"/>
  <c r="AB220" i="6" s="1"/>
  <c r="B212" i="6"/>
  <c r="AB212" i="6" s="1" a="1"/>
  <c r="AB212" i="6" s="1"/>
  <c r="B104" i="6"/>
  <c r="AB104" i="6" s="1" a="1"/>
  <c r="AB104" i="6" s="1"/>
  <c r="B93" i="6"/>
  <c r="AB93" i="6" s="1" a="1"/>
  <c r="AB93" i="6" s="1"/>
  <c r="B58" i="6"/>
  <c r="AB58" i="6" s="1" a="1"/>
  <c r="AB58" i="6" s="1"/>
  <c r="B54" i="6"/>
  <c r="AB54" i="6" s="1" a="1"/>
  <c r="AB54" i="6" s="1"/>
  <c r="B21" i="6"/>
  <c r="AB21" i="6" s="1" a="1"/>
  <c r="AB21" i="6" s="1"/>
  <c r="B8" i="6"/>
  <c r="AB8" i="6" s="1" a="1"/>
  <c r="AB8" i="6" s="1"/>
  <c r="B4" i="6"/>
  <c r="AB4" i="6" s="1" a="1"/>
  <c r="AB4" i="6" s="1"/>
  <c r="B428" i="5"/>
  <c r="L428" i="5" s="1" a="1"/>
  <c r="L428" i="5" s="1"/>
  <c r="B424" i="5"/>
  <c r="L424" i="5" s="1" a="1"/>
  <c r="L424" i="5" s="1"/>
  <c r="B420" i="5"/>
  <c r="L420" i="5" s="1" a="1"/>
  <c r="L420" i="5" s="1"/>
  <c r="B416" i="5"/>
  <c r="L416" i="5" s="1" a="1"/>
  <c r="L416" i="5" s="1"/>
  <c r="B412" i="5"/>
  <c r="L412" i="5" s="1" a="1"/>
  <c r="L412" i="5" s="1"/>
  <c r="B408" i="5"/>
  <c r="L408" i="5" s="1" a="1"/>
  <c r="L408" i="5" s="1"/>
  <c r="B404" i="5"/>
  <c r="L404" i="5" s="1" a="1"/>
  <c r="L404" i="5" s="1"/>
  <c r="B400" i="5"/>
  <c r="L400" i="5" s="1" a="1"/>
  <c r="L400" i="5" s="1"/>
  <c r="B396" i="5"/>
  <c r="L396" i="5" s="1" a="1"/>
  <c r="L396" i="5" s="1"/>
  <c r="B392" i="5"/>
  <c r="L392" i="5" s="1" a="1"/>
  <c r="L392" i="5" s="1"/>
  <c r="B388" i="5"/>
  <c r="L388" i="5" s="1" a="1"/>
  <c r="L388" i="5" s="1"/>
  <c r="B384" i="5"/>
  <c r="L384" i="5" s="1" a="1"/>
  <c r="L384" i="5" s="1"/>
  <c r="B380" i="5"/>
  <c r="L380" i="5" s="1" a="1"/>
  <c r="L380" i="5" s="1"/>
  <c r="B376" i="5"/>
  <c r="L376" i="5" s="1" a="1"/>
  <c r="L376" i="5" s="1"/>
  <c r="B372" i="5"/>
  <c r="L372" i="5" s="1" a="1"/>
  <c r="L372" i="5" s="1"/>
  <c r="B410" i="6"/>
  <c r="AB410" i="6" s="1" a="1"/>
  <c r="AB410" i="6" s="1"/>
  <c r="B302" i="6"/>
  <c r="AB302" i="6" s="1" a="1"/>
  <c r="AB302" i="6" s="1"/>
  <c r="B206" i="6"/>
  <c r="AB206" i="6" s="1" a="1"/>
  <c r="AB206" i="6" s="1"/>
  <c r="B200" i="6"/>
  <c r="AB200" i="6" s="1" a="1"/>
  <c r="AB200" i="6" s="1"/>
  <c r="B194" i="6"/>
  <c r="AB194" i="6" s="1" a="1"/>
  <c r="AB194" i="6" s="1"/>
  <c r="B188" i="6"/>
  <c r="AB188" i="6" s="1" a="1"/>
  <c r="AB188" i="6" s="1"/>
  <c r="B182" i="6"/>
  <c r="AB182" i="6" s="1" a="1"/>
  <c r="AB182" i="6" s="1"/>
  <c r="B176" i="6"/>
  <c r="AB176" i="6" s="1" a="1"/>
  <c r="AB176" i="6" s="1"/>
  <c r="B170" i="6"/>
  <c r="AB170" i="6" s="1" a="1"/>
  <c r="AB170" i="6" s="1"/>
  <c r="B164" i="6"/>
  <c r="AB164" i="6" s="1" a="1"/>
  <c r="AB164" i="6" s="1"/>
  <c r="B158" i="6"/>
  <c r="AB158" i="6" s="1" a="1"/>
  <c r="AB158" i="6" s="1"/>
  <c r="B152" i="6"/>
  <c r="AB152" i="6" s="1" a="1"/>
  <c r="AB152" i="6" s="1"/>
  <c r="B142" i="6"/>
  <c r="AB142" i="6" s="1" a="1"/>
  <c r="AB142" i="6" s="1"/>
  <c r="B136" i="6"/>
  <c r="AB136" i="6" s="1" a="1"/>
  <c r="AB136" i="6" s="1"/>
  <c r="B130" i="6"/>
  <c r="AB130" i="6" s="1" a="1"/>
  <c r="AB130" i="6" s="1"/>
  <c r="B124" i="6"/>
  <c r="AB124" i="6" s="1" a="1"/>
  <c r="AB124" i="6" s="1"/>
  <c r="B89" i="6"/>
  <c r="AB89" i="6" s="1" a="1"/>
  <c r="AB89" i="6" s="1"/>
  <c r="B84" i="6"/>
  <c r="AB84" i="6" s="1" a="1"/>
  <c r="AB84" i="6" s="1"/>
  <c r="B76" i="6"/>
  <c r="AB76" i="6" s="1" a="1"/>
  <c r="AB76" i="6" s="1"/>
  <c r="B72" i="6"/>
  <c r="AB72" i="6" s="1" a="1"/>
  <c r="AB72" i="6" s="1"/>
  <c r="B63" i="6"/>
  <c r="AB63" i="6" s="1" a="1"/>
  <c r="AB63" i="6" s="1"/>
  <c r="B30" i="6"/>
  <c r="AB30" i="6" s="1" a="1"/>
  <c r="AB30" i="6" s="1"/>
  <c r="B27" i="6"/>
  <c r="AB27" i="6" s="1" a="1"/>
  <c r="AB27" i="6" s="1"/>
  <c r="B24" i="6"/>
  <c r="AB24" i="6" s="1" a="1"/>
  <c r="AB24" i="6" s="1"/>
  <c r="B79" i="7"/>
  <c r="G79" i="7" s="1" a="1"/>
  <c r="G79" i="7" s="1"/>
  <c r="B405" i="6"/>
  <c r="AB405" i="6" s="1" a="1"/>
  <c r="AB405" i="6" s="1"/>
  <c r="B283" i="6"/>
  <c r="AB283" i="6" s="1" a="1"/>
  <c r="AB283" i="6" s="1"/>
  <c r="B275" i="6"/>
  <c r="AB275" i="6" s="1" a="1"/>
  <c r="AB275" i="6" s="1"/>
  <c r="B267" i="6"/>
  <c r="AB267" i="6" s="1" a="1"/>
  <c r="AB267" i="6" s="1"/>
  <c r="B259" i="6"/>
  <c r="AB259" i="6" s="1" a="1"/>
  <c r="AB259" i="6" s="1"/>
  <c r="B251" i="6"/>
  <c r="AB251" i="6" s="1" a="1"/>
  <c r="AB251" i="6" s="1"/>
  <c r="B243" i="6"/>
  <c r="AB243" i="6" s="1" a="1"/>
  <c r="AB243" i="6" s="1"/>
  <c r="B235" i="6"/>
  <c r="AB235" i="6" s="1" a="1"/>
  <c r="AB235" i="6" s="1"/>
  <c r="B227" i="6"/>
  <c r="AB227" i="6" s="1" a="1"/>
  <c r="AB227" i="6" s="1"/>
  <c r="B219" i="6"/>
  <c r="AB219" i="6" s="1" a="1"/>
  <c r="AB219" i="6" s="1"/>
  <c r="B211" i="6"/>
  <c r="AB211" i="6" s="1" a="1"/>
  <c r="AB211" i="6" s="1"/>
  <c r="B147" i="6"/>
  <c r="AB147" i="6" s="1" a="1"/>
  <c r="AB147" i="6" s="1"/>
  <c r="B96" i="6"/>
  <c r="AB96" i="6" s="1" a="1"/>
  <c r="AB96" i="6" s="1"/>
  <c r="B57" i="6"/>
  <c r="AB57" i="6" s="1" a="1"/>
  <c r="AB57" i="6" s="1"/>
  <c r="B49" i="6"/>
  <c r="AB49" i="6" s="1" a="1"/>
  <c r="AB49" i="6" s="1"/>
  <c r="B45" i="6"/>
  <c r="AB45" i="6" s="1" a="1"/>
  <c r="AB45" i="6" s="1"/>
  <c r="B41" i="6"/>
  <c r="AB41" i="6" s="1" a="1"/>
  <c r="AB41" i="6" s="1"/>
  <c r="B37" i="6"/>
  <c r="AB37" i="6" s="1" a="1"/>
  <c r="AB37" i="6" s="1"/>
  <c r="B33" i="6"/>
  <c r="AB33" i="6" s="1" a="1"/>
  <c r="AB33" i="6" s="1"/>
  <c r="B14" i="6"/>
  <c r="AB14" i="6" s="1" a="1"/>
  <c r="AB14" i="6" s="1"/>
  <c r="B11" i="6"/>
  <c r="AB11" i="6" s="1" a="1"/>
  <c r="AB11" i="6" s="1"/>
  <c r="B366" i="5"/>
  <c r="L366" i="5" s="1" a="1"/>
  <c r="L366" i="5" s="1"/>
  <c r="B362" i="5"/>
  <c r="L362" i="5" s="1" a="1"/>
  <c r="L362" i="5" s="1"/>
  <c r="B358" i="5"/>
  <c r="L358" i="5" s="1" a="1"/>
  <c r="L358" i="5" s="1"/>
  <c r="B354" i="5"/>
  <c r="L354" i="5" s="1" a="1"/>
  <c r="L354" i="5" s="1"/>
  <c r="B350" i="5"/>
  <c r="L350" i="5" s="1" a="1"/>
  <c r="L350" i="5" s="1"/>
  <c r="B15" i="7"/>
  <c r="G15" i="7" s="1" a="1"/>
  <c r="G15" i="7" s="1"/>
  <c r="B402" i="6"/>
  <c r="AB402" i="6" s="1" a="1"/>
  <c r="AB402" i="6" s="1"/>
  <c r="B301" i="6"/>
  <c r="AB301" i="6" s="1" a="1"/>
  <c r="AB301" i="6" s="1"/>
  <c r="B205" i="6"/>
  <c r="AB205" i="6" s="1" a="1"/>
  <c r="AB205" i="6" s="1"/>
  <c r="B199" i="6"/>
  <c r="AB199" i="6" s="1" a="1"/>
  <c r="AB199" i="6" s="1"/>
  <c r="B193" i="6"/>
  <c r="AB193" i="6" s="1" a="1"/>
  <c r="AB193" i="6" s="1"/>
  <c r="B187" i="6"/>
  <c r="AB187" i="6" s="1" a="1"/>
  <c r="AB187" i="6" s="1"/>
  <c r="B181" i="6"/>
  <c r="AB181" i="6" s="1" a="1"/>
  <c r="AB181" i="6" s="1"/>
  <c r="B175" i="6"/>
  <c r="AB175" i="6" s="1" a="1"/>
  <c r="AB175" i="6" s="1"/>
  <c r="B169" i="6"/>
  <c r="AB169" i="6" s="1" a="1"/>
  <c r="AB169" i="6" s="1"/>
  <c r="B163" i="6"/>
  <c r="AB163" i="6" s="1" a="1"/>
  <c r="AB163" i="6" s="1"/>
  <c r="B157" i="6"/>
  <c r="AB157" i="6" s="1" a="1"/>
  <c r="AB157" i="6" s="1"/>
  <c r="B71" i="7"/>
  <c r="G71" i="7" s="1" a="1"/>
  <c r="G71" i="7" s="1"/>
  <c r="B401" i="6"/>
  <c r="AB401" i="6" s="1" a="1"/>
  <c r="AB401" i="6" s="1"/>
  <c r="B290" i="6"/>
  <c r="AB290" i="6" s="1" a="1"/>
  <c r="AB290" i="6" s="1"/>
  <c r="B146" i="6"/>
  <c r="AB146" i="6" s="1" a="1"/>
  <c r="AB146" i="6" s="1"/>
  <c r="B99" i="6"/>
  <c r="AB99" i="6" s="1" a="1"/>
  <c r="AB99" i="6" s="1"/>
  <c r="B92" i="6"/>
  <c r="AB92" i="6" s="1" a="1"/>
  <c r="AB92" i="6" s="1"/>
  <c r="B79" i="6"/>
  <c r="AB79" i="6" s="1" a="1"/>
  <c r="AB79" i="6" s="1"/>
  <c r="B75" i="6"/>
  <c r="AB75" i="6" s="1" a="1"/>
  <c r="AB75" i="6" s="1"/>
  <c r="B67" i="6"/>
  <c r="AB67" i="6" s="1" a="1"/>
  <c r="AB67" i="6" s="1"/>
  <c r="B309" i="6"/>
  <c r="AB309" i="6" s="1" a="1"/>
  <c r="AB309" i="6" s="1"/>
  <c r="B281" i="6"/>
  <c r="AB281" i="6" s="1" a="1"/>
  <c r="AB281" i="6" s="1"/>
  <c r="B273" i="6"/>
  <c r="AB273" i="6" s="1" a="1"/>
  <c r="AB273" i="6" s="1"/>
  <c r="B265" i="6"/>
  <c r="AB265" i="6" s="1" a="1"/>
  <c r="AB265" i="6" s="1"/>
  <c r="B257" i="6"/>
  <c r="AB257" i="6" s="1" a="1"/>
  <c r="AB257" i="6" s="1"/>
  <c r="B249" i="6"/>
  <c r="AB249" i="6" s="1" a="1"/>
  <c r="AB249" i="6" s="1"/>
  <c r="B241" i="6"/>
  <c r="AB241" i="6" s="1" a="1"/>
  <c r="AB241" i="6" s="1"/>
  <c r="B233" i="6"/>
  <c r="AB233" i="6" s="1" a="1"/>
  <c r="AB233" i="6" s="1"/>
  <c r="B225" i="6"/>
  <c r="AB225" i="6" s="1" a="1"/>
  <c r="AB225" i="6" s="1"/>
  <c r="B217" i="6"/>
  <c r="AB217" i="6" s="1" a="1"/>
  <c r="AB217" i="6" s="1"/>
  <c r="B204" i="6"/>
  <c r="AB204" i="6" s="1" a="1"/>
  <c r="AB204" i="6" s="1"/>
  <c r="B198" i="6"/>
  <c r="AB198" i="6" s="1" a="1"/>
  <c r="AB198" i="6" s="1"/>
  <c r="B192" i="6"/>
  <c r="AB192" i="6" s="1" a="1"/>
  <c r="AB192" i="6" s="1"/>
  <c r="B186" i="6"/>
  <c r="AB186" i="6" s="1" a="1"/>
  <c r="AB186" i="6" s="1"/>
  <c r="B180" i="6"/>
  <c r="AB180" i="6" s="1" a="1"/>
  <c r="AB180" i="6" s="1"/>
  <c r="B174" i="6"/>
  <c r="AB174" i="6" s="1" a="1"/>
  <c r="AB174" i="6" s="1"/>
  <c r="B168" i="6"/>
  <c r="AB168" i="6" s="1" a="1"/>
  <c r="AB168" i="6" s="1"/>
  <c r="B162" i="6"/>
  <c r="AB162" i="6" s="1" a="1"/>
  <c r="AB162" i="6" s="1"/>
  <c r="B156" i="6"/>
  <c r="AB156" i="6" s="1" a="1"/>
  <c r="AB156" i="6" s="1"/>
  <c r="B150" i="6"/>
  <c r="AB150" i="6" s="1" a="1"/>
  <c r="AB150" i="6" s="1"/>
  <c r="B140" i="6"/>
  <c r="AB140" i="6" s="1" a="1"/>
  <c r="AB140" i="6" s="1"/>
  <c r="B134" i="6"/>
  <c r="AB134" i="6" s="1" a="1"/>
  <c r="AB134" i="6" s="1"/>
  <c r="B128" i="6"/>
  <c r="AB128" i="6" s="1" a="1"/>
  <c r="AB128" i="6" s="1"/>
  <c r="B122" i="6"/>
  <c r="AB122" i="6" s="1" a="1"/>
  <c r="AB122" i="6" s="1"/>
  <c r="B87" i="6"/>
  <c r="AB87" i="6" s="1" a="1"/>
  <c r="AB87" i="6" s="1"/>
  <c r="B61" i="6"/>
  <c r="AB61" i="6" s="1" a="1"/>
  <c r="AB61" i="6" s="1"/>
  <c r="B56" i="6"/>
  <c r="AB56" i="6" s="1" a="1"/>
  <c r="AB56" i="6" s="1"/>
  <c r="B48" i="6"/>
  <c r="AB48" i="6" s="1" a="1"/>
  <c r="AB48" i="6" s="1"/>
  <c r="B44" i="6"/>
  <c r="AB44" i="6" s="1" a="1"/>
  <c r="AB44" i="6" s="1"/>
  <c r="B40" i="6"/>
  <c r="AB40" i="6" s="1" a="1"/>
  <c r="AB40" i="6" s="1"/>
  <c r="B36" i="6"/>
  <c r="AB36" i="6" s="1" a="1"/>
  <c r="AB36" i="6" s="1"/>
  <c r="B32" i="6"/>
  <c r="AB32" i="6" s="1" a="1"/>
  <c r="AB32" i="6" s="1"/>
  <c r="B29" i="6"/>
  <c r="AB29" i="6" s="1" a="1"/>
  <c r="AB29" i="6" s="1"/>
  <c r="B26" i="6"/>
  <c r="AB26" i="6" s="1" a="1"/>
  <c r="AB26" i="6" s="1"/>
  <c r="B23" i="6"/>
  <c r="AB23" i="6" s="1" a="1"/>
  <c r="AB23" i="6" s="1"/>
  <c r="B365" i="5"/>
  <c r="L365" i="5" s="1" a="1"/>
  <c r="L365" i="5" s="1"/>
  <c r="B361" i="5"/>
  <c r="L361" i="5" s="1" a="1"/>
  <c r="L361" i="5" s="1"/>
  <c r="B357" i="5"/>
  <c r="L357" i="5" s="1" a="1"/>
  <c r="L357" i="5" s="1"/>
  <c r="B55" i="7"/>
  <c r="G55" i="7" s="1" a="1"/>
  <c r="G55" i="7" s="1"/>
  <c r="B398" i="6"/>
  <c r="AB398" i="6" s="1" a="1"/>
  <c r="AB398" i="6" s="1"/>
  <c r="B288" i="6"/>
  <c r="AB288" i="6" s="1" a="1"/>
  <c r="AB288" i="6" s="1"/>
  <c r="B280" i="6"/>
  <c r="AB280" i="6" s="1" a="1"/>
  <c r="AB280" i="6" s="1"/>
  <c r="B272" i="6"/>
  <c r="AB272" i="6" s="1" a="1"/>
  <c r="AB272" i="6" s="1"/>
  <c r="B264" i="6"/>
  <c r="AB264" i="6" s="1" a="1"/>
  <c r="AB264" i="6" s="1"/>
  <c r="B256" i="6"/>
  <c r="AB256" i="6" s="1" a="1"/>
  <c r="AB256" i="6" s="1"/>
  <c r="B248" i="6"/>
  <c r="AB248" i="6" s="1" a="1"/>
  <c r="AB248" i="6" s="1"/>
  <c r="B240" i="6"/>
  <c r="AB240" i="6" s="1" a="1"/>
  <c r="AB240" i="6" s="1"/>
  <c r="B232" i="6"/>
  <c r="AB232" i="6" s="1" a="1"/>
  <c r="AB232" i="6" s="1"/>
  <c r="B224" i="6"/>
  <c r="AB224" i="6" s="1" a="1"/>
  <c r="AB224" i="6" s="1"/>
  <c r="B216" i="6"/>
  <c r="AB216" i="6" s="1" a="1"/>
  <c r="AB216" i="6" s="1"/>
  <c r="B117" i="6"/>
  <c r="AB117" i="6" s="1" a="1"/>
  <c r="AB117" i="6" s="1"/>
  <c r="B102" i="6"/>
  <c r="AB102" i="6" s="1" a="1"/>
  <c r="AB102" i="6" s="1"/>
  <c r="B95" i="6"/>
  <c r="AB95" i="6" s="1" a="1"/>
  <c r="AB95" i="6" s="1"/>
  <c r="B66" i="6"/>
  <c r="AB66" i="6" s="1" a="1"/>
  <c r="AB66" i="6" s="1"/>
  <c r="B52" i="6"/>
  <c r="AB52" i="6" s="1" a="1"/>
  <c r="AB52" i="6" s="1"/>
  <c r="B13" i="6"/>
  <c r="AB13" i="6" s="1" a="1"/>
  <c r="AB13" i="6" s="1"/>
  <c r="B10" i="6"/>
  <c r="AB10" i="6" s="1" a="1"/>
  <c r="AB10" i="6" s="1"/>
  <c r="B6" i="6"/>
  <c r="AB6" i="6" s="1" a="1"/>
  <c r="AB6" i="6" s="1"/>
  <c r="B2" i="6"/>
  <c r="B426" i="5"/>
  <c r="L426" i="5" s="1" a="1"/>
  <c r="L426" i="5" s="1"/>
  <c r="B422" i="5"/>
  <c r="L422" i="5" s="1" a="1"/>
  <c r="L422" i="5" s="1"/>
  <c r="B418" i="5"/>
  <c r="L418" i="5" s="1" a="1"/>
  <c r="L418" i="5" s="1"/>
  <c r="B414" i="5"/>
  <c r="L414" i="5" s="1" a="1"/>
  <c r="L414" i="5" s="1"/>
  <c r="B410" i="5"/>
  <c r="L410" i="5" s="1" a="1"/>
  <c r="L410" i="5" s="1"/>
  <c r="B406" i="5"/>
  <c r="L406" i="5" s="1" a="1"/>
  <c r="L406" i="5" s="1"/>
  <c r="B393" i="6"/>
  <c r="AB393" i="6" s="1" a="1"/>
  <c r="AB393" i="6" s="1"/>
  <c r="B203" i="6"/>
  <c r="AB203" i="6" s="1" a="1"/>
  <c r="AB203" i="6" s="1"/>
  <c r="B197" i="6"/>
  <c r="AB197" i="6" s="1" a="1"/>
  <c r="AB197" i="6" s="1"/>
  <c r="B191" i="6"/>
  <c r="AB191" i="6" s="1" a="1"/>
  <c r="AB191" i="6" s="1"/>
  <c r="B185" i="6"/>
  <c r="AB185" i="6" s="1" a="1"/>
  <c r="AB185" i="6" s="1"/>
  <c r="B179" i="6"/>
  <c r="AB179" i="6" s="1" a="1"/>
  <c r="AB179" i="6" s="1"/>
  <c r="B173" i="6"/>
  <c r="AB173" i="6" s="1" a="1"/>
  <c r="AB173" i="6" s="1"/>
  <c r="B167" i="6"/>
  <c r="AB167" i="6" s="1" a="1"/>
  <c r="AB167" i="6" s="1"/>
  <c r="B161" i="6"/>
  <c r="AB161" i="6" s="1" a="1"/>
  <c r="AB161" i="6" s="1"/>
  <c r="B155" i="6"/>
  <c r="AB155" i="6" s="1" a="1"/>
  <c r="AB155" i="6" s="1"/>
  <c r="B47" i="7"/>
  <c r="G47" i="7" s="1" a="1"/>
  <c r="G47" i="7" s="1"/>
  <c r="B390" i="6"/>
  <c r="AB390" i="6" s="1" a="1"/>
  <c r="AB390" i="6" s="1"/>
  <c r="B287" i="6"/>
  <c r="AB287" i="6" s="1" a="1"/>
  <c r="AB287" i="6" s="1"/>
  <c r="B279" i="6"/>
  <c r="AB279" i="6" s="1" a="1"/>
  <c r="AB279" i="6" s="1"/>
  <c r="B271" i="6"/>
  <c r="AB271" i="6" s="1" a="1"/>
  <c r="AB271" i="6" s="1"/>
  <c r="B263" i="6"/>
  <c r="AB263" i="6" s="1" a="1"/>
  <c r="AB263" i="6" s="1"/>
  <c r="B255" i="6"/>
  <c r="AB255" i="6" s="1" a="1"/>
  <c r="AB255" i="6" s="1"/>
  <c r="B247" i="6"/>
  <c r="AB247" i="6" s="1" a="1"/>
  <c r="AB247" i="6" s="1"/>
  <c r="B239" i="6"/>
  <c r="AB239" i="6" s="1" a="1"/>
  <c r="AB239" i="6" s="1"/>
  <c r="B231" i="6"/>
  <c r="AB231" i="6" s="1" a="1"/>
  <c r="AB231" i="6" s="1"/>
  <c r="B223" i="6"/>
  <c r="AB223" i="6" s="1" a="1"/>
  <c r="AB223" i="6" s="1"/>
  <c r="B215" i="6"/>
  <c r="AB215" i="6" s="1" a="1"/>
  <c r="AB215" i="6" s="1"/>
  <c r="B149" i="6"/>
  <c r="AB149" i="6" s="1" a="1"/>
  <c r="AB149" i="6" s="1"/>
  <c r="B105" i="6"/>
  <c r="AB105" i="6" s="1" a="1"/>
  <c r="AB105" i="6" s="1"/>
  <c r="B98" i="6"/>
  <c r="AB98" i="6" s="1" a="1"/>
  <c r="AB98" i="6" s="1"/>
  <c r="B65" i="6"/>
  <c r="AB65" i="6" s="1" a="1"/>
  <c r="AB65" i="6" s="1"/>
  <c r="B51" i="6"/>
  <c r="AB51" i="6" s="1" a="1"/>
  <c r="AB51" i="6" s="1"/>
  <c r="B43" i="6"/>
  <c r="AB43" i="6" s="1" a="1"/>
  <c r="AB43" i="6" s="1"/>
  <c r="B39" i="6"/>
  <c r="AB39" i="6" s="1" a="1"/>
  <c r="AB39" i="6" s="1"/>
  <c r="B35" i="6"/>
  <c r="AB35" i="6" s="1" a="1"/>
  <c r="AB35" i="6" s="1"/>
  <c r="B101" i="6"/>
  <c r="AB101" i="6" s="1" a="1"/>
  <c r="AB101" i="6" s="1"/>
  <c r="B90" i="6"/>
  <c r="AB90" i="6" s="1" a="1"/>
  <c r="AB90" i="6" s="1"/>
  <c r="B85" i="6"/>
  <c r="AB85" i="6" s="1" a="1"/>
  <c r="AB85" i="6" s="1"/>
  <c r="B81" i="6"/>
  <c r="AB81" i="6" s="1" a="1"/>
  <c r="AB81" i="6" s="1"/>
  <c r="B73" i="6"/>
  <c r="AB73" i="6" s="1" a="1"/>
  <c r="AB73" i="6" s="1"/>
  <c r="B69" i="6"/>
  <c r="AB69" i="6" s="1" a="1"/>
  <c r="AB69" i="6" s="1"/>
  <c r="B64" i="6"/>
  <c r="AB64" i="6" s="1" a="1"/>
  <c r="AB64" i="6" s="1"/>
  <c r="B59" i="6"/>
  <c r="AB59" i="6" s="1" a="1"/>
  <c r="AB59" i="6" s="1"/>
  <c r="B12" i="6"/>
  <c r="AB12" i="6" s="1" a="1"/>
  <c r="AB12" i="6" s="1"/>
  <c r="B368" i="5"/>
  <c r="B277" i="6"/>
  <c r="AB277" i="6" s="1" a="1"/>
  <c r="AB277" i="6" s="1"/>
  <c r="B229" i="6"/>
  <c r="AB229" i="6" s="1" a="1"/>
  <c r="AB229" i="6" s="1"/>
  <c r="B196" i="6"/>
  <c r="AB196" i="6" s="1" a="1"/>
  <c r="AB196" i="6" s="1"/>
  <c r="B160" i="6"/>
  <c r="AB160" i="6" s="1" a="1"/>
  <c r="AB160" i="6" s="1"/>
  <c r="B145" i="6"/>
  <c r="AB145" i="6" s="1" a="1"/>
  <c r="AB145" i="6" s="1"/>
  <c r="B127" i="6"/>
  <c r="AB127" i="6" s="1" a="1"/>
  <c r="AB127" i="6" s="1"/>
  <c r="B5" i="6"/>
  <c r="AB5" i="6" s="1" a="1"/>
  <c r="AB5" i="6" s="1"/>
  <c r="B423" i="5"/>
  <c r="L423" i="5" s="1" a="1"/>
  <c r="L423" i="5" s="1"/>
  <c r="B334" i="5"/>
  <c r="L334" i="5" s="1" a="1"/>
  <c r="L334" i="5" s="1"/>
  <c r="B329" i="5"/>
  <c r="L329" i="5" s="1" a="1"/>
  <c r="L329" i="5" s="1"/>
  <c r="B325" i="5"/>
  <c r="L325" i="5" s="1" a="1"/>
  <c r="L325" i="5" s="1"/>
  <c r="B321" i="5"/>
  <c r="L321" i="5" s="1" a="1"/>
  <c r="L321" i="5" s="1"/>
  <c r="B317" i="5"/>
  <c r="L317" i="5" s="1" a="1"/>
  <c r="L317" i="5" s="1"/>
  <c r="B313" i="5"/>
  <c r="L313" i="5" s="1" a="1"/>
  <c r="L313" i="5" s="1"/>
  <c r="B309" i="5"/>
  <c r="L309" i="5" s="1" a="1"/>
  <c r="L309" i="5" s="1"/>
  <c r="B305" i="5"/>
  <c r="L305" i="5" s="1" a="1"/>
  <c r="L305" i="5" s="1"/>
  <c r="B301" i="5"/>
  <c r="L301" i="5" s="1" a="1"/>
  <c r="L301" i="5" s="1"/>
  <c r="B297" i="5"/>
  <c r="L297" i="5" s="1" a="1"/>
  <c r="L297" i="5" s="1"/>
  <c r="B293" i="5"/>
  <c r="L293" i="5" s="1" a="1"/>
  <c r="L293" i="5" s="1"/>
  <c r="B289" i="5"/>
  <c r="L289" i="5" s="1" a="1"/>
  <c r="L289" i="5" s="1"/>
  <c r="B285" i="5"/>
  <c r="L285" i="5" s="1" a="1"/>
  <c r="L285" i="5" s="1"/>
  <c r="B281" i="5"/>
  <c r="L281" i="5" s="1" a="1"/>
  <c r="L281" i="5" s="1"/>
  <c r="B277" i="5"/>
  <c r="L277" i="5" s="1" a="1"/>
  <c r="L277" i="5" s="1"/>
  <c r="B273" i="5"/>
  <c r="L273" i="5" s="1" a="1"/>
  <c r="L273" i="5" s="1"/>
  <c r="B269" i="5"/>
  <c r="L269" i="5" s="1" a="1"/>
  <c r="L269" i="5" s="1"/>
  <c r="B265" i="5"/>
  <c r="L265" i="5" s="1" a="1"/>
  <c r="L265" i="5" s="1"/>
  <c r="B261" i="5"/>
  <c r="L261" i="5" s="1" a="1"/>
  <c r="L261" i="5" s="1"/>
  <c r="B257" i="5"/>
  <c r="L257" i="5" s="1" a="1"/>
  <c r="L257" i="5" s="1"/>
  <c r="B253" i="5"/>
  <c r="L253" i="5" s="1" a="1"/>
  <c r="L253" i="5" s="1"/>
  <c r="B249" i="5"/>
  <c r="L249" i="5" s="1" a="1"/>
  <c r="L249" i="5" s="1"/>
  <c r="B245" i="5"/>
  <c r="L245" i="5" s="1" a="1"/>
  <c r="L245" i="5" s="1"/>
  <c r="B241" i="5"/>
  <c r="L241" i="5" s="1" a="1"/>
  <c r="L241" i="5" s="1"/>
  <c r="B237" i="5"/>
  <c r="L237" i="5" s="1" a="1"/>
  <c r="L237" i="5" s="1"/>
  <c r="B233" i="5"/>
  <c r="L233" i="5" s="1" a="1"/>
  <c r="L233" i="5" s="1"/>
  <c r="B229" i="5"/>
  <c r="L229" i="5" s="1" a="1"/>
  <c r="L229" i="5" s="1"/>
  <c r="B225" i="5"/>
  <c r="L225" i="5" s="1" a="1"/>
  <c r="L225" i="5" s="1"/>
  <c r="B31" i="7"/>
  <c r="G31" i="7" s="1" a="1"/>
  <c r="G31" i="7" s="1"/>
  <c r="B195" i="6"/>
  <c r="AB195" i="6" s="1" a="1"/>
  <c r="AB195" i="6" s="1"/>
  <c r="B159" i="6"/>
  <c r="AB159" i="6" s="1" a="1"/>
  <c r="AB159" i="6" s="1"/>
  <c r="B144" i="6"/>
  <c r="AB144" i="6" s="1" a="1"/>
  <c r="AB144" i="6" s="1"/>
  <c r="B126" i="6"/>
  <c r="AB126" i="6" s="1" a="1"/>
  <c r="AB126" i="6" s="1"/>
  <c r="B28" i="6"/>
  <c r="AB28" i="6" s="1" a="1"/>
  <c r="AB28" i="6" s="1"/>
  <c r="B17" i="6"/>
  <c r="AB17" i="6" s="1" a="1"/>
  <c r="AB17" i="6" s="1"/>
  <c r="B413" i="5"/>
  <c r="L413" i="5" s="1" a="1"/>
  <c r="L413" i="5" s="1"/>
  <c r="B403" i="5"/>
  <c r="L403" i="5" s="1" a="1"/>
  <c r="L403" i="5" s="1"/>
  <c r="B395" i="5"/>
  <c r="L395" i="5" s="1" a="1"/>
  <c r="L395" i="5" s="1"/>
  <c r="B387" i="5"/>
  <c r="L387" i="5" s="1" a="1"/>
  <c r="L387" i="5" s="1"/>
  <c r="B379" i="5"/>
  <c r="L379" i="5" s="1" a="1"/>
  <c r="L379" i="5" s="1"/>
  <c r="B371" i="5"/>
  <c r="L371" i="5" s="1" a="1"/>
  <c r="L371" i="5" s="1"/>
  <c r="B363" i="5"/>
  <c r="L363" i="5" s="1" a="1"/>
  <c r="L363" i="5" s="1"/>
  <c r="B356" i="5"/>
  <c r="L356" i="5" s="1" a="1"/>
  <c r="L356" i="5" s="1"/>
  <c r="B339" i="5"/>
  <c r="L339" i="5" s="1" a="1"/>
  <c r="L339" i="5" s="1"/>
  <c r="B269" i="6"/>
  <c r="AB269" i="6" s="1" a="1"/>
  <c r="AB269" i="6" s="1"/>
  <c r="B221" i="6"/>
  <c r="AB221" i="6" s="1" a="1"/>
  <c r="AB221" i="6" s="1"/>
  <c r="B190" i="6"/>
  <c r="AB190" i="6" s="1" a="1"/>
  <c r="AB190" i="6" s="1"/>
  <c r="B154" i="6"/>
  <c r="AB154" i="6" s="1" a="1"/>
  <c r="AB154" i="6" s="1"/>
  <c r="B143" i="6"/>
  <c r="AB143" i="6" s="1" a="1"/>
  <c r="AB143" i="6" s="1"/>
  <c r="B125" i="6"/>
  <c r="AB125" i="6" s="1" a="1"/>
  <c r="AB125" i="6" s="1"/>
  <c r="B46" i="6"/>
  <c r="AB46" i="6" s="1" a="1"/>
  <c r="AB46" i="6" s="1"/>
  <c r="B34" i="6"/>
  <c r="AB34" i="6" s="1" a="1"/>
  <c r="AB34" i="6" s="1"/>
  <c r="B3" i="6"/>
  <c r="AB3" i="6" s="1" a="1"/>
  <c r="AB3" i="6" s="1"/>
  <c r="B402" i="5"/>
  <c r="L402" i="5" s="1" a="1"/>
  <c r="L402" i="5" s="1"/>
  <c r="B394" i="5"/>
  <c r="L394" i="5" s="1" a="1"/>
  <c r="L394" i="5" s="1"/>
  <c r="B386" i="5"/>
  <c r="L386" i="5" s="1" a="1"/>
  <c r="L386" i="5" s="1"/>
  <c r="B378" i="5"/>
  <c r="L378" i="5" s="1" a="1"/>
  <c r="L378" i="5" s="1"/>
  <c r="B370" i="5"/>
  <c r="L370" i="5" s="1" a="1"/>
  <c r="L370" i="5" s="1"/>
  <c r="B349" i="5"/>
  <c r="L349" i="5" s="1" a="1"/>
  <c r="L349" i="5" s="1"/>
  <c r="B344" i="5"/>
  <c r="L344" i="5" s="1" a="1"/>
  <c r="L344" i="5" s="1"/>
  <c r="B333" i="5"/>
  <c r="L333" i="5" s="1" a="1"/>
  <c r="L333" i="5" s="1"/>
  <c r="B115" i="5"/>
  <c r="B189" i="6"/>
  <c r="AB189" i="6" s="1" a="1"/>
  <c r="AB189" i="6" s="1"/>
  <c r="B261" i="6"/>
  <c r="AB261" i="6" s="1" a="1"/>
  <c r="AB261" i="6" s="1"/>
  <c r="B213" i="6"/>
  <c r="AB213" i="6" s="1" a="1"/>
  <c r="AB213" i="6" s="1"/>
  <c r="B184" i="6"/>
  <c r="AB184" i="6" s="1" a="1"/>
  <c r="AB184" i="6" s="1"/>
  <c r="B151" i="6"/>
  <c r="AB151" i="6" s="1" a="1"/>
  <c r="AB151" i="6" s="1"/>
  <c r="B139" i="6"/>
  <c r="AB139" i="6" s="1" a="1"/>
  <c r="AB139" i="6" s="1"/>
  <c r="B121" i="6"/>
  <c r="AB121" i="6" s="1" a="1"/>
  <c r="AB121" i="6" s="1"/>
  <c r="B343" i="5"/>
  <c r="L343" i="5" s="1" a="1"/>
  <c r="L343" i="5" s="1"/>
  <c r="B413" i="6"/>
  <c r="AB413" i="6" s="1" a="1"/>
  <c r="AB413" i="6" s="1"/>
  <c r="B183" i="6"/>
  <c r="AB183" i="6" s="1" a="1"/>
  <c r="AB183" i="6" s="1"/>
  <c r="B138" i="6"/>
  <c r="AB138" i="6" s="1" a="1"/>
  <c r="AB138" i="6" s="1"/>
  <c r="B120" i="6"/>
  <c r="AB120" i="6" s="1" a="1"/>
  <c r="AB120" i="6" s="1"/>
  <c r="B82" i="6"/>
  <c r="AB82" i="6" s="1" a="1"/>
  <c r="AB82" i="6" s="1"/>
  <c r="B20" i="6"/>
  <c r="AB20" i="6" s="1" a="1"/>
  <c r="AB20" i="6" s="1"/>
  <c r="B429" i="5"/>
  <c r="L429" i="5" s="1" a="1"/>
  <c r="L429" i="5" s="1"/>
  <c r="B419" i="5"/>
  <c r="L419" i="5" s="1" a="1"/>
  <c r="L419" i="5" s="1"/>
  <c r="B401" i="5"/>
  <c r="L401" i="5" s="1" a="1"/>
  <c r="L401" i="5" s="1"/>
  <c r="B393" i="5"/>
  <c r="L393" i="5" s="1" a="1"/>
  <c r="L393" i="5" s="1"/>
  <c r="B385" i="5"/>
  <c r="L385" i="5" s="1" a="1"/>
  <c r="L385" i="5" s="1"/>
  <c r="B377" i="5"/>
  <c r="L377" i="5" s="1" a="1"/>
  <c r="L377" i="5" s="1"/>
  <c r="B369" i="5"/>
  <c r="L369" i="5" s="1" a="1"/>
  <c r="L369" i="5" s="1"/>
  <c r="B348" i="5"/>
  <c r="L348" i="5" s="1" a="1"/>
  <c r="L348" i="5" s="1"/>
  <c r="B337" i="5"/>
  <c r="L337" i="5" s="1" a="1"/>
  <c r="L337" i="5" s="1"/>
  <c r="B332" i="5"/>
  <c r="L332" i="5" s="1" a="1"/>
  <c r="L332" i="5" s="1"/>
  <c r="B389" i="6"/>
  <c r="AB389" i="6" s="1" a="1"/>
  <c r="AB389" i="6" s="1"/>
  <c r="B253" i="6"/>
  <c r="AB253" i="6" s="1" a="1"/>
  <c r="AB253" i="6" s="1"/>
  <c r="B178" i="6"/>
  <c r="AB178" i="6" s="1" a="1"/>
  <c r="AB178" i="6" s="1"/>
  <c r="B137" i="6"/>
  <c r="AB137" i="6" s="1" a="1"/>
  <c r="AB137" i="6" s="1"/>
  <c r="B53" i="6"/>
  <c r="AB53" i="6" s="1" a="1"/>
  <c r="AB53" i="6" s="1"/>
  <c r="B42" i="6"/>
  <c r="AB42" i="6" s="1" a="1"/>
  <c r="AB42" i="6" s="1"/>
  <c r="B31" i="6"/>
  <c r="AB31" i="6" s="1" a="1"/>
  <c r="AB31" i="6" s="1"/>
  <c r="B409" i="5"/>
  <c r="L409" i="5" s="1" a="1"/>
  <c r="L409" i="5" s="1"/>
  <c r="B367" i="5"/>
  <c r="B360" i="5"/>
  <c r="L360" i="5" s="1" a="1"/>
  <c r="L360" i="5" s="1"/>
  <c r="B353" i="5"/>
  <c r="L353" i="5" s="1" a="1"/>
  <c r="L353" i="5" s="1"/>
  <c r="B342" i="5"/>
  <c r="L342" i="5" s="1" a="1"/>
  <c r="L342" i="5" s="1"/>
  <c r="B327" i="5"/>
  <c r="L327" i="5" s="1" a="1"/>
  <c r="L327" i="5" s="1"/>
  <c r="B323" i="5"/>
  <c r="L323" i="5" s="1" a="1"/>
  <c r="L323" i="5" s="1"/>
  <c r="B319" i="5"/>
  <c r="L319" i="5" s="1" a="1"/>
  <c r="L319" i="5" s="1"/>
  <c r="B315" i="5"/>
  <c r="L315" i="5" s="1" a="1"/>
  <c r="L315" i="5" s="1"/>
  <c r="B311" i="5"/>
  <c r="L311" i="5" s="1" a="1"/>
  <c r="L311" i="5" s="1"/>
  <c r="B307" i="5"/>
  <c r="L307" i="5" s="1" a="1"/>
  <c r="L307" i="5" s="1"/>
  <c r="B303" i="5"/>
  <c r="L303" i="5" s="1" a="1"/>
  <c r="L303" i="5" s="1"/>
  <c r="B299" i="5"/>
  <c r="L299" i="5" s="1" a="1"/>
  <c r="L299" i="5" s="1"/>
  <c r="B295" i="5"/>
  <c r="L295" i="5" s="1" a="1"/>
  <c r="L295" i="5" s="1"/>
  <c r="B291" i="5"/>
  <c r="L291" i="5" s="1" a="1"/>
  <c r="L291" i="5" s="1"/>
  <c r="B287" i="5"/>
  <c r="L287" i="5" s="1" a="1"/>
  <c r="L287" i="5" s="1"/>
  <c r="B283" i="5"/>
  <c r="L283" i="5" s="1" a="1"/>
  <c r="L283" i="5" s="1"/>
  <c r="B279" i="5"/>
  <c r="L279" i="5" s="1" a="1"/>
  <c r="L279" i="5" s="1"/>
  <c r="B275" i="5"/>
  <c r="L275" i="5" s="1" a="1"/>
  <c r="L275" i="5" s="1"/>
  <c r="B271" i="5"/>
  <c r="L271" i="5" s="1" a="1"/>
  <c r="L271" i="5" s="1"/>
  <c r="B267" i="5"/>
  <c r="L267" i="5" s="1" a="1"/>
  <c r="L267" i="5" s="1"/>
  <c r="B263" i="5"/>
  <c r="L263" i="5" s="1" a="1"/>
  <c r="L263" i="5" s="1"/>
  <c r="B296" i="6"/>
  <c r="AB296" i="6" s="1" a="1"/>
  <c r="AB296" i="6" s="1"/>
  <c r="B294" i="6"/>
  <c r="AB294" i="6" s="1" a="1"/>
  <c r="AB294" i="6" s="1"/>
  <c r="B245" i="6"/>
  <c r="AB245" i="6" s="1" a="1"/>
  <c r="AB245" i="6" s="1"/>
  <c r="B172" i="6"/>
  <c r="AB172" i="6" s="1" a="1"/>
  <c r="AB172" i="6" s="1"/>
  <c r="B133" i="6"/>
  <c r="AB133" i="6" s="1" a="1"/>
  <c r="AB133" i="6" s="1"/>
  <c r="B118" i="6"/>
  <c r="AB118" i="6" s="1" a="1"/>
  <c r="AB118" i="6" s="1"/>
  <c r="B60" i="6"/>
  <c r="AB60" i="6" s="1" a="1"/>
  <c r="AB60" i="6" s="1"/>
  <c r="B25" i="6"/>
  <c r="AB25" i="6" s="1" a="1"/>
  <c r="AB25" i="6" s="1"/>
  <c r="B417" i="5"/>
  <c r="L417" i="5" s="1" a="1"/>
  <c r="L417" i="5" s="1"/>
  <c r="B407" i="5"/>
  <c r="L407" i="5" s="1" a="1"/>
  <c r="L407" i="5" s="1"/>
  <c r="B398" i="5"/>
  <c r="L398" i="5" s="1" a="1"/>
  <c r="L398" i="5" s="1"/>
  <c r="B390" i="5"/>
  <c r="L390" i="5" s="1" a="1"/>
  <c r="L390" i="5" s="1"/>
  <c r="B382" i="5"/>
  <c r="L382" i="5" s="1" a="1"/>
  <c r="L382" i="5" s="1"/>
  <c r="B374" i="5"/>
  <c r="L374" i="5" s="1" a="1"/>
  <c r="L374" i="5" s="1"/>
  <c r="B359" i="5"/>
  <c r="L359" i="5" s="1" a="1"/>
  <c r="L359" i="5" s="1"/>
  <c r="B341" i="5"/>
  <c r="L341" i="5" s="1" a="1"/>
  <c r="L341" i="5" s="1"/>
  <c r="B336" i="5"/>
  <c r="L336" i="5" s="1" a="1"/>
  <c r="L336" i="5" s="1"/>
  <c r="B285" i="6"/>
  <c r="AB285" i="6" s="1" a="1"/>
  <c r="AB285" i="6" s="1"/>
  <c r="B237" i="6"/>
  <c r="AB237" i="6" s="1" a="1"/>
  <c r="AB237" i="6" s="1"/>
  <c r="B202" i="6"/>
  <c r="AB202" i="6" s="1" a="1"/>
  <c r="AB202" i="6" s="1"/>
  <c r="B166" i="6"/>
  <c r="AB166" i="6" s="1" a="1"/>
  <c r="AB166" i="6" s="1"/>
  <c r="B131" i="6"/>
  <c r="AB131" i="6" s="1" a="1"/>
  <c r="AB131" i="6" s="1"/>
  <c r="B88" i="6"/>
  <c r="AB88" i="6" s="1" a="1"/>
  <c r="AB88" i="6" s="1"/>
  <c r="B38" i="6"/>
  <c r="AB38" i="6" s="1" a="1"/>
  <c r="AB38" i="6" s="1"/>
  <c r="B425" i="5"/>
  <c r="L425" i="5" s="1" a="1"/>
  <c r="L425" i="5" s="1"/>
  <c r="B415" i="5"/>
  <c r="L415" i="5" s="1" a="1"/>
  <c r="L415" i="5" s="1"/>
  <c r="B335" i="5"/>
  <c r="L335" i="5" s="1" a="1"/>
  <c r="L335" i="5" s="1"/>
  <c r="B207" i="6"/>
  <c r="AB207" i="6" s="1" a="1"/>
  <c r="AB207" i="6" s="1"/>
  <c r="B132" i="6"/>
  <c r="AB132" i="6" s="1" a="1"/>
  <c r="AB132" i="6" s="1"/>
  <c r="B427" i="5"/>
  <c r="L427" i="5" s="1" a="1"/>
  <c r="L427" i="5" s="1"/>
  <c r="B399" i="5"/>
  <c r="L399" i="5" s="1" a="1"/>
  <c r="L399" i="5" s="1"/>
  <c r="B375" i="5"/>
  <c r="L375" i="5" s="1" a="1"/>
  <c r="L375" i="5" s="1"/>
  <c r="B243" i="5"/>
  <c r="L243" i="5" s="1" a="1"/>
  <c r="L243" i="5" s="1"/>
  <c r="B234" i="5"/>
  <c r="L234" i="5" s="1" a="1"/>
  <c r="L234" i="5" s="1"/>
  <c r="B226" i="5"/>
  <c r="L226" i="5" s="1" a="1"/>
  <c r="L226" i="5" s="1"/>
  <c r="B213" i="5"/>
  <c r="L213" i="5" s="1" a="1"/>
  <c r="L213" i="5" s="1"/>
  <c r="B201" i="5"/>
  <c r="L201" i="5" s="1" a="1"/>
  <c r="L201" i="5" s="1"/>
  <c r="B189" i="5"/>
  <c r="L189" i="5" s="1" a="1"/>
  <c r="L189" i="5" s="1"/>
  <c r="B183" i="5"/>
  <c r="L183" i="5" s="1" a="1"/>
  <c r="L183" i="5" s="1"/>
  <c r="B169" i="5"/>
  <c r="L169" i="5" s="1" a="1"/>
  <c r="L169" i="5" s="1"/>
  <c r="B164" i="5"/>
  <c r="L164" i="5" s="1" a="1"/>
  <c r="L164" i="5" s="1"/>
  <c r="B159" i="5"/>
  <c r="L159" i="5" s="1" a="1"/>
  <c r="L159" i="5" s="1"/>
  <c r="B145" i="5"/>
  <c r="L145" i="5" s="1" a="1"/>
  <c r="L145" i="5" s="1"/>
  <c r="B140" i="5"/>
  <c r="L140" i="5" s="1" a="1"/>
  <c r="L140" i="5" s="1"/>
  <c r="B135" i="5"/>
  <c r="L135" i="5" s="1" a="1"/>
  <c r="L135" i="5" s="1"/>
  <c r="B121" i="5"/>
  <c r="L121" i="5" s="1" a="1"/>
  <c r="L121" i="5" s="1"/>
  <c r="B114" i="5"/>
  <c r="B38" i="5"/>
  <c r="L38" i="5" s="1" a="1"/>
  <c r="L38" i="5" s="1"/>
  <c r="B34" i="5"/>
  <c r="L34" i="5" s="1" a="1"/>
  <c r="L34" i="5" s="1"/>
  <c r="B30" i="5"/>
  <c r="L30" i="5" s="1" a="1"/>
  <c r="L30" i="5" s="1"/>
  <c r="B26" i="5"/>
  <c r="L26" i="5" s="1" a="1"/>
  <c r="L26" i="5" s="1"/>
  <c r="B22" i="5"/>
  <c r="L22" i="5" s="1" a="1"/>
  <c r="L22" i="5" s="1"/>
  <c r="B18" i="5"/>
  <c r="L18" i="5" s="1" a="1"/>
  <c r="L18" i="5" s="1"/>
  <c r="B14" i="5"/>
  <c r="L14" i="5" s="1" a="1"/>
  <c r="L14" i="5" s="1"/>
  <c r="B10" i="5"/>
  <c r="L10" i="5" s="1" a="1"/>
  <c r="L10" i="5" s="1"/>
  <c r="B6" i="5"/>
  <c r="L6" i="5" s="1" a="1"/>
  <c r="L6" i="5" s="1"/>
  <c r="B2" i="5"/>
  <c r="B201" i="6"/>
  <c r="AB201" i="6" s="1" a="1"/>
  <c r="AB201" i="6" s="1"/>
  <c r="B129" i="6"/>
  <c r="AB129" i="6" s="1" a="1"/>
  <c r="AB129" i="6" s="1"/>
  <c r="B15" i="6"/>
  <c r="AB15" i="6" s="1" a="1"/>
  <c r="AB15" i="6" s="1"/>
  <c r="B352" i="5"/>
  <c r="L352" i="5" s="1" a="1"/>
  <c r="L352" i="5" s="1"/>
  <c r="B322" i="5"/>
  <c r="L322" i="5" s="1" a="1"/>
  <c r="L322" i="5" s="1"/>
  <c r="B310" i="5"/>
  <c r="L310" i="5" s="1" a="1"/>
  <c r="L310" i="5" s="1"/>
  <c r="B298" i="5"/>
  <c r="L298" i="5" s="1" a="1"/>
  <c r="L298" i="5" s="1"/>
  <c r="B286" i="5"/>
  <c r="L286" i="5" s="1" a="1"/>
  <c r="L286" i="5" s="1"/>
  <c r="B274" i="5"/>
  <c r="L274" i="5" s="1" a="1"/>
  <c r="L274" i="5" s="1"/>
  <c r="B262" i="5"/>
  <c r="L262" i="5" s="1" a="1"/>
  <c r="L262" i="5" s="1"/>
  <c r="B252" i="5"/>
  <c r="L252" i="5" s="1" a="1"/>
  <c r="L252" i="5" s="1"/>
  <c r="B218" i="5"/>
  <c r="L218" i="5" s="1" a="1"/>
  <c r="L218" i="5" s="1"/>
  <c r="B212" i="5"/>
  <c r="L212" i="5" s="1" a="1"/>
  <c r="L212" i="5" s="1"/>
  <c r="B206" i="5"/>
  <c r="L206" i="5" s="1" a="1"/>
  <c r="L206" i="5" s="1"/>
  <c r="B200" i="5"/>
  <c r="L200" i="5" s="1" a="1"/>
  <c r="L200" i="5" s="1"/>
  <c r="B194" i="5"/>
  <c r="L194" i="5" s="1" a="1"/>
  <c r="L194" i="5" s="1"/>
  <c r="B188" i="5"/>
  <c r="L188" i="5" s="1" a="1"/>
  <c r="L188" i="5" s="1"/>
  <c r="B178" i="5"/>
  <c r="L178" i="5" s="1" a="1"/>
  <c r="L178" i="5" s="1"/>
  <c r="B154" i="5"/>
  <c r="L154" i="5" s="1" a="1"/>
  <c r="L154" i="5" s="1"/>
  <c r="B130" i="5"/>
  <c r="L130" i="5" s="1" a="1"/>
  <c r="L130" i="5" s="1"/>
  <c r="B113" i="5"/>
  <c r="B108" i="5"/>
  <c r="L108" i="5" s="1" a="1"/>
  <c r="L108" i="5" s="1"/>
  <c r="B99" i="5"/>
  <c r="L99" i="5" s="1" a="1"/>
  <c r="L99" i="5" s="1"/>
  <c r="B95" i="5"/>
  <c r="L95" i="5" s="1" a="1"/>
  <c r="L95" i="5" s="1"/>
  <c r="B91" i="5"/>
  <c r="L91" i="5" s="1" a="1"/>
  <c r="L91" i="5" s="1"/>
  <c r="B87" i="5"/>
  <c r="L87" i="5" s="1" a="1"/>
  <c r="L87" i="5" s="1"/>
  <c r="B83" i="5"/>
  <c r="L83" i="5" s="1" a="1"/>
  <c r="L83" i="5" s="1"/>
  <c r="B79" i="5"/>
  <c r="L79" i="5" s="1" a="1"/>
  <c r="L79" i="5" s="1"/>
  <c r="B75" i="5"/>
  <c r="L75" i="5" s="1" a="1"/>
  <c r="L75" i="5" s="1"/>
  <c r="B71" i="5"/>
  <c r="L71" i="5" s="1" a="1"/>
  <c r="L71" i="5" s="1"/>
  <c r="B67" i="5"/>
  <c r="L67" i="5" s="1" a="1"/>
  <c r="L67" i="5" s="1"/>
  <c r="B63" i="5"/>
  <c r="L63" i="5" s="1" a="1"/>
  <c r="L63" i="5" s="1"/>
  <c r="B59" i="5"/>
  <c r="L59" i="5" s="1" a="1"/>
  <c r="L59" i="5" s="1"/>
  <c r="B55" i="5"/>
  <c r="L55" i="5" s="1" a="1"/>
  <c r="L55" i="5" s="1"/>
  <c r="B51" i="5"/>
  <c r="L51" i="5" s="1" a="1"/>
  <c r="L51" i="5" s="1"/>
  <c r="B47" i="5"/>
  <c r="L47" i="5" s="1" a="1"/>
  <c r="L47" i="5" s="1"/>
  <c r="B43" i="5"/>
  <c r="L43" i="5" s="1" a="1"/>
  <c r="L43" i="5" s="1"/>
  <c r="B177" i="6"/>
  <c r="AB177" i="6" s="1" a="1"/>
  <c r="AB177" i="6" s="1"/>
  <c r="B123" i="6"/>
  <c r="AB123" i="6" s="1" a="1"/>
  <c r="AB123" i="6" s="1"/>
  <c r="B397" i="5"/>
  <c r="L397" i="5" s="1" a="1"/>
  <c r="L397" i="5" s="1"/>
  <c r="B373" i="5"/>
  <c r="L373" i="5" s="1" a="1"/>
  <c r="L373" i="5" s="1"/>
  <c r="B351" i="5"/>
  <c r="L351" i="5" s="1" a="1"/>
  <c r="L351" i="5" s="1"/>
  <c r="B251" i="5"/>
  <c r="L251" i="5" s="1" a="1"/>
  <c r="L251" i="5" s="1"/>
  <c r="B242" i="5"/>
  <c r="L242" i="5" s="1" a="1"/>
  <c r="L242" i="5" s="1"/>
  <c r="B232" i="5"/>
  <c r="L232" i="5" s="1" a="1"/>
  <c r="L232" i="5" s="1"/>
  <c r="B224" i="5"/>
  <c r="L224" i="5" s="1" a="1"/>
  <c r="L224" i="5" s="1"/>
  <c r="B211" i="5"/>
  <c r="L211" i="5" s="1" a="1"/>
  <c r="L211" i="5" s="1"/>
  <c r="B199" i="5"/>
  <c r="L199" i="5" s="1" a="1"/>
  <c r="L199" i="5" s="1"/>
  <c r="B187" i="5"/>
  <c r="L187" i="5" s="1" a="1"/>
  <c r="L187" i="5" s="1"/>
  <c r="B173" i="5"/>
  <c r="L173" i="5" s="1" a="1"/>
  <c r="L173" i="5" s="1"/>
  <c r="B168" i="5"/>
  <c r="L168" i="5" s="1" a="1"/>
  <c r="L168" i="5" s="1"/>
  <c r="B163" i="5"/>
  <c r="L163" i="5" s="1" a="1"/>
  <c r="L163" i="5" s="1"/>
  <c r="B149" i="5"/>
  <c r="L149" i="5" s="1" a="1"/>
  <c r="L149" i="5" s="1"/>
  <c r="B144" i="5"/>
  <c r="L144" i="5" s="1" a="1"/>
  <c r="L144" i="5" s="1"/>
  <c r="B139" i="5"/>
  <c r="L139" i="5" s="1" a="1"/>
  <c r="L139" i="5" s="1"/>
  <c r="B125" i="5"/>
  <c r="L125" i="5" s="1" a="1"/>
  <c r="L125" i="5" s="1"/>
  <c r="B120" i="5"/>
  <c r="L120" i="5" s="1" a="1"/>
  <c r="L120" i="5" s="1"/>
  <c r="B103" i="5"/>
  <c r="L103" i="5" s="1" a="1"/>
  <c r="L103" i="5" s="1"/>
  <c r="B42" i="5"/>
  <c r="B171" i="6"/>
  <c r="AB171" i="6" s="1" a="1"/>
  <c r="AB171" i="6" s="1"/>
  <c r="B70" i="6"/>
  <c r="AB70" i="6" s="1" a="1"/>
  <c r="AB70" i="6" s="1"/>
  <c r="B22" i="6"/>
  <c r="AB22" i="6" s="1" a="1"/>
  <c r="AB22" i="6" s="1"/>
  <c r="B421" i="5"/>
  <c r="L421" i="5" s="1" a="1"/>
  <c r="L421" i="5" s="1"/>
  <c r="B320" i="5"/>
  <c r="L320" i="5" s="1" a="1"/>
  <c r="L320" i="5" s="1"/>
  <c r="B308" i="5"/>
  <c r="L308" i="5" s="1" a="1"/>
  <c r="L308" i="5" s="1"/>
  <c r="B296" i="5"/>
  <c r="L296" i="5" s="1" a="1"/>
  <c r="L296" i="5" s="1"/>
  <c r="B284" i="5"/>
  <c r="L284" i="5" s="1" a="1"/>
  <c r="L284" i="5" s="1"/>
  <c r="B272" i="5"/>
  <c r="L272" i="5" s="1" a="1"/>
  <c r="L272" i="5" s="1"/>
  <c r="B260" i="5"/>
  <c r="L260" i="5" s="1" a="1"/>
  <c r="L260" i="5" s="1"/>
  <c r="B231" i="5"/>
  <c r="L231" i="5" s="1" a="1"/>
  <c r="L231" i="5" s="1"/>
  <c r="B223" i="5"/>
  <c r="L223" i="5" s="1" a="1"/>
  <c r="L223" i="5" s="1"/>
  <c r="B182" i="5"/>
  <c r="L182" i="5" s="1" a="1"/>
  <c r="L182" i="5" s="1"/>
  <c r="B158" i="5"/>
  <c r="L158" i="5" s="1" a="1"/>
  <c r="L158" i="5" s="1"/>
  <c r="B134" i="5"/>
  <c r="L134" i="5" s="1" a="1"/>
  <c r="L134" i="5" s="1"/>
  <c r="B112" i="5"/>
  <c r="L112" i="5" s="1" a="1"/>
  <c r="L112" i="5" s="1"/>
  <c r="B41" i="5"/>
  <c r="B37" i="5"/>
  <c r="L37" i="5" s="1" a="1"/>
  <c r="L37" i="5" s="1"/>
  <c r="B33" i="5"/>
  <c r="L33" i="5" s="1" a="1"/>
  <c r="L33" i="5" s="1"/>
  <c r="B29" i="5"/>
  <c r="L29" i="5" s="1" a="1"/>
  <c r="L29" i="5" s="1"/>
  <c r="B25" i="5"/>
  <c r="L25" i="5" s="1" a="1"/>
  <c r="L25" i="5" s="1"/>
  <c r="B21" i="5"/>
  <c r="L21" i="5" s="1" a="1"/>
  <c r="L21" i="5" s="1"/>
  <c r="B17" i="5"/>
  <c r="L17" i="5" s="1" a="1"/>
  <c r="L17" i="5" s="1"/>
  <c r="B13" i="5"/>
  <c r="L13" i="5" s="1" a="1"/>
  <c r="L13" i="5" s="1"/>
  <c r="B9" i="5"/>
  <c r="L9" i="5" s="1" a="1"/>
  <c r="L9" i="5" s="1"/>
  <c r="B5" i="5"/>
  <c r="L5" i="5" s="1" a="1"/>
  <c r="L5" i="5" s="1"/>
  <c r="B165" i="6"/>
  <c r="AB165" i="6" s="1" a="1"/>
  <c r="AB165" i="6" s="1"/>
  <c r="B50" i="6"/>
  <c r="AB50" i="6" s="1" a="1"/>
  <c r="AB50" i="6" s="1"/>
  <c r="B391" i="5"/>
  <c r="L391" i="5" s="1" a="1"/>
  <c r="L391" i="5" s="1"/>
  <c r="B347" i="5"/>
  <c r="L347" i="5" s="1" a="1"/>
  <c r="L347" i="5" s="1"/>
  <c r="B331" i="5"/>
  <c r="L331" i="5" s="1" a="1"/>
  <c r="L331" i="5" s="1"/>
  <c r="B259" i="5"/>
  <c r="L259" i="5" s="1" a="1"/>
  <c r="L259" i="5" s="1"/>
  <c r="B250" i="5"/>
  <c r="L250" i="5" s="1" a="1"/>
  <c r="L250" i="5" s="1"/>
  <c r="B240" i="5"/>
  <c r="L240" i="5" s="1" a="1"/>
  <c r="L240" i="5" s="1"/>
  <c r="B217" i="5"/>
  <c r="L217" i="5" s="1" a="1"/>
  <c r="L217" i="5" s="1"/>
  <c r="B205" i="5"/>
  <c r="L205" i="5" s="1" a="1"/>
  <c r="L205" i="5" s="1"/>
  <c r="B193" i="5"/>
  <c r="L193" i="5" s="1" a="1"/>
  <c r="L193" i="5" s="1"/>
  <c r="B177" i="5"/>
  <c r="L177" i="5" s="1" a="1"/>
  <c r="L177" i="5" s="1"/>
  <c r="B172" i="5"/>
  <c r="L172" i="5" s="1" a="1"/>
  <c r="L172" i="5" s="1"/>
  <c r="B167" i="5"/>
  <c r="L167" i="5" s="1" a="1"/>
  <c r="L167" i="5" s="1"/>
  <c r="B153" i="5"/>
  <c r="L153" i="5" s="1" a="1"/>
  <c r="L153" i="5" s="1"/>
  <c r="B148" i="5"/>
  <c r="L148" i="5" s="1" a="1"/>
  <c r="L148" i="5" s="1"/>
  <c r="B143" i="5"/>
  <c r="L143" i="5" s="1" a="1"/>
  <c r="L143" i="5" s="1"/>
  <c r="B129" i="5"/>
  <c r="L129" i="5" s="1" a="1"/>
  <c r="L129" i="5" s="1"/>
  <c r="B124" i="5"/>
  <c r="L124" i="5" s="1" a="1"/>
  <c r="L124" i="5" s="1"/>
  <c r="B119" i="5"/>
  <c r="L119" i="5" s="1" a="1"/>
  <c r="L119" i="5" s="1"/>
  <c r="B107" i="5"/>
  <c r="L107" i="5" s="1" a="1"/>
  <c r="L107" i="5" s="1"/>
  <c r="B98" i="5"/>
  <c r="L98" i="5" s="1" a="1"/>
  <c r="L98" i="5" s="1"/>
  <c r="B94" i="5"/>
  <c r="L94" i="5" s="1" a="1"/>
  <c r="L94" i="5" s="1"/>
  <c r="B90" i="5"/>
  <c r="L90" i="5" s="1" a="1"/>
  <c r="L90" i="5" s="1"/>
  <c r="B86" i="5"/>
  <c r="L86" i="5" s="1" a="1"/>
  <c r="L86" i="5" s="1"/>
  <c r="B82" i="5"/>
  <c r="L82" i="5" s="1" a="1"/>
  <c r="L82" i="5" s="1"/>
  <c r="B78" i="5"/>
  <c r="L78" i="5" s="1" a="1"/>
  <c r="L78" i="5" s="1"/>
  <c r="B74" i="5"/>
  <c r="L74" i="5" s="1" a="1"/>
  <c r="L74" i="5" s="1"/>
  <c r="B70" i="5"/>
  <c r="L70" i="5" s="1" a="1"/>
  <c r="L70" i="5" s="1"/>
  <c r="B66" i="5"/>
  <c r="L66" i="5" s="1" a="1"/>
  <c r="L66" i="5" s="1"/>
  <c r="B62" i="5"/>
  <c r="L62" i="5" s="1" a="1"/>
  <c r="L62" i="5" s="1"/>
  <c r="B58" i="5"/>
  <c r="L58" i="5" s="1" a="1"/>
  <c r="L58" i="5" s="1"/>
  <c r="B54" i="5"/>
  <c r="L54" i="5" s="1" a="1"/>
  <c r="L54" i="5" s="1"/>
  <c r="B50" i="5"/>
  <c r="L50" i="5" s="1" a="1"/>
  <c r="L50" i="5" s="1"/>
  <c r="B46" i="5"/>
  <c r="L46" i="5" s="1" a="1"/>
  <c r="L46" i="5" s="1"/>
  <c r="B153" i="6"/>
  <c r="AB153" i="6" s="1" a="1"/>
  <c r="AB153" i="6" s="1"/>
  <c r="B78" i="6"/>
  <c r="AB78" i="6" s="1" a="1"/>
  <c r="AB78" i="6" s="1"/>
  <c r="B47" i="6"/>
  <c r="AB47" i="6" s="1" a="1"/>
  <c r="AB47" i="6" s="1"/>
  <c r="B19" i="6"/>
  <c r="AB19" i="6" s="1" a="1"/>
  <c r="AB19" i="6" s="1"/>
  <c r="B346" i="5"/>
  <c r="L346" i="5" s="1" a="1"/>
  <c r="L346" i="5" s="1"/>
  <c r="B330" i="5"/>
  <c r="L330" i="5" s="1" a="1"/>
  <c r="L330" i="5" s="1"/>
  <c r="B318" i="5"/>
  <c r="L318" i="5" s="1" a="1"/>
  <c r="L318" i="5" s="1"/>
  <c r="B306" i="5"/>
  <c r="L306" i="5" s="1" a="1"/>
  <c r="L306" i="5" s="1"/>
  <c r="B294" i="5"/>
  <c r="L294" i="5" s="1" a="1"/>
  <c r="L294" i="5" s="1"/>
  <c r="B282" i="5"/>
  <c r="L282" i="5" s="1" a="1"/>
  <c r="L282" i="5" s="1"/>
  <c r="B270" i="5"/>
  <c r="L270" i="5" s="1" a="1"/>
  <c r="L270" i="5" s="1"/>
  <c r="B239" i="5"/>
  <c r="L239" i="5" s="1" a="1"/>
  <c r="L239" i="5" s="1"/>
  <c r="B216" i="5"/>
  <c r="L216" i="5" s="1" a="1"/>
  <c r="L216" i="5" s="1"/>
  <c r="B210" i="5"/>
  <c r="L210" i="5" s="1" a="1"/>
  <c r="L210" i="5" s="1"/>
  <c r="B204" i="5"/>
  <c r="L204" i="5" s="1" a="1"/>
  <c r="L204" i="5" s="1"/>
  <c r="B198" i="5"/>
  <c r="L198" i="5" s="1" a="1"/>
  <c r="L198" i="5" s="1"/>
  <c r="B192" i="5"/>
  <c r="L192" i="5" s="1" a="1"/>
  <c r="L192" i="5" s="1"/>
  <c r="B186" i="5"/>
  <c r="L186" i="5" s="1" a="1"/>
  <c r="L186" i="5" s="1"/>
  <c r="B162" i="5"/>
  <c r="L162" i="5" s="1" a="1"/>
  <c r="L162" i="5" s="1"/>
  <c r="B138" i="5"/>
  <c r="L138" i="5" s="1" a="1"/>
  <c r="L138" i="5" s="1"/>
  <c r="B102" i="5"/>
  <c r="L102" i="5" s="1" a="1"/>
  <c r="L102" i="5" s="1"/>
  <c r="B389" i="5"/>
  <c r="L389" i="5" s="1" a="1"/>
  <c r="L389" i="5" s="1"/>
  <c r="B364" i="5"/>
  <c r="L364" i="5" s="1" a="1"/>
  <c r="L364" i="5" s="1"/>
  <c r="B345" i="5"/>
  <c r="L345" i="5" s="1" a="1"/>
  <c r="L345" i="5" s="1"/>
  <c r="B258" i="5"/>
  <c r="L258" i="5" s="1" a="1"/>
  <c r="L258" i="5" s="1"/>
  <c r="B248" i="5"/>
  <c r="L248" i="5" s="1" a="1"/>
  <c r="L248" i="5" s="1"/>
  <c r="B230" i="5"/>
  <c r="L230" i="5" s="1" a="1"/>
  <c r="L230" i="5" s="1"/>
  <c r="B222" i="5"/>
  <c r="L222" i="5" s="1" a="1"/>
  <c r="L222" i="5" s="1"/>
  <c r="B215" i="5"/>
  <c r="L215" i="5" s="1" a="1"/>
  <c r="L215" i="5" s="1"/>
  <c r="B203" i="5"/>
  <c r="L203" i="5" s="1" a="1"/>
  <c r="L203" i="5" s="1"/>
  <c r="B191" i="5"/>
  <c r="L191" i="5" s="1" a="1"/>
  <c r="L191" i="5" s="1"/>
  <c r="B181" i="5"/>
  <c r="L181" i="5" s="1" a="1"/>
  <c r="L181" i="5" s="1"/>
  <c r="B176" i="5"/>
  <c r="L176" i="5" s="1" a="1"/>
  <c r="L176" i="5" s="1"/>
  <c r="B171" i="5"/>
  <c r="L171" i="5" s="1" a="1"/>
  <c r="L171" i="5" s="1"/>
  <c r="B157" i="5"/>
  <c r="L157" i="5" s="1" a="1"/>
  <c r="L157" i="5" s="1"/>
  <c r="B152" i="5"/>
  <c r="L152" i="5" s="1" a="1"/>
  <c r="L152" i="5" s="1"/>
  <c r="B147" i="5"/>
  <c r="L147" i="5" s="1" a="1"/>
  <c r="L147" i="5" s="1"/>
  <c r="B133" i="5"/>
  <c r="L133" i="5" s="1" a="1"/>
  <c r="L133" i="5" s="1"/>
  <c r="B128" i="5"/>
  <c r="L128" i="5" s="1" a="1"/>
  <c r="L128" i="5" s="1"/>
  <c r="B123" i="5"/>
  <c r="L123" i="5" s="1" a="1"/>
  <c r="L123" i="5" s="1"/>
  <c r="B111" i="5"/>
  <c r="L111" i="5" s="1" a="1"/>
  <c r="L111" i="5" s="1"/>
  <c r="B40" i="5"/>
  <c r="L40" i="5" s="1" a="1"/>
  <c r="L40" i="5" s="1"/>
  <c r="B36" i="5"/>
  <c r="L36" i="5" s="1" a="1"/>
  <c r="L36" i="5" s="1"/>
  <c r="B32" i="5"/>
  <c r="L32" i="5" s="1" a="1"/>
  <c r="L32" i="5" s="1"/>
  <c r="B28" i="5"/>
  <c r="L28" i="5" s="1" a="1"/>
  <c r="L28" i="5" s="1"/>
  <c r="B24" i="5"/>
  <c r="L24" i="5" s="1" a="1"/>
  <c r="L24" i="5" s="1"/>
  <c r="B20" i="5"/>
  <c r="L20" i="5" s="1" a="1"/>
  <c r="L20" i="5" s="1"/>
  <c r="B16" i="5"/>
  <c r="L16" i="5" s="1" a="1"/>
  <c r="L16" i="5" s="1"/>
  <c r="B12" i="5"/>
  <c r="L12" i="5" s="1" a="1"/>
  <c r="L12" i="5" s="1"/>
  <c r="B8" i="5"/>
  <c r="L8" i="5" s="1" a="1"/>
  <c r="L8" i="5" s="1"/>
  <c r="B4" i="5"/>
  <c r="L4" i="5" s="1" a="1"/>
  <c r="L4" i="5" s="1"/>
  <c r="B62" i="6"/>
  <c r="AB62" i="6" s="1" a="1"/>
  <c r="AB62" i="6" s="1"/>
  <c r="B411" i="5"/>
  <c r="L411" i="5" s="1" a="1"/>
  <c r="L411" i="5" s="1"/>
  <c r="B328" i="5"/>
  <c r="L328" i="5" s="1" a="1"/>
  <c r="L328" i="5" s="1"/>
  <c r="B316" i="5"/>
  <c r="L316" i="5" s="1" a="1"/>
  <c r="L316" i="5" s="1"/>
  <c r="B304" i="5"/>
  <c r="L304" i="5" s="1" a="1"/>
  <c r="L304" i="5" s="1"/>
  <c r="B292" i="5"/>
  <c r="L292" i="5" s="1" a="1"/>
  <c r="L292" i="5" s="1"/>
  <c r="B280" i="5"/>
  <c r="L280" i="5" s="1" a="1"/>
  <c r="L280" i="5" s="1"/>
  <c r="B268" i="5"/>
  <c r="L268" i="5" s="1" a="1"/>
  <c r="L268" i="5" s="1"/>
  <c r="B247" i="5"/>
  <c r="L247" i="5" s="1" a="1"/>
  <c r="L247" i="5" s="1"/>
  <c r="B238" i="5"/>
  <c r="L238" i="5" s="1" a="1"/>
  <c r="L238" i="5" s="1"/>
  <c r="B166" i="5"/>
  <c r="L166" i="5" s="1" a="1"/>
  <c r="L166" i="5" s="1"/>
  <c r="B142" i="5"/>
  <c r="L142" i="5" s="1" a="1"/>
  <c r="L142" i="5" s="1"/>
  <c r="B118" i="5"/>
  <c r="L118" i="5" s="1" a="1"/>
  <c r="L118" i="5" s="1"/>
  <c r="B106" i="5"/>
  <c r="L106" i="5" s="1" a="1"/>
  <c r="L106" i="5" s="1"/>
  <c r="B97" i="5"/>
  <c r="L97" i="5" s="1" a="1"/>
  <c r="L97" i="5" s="1"/>
  <c r="B93" i="5"/>
  <c r="L93" i="5" s="1" a="1"/>
  <c r="L93" i="5" s="1"/>
  <c r="B89" i="5"/>
  <c r="L89" i="5" s="1" a="1"/>
  <c r="L89" i="5" s="1"/>
  <c r="B85" i="5"/>
  <c r="L85" i="5" s="1" a="1"/>
  <c r="L85" i="5" s="1"/>
  <c r="B81" i="5"/>
  <c r="L81" i="5" s="1" a="1"/>
  <c r="L81" i="5" s="1"/>
  <c r="B77" i="5"/>
  <c r="L77" i="5" s="1" a="1"/>
  <c r="L77" i="5" s="1"/>
  <c r="B73" i="5"/>
  <c r="L73" i="5" s="1" a="1"/>
  <c r="L73" i="5" s="1"/>
  <c r="B69" i="5"/>
  <c r="L69" i="5" s="1" a="1"/>
  <c r="L69" i="5" s="1"/>
  <c r="B65" i="5"/>
  <c r="L65" i="5" s="1" a="1"/>
  <c r="L65" i="5" s="1"/>
  <c r="B61" i="5"/>
  <c r="L61" i="5" s="1" a="1"/>
  <c r="L61" i="5" s="1"/>
  <c r="B57" i="5"/>
  <c r="L57" i="5" s="1" a="1"/>
  <c r="L57" i="5" s="1"/>
  <c r="B53" i="5"/>
  <c r="L53" i="5" s="1" a="1"/>
  <c r="L53" i="5" s="1"/>
  <c r="B49" i="5"/>
  <c r="L49" i="5" s="1" a="1"/>
  <c r="L49" i="5" s="1"/>
  <c r="B45" i="5"/>
  <c r="L45" i="5" s="1" a="1"/>
  <c r="L45" i="5" s="1"/>
  <c r="B86" i="6"/>
  <c r="AB86" i="6" s="1" a="1"/>
  <c r="AB86" i="6" s="1"/>
  <c r="B18" i="6"/>
  <c r="AB18" i="6" s="1" a="1"/>
  <c r="AB18" i="6" s="1"/>
  <c r="B9" i="6"/>
  <c r="AB9" i="6" s="1" a="1"/>
  <c r="AB9" i="6" s="1"/>
  <c r="B383" i="5"/>
  <c r="L383" i="5" s="1" a="1"/>
  <c r="L383" i="5" s="1"/>
  <c r="B256" i="5"/>
  <c r="L256" i="5" s="1" a="1"/>
  <c r="L256" i="5" s="1"/>
  <c r="B228" i="5"/>
  <c r="L228" i="5" s="1" a="1"/>
  <c r="L228" i="5" s="1"/>
  <c r="B221" i="5"/>
  <c r="L221" i="5" s="1" a="1"/>
  <c r="L221" i="5" s="1"/>
  <c r="B209" i="5"/>
  <c r="L209" i="5" s="1" a="1"/>
  <c r="L209" i="5" s="1"/>
  <c r="B197" i="5"/>
  <c r="L197" i="5" s="1" a="1"/>
  <c r="L197" i="5" s="1"/>
  <c r="B185" i="5"/>
  <c r="L185" i="5" s="1" a="1"/>
  <c r="L185" i="5" s="1"/>
  <c r="B180" i="5"/>
  <c r="L180" i="5" s="1" a="1"/>
  <c r="L180" i="5" s="1"/>
  <c r="B175" i="5"/>
  <c r="L175" i="5" s="1" a="1"/>
  <c r="L175" i="5" s="1"/>
  <c r="B161" i="5"/>
  <c r="L161" i="5" s="1" a="1"/>
  <c r="L161" i="5" s="1"/>
  <c r="B156" i="5"/>
  <c r="L156" i="5" s="1" a="1"/>
  <c r="L156" i="5" s="1"/>
  <c r="B151" i="5"/>
  <c r="L151" i="5" s="1" a="1"/>
  <c r="L151" i="5" s="1"/>
  <c r="B137" i="5"/>
  <c r="L137" i="5" s="1" a="1"/>
  <c r="L137" i="5" s="1"/>
  <c r="B132" i="5"/>
  <c r="L132" i="5" s="1" a="1"/>
  <c r="L132" i="5" s="1"/>
  <c r="B127" i="5"/>
  <c r="L127" i="5" s="1" a="1"/>
  <c r="L127" i="5" s="1"/>
  <c r="B101" i="5"/>
  <c r="L101" i="5" s="1" a="1"/>
  <c r="L101" i="5" s="1"/>
  <c r="B7" i="6"/>
  <c r="AB7" i="6" s="1" a="1"/>
  <c r="AB7" i="6" s="1"/>
  <c r="B326" i="5"/>
  <c r="L326" i="5" s="1" a="1"/>
  <c r="L326" i="5" s="1"/>
  <c r="B314" i="5"/>
  <c r="L314" i="5" s="1" a="1"/>
  <c r="L314" i="5" s="1"/>
  <c r="B302" i="5"/>
  <c r="L302" i="5" s="1" a="1"/>
  <c r="L302" i="5" s="1"/>
  <c r="B290" i="5"/>
  <c r="L290" i="5" s="1" a="1"/>
  <c r="L290" i="5" s="1"/>
  <c r="B278" i="5"/>
  <c r="L278" i="5" s="1" a="1"/>
  <c r="L278" i="5" s="1"/>
  <c r="B266" i="5"/>
  <c r="L266" i="5" s="1" a="1"/>
  <c r="L266" i="5" s="1"/>
  <c r="B255" i="5"/>
  <c r="L255" i="5" s="1" a="1"/>
  <c r="L255" i="5" s="1"/>
  <c r="B246" i="5"/>
  <c r="L246" i="5" s="1" a="1"/>
  <c r="L246" i="5" s="1"/>
  <c r="B236" i="5"/>
  <c r="L236" i="5" s="1" a="1"/>
  <c r="L236" i="5" s="1"/>
  <c r="B227" i="5"/>
  <c r="L227" i="5" s="1" a="1"/>
  <c r="L227" i="5" s="1"/>
  <c r="B220" i="5"/>
  <c r="L220" i="5" s="1" a="1"/>
  <c r="L220" i="5" s="1"/>
  <c r="B214" i="5"/>
  <c r="L214" i="5" s="1" a="1"/>
  <c r="L214" i="5" s="1"/>
  <c r="B208" i="5"/>
  <c r="L208" i="5" s="1" a="1"/>
  <c r="L208" i="5" s="1"/>
  <c r="B202" i="5"/>
  <c r="L202" i="5" s="1" a="1"/>
  <c r="L202" i="5" s="1"/>
  <c r="B196" i="5"/>
  <c r="L196" i="5" s="1" a="1"/>
  <c r="L196" i="5" s="1"/>
  <c r="B190" i="5"/>
  <c r="L190" i="5" s="1" a="1"/>
  <c r="L190" i="5" s="1"/>
  <c r="B170" i="5"/>
  <c r="L170" i="5" s="1" a="1"/>
  <c r="L170" i="5" s="1"/>
  <c r="B146" i="5"/>
  <c r="L146" i="5" s="1" a="1"/>
  <c r="L146" i="5" s="1"/>
  <c r="B122" i="5"/>
  <c r="L122" i="5" s="1" a="1"/>
  <c r="L122" i="5" s="1"/>
  <c r="B110" i="5"/>
  <c r="L110" i="5" s="1" a="1"/>
  <c r="L110" i="5" s="1"/>
  <c r="B105" i="5"/>
  <c r="L105" i="5" s="1" a="1"/>
  <c r="L105" i="5" s="1"/>
  <c r="B39" i="5"/>
  <c r="L39" i="5" s="1" a="1"/>
  <c r="L39" i="5" s="1"/>
  <c r="B35" i="5"/>
  <c r="L35" i="5" s="1" a="1"/>
  <c r="L35" i="5" s="1"/>
  <c r="B31" i="5"/>
  <c r="L31" i="5" s="1" a="1"/>
  <c r="L31" i="5" s="1"/>
  <c r="B27" i="5"/>
  <c r="L27" i="5" s="1" a="1"/>
  <c r="L27" i="5" s="1"/>
  <c r="B23" i="5"/>
  <c r="L23" i="5" s="1" a="1"/>
  <c r="L23" i="5" s="1"/>
  <c r="B19" i="5"/>
  <c r="L19" i="5" s="1" a="1"/>
  <c r="L19" i="5" s="1"/>
  <c r="B15" i="5"/>
  <c r="L15" i="5" s="1" a="1"/>
  <c r="L15" i="5" s="1"/>
  <c r="B11" i="5"/>
  <c r="L11" i="5" s="1" a="1"/>
  <c r="L11" i="5" s="1"/>
  <c r="B7" i="5"/>
  <c r="L7" i="5" s="1" a="1"/>
  <c r="L7" i="5" s="1"/>
  <c r="B3" i="5"/>
  <c r="L3" i="5" s="1" a="1"/>
  <c r="L3" i="5" s="1"/>
  <c r="B141" i="6"/>
  <c r="AB141" i="6" s="1" a="1"/>
  <c r="AB141" i="6" s="1"/>
  <c r="B405" i="5"/>
  <c r="L405" i="5" s="1" a="1"/>
  <c r="L405" i="5" s="1"/>
  <c r="B381" i="5"/>
  <c r="L381" i="5" s="1" a="1"/>
  <c r="L381" i="5" s="1"/>
  <c r="B340" i="5"/>
  <c r="L340" i="5" s="1" a="1"/>
  <c r="L340" i="5" s="1"/>
  <c r="B235" i="5"/>
  <c r="L235" i="5" s="1" a="1"/>
  <c r="L235" i="5" s="1"/>
  <c r="B219" i="5"/>
  <c r="L219" i="5" s="1" a="1"/>
  <c r="L219" i="5" s="1"/>
  <c r="B207" i="5"/>
  <c r="L207" i="5" s="1" a="1"/>
  <c r="L207" i="5" s="1"/>
  <c r="B195" i="5"/>
  <c r="L195" i="5" s="1" a="1"/>
  <c r="L195" i="5" s="1"/>
  <c r="B184" i="5"/>
  <c r="L184" i="5" s="1" a="1"/>
  <c r="L184" i="5" s="1"/>
  <c r="B179" i="5"/>
  <c r="L179" i="5" s="1" a="1"/>
  <c r="L179" i="5" s="1"/>
  <c r="B165" i="5"/>
  <c r="L165" i="5" s="1" a="1"/>
  <c r="L165" i="5" s="1"/>
  <c r="B160" i="5"/>
  <c r="L160" i="5" s="1" a="1"/>
  <c r="L160" i="5" s="1"/>
  <c r="B155" i="5"/>
  <c r="L155" i="5" s="1" a="1"/>
  <c r="L155" i="5" s="1"/>
  <c r="B141" i="5"/>
  <c r="L141" i="5" s="1" a="1"/>
  <c r="L141" i="5" s="1"/>
  <c r="B136" i="5"/>
  <c r="L136" i="5" s="1" a="1"/>
  <c r="L136" i="5" s="1"/>
  <c r="B131" i="5"/>
  <c r="L131" i="5" s="1" a="1"/>
  <c r="L131" i="5" s="1"/>
  <c r="B117" i="5"/>
  <c r="L117" i="5" s="1" a="1"/>
  <c r="L117" i="5" s="1"/>
  <c r="B100" i="5"/>
  <c r="L100" i="5" s="1" a="1"/>
  <c r="L100" i="5" s="1"/>
  <c r="B96" i="5"/>
  <c r="L96" i="5" s="1" a="1"/>
  <c r="L96" i="5" s="1"/>
  <c r="B92" i="5"/>
  <c r="L92" i="5" s="1" a="1"/>
  <c r="L92" i="5" s="1"/>
  <c r="B88" i="5"/>
  <c r="L88" i="5" s="1" a="1"/>
  <c r="L88" i="5" s="1"/>
  <c r="B84" i="5"/>
  <c r="L84" i="5" s="1" a="1"/>
  <c r="L84" i="5" s="1"/>
  <c r="B80" i="5"/>
  <c r="L80" i="5" s="1" a="1"/>
  <c r="L80" i="5" s="1"/>
  <c r="B76" i="5"/>
  <c r="L76" i="5" s="1" a="1"/>
  <c r="L76" i="5" s="1"/>
  <c r="B72" i="5"/>
  <c r="L72" i="5" s="1" a="1"/>
  <c r="L72" i="5" s="1"/>
  <c r="B68" i="5"/>
  <c r="L68" i="5" s="1" a="1"/>
  <c r="L68" i="5" s="1"/>
  <c r="B64" i="5"/>
  <c r="L64" i="5" s="1" a="1"/>
  <c r="L64" i="5" s="1"/>
  <c r="B60" i="5"/>
  <c r="L60" i="5" s="1" a="1"/>
  <c r="L60" i="5" s="1"/>
  <c r="B56" i="5"/>
  <c r="L56" i="5" s="1" a="1"/>
  <c r="L56" i="5" s="1"/>
  <c r="B52" i="5"/>
  <c r="L52" i="5" s="1" a="1"/>
  <c r="L52" i="5" s="1"/>
  <c r="B48" i="5"/>
  <c r="L48" i="5" s="1" a="1"/>
  <c r="L48" i="5" s="1"/>
  <c r="B44" i="5"/>
  <c r="L44" i="5" s="1" a="1"/>
  <c r="L44" i="5" s="1"/>
  <c r="B135" i="6"/>
  <c r="AB135" i="6" s="1" a="1"/>
  <c r="AB135" i="6" s="1"/>
  <c r="B16" i="6"/>
  <c r="AB16" i="6" s="1" a="1"/>
  <c r="AB16" i="6" s="1"/>
  <c r="B355" i="5"/>
  <c r="L355" i="5" s="1" a="1"/>
  <c r="L355" i="5" s="1"/>
  <c r="B338" i="5"/>
  <c r="L338" i="5" s="1" a="1"/>
  <c r="L338" i="5" s="1"/>
  <c r="B324" i="5"/>
  <c r="L324" i="5" s="1" a="1"/>
  <c r="L324" i="5" s="1"/>
  <c r="B312" i="5"/>
  <c r="L312" i="5" s="1" a="1"/>
  <c r="L312" i="5" s="1"/>
  <c r="B300" i="5"/>
  <c r="L300" i="5" s="1" a="1"/>
  <c r="L300" i="5" s="1"/>
  <c r="B288" i="5"/>
  <c r="L288" i="5" s="1" a="1"/>
  <c r="L288" i="5" s="1"/>
  <c r="B276" i="5"/>
  <c r="L276" i="5" s="1" a="1"/>
  <c r="L276" i="5" s="1"/>
  <c r="B264" i="5"/>
  <c r="L264" i="5" s="1" a="1"/>
  <c r="L264" i="5" s="1"/>
  <c r="B254" i="5"/>
  <c r="L254" i="5" s="1" a="1"/>
  <c r="L254" i="5" s="1"/>
  <c r="B244" i="5"/>
  <c r="L244" i="5" s="1" a="1"/>
  <c r="L244" i="5" s="1"/>
  <c r="B174" i="5"/>
  <c r="L174" i="5" s="1" a="1"/>
  <c r="L174" i="5" s="1"/>
  <c r="B150" i="5"/>
  <c r="L150" i="5" s="1" a="1"/>
  <c r="L150" i="5" s="1"/>
  <c r="B126" i="5"/>
  <c r="L126" i="5" s="1" a="1"/>
  <c r="L126" i="5" s="1"/>
  <c r="B116" i="5"/>
  <c r="B109" i="5"/>
  <c r="L109" i="5" s="1" a="1"/>
  <c r="L109" i="5" s="1"/>
  <c r="B104" i="5"/>
  <c r="L104" i="5" s="1" a="1"/>
  <c r="L104" i="5" s="1"/>
  <c r="U2" i="4"/>
  <c r="T2" i="4"/>
  <c r="S2" i="4"/>
  <c r="T56" i="4"/>
  <c r="U56" i="4"/>
  <c r="S56" i="4"/>
  <c r="U48" i="4"/>
  <c r="T48" i="4"/>
  <c r="S48" i="4"/>
  <c r="T34" i="4"/>
  <c r="U34" i="4"/>
  <c r="S34" i="4"/>
  <c r="U72" i="4"/>
  <c r="S72" i="4"/>
  <c r="T72" i="4"/>
  <c r="U92" i="4"/>
  <c r="S92" i="4"/>
  <c r="T92" i="4"/>
  <c r="T50" i="4"/>
  <c r="S50" i="4"/>
  <c r="U50" i="4"/>
  <c r="U166" i="4"/>
  <c r="T166" i="4"/>
  <c r="S166" i="4"/>
  <c r="T138" i="4"/>
  <c r="S138" i="4"/>
  <c r="U138" i="4"/>
  <c r="T210" i="4"/>
  <c r="S210" i="4"/>
  <c r="U210" i="4"/>
  <c r="U329" i="4"/>
  <c r="T329" i="4"/>
  <c r="S329" i="4"/>
  <c r="T311" i="4"/>
  <c r="S311" i="4"/>
  <c r="U311" i="4"/>
  <c r="T383" i="4"/>
  <c r="S383" i="4"/>
  <c r="U383" i="4"/>
  <c r="U405" i="4"/>
  <c r="T405" i="4"/>
  <c r="S405" i="4"/>
  <c r="U153" i="4"/>
  <c r="T153" i="4"/>
  <c r="S153" i="4"/>
  <c r="U284" i="4"/>
  <c r="T284" i="4"/>
  <c r="S284" i="4"/>
  <c r="U191" i="4"/>
  <c r="T191" i="4"/>
  <c r="S191" i="4"/>
  <c r="U392" i="4"/>
  <c r="T392" i="4"/>
  <c r="S392" i="4"/>
  <c r="U399" i="4"/>
  <c r="S399" i="4"/>
  <c r="T399" i="4"/>
  <c r="U182" i="4"/>
  <c r="T182" i="4"/>
  <c r="S182" i="4"/>
  <c r="S236" i="4"/>
  <c r="U236" i="4"/>
  <c r="T236" i="4"/>
  <c r="U298" i="4"/>
  <c r="T298" i="4"/>
  <c r="S298" i="4"/>
  <c r="U63" i="4"/>
  <c r="S63" i="4"/>
  <c r="T63" i="4"/>
  <c r="S77" i="4"/>
  <c r="T77" i="4"/>
  <c r="U77" i="4"/>
  <c r="U81" i="4"/>
  <c r="T81" i="4"/>
  <c r="S81" i="4"/>
  <c r="U97" i="4"/>
  <c r="S97" i="4"/>
  <c r="T97" i="4"/>
  <c r="U190" i="4"/>
  <c r="T190" i="4"/>
  <c r="S190" i="4"/>
  <c r="T110" i="4"/>
  <c r="U110" i="4"/>
  <c r="S110" i="4"/>
  <c r="U149" i="4"/>
  <c r="T149" i="4"/>
  <c r="S149" i="4"/>
  <c r="U221" i="4"/>
  <c r="T221" i="4"/>
  <c r="S221" i="4"/>
  <c r="U225" i="4"/>
  <c r="T225" i="4"/>
  <c r="S225" i="4"/>
  <c r="U208" i="4"/>
  <c r="T208" i="4"/>
  <c r="S208" i="4"/>
  <c r="U267" i="4"/>
  <c r="T267" i="4"/>
  <c r="S267" i="4"/>
  <c r="U339" i="4"/>
  <c r="T339" i="4"/>
  <c r="S339" i="4"/>
  <c r="U264" i="4"/>
  <c r="T264" i="4"/>
  <c r="S264" i="4"/>
  <c r="U336" i="4"/>
  <c r="T336" i="4"/>
  <c r="S336" i="4"/>
  <c r="U406" i="4"/>
  <c r="T406" i="4"/>
  <c r="S406" i="4"/>
  <c r="U424" i="4"/>
  <c r="T424" i="4"/>
  <c r="S424" i="4"/>
  <c r="S421" i="4"/>
  <c r="U421" i="4"/>
  <c r="T421" i="4"/>
  <c r="S270" i="4"/>
  <c r="U270" i="4"/>
  <c r="T270" i="4"/>
  <c r="U199" i="4"/>
  <c r="T199" i="4"/>
  <c r="S199" i="4"/>
  <c r="U226" i="4"/>
  <c r="T226" i="4"/>
  <c r="S226" i="4"/>
  <c r="T253" i="4"/>
  <c r="U253" i="4"/>
  <c r="S253" i="4"/>
  <c r="U271" i="4"/>
  <c r="T271" i="4"/>
  <c r="S271" i="4"/>
  <c r="U176" i="4"/>
  <c r="T176" i="4"/>
  <c r="S176" i="4"/>
  <c r="U334" i="4"/>
  <c r="T334" i="4"/>
  <c r="S334" i="4"/>
  <c r="U79" i="4"/>
  <c r="S79" i="4"/>
  <c r="T79" i="4"/>
  <c r="T22" i="4"/>
  <c r="U22" i="4"/>
  <c r="S22" i="4"/>
  <c r="U369" i="4"/>
  <c r="T369" i="4"/>
  <c r="S369" i="4"/>
  <c r="U377" i="4"/>
  <c r="T377" i="4"/>
  <c r="S377" i="4"/>
  <c r="T273" i="4"/>
  <c r="S273" i="4"/>
  <c r="U273" i="4"/>
  <c r="U140" i="4"/>
  <c r="T140" i="4"/>
  <c r="S140" i="4"/>
  <c r="S205" i="4"/>
  <c r="U205" i="4"/>
  <c r="T205" i="4"/>
  <c r="U203" i="4"/>
  <c r="T203" i="4"/>
  <c r="S203" i="4"/>
  <c r="U73" i="4"/>
  <c r="T73" i="4"/>
  <c r="S73" i="4"/>
  <c r="T76" i="4"/>
  <c r="S76" i="4"/>
  <c r="U76" i="4"/>
  <c r="S29" i="4"/>
  <c r="U29" i="4"/>
  <c r="T29" i="4"/>
  <c r="S71" i="4"/>
  <c r="U71" i="4"/>
  <c r="T71" i="4"/>
  <c r="S402" i="4"/>
  <c r="U402" i="4"/>
  <c r="T402" i="4"/>
  <c r="U357" i="4"/>
  <c r="T357" i="4"/>
  <c r="S357" i="4"/>
  <c r="U380" i="4"/>
  <c r="T380" i="4"/>
  <c r="S380" i="4"/>
  <c r="U367" i="4"/>
  <c r="T367" i="4"/>
  <c r="S367" i="4"/>
  <c r="S354" i="4"/>
  <c r="U354" i="4"/>
  <c r="T354" i="4"/>
  <c r="T249" i="4"/>
  <c r="U249" i="4"/>
  <c r="S249" i="4"/>
  <c r="S258" i="4"/>
  <c r="U258" i="4"/>
  <c r="T258" i="4"/>
  <c r="U385" i="4"/>
  <c r="T385" i="4"/>
  <c r="S385" i="4"/>
  <c r="T261" i="4"/>
  <c r="S261" i="4"/>
  <c r="U261" i="4"/>
  <c r="T241" i="4"/>
  <c r="U241" i="4"/>
  <c r="S241" i="4"/>
  <c r="U134" i="4"/>
  <c r="T134" i="4"/>
  <c r="S134" i="4"/>
  <c r="U158" i="4"/>
  <c r="T158" i="4"/>
  <c r="S158" i="4"/>
  <c r="U189" i="4"/>
  <c r="T189" i="4"/>
  <c r="S189" i="4"/>
  <c r="U212" i="4"/>
  <c r="T212" i="4"/>
  <c r="S212" i="4"/>
  <c r="U195" i="4"/>
  <c r="T195" i="4"/>
  <c r="S195" i="4"/>
  <c r="U286" i="4"/>
  <c r="T286" i="4"/>
  <c r="S286" i="4"/>
  <c r="U67" i="4"/>
  <c r="T67" i="4"/>
  <c r="S67" i="4"/>
  <c r="S102" i="4"/>
  <c r="U102" i="4"/>
  <c r="T102" i="4"/>
  <c r="U129" i="4"/>
  <c r="T129" i="4"/>
  <c r="S129" i="4"/>
  <c r="T65" i="4"/>
  <c r="S65" i="4"/>
  <c r="U65" i="4"/>
  <c r="U51" i="4"/>
  <c r="S51" i="4"/>
  <c r="T51" i="4"/>
  <c r="U8" i="4"/>
  <c r="T8" i="4"/>
  <c r="S8" i="4"/>
  <c r="T94" i="4"/>
  <c r="S94" i="4"/>
  <c r="U94" i="4"/>
  <c r="U54" i="4"/>
  <c r="T54" i="4"/>
  <c r="S54" i="4"/>
  <c r="T46" i="4"/>
  <c r="U46" i="4"/>
  <c r="S46" i="4"/>
  <c r="S84" i="4"/>
  <c r="U84" i="4"/>
  <c r="T84" i="4"/>
  <c r="U125" i="4"/>
  <c r="T125" i="4"/>
  <c r="S125" i="4"/>
  <c r="U99" i="4"/>
  <c r="T99" i="4"/>
  <c r="S99" i="4"/>
  <c r="U214" i="4"/>
  <c r="T214" i="4"/>
  <c r="S214" i="4"/>
  <c r="U130" i="4"/>
  <c r="T130" i="4"/>
  <c r="S130" i="4"/>
  <c r="T150" i="4"/>
  <c r="S150" i="4"/>
  <c r="U150" i="4"/>
  <c r="T222" i="4"/>
  <c r="S222" i="4"/>
  <c r="U222" i="4"/>
  <c r="U269" i="4"/>
  <c r="S269" i="4"/>
  <c r="T269" i="4"/>
  <c r="U341" i="4"/>
  <c r="T341" i="4"/>
  <c r="S341" i="4"/>
  <c r="T323" i="4"/>
  <c r="S323" i="4"/>
  <c r="U323" i="4"/>
  <c r="T395" i="4"/>
  <c r="S395" i="4"/>
  <c r="U395" i="4"/>
  <c r="U314" i="4"/>
  <c r="T314" i="4"/>
  <c r="S314" i="4"/>
  <c r="U251" i="4"/>
  <c r="T251" i="4"/>
  <c r="S251" i="4"/>
  <c r="U256" i="4"/>
  <c r="S256" i="4"/>
  <c r="T256" i="4"/>
  <c r="U227" i="4"/>
  <c r="T227" i="4"/>
  <c r="S227" i="4"/>
  <c r="U379" i="4"/>
  <c r="T379" i="4"/>
  <c r="S379" i="4"/>
  <c r="U345" i="4"/>
  <c r="T345" i="4"/>
  <c r="S345" i="4"/>
  <c r="U355" i="4"/>
  <c r="T355" i="4"/>
  <c r="S355" i="4"/>
  <c r="U373" i="4"/>
  <c r="T373" i="4"/>
  <c r="S373" i="4"/>
  <c r="U151" i="4"/>
  <c r="S151" i="4"/>
  <c r="T151" i="4"/>
  <c r="U187" i="4"/>
  <c r="T187" i="4"/>
  <c r="S187" i="4"/>
  <c r="U61" i="4"/>
  <c r="T61" i="4"/>
  <c r="S61" i="4"/>
  <c r="U86" i="4"/>
  <c r="T86" i="4"/>
  <c r="S86" i="4"/>
  <c r="T62" i="4"/>
  <c r="S62" i="4"/>
  <c r="U62" i="4"/>
  <c r="T26" i="4"/>
  <c r="U26" i="4"/>
  <c r="S26" i="4"/>
  <c r="U57" i="4"/>
  <c r="S57" i="4"/>
  <c r="T57" i="4"/>
  <c r="U100" i="4"/>
  <c r="S100" i="4"/>
  <c r="T100" i="4"/>
  <c r="U136" i="4"/>
  <c r="T136" i="4"/>
  <c r="S136" i="4"/>
  <c r="U161" i="4"/>
  <c r="T161" i="4"/>
  <c r="S161" i="4"/>
  <c r="U233" i="4"/>
  <c r="T233" i="4"/>
  <c r="S233" i="4"/>
  <c r="U254" i="4"/>
  <c r="S254" i="4"/>
  <c r="T254" i="4"/>
  <c r="U243" i="4"/>
  <c r="T243" i="4"/>
  <c r="S243" i="4"/>
  <c r="U239" i="4"/>
  <c r="T239" i="4"/>
  <c r="S239" i="4"/>
  <c r="U220" i="4"/>
  <c r="T220" i="4"/>
  <c r="S220" i="4"/>
  <c r="U279" i="4"/>
  <c r="T279" i="4"/>
  <c r="S279" i="4"/>
  <c r="U351" i="4"/>
  <c r="T351" i="4"/>
  <c r="S351" i="4"/>
  <c r="U276" i="4"/>
  <c r="T276" i="4"/>
  <c r="S276" i="4"/>
  <c r="U348" i="4"/>
  <c r="T348" i="4"/>
  <c r="S348" i="4"/>
  <c r="U407" i="4"/>
  <c r="T407" i="4"/>
  <c r="S407" i="4"/>
  <c r="U283" i="4"/>
  <c r="T283" i="4"/>
  <c r="S283" i="4"/>
  <c r="U235" i="4"/>
  <c r="T235" i="4"/>
  <c r="S235" i="4"/>
  <c r="S98" i="4"/>
  <c r="T98" i="4"/>
  <c r="U98" i="4"/>
  <c r="U13" i="4"/>
  <c r="T13" i="4"/>
  <c r="S13" i="4"/>
  <c r="U6" i="4"/>
  <c r="T6" i="4"/>
  <c r="S6" i="4"/>
  <c r="U112" i="4"/>
  <c r="T112" i="4"/>
  <c r="S112" i="4"/>
  <c r="U315" i="4"/>
  <c r="T315" i="4"/>
  <c r="S315" i="4"/>
  <c r="U404" i="4"/>
  <c r="T404" i="4"/>
  <c r="S404" i="4"/>
  <c r="U302" i="4"/>
  <c r="T302" i="4"/>
  <c r="S302" i="4"/>
  <c r="U175" i="4"/>
  <c r="T175" i="4"/>
  <c r="S175" i="4"/>
  <c r="T40" i="4"/>
  <c r="U40" i="4"/>
  <c r="S40" i="4"/>
  <c r="S366" i="4"/>
  <c r="U366" i="4"/>
  <c r="T366" i="4"/>
  <c r="T250" i="4"/>
  <c r="S250" i="4"/>
  <c r="U250" i="4"/>
  <c r="U368" i="4"/>
  <c r="T368" i="4"/>
  <c r="S368" i="4"/>
  <c r="U386" i="4"/>
  <c r="T386" i="4"/>
  <c r="S386" i="4"/>
  <c r="U115" i="4"/>
  <c r="S115" i="4"/>
  <c r="T115" i="4"/>
  <c r="T107" i="4"/>
  <c r="S107" i="4"/>
  <c r="U107" i="4"/>
  <c r="U188" i="4"/>
  <c r="T188" i="4"/>
  <c r="S188" i="4"/>
  <c r="U218" i="4"/>
  <c r="T218" i="4"/>
  <c r="S218" i="4"/>
  <c r="T91" i="4"/>
  <c r="S91" i="4"/>
  <c r="U91" i="4"/>
  <c r="U423" i="4"/>
  <c r="T423" i="4"/>
  <c r="S423" i="4"/>
  <c r="U343" i="4"/>
  <c r="T343" i="4"/>
  <c r="S343" i="4"/>
  <c r="U388" i="4"/>
  <c r="T388" i="4"/>
  <c r="S388" i="4"/>
  <c r="U361" i="4"/>
  <c r="T361" i="4"/>
  <c r="S361" i="4"/>
  <c r="U248" i="4"/>
  <c r="S248" i="4"/>
  <c r="T248" i="4"/>
  <c r="U165" i="4"/>
  <c r="T165" i="4"/>
  <c r="S165" i="4"/>
  <c r="U179" i="4"/>
  <c r="T179" i="4"/>
  <c r="S179" i="4"/>
  <c r="U194" i="4"/>
  <c r="T194" i="4"/>
  <c r="S194" i="4"/>
  <c r="U55" i="4"/>
  <c r="T55" i="4"/>
  <c r="S55" i="4"/>
  <c r="U49" i="4"/>
  <c r="T49" i="4"/>
  <c r="S49" i="4"/>
  <c r="U128" i="4"/>
  <c r="T128" i="4"/>
  <c r="S128" i="4"/>
  <c r="U7" i="4"/>
  <c r="T7" i="4"/>
  <c r="S7" i="4"/>
  <c r="T32" i="4"/>
  <c r="U32" i="4"/>
  <c r="S32" i="4"/>
  <c r="U66" i="4"/>
  <c r="T66" i="4"/>
  <c r="S66" i="4"/>
  <c r="U69" i="4"/>
  <c r="S69" i="4"/>
  <c r="T69" i="4"/>
  <c r="T30" i="4"/>
  <c r="U30" i="4"/>
  <c r="S30" i="4"/>
  <c r="U45" i="4"/>
  <c r="S45" i="4"/>
  <c r="T45" i="4"/>
  <c r="T52" i="4"/>
  <c r="U52" i="4"/>
  <c r="S52" i="4"/>
  <c r="U142" i="4"/>
  <c r="T142" i="4"/>
  <c r="S142" i="4"/>
  <c r="T162" i="4"/>
  <c r="S162" i="4"/>
  <c r="U162" i="4"/>
  <c r="T234" i="4"/>
  <c r="S234" i="4"/>
  <c r="U234" i="4"/>
  <c r="U281" i="4"/>
  <c r="S281" i="4"/>
  <c r="T281" i="4"/>
  <c r="U353" i="4"/>
  <c r="T353" i="4"/>
  <c r="S353" i="4"/>
  <c r="T263" i="4"/>
  <c r="U263" i="4"/>
  <c r="S263" i="4"/>
  <c r="T335" i="4"/>
  <c r="S335" i="4"/>
  <c r="U335" i="4"/>
  <c r="U397" i="4"/>
  <c r="S397" i="4"/>
  <c r="T397" i="4"/>
  <c r="U400" i="4"/>
  <c r="S400" i="4"/>
  <c r="T400" i="4"/>
  <c r="U296" i="4"/>
  <c r="T296" i="4"/>
  <c r="S296" i="4"/>
  <c r="U200" i="4"/>
  <c r="T200" i="4"/>
  <c r="S200" i="4"/>
  <c r="U127" i="4"/>
  <c r="S127" i="4"/>
  <c r="T127" i="4"/>
  <c r="U14" i="4"/>
  <c r="S14" i="4"/>
  <c r="T14" i="4"/>
  <c r="S101" i="4"/>
  <c r="U101" i="4"/>
  <c r="T101" i="4"/>
  <c r="U312" i="4"/>
  <c r="T312" i="4"/>
  <c r="S312" i="4"/>
  <c r="U259" i="4"/>
  <c r="T259" i="4"/>
  <c r="S259" i="4"/>
  <c r="U180" i="4"/>
  <c r="T180" i="4"/>
  <c r="S180" i="4"/>
  <c r="U122" i="4"/>
  <c r="T122" i="4"/>
  <c r="S122" i="4"/>
  <c r="U425" i="4"/>
  <c r="T425" i="4"/>
  <c r="S425" i="4"/>
  <c r="U268" i="4"/>
  <c r="S268" i="4"/>
  <c r="T268" i="4"/>
  <c r="U416" i="4"/>
  <c r="T416" i="4"/>
  <c r="S416" i="4"/>
  <c r="S342" i="4"/>
  <c r="U342" i="4"/>
  <c r="T342" i="4"/>
  <c r="U246" i="4"/>
  <c r="T246" i="4"/>
  <c r="S246" i="4"/>
  <c r="U216" i="4"/>
  <c r="T216" i="4"/>
  <c r="S216" i="4"/>
  <c r="S181" i="4"/>
  <c r="U181" i="4"/>
  <c r="T181" i="4"/>
  <c r="T44" i="4"/>
  <c r="U44" i="4"/>
  <c r="S44" i="4"/>
  <c r="U333" i="4"/>
  <c r="T333" i="4"/>
  <c r="S333" i="4"/>
  <c r="U356" i="4"/>
  <c r="T356" i="4"/>
  <c r="S356" i="4"/>
  <c r="S330" i="4"/>
  <c r="U330" i="4"/>
  <c r="T330" i="4"/>
  <c r="U374" i="4"/>
  <c r="T374" i="4"/>
  <c r="S374" i="4"/>
  <c r="S217" i="4"/>
  <c r="U217" i="4"/>
  <c r="T217" i="4"/>
  <c r="U192" i="4"/>
  <c r="T192" i="4"/>
  <c r="S192" i="4"/>
  <c r="S145" i="4"/>
  <c r="U145" i="4"/>
  <c r="T145" i="4"/>
  <c r="U164" i="4"/>
  <c r="T164" i="4"/>
  <c r="S164" i="4"/>
  <c r="U429" i="4"/>
  <c r="T429" i="4"/>
  <c r="S429" i="4"/>
  <c r="U415" i="4"/>
  <c r="T415" i="4"/>
  <c r="S415" i="4"/>
  <c r="U321" i="4"/>
  <c r="T321" i="4"/>
  <c r="S321" i="4"/>
  <c r="U344" i="4"/>
  <c r="T344" i="4"/>
  <c r="S344" i="4"/>
  <c r="U331" i="4"/>
  <c r="T331" i="4"/>
  <c r="S331" i="4"/>
  <c r="S318" i="4"/>
  <c r="U318" i="4"/>
  <c r="T318" i="4"/>
  <c r="U376" i="4"/>
  <c r="T376" i="4"/>
  <c r="S376" i="4"/>
  <c r="U362" i="4"/>
  <c r="T362" i="4"/>
  <c r="S362" i="4"/>
  <c r="U349" i="4"/>
  <c r="T349" i="4"/>
  <c r="S349" i="4"/>
  <c r="U201" i="4"/>
  <c r="T201" i="4"/>
  <c r="S201" i="4"/>
  <c r="U168" i="4"/>
  <c r="T168" i="4"/>
  <c r="S168" i="4"/>
  <c r="U231" i="4"/>
  <c r="T231" i="4"/>
  <c r="S231" i="4"/>
  <c r="U139" i="4"/>
  <c r="S139" i="4"/>
  <c r="T139" i="4"/>
  <c r="S157" i="4"/>
  <c r="U157" i="4"/>
  <c r="T157" i="4"/>
  <c r="U143" i="4"/>
  <c r="T143" i="4"/>
  <c r="S143" i="4"/>
  <c r="U394" i="4"/>
  <c r="T394" i="4"/>
  <c r="S394" i="4"/>
  <c r="U170" i="4"/>
  <c r="T170" i="4"/>
  <c r="S170" i="4"/>
  <c r="S47" i="4"/>
  <c r="U47" i="4"/>
  <c r="T47" i="4"/>
  <c r="U183" i="4"/>
  <c r="T183" i="4"/>
  <c r="S183" i="4"/>
  <c r="T106" i="4"/>
  <c r="S106" i="4"/>
  <c r="U106" i="4"/>
  <c r="S4" i="4"/>
  <c r="U4" i="4"/>
  <c r="T4" i="4"/>
  <c r="T10" i="4"/>
  <c r="S10" i="4"/>
  <c r="U10" i="4"/>
  <c r="U85" i="4"/>
  <c r="T85" i="4"/>
  <c r="S85" i="4"/>
  <c r="S17" i="4"/>
  <c r="U17" i="4"/>
  <c r="T17" i="4"/>
  <c r="U15" i="4"/>
  <c r="T15" i="4"/>
  <c r="S15" i="4"/>
  <c r="U24" i="4"/>
  <c r="T24" i="4"/>
  <c r="S24" i="4"/>
  <c r="T18" i="4"/>
  <c r="S18" i="4"/>
  <c r="U18" i="4"/>
  <c r="T42" i="4"/>
  <c r="S42" i="4"/>
  <c r="U42" i="4"/>
  <c r="U148" i="4"/>
  <c r="T148" i="4"/>
  <c r="S148" i="4"/>
  <c r="U173" i="4"/>
  <c r="T173" i="4"/>
  <c r="S173" i="4"/>
  <c r="S96" i="4"/>
  <c r="T96" i="4"/>
  <c r="U96" i="4"/>
  <c r="U160" i="4"/>
  <c r="T160" i="4"/>
  <c r="S160" i="4"/>
  <c r="U265" i="4"/>
  <c r="T265" i="4"/>
  <c r="S265" i="4"/>
  <c r="U291" i="4"/>
  <c r="T291" i="4"/>
  <c r="S291" i="4"/>
  <c r="U363" i="4"/>
  <c r="T363" i="4"/>
  <c r="S363" i="4"/>
  <c r="U288" i="4"/>
  <c r="T288" i="4"/>
  <c r="S288" i="4"/>
  <c r="U360" i="4"/>
  <c r="T360" i="4"/>
  <c r="S360" i="4"/>
  <c r="U418" i="4"/>
  <c r="T418" i="4"/>
  <c r="S418" i="4"/>
  <c r="U422" i="4"/>
  <c r="T422" i="4"/>
  <c r="S422" i="4"/>
  <c r="U419" i="4"/>
  <c r="T419" i="4"/>
  <c r="S419" i="4"/>
  <c r="U301" i="4"/>
  <c r="T301" i="4"/>
  <c r="S301" i="4"/>
  <c r="U204" i="4"/>
  <c r="T204" i="4"/>
  <c r="S204" i="4"/>
  <c r="T95" i="4"/>
  <c r="S95" i="4"/>
  <c r="U95" i="4"/>
  <c r="U197" i="4"/>
  <c r="T197" i="4"/>
  <c r="S197" i="4"/>
  <c r="U309" i="4"/>
  <c r="T309" i="4"/>
  <c r="S309" i="4"/>
  <c r="U332" i="4"/>
  <c r="T332" i="4"/>
  <c r="S332" i="4"/>
  <c r="S306" i="4"/>
  <c r="U306" i="4"/>
  <c r="T306" i="4"/>
  <c r="U364" i="4"/>
  <c r="T364" i="4"/>
  <c r="S364" i="4"/>
  <c r="S193" i="4"/>
  <c r="U193" i="4"/>
  <c r="T193" i="4"/>
  <c r="T121" i="4"/>
  <c r="U121" i="4"/>
  <c r="S121" i="4"/>
  <c r="S133" i="4"/>
  <c r="U133" i="4"/>
  <c r="T133" i="4"/>
  <c r="U131" i="4"/>
  <c r="T131" i="4"/>
  <c r="S131" i="4"/>
  <c r="U111" i="4"/>
  <c r="T111" i="4"/>
  <c r="S111" i="4"/>
  <c r="T82" i="4"/>
  <c r="U82" i="4"/>
  <c r="S82" i="4"/>
  <c r="S35" i="4"/>
  <c r="T35" i="4"/>
  <c r="U35" i="4"/>
  <c r="U36" i="4"/>
  <c r="T36" i="4"/>
  <c r="S36" i="4"/>
  <c r="U90" i="4"/>
  <c r="S90" i="4"/>
  <c r="T90" i="4"/>
  <c r="U58" i="4"/>
  <c r="T58" i="4"/>
  <c r="S58" i="4"/>
  <c r="T64" i="4"/>
  <c r="U64" i="4"/>
  <c r="S64" i="4"/>
  <c r="U154" i="4"/>
  <c r="T154" i="4"/>
  <c r="S154" i="4"/>
  <c r="T174" i="4"/>
  <c r="S174" i="4"/>
  <c r="U174" i="4"/>
  <c r="U277" i="4"/>
  <c r="T277" i="4"/>
  <c r="S277" i="4"/>
  <c r="U293" i="4"/>
  <c r="T293" i="4"/>
  <c r="S293" i="4"/>
  <c r="U365" i="4"/>
  <c r="T365" i="4"/>
  <c r="S365" i="4"/>
  <c r="T275" i="4"/>
  <c r="U275" i="4"/>
  <c r="S275" i="4"/>
  <c r="T347" i="4"/>
  <c r="S347" i="4"/>
  <c r="U347" i="4"/>
  <c r="U272" i="4"/>
  <c r="T272" i="4"/>
  <c r="S272" i="4"/>
  <c r="U289" i="4"/>
  <c r="T289" i="4"/>
  <c r="S289" i="4"/>
  <c r="U401" i="4"/>
  <c r="S401" i="4"/>
  <c r="T401" i="4"/>
  <c r="U319" i="4"/>
  <c r="T319" i="4"/>
  <c r="S319" i="4"/>
  <c r="U350" i="4"/>
  <c r="T350" i="4"/>
  <c r="S350" i="4"/>
  <c r="U337" i="4"/>
  <c r="T337" i="4"/>
  <c r="S337" i="4"/>
  <c r="U223" i="4"/>
  <c r="T223" i="4"/>
  <c r="S223" i="4"/>
  <c r="U382" i="4"/>
  <c r="T382" i="4"/>
  <c r="S382" i="4"/>
  <c r="U123" i="4"/>
  <c r="T123" i="4"/>
  <c r="S123" i="4"/>
  <c r="S428" i="4"/>
  <c r="U428" i="4"/>
  <c r="T428" i="4"/>
  <c r="T414" i="4"/>
  <c r="S414" i="4"/>
  <c r="U414" i="4"/>
  <c r="U320" i="4"/>
  <c r="T320" i="4"/>
  <c r="S320" i="4"/>
  <c r="S294" i="4"/>
  <c r="U294" i="4"/>
  <c r="T294" i="4"/>
  <c r="U352" i="4"/>
  <c r="T352" i="4"/>
  <c r="S352" i="4"/>
  <c r="U325" i="4"/>
  <c r="T325" i="4"/>
  <c r="S325" i="4"/>
  <c r="U177" i="4"/>
  <c r="T177" i="4"/>
  <c r="S177" i="4"/>
  <c r="U232" i="4"/>
  <c r="T232" i="4"/>
  <c r="S232" i="4"/>
  <c r="U215" i="4"/>
  <c r="T215" i="4"/>
  <c r="S215" i="4"/>
  <c r="S120" i="4"/>
  <c r="U120" i="4"/>
  <c r="T120" i="4"/>
  <c r="T132" i="4"/>
  <c r="S132" i="4"/>
  <c r="U132" i="4"/>
  <c r="T119" i="4"/>
  <c r="S119" i="4"/>
  <c r="U119" i="4"/>
  <c r="U370" i="4"/>
  <c r="T370" i="4"/>
  <c r="S370" i="4"/>
  <c r="T93" i="4"/>
  <c r="S93" i="4"/>
  <c r="U93" i="4"/>
  <c r="U103" i="4"/>
  <c r="T103" i="4"/>
  <c r="S103" i="4"/>
  <c r="U159" i="4"/>
  <c r="T159" i="4"/>
  <c r="S159" i="4"/>
  <c r="U43" i="4"/>
  <c r="T43" i="4"/>
  <c r="S43" i="4"/>
  <c r="S23" i="4"/>
  <c r="T23" i="4"/>
  <c r="U23" i="4"/>
  <c r="T68" i="4"/>
  <c r="U68" i="4"/>
  <c r="S68" i="4"/>
  <c r="U20" i="4"/>
  <c r="T20" i="4"/>
  <c r="S20" i="4"/>
  <c r="U70" i="4"/>
  <c r="T70" i="4"/>
  <c r="S70" i="4"/>
  <c r="S105" i="4"/>
  <c r="T105" i="4"/>
  <c r="U105" i="4"/>
  <c r="U178" i="4"/>
  <c r="T178" i="4"/>
  <c r="S178" i="4"/>
  <c r="U185" i="4"/>
  <c r="T185" i="4"/>
  <c r="S185" i="4"/>
  <c r="U108" i="4"/>
  <c r="T108" i="4"/>
  <c r="S108" i="4"/>
  <c r="U245" i="4"/>
  <c r="S245" i="4"/>
  <c r="T245" i="4"/>
  <c r="U172" i="4"/>
  <c r="T172" i="4"/>
  <c r="S172" i="4"/>
  <c r="U240" i="4"/>
  <c r="T240" i="4"/>
  <c r="S240" i="4"/>
  <c r="U303" i="4"/>
  <c r="T303" i="4"/>
  <c r="S303" i="4"/>
  <c r="U375" i="4"/>
  <c r="T375" i="4"/>
  <c r="S375" i="4"/>
  <c r="U300" i="4"/>
  <c r="T300" i="4"/>
  <c r="S300" i="4"/>
  <c r="U372" i="4"/>
  <c r="T372" i="4"/>
  <c r="S372" i="4"/>
  <c r="U147" i="4"/>
  <c r="T147" i="4"/>
  <c r="S147" i="4"/>
  <c r="U411" i="4"/>
  <c r="T411" i="4"/>
  <c r="S411" i="4"/>
  <c r="T144" i="4"/>
  <c r="S144" i="4"/>
  <c r="U144" i="4"/>
  <c r="U171" i="4"/>
  <c r="T171" i="4"/>
  <c r="S171" i="4"/>
  <c r="S3" i="4"/>
  <c r="U3" i="4"/>
  <c r="T3" i="4"/>
  <c r="U297" i="4"/>
  <c r="T297" i="4"/>
  <c r="S297" i="4"/>
  <c r="U307" i="4"/>
  <c r="T307" i="4"/>
  <c r="S307" i="4"/>
  <c r="U338" i="4"/>
  <c r="T338" i="4"/>
  <c r="S338" i="4"/>
  <c r="U410" i="4"/>
  <c r="T410" i="4"/>
  <c r="S410" i="4"/>
  <c r="U413" i="4"/>
  <c r="T413" i="4"/>
  <c r="S413" i="4"/>
  <c r="U285" i="4"/>
  <c r="T285" i="4"/>
  <c r="S285" i="4"/>
  <c r="U308" i="4"/>
  <c r="T308" i="4"/>
  <c r="S308" i="4"/>
  <c r="U295" i="4"/>
  <c r="T295" i="4"/>
  <c r="S295" i="4"/>
  <c r="S282" i="4"/>
  <c r="U282" i="4"/>
  <c r="T282" i="4"/>
  <c r="U340" i="4"/>
  <c r="T340" i="4"/>
  <c r="S340" i="4"/>
  <c r="U326" i="4"/>
  <c r="T326" i="4"/>
  <c r="S326" i="4"/>
  <c r="U313" i="4"/>
  <c r="T313" i="4"/>
  <c r="S313" i="4"/>
  <c r="S169" i="4"/>
  <c r="U169" i="4"/>
  <c r="T169" i="4"/>
  <c r="U224" i="4"/>
  <c r="T224" i="4"/>
  <c r="S224" i="4"/>
  <c r="U207" i="4"/>
  <c r="T207" i="4"/>
  <c r="S207" i="4"/>
  <c r="U104" i="4"/>
  <c r="T104" i="4"/>
  <c r="S104" i="4"/>
  <c r="U228" i="4"/>
  <c r="T228" i="4"/>
  <c r="S228" i="4"/>
  <c r="S244" i="4"/>
  <c r="T244" i="4"/>
  <c r="U244" i="4"/>
  <c r="U358" i="4"/>
  <c r="T358" i="4"/>
  <c r="S358" i="4"/>
  <c r="U117" i="4"/>
  <c r="S117" i="4"/>
  <c r="T117" i="4"/>
  <c r="U37" i="4"/>
  <c r="T37" i="4"/>
  <c r="S37" i="4"/>
  <c r="T83" i="4"/>
  <c r="S83" i="4"/>
  <c r="U83" i="4"/>
  <c r="U31" i="4"/>
  <c r="T31" i="4"/>
  <c r="S31" i="4"/>
  <c r="U9" i="4"/>
  <c r="T9" i="4"/>
  <c r="S9" i="4"/>
  <c r="S113" i="4"/>
  <c r="U113" i="4"/>
  <c r="T113" i="4"/>
  <c r="U27" i="4"/>
  <c r="S27" i="4"/>
  <c r="T27" i="4"/>
  <c r="U12" i="4"/>
  <c r="S12" i="4"/>
  <c r="T12" i="4"/>
  <c r="U118" i="4"/>
  <c r="T118" i="4"/>
  <c r="S118" i="4"/>
  <c r="U202" i="4"/>
  <c r="T202" i="4"/>
  <c r="S202" i="4"/>
  <c r="U255" i="4"/>
  <c r="T255" i="4"/>
  <c r="S255" i="4"/>
  <c r="T186" i="4"/>
  <c r="S186" i="4"/>
  <c r="U186" i="4"/>
  <c r="U242" i="4"/>
  <c r="T242" i="4"/>
  <c r="S242" i="4"/>
  <c r="U305" i="4"/>
  <c r="T305" i="4"/>
  <c r="S305" i="4"/>
  <c r="T287" i="4"/>
  <c r="S287" i="4"/>
  <c r="U287" i="4"/>
  <c r="T359" i="4"/>
  <c r="S359" i="4"/>
  <c r="U359" i="4"/>
  <c r="U408" i="4"/>
  <c r="T408" i="4"/>
  <c r="S408" i="4"/>
  <c r="G2" i="7" l="1" a="1"/>
  <c r="G2" i="7" s="1"/>
  <c r="O318" i="1"/>
  <c r="O117" i="1"/>
  <c r="O267" i="1"/>
  <c r="O264" i="1"/>
  <c r="O147" i="1"/>
  <c r="O142" i="1"/>
  <c r="O131" i="1"/>
  <c r="O120" i="1"/>
  <c r="O112" i="1"/>
  <c r="O107" i="1"/>
  <c r="O99" i="1"/>
  <c r="O123" i="1"/>
  <c r="O126" i="1"/>
  <c r="O201" i="1"/>
  <c r="O159" i="1"/>
  <c r="O129" i="1"/>
  <c r="O240" i="1"/>
  <c r="O276" i="1"/>
  <c r="O273" i="1"/>
  <c r="O140" i="1"/>
  <c r="O115" i="1"/>
  <c r="O105" i="1"/>
  <c r="O132" i="1"/>
  <c r="O237" i="1"/>
  <c r="O174" i="1"/>
  <c r="O165" i="1"/>
  <c r="O135" i="1"/>
  <c r="O108" i="1"/>
  <c r="O192" i="1"/>
  <c r="O138" i="1"/>
  <c r="O130" i="1"/>
  <c r="O98" i="1"/>
  <c r="O92" i="1"/>
  <c r="O86" i="1"/>
  <c r="O80" i="1"/>
  <c r="O77" i="1"/>
  <c r="O71" i="1"/>
  <c r="O65" i="1"/>
  <c r="O62" i="1"/>
  <c r="O56" i="1"/>
  <c r="O50" i="1"/>
  <c r="O44" i="1"/>
  <c r="O38" i="1"/>
  <c r="O32" i="1"/>
  <c r="O26" i="1"/>
  <c r="O23" i="1"/>
  <c r="O20" i="1"/>
  <c r="O14" i="1"/>
  <c r="O11" i="1"/>
  <c r="O5" i="1"/>
  <c r="O141" i="1"/>
  <c r="O116" i="1"/>
  <c r="O111" i="1"/>
  <c r="O144" i="1"/>
  <c r="O119" i="1"/>
  <c r="O106" i="1"/>
  <c r="O101" i="1"/>
  <c r="O95" i="1"/>
  <c r="O89" i="1"/>
  <c r="O83" i="1"/>
  <c r="O74" i="1"/>
  <c r="O68" i="1"/>
  <c r="O59" i="1"/>
  <c r="O53" i="1"/>
  <c r="O47" i="1"/>
  <c r="O41" i="1"/>
  <c r="O35" i="1"/>
  <c r="O29" i="1"/>
  <c r="O17" i="1"/>
  <c r="O8" i="1"/>
  <c r="O2" i="1"/>
  <c r="O255" i="1"/>
  <c r="O183" i="1"/>
  <c r="O133" i="1"/>
  <c r="O21" i="1"/>
  <c r="O54" i="1"/>
  <c r="O30" i="1"/>
  <c r="O69" i="1"/>
  <c r="O90" i="1"/>
  <c r="O72" i="1"/>
  <c r="O24" i="1"/>
  <c r="O113" i="1"/>
  <c r="O109" i="1"/>
  <c r="O4" i="1"/>
  <c r="O9" i="1"/>
  <c r="O114" i="1"/>
  <c r="O91" i="1"/>
  <c r="O87" i="1"/>
  <c r="O55" i="1"/>
  <c r="O28" i="1"/>
  <c r="O27" i="1"/>
  <c r="O66" i="1"/>
  <c r="O48" i="1"/>
  <c r="O97" i="1"/>
  <c r="O93" i="1"/>
  <c r="O79" i="1"/>
  <c r="O75" i="1"/>
  <c r="O61" i="1"/>
  <c r="O57" i="1"/>
  <c r="O40" i="1"/>
  <c r="O73" i="1"/>
  <c r="O136" i="1"/>
  <c r="O33" i="1"/>
  <c r="O82" i="1"/>
  <c r="O78" i="1"/>
  <c r="O10" i="1"/>
  <c r="O96" i="1"/>
  <c r="O64" i="1"/>
  <c r="O60" i="1"/>
  <c r="O46" i="1"/>
  <c r="O36" i="1"/>
  <c r="O81" i="1"/>
  <c r="O63" i="1"/>
  <c r="O42" i="1"/>
  <c r="O45" i="1"/>
  <c r="O84" i="1"/>
  <c r="O15" i="1"/>
  <c r="O118" i="1"/>
  <c r="O39" i="1"/>
  <c r="O3" i="1"/>
  <c r="O6" i="1"/>
  <c r="O12" i="1"/>
  <c r="O18" i="1"/>
  <c r="O51" i="1"/>
  <c r="O85" i="1"/>
  <c r="O121" i="1"/>
  <c r="O19" i="1"/>
  <c r="O163" i="1"/>
  <c r="O127" i="1"/>
  <c r="O210" i="1"/>
  <c r="O213" i="1"/>
  <c r="O169" i="1"/>
  <c r="O155" i="1"/>
  <c r="O216" i="1"/>
  <c r="O252" i="1"/>
  <c r="O288" i="1"/>
  <c r="O316" i="1"/>
  <c r="O170" i="1"/>
  <c r="O224" i="1"/>
  <c r="O278" i="1"/>
  <c r="O310" i="1"/>
  <c r="O149" i="1"/>
  <c r="O49" i="1"/>
  <c r="O236" i="1"/>
  <c r="O157" i="1"/>
  <c r="O160" i="1"/>
  <c r="O180" i="1"/>
  <c r="O168" i="1"/>
  <c r="O208" i="1"/>
  <c r="O302" i="1"/>
  <c r="O196" i="1"/>
  <c r="O250" i="1"/>
  <c r="O304" i="1"/>
  <c r="O319" i="1"/>
  <c r="O202" i="1"/>
  <c r="O238" i="1"/>
  <c r="O274" i="1"/>
  <c r="O179" i="1"/>
  <c r="O233" i="1"/>
  <c r="O287" i="1"/>
  <c r="O88" i="1"/>
  <c r="O122" i="1"/>
  <c r="O176" i="1"/>
  <c r="O22" i="1"/>
  <c r="O25" i="1"/>
  <c r="O67" i="1"/>
  <c r="O34" i="1"/>
  <c r="O58" i="1"/>
  <c r="O272" i="1"/>
  <c r="O124" i="1"/>
  <c r="O137" i="1"/>
  <c r="O219" i="1"/>
  <c r="O222" i="1"/>
  <c r="O191" i="1"/>
  <c r="O171" i="1"/>
  <c r="O308" i="1"/>
  <c r="O262" i="1"/>
  <c r="O289" i="1"/>
  <c r="O152" i="1"/>
  <c r="O215" i="1"/>
  <c r="O269" i="1"/>
  <c r="O37" i="1"/>
  <c r="O100" i="1"/>
  <c r="O52" i="1"/>
  <c r="O76" i="1"/>
  <c r="O209" i="1"/>
  <c r="O227" i="1"/>
  <c r="O172" i="1"/>
  <c r="O166" i="1"/>
  <c r="O189" i="1"/>
  <c r="O225" i="1"/>
  <c r="O261" i="1"/>
  <c r="O203" i="1"/>
  <c r="O230" i="1"/>
  <c r="O257" i="1"/>
  <c r="O284" i="1"/>
  <c r="O235" i="1"/>
  <c r="O205" i="1"/>
  <c r="O259" i="1"/>
  <c r="O313" i="1"/>
  <c r="O214" i="1"/>
  <c r="O268" i="1"/>
  <c r="O177" i="1"/>
  <c r="O299" i="1"/>
  <c r="O221" i="1"/>
  <c r="O275" i="1"/>
  <c r="O307" i="1"/>
  <c r="O309" i="1"/>
  <c r="O187" i="1"/>
  <c r="O241" i="1"/>
  <c r="O295" i="1"/>
  <c r="O193" i="1"/>
  <c r="O229" i="1"/>
  <c r="O265" i="1"/>
  <c r="O301" i="1"/>
  <c r="O161" i="1"/>
  <c r="O70" i="1"/>
  <c r="O104" i="1"/>
  <c r="O43" i="1"/>
  <c r="O148" i="1"/>
  <c r="O94" i="1"/>
  <c r="O181" i="1"/>
  <c r="O146" i="1"/>
  <c r="O246" i="1"/>
  <c r="O143" i="1"/>
  <c r="O228" i="1"/>
  <c r="O162" i="1"/>
  <c r="O231" i="1"/>
  <c r="O139" i="1"/>
  <c r="O178" i="1"/>
  <c r="O297" i="1"/>
  <c r="O188" i="1"/>
  <c r="O242" i="1"/>
  <c r="O296" i="1"/>
  <c r="O211" i="1"/>
  <c r="O247" i="1"/>
  <c r="O283" i="1"/>
  <c r="O253" i="1"/>
  <c r="O280" i="1"/>
  <c r="O125" i="1"/>
  <c r="O258" i="1"/>
  <c r="O102" i="1"/>
  <c r="O249" i="1"/>
  <c r="O145" i="1"/>
  <c r="O254" i="1"/>
  <c r="O217" i="1"/>
  <c r="O312" i="1"/>
  <c r="O204" i="1"/>
  <c r="O13" i="1"/>
  <c r="O16" i="1"/>
  <c r="O245" i="1"/>
  <c r="O190" i="1"/>
  <c r="O294" i="1"/>
  <c r="O198" i="1"/>
  <c r="O234" i="1"/>
  <c r="O270" i="1"/>
  <c r="O167" i="1"/>
  <c r="O311" i="1"/>
  <c r="O244" i="1"/>
  <c r="O271" i="1"/>
  <c r="O298" i="1"/>
  <c r="O175" i="1"/>
  <c r="O197" i="1"/>
  <c r="O251" i="1"/>
  <c r="O305" i="1"/>
  <c r="O164" i="1"/>
  <c r="O128" i="1"/>
  <c r="O200" i="1"/>
  <c r="O199" i="1"/>
  <c r="O290" i="1"/>
  <c r="O185" i="1"/>
  <c r="O212" i="1"/>
  <c r="O239" i="1"/>
  <c r="O266" i="1"/>
  <c r="O223" i="1"/>
  <c r="O277" i="1"/>
  <c r="O317" i="1"/>
  <c r="O158" i="1"/>
  <c r="O7" i="1"/>
  <c r="O156" i="1"/>
  <c r="O150" i="1"/>
  <c r="O282" i="1"/>
  <c r="O182" i="1"/>
  <c r="O110" i="1"/>
  <c r="O303" i="1"/>
  <c r="O306" i="1"/>
  <c r="O293" i="1"/>
  <c r="O300" i="1"/>
  <c r="O184" i="1"/>
  <c r="O220" i="1"/>
  <c r="O256" i="1"/>
  <c r="O292" i="1"/>
  <c r="O206" i="1"/>
  <c r="O260" i="1"/>
  <c r="O314" i="1"/>
  <c r="O154" i="1"/>
  <c r="O194" i="1"/>
  <c r="O248" i="1"/>
  <c r="O134" i="1"/>
  <c r="O218" i="1"/>
  <c r="O285" i="1"/>
  <c r="O195" i="1"/>
  <c r="O173" i="1"/>
  <c r="O291" i="1"/>
  <c r="O226" i="1"/>
  <c r="O207" i="1"/>
  <c r="O243" i="1"/>
  <c r="O279" i="1"/>
  <c r="O232" i="1"/>
  <c r="O286" i="1"/>
  <c r="O315" i="1"/>
  <c r="O186" i="1"/>
  <c r="O31" i="1"/>
  <c r="O281" i="1"/>
  <c r="O103" i="1"/>
  <c r="O151" i="1"/>
  <c r="O263" i="1"/>
  <c r="O153" i="1"/>
  <c r="AB2" i="6" a="1"/>
  <c r="AB2" i="6" s="1"/>
  <c r="P305" i="1"/>
  <c r="P296" i="1"/>
  <c r="P287" i="1"/>
  <c r="P278" i="1"/>
  <c r="P269" i="1"/>
  <c r="P260" i="1"/>
  <c r="P251" i="1"/>
  <c r="P242" i="1"/>
  <c r="P233" i="1"/>
  <c r="P224" i="1"/>
  <c r="P215" i="1"/>
  <c r="P206" i="1"/>
  <c r="P197" i="1"/>
  <c r="P188" i="1"/>
  <c r="P319" i="1"/>
  <c r="P307" i="1"/>
  <c r="P298" i="1"/>
  <c r="P289" i="1"/>
  <c r="P304" i="1"/>
  <c r="P295" i="1"/>
  <c r="P286" i="1"/>
  <c r="P277" i="1"/>
  <c r="P268" i="1"/>
  <c r="P259" i="1"/>
  <c r="P250" i="1"/>
  <c r="P241" i="1"/>
  <c r="P232" i="1"/>
  <c r="P317" i="1"/>
  <c r="P313" i="1"/>
  <c r="P306" i="1"/>
  <c r="P310" i="1"/>
  <c r="P301" i="1"/>
  <c r="P292" i="1"/>
  <c r="P283" i="1"/>
  <c r="P274" i="1"/>
  <c r="P265" i="1"/>
  <c r="P256" i="1"/>
  <c r="P247" i="1"/>
  <c r="P238" i="1"/>
  <c r="P229" i="1"/>
  <c r="P220" i="1"/>
  <c r="P211" i="1"/>
  <c r="P280" i="1"/>
  <c r="P244" i="1"/>
  <c r="P166" i="1"/>
  <c r="P131" i="1"/>
  <c r="P120" i="1"/>
  <c r="P99" i="1"/>
  <c r="P96" i="1"/>
  <c r="P93" i="1"/>
  <c r="P90" i="1"/>
  <c r="P87" i="1"/>
  <c r="P84" i="1"/>
  <c r="P81" i="1"/>
  <c r="P78" i="1"/>
  <c r="P75" i="1"/>
  <c r="P72" i="1"/>
  <c r="P69" i="1"/>
  <c r="P66" i="1"/>
  <c r="P63" i="1"/>
  <c r="P60" i="1"/>
  <c r="P57" i="1"/>
  <c r="P54" i="1"/>
  <c r="P51" i="1"/>
  <c r="P48" i="1"/>
  <c r="P270" i="1"/>
  <c r="P225" i="1"/>
  <c r="P216" i="1"/>
  <c r="P207" i="1"/>
  <c r="P196" i="1"/>
  <c r="P177" i="1"/>
  <c r="P170" i="1"/>
  <c r="P134" i="1"/>
  <c r="P123" i="1"/>
  <c r="P102" i="1"/>
  <c r="P234" i="1"/>
  <c r="P193" i="1"/>
  <c r="P155" i="1"/>
  <c r="P153" i="1"/>
  <c r="P126" i="1"/>
  <c r="P129" i="1"/>
  <c r="P187" i="1"/>
  <c r="P165" i="1"/>
  <c r="P163" i="1"/>
  <c r="P118" i="1"/>
  <c r="P253" i="1"/>
  <c r="P198" i="1"/>
  <c r="P179" i="1"/>
  <c r="P161" i="1"/>
  <c r="P243" i="1"/>
  <c r="P237" i="1"/>
  <c r="P174" i="1"/>
  <c r="P279" i="1"/>
  <c r="P132" i="1"/>
  <c r="P135" i="1"/>
  <c r="P184" i="1"/>
  <c r="P167" i="1"/>
  <c r="P262" i="1"/>
  <c r="P192" i="1"/>
  <c r="P189" i="1"/>
  <c r="P138" i="1"/>
  <c r="P124" i="1"/>
  <c r="P103" i="1"/>
  <c r="P139" i="1"/>
  <c r="P297" i="1"/>
  <c r="P288" i="1"/>
  <c r="P252" i="1"/>
  <c r="P141" i="1"/>
  <c r="P116" i="1"/>
  <c r="P111" i="1"/>
  <c r="P164" i="1"/>
  <c r="P152" i="1"/>
  <c r="P144" i="1"/>
  <c r="P130" i="1"/>
  <c r="P119" i="1"/>
  <c r="P106" i="1"/>
  <c r="P98" i="1"/>
  <c r="P95" i="1"/>
  <c r="P92" i="1"/>
  <c r="P89" i="1"/>
  <c r="P86" i="1"/>
  <c r="P83" i="1"/>
  <c r="P80" i="1"/>
  <c r="P77" i="1"/>
  <c r="P74" i="1"/>
  <c r="P71" i="1"/>
  <c r="P68" i="1"/>
  <c r="P65" i="1"/>
  <c r="P62" i="1"/>
  <c r="P59" i="1"/>
  <c r="P56" i="1"/>
  <c r="P53" i="1"/>
  <c r="P50" i="1"/>
  <c r="P47" i="1"/>
  <c r="P44" i="1"/>
  <c r="P41" i="1"/>
  <c r="P38" i="1"/>
  <c r="P35" i="1"/>
  <c r="P32" i="1"/>
  <c r="P29" i="1"/>
  <c r="P26" i="1"/>
  <c r="P23" i="1"/>
  <c r="P20" i="1"/>
  <c r="P17" i="1"/>
  <c r="P14" i="1"/>
  <c r="P11" i="1"/>
  <c r="P8" i="1"/>
  <c r="P5" i="1"/>
  <c r="P2" i="1"/>
  <c r="P271" i="1"/>
  <c r="P226" i="1"/>
  <c r="P217" i="1"/>
  <c r="P208" i="1"/>
  <c r="P133" i="1"/>
  <c r="P255" i="1"/>
  <c r="P183" i="1"/>
  <c r="P173" i="1"/>
  <c r="P175" i="1"/>
  <c r="P261" i="1"/>
  <c r="P235" i="1"/>
  <c r="P223" i="1"/>
  <c r="P214" i="1"/>
  <c r="P205" i="1"/>
  <c r="P162" i="1"/>
  <c r="P291" i="1"/>
  <c r="P202" i="1"/>
  <c r="P199" i="1"/>
  <c r="P24" i="1"/>
  <c r="P9" i="1"/>
  <c r="P27" i="1"/>
  <c r="P21" i="1"/>
  <c r="P30" i="1"/>
  <c r="P12" i="1"/>
  <c r="P117" i="1"/>
  <c r="P33" i="1"/>
  <c r="P128" i="1"/>
  <c r="P36" i="1"/>
  <c r="P108" i="1"/>
  <c r="P39" i="1"/>
  <c r="P3" i="1"/>
  <c r="P45" i="1"/>
  <c r="P18" i="1"/>
  <c r="P42" i="1"/>
  <c r="P6" i="1"/>
  <c r="P15" i="1"/>
  <c r="P154" i="1"/>
  <c r="P13" i="1"/>
  <c r="P55" i="1"/>
  <c r="P176" i="1"/>
  <c r="P218" i="1"/>
  <c r="P240" i="1"/>
  <c r="P312" i="1"/>
  <c r="P156" i="1"/>
  <c r="P194" i="1"/>
  <c r="P221" i="1"/>
  <c r="P248" i="1"/>
  <c r="P275" i="1"/>
  <c r="P299" i="1"/>
  <c r="P315" i="1"/>
  <c r="P107" i="1"/>
  <c r="P273" i="1"/>
  <c r="P64" i="1"/>
  <c r="P88" i="1"/>
  <c r="P79" i="1"/>
  <c r="P58" i="1"/>
  <c r="P49" i="1"/>
  <c r="P281" i="1"/>
  <c r="P303" i="1"/>
  <c r="P263" i="1"/>
  <c r="P219" i="1"/>
  <c r="P258" i="1"/>
  <c r="P112" i="1"/>
  <c r="P316" i="1"/>
  <c r="P10" i="1"/>
  <c r="P104" i="1"/>
  <c r="P4" i="1"/>
  <c r="P22" i="1"/>
  <c r="P91" i="1"/>
  <c r="P136" i="1"/>
  <c r="P122" i="1"/>
  <c r="P160" i="1"/>
  <c r="P302" i="1"/>
  <c r="P70" i="1"/>
  <c r="P94" i="1"/>
  <c r="P127" i="1"/>
  <c r="P204" i="1"/>
  <c r="P222" i="1"/>
  <c r="P282" i="1"/>
  <c r="P168" i="1"/>
  <c r="P180" i="1"/>
  <c r="P228" i="1"/>
  <c r="P314" i="1"/>
  <c r="P300" i="1"/>
  <c r="P318" i="1"/>
  <c r="P115" i="1"/>
  <c r="P43" i="1"/>
  <c r="P28" i="1"/>
  <c r="P236" i="1"/>
  <c r="P181" i="1"/>
  <c r="P101" i="1"/>
  <c r="P203" i="1"/>
  <c r="P230" i="1"/>
  <c r="P257" i="1"/>
  <c r="P284" i="1"/>
  <c r="P67" i="1"/>
  <c r="P85" i="1"/>
  <c r="P137" i="1"/>
  <c r="P125" i="1"/>
  <c r="P272" i="1"/>
  <c r="P190" i="1"/>
  <c r="P191" i="1"/>
  <c r="P142" i="1"/>
  <c r="P264" i="1"/>
  <c r="P308" i="1"/>
  <c r="P201" i="1"/>
  <c r="P210" i="1"/>
  <c r="P46" i="1"/>
  <c r="P61" i="1"/>
  <c r="P34" i="1"/>
  <c r="P16" i="1"/>
  <c r="P285" i="1"/>
  <c r="P195" i="1"/>
  <c r="P209" i="1"/>
  <c r="P227" i="1"/>
  <c r="P267" i="1"/>
  <c r="P172" i="1"/>
  <c r="P178" i="1"/>
  <c r="P309" i="1"/>
  <c r="P25" i="1"/>
  <c r="P143" i="1"/>
  <c r="P73" i="1"/>
  <c r="P249" i="1"/>
  <c r="P145" i="1"/>
  <c r="P147" i="1"/>
  <c r="P290" i="1"/>
  <c r="P311" i="1"/>
  <c r="P113" i="1"/>
  <c r="P100" i="1"/>
  <c r="P82" i="1"/>
  <c r="P7" i="1"/>
  <c r="P97" i="1"/>
  <c r="P52" i="1"/>
  <c r="P76" i="1"/>
  <c r="P31" i="1"/>
  <c r="P37" i="1"/>
  <c r="P110" i="1"/>
  <c r="P148" i="1"/>
  <c r="P151" i="1"/>
  <c r="P182" i="1"/>
  <c r="P254" i="1"/>
  <c r="P185" i="1"/>
  <c r="P212" i="1"/>
  <c r="P239" i="1"/>
  <c r="P266" i="1"/>
  <c r="P200" i="1"/>
  <c r="P186" i="1"/>
  <c r="P140" i="1"/>
  <c r="P19" i="1"/>
  <c r="P146" i="1"/>
  <c r="P109" i="1"/>
  <c r="P245" i="1"/>
  <c r="P213" i="1"/>
  <c r="P231" i="1"/>
  <c r="P294" i="1"/>
  <c r="P157" i="1"/>
  <c r="P149" i="1"/>
  <c r="P293" i="1"/>
  <c r="P171" i="1"/>
  <c r="P105" i="1"/>
  <c r="P40" i="1"/>
  <c r="P169" i="1"/>
  <c r="P114" i="1"/>
  <c r="P276" i="1"/>
  <c r="P246" i="1"/>
  <c r="P159" i="1"/>
  <c r="P150" i="1"/>
  <c r="P121" i="1"/>
  <c r="P158" i="1"/>
  <c r="L2" i="5" a="1"/>
  <c r="L2" i="5" s="1"/>
  <c r="N318" i="1"/>
  <c r="N314" i="1"/>
  <c r="N311" i="1"/>
  <c r="N302" i="1"/>
  <c r="N293" i="1"/>
  <c r="N284" i="1"/>
  <c r="N275" i="1"/>
  <c r="N266" i="1"/>
  <c r="N257" i="1"/>
  <c r="N248" i="1"/>
  <c r="N239" i="1"/>
  <c r="N230" i="1"/>
  <c r="N221" i="1"/>
  <c r="N212" i="1"/>
  <c r="N203" i="1"/>
  <c r="N194" i="1"/>
  <c r="N185" i="1"/>
  <c r="N183" i="1"/>
  <c r="N306" i="1"/>
  <c r="N297" i="1"/>
  <c r="N170" i="1"/>
  <c r="N308" i="1"/>
  <c r="N299" i="1"/>
  <c r="N310" i="1"/>
  <c r="N301" i="1"/>
  <c r="N292" i="1"/>
  <c r="N283" i="1"/>
  <c r="N274" i="1"/>
  <c r="N265" i="1"/>
  <c r="N256" i="1"/>
  <c r="N247" i="1"/>
  <c r="N238" i="1"/>
  <c r="N229" i="1"/>
  <c r="N220" i="1"/>
  <c r="N211" i="1"/>
  <c r="N202" i="1"/>
  <c r="N193" i="1"/>
  <c r="N184" i="1"/>
  <c r="N315" i="1"/>
  <c r="N305" i="1"/>
  <c r="N296" i="1"/>
  <c r="N303" i="1"/>
  <c r="N180" i="1"/>
  <c r="N175" i="1"/>
  <c r="N260" i="1"/>
  <c r="N117" i="1"/>
  <c r="N270" i="1"/>
  <c r="N225" i="1"/>
  <c r="N216" i="1"/>
  <c r="N207" i="1"/>
  <c r="N120" i="1"/>
  <c r="N123" i="1"/>
  <c r="N224" i="1"/>
  <c r="N215" i="1"/>
  <c r="N198" i="1"/>
  <c r="N179" i="1"/>
  <c r="N161" i="1"/>
  <c r="N157" i="1"/>
  <c r="N151" i="1"/>
  <c r="N110" i="1"/>
  <c r="N234" i="1"/>
  <c r="N155" i="1"/>
  <c r="N153" i="1"/>
  <c r="N126" i="1"/>
  <c r="N269" i="1"/>
  <c r="N206" i="1"/>
  <c r="N137" i="1"/>
  <c r="N279" i="1"/>
  <c r="N243" i="1"/>
  <c r="N240" i="1"/>
  <c r="N233" i="1"/>
  <c r="N163" i="1"/>
  <c r="N159" i="1"/>
  <c r="N140" i="1"/>
  <c r="N167" i="1"/>
  <c r="N165" i="1"/>
  <c r="N132" i="1"/>
  <c r="N118" i="1"/>
  <c r="N278" i="1"/>
  <c r="N242" i="1"/>
  <c r="N197" i="1"/>
  <c r="N189" i="1"/>
  <c r="N176" i="1"/>
  <c r="N135" i="1"/>
  <c r="N191" i="1"/>
  <c r="N288" i="1"/>
  <c r="N252" i="1"/>
  <c r="N200" i="1"/>
  <c r="N138" i="1"/>
  <c r="N158" i="1"/>
  <c r="N152" i="1"/>
  <c r="N141" i="1"/>
  <c r="N186" i="1"/>
  <c r="N116" i="1"/>
  <c r="N111" i="1"/>
  <c r="N261" i="1"/>
  <c r="N287" i="1"/>
  <c r="N251" i="1"/>
  <c r="N188" i="1"/>
  <c r="N173" i="1"/>
  <c r="N160" i="1"/>
  <c r="N144" i="1"/>
  <c r="N130" i="1"/>
  <c r="N119" i="1"/>
  <c r="N106" i="1"/>
  <c r="N101" i="1"/>
  <c r="N98" i="1"/>
  <c r="N95" i="1"/>
  <c r="N92" i="1"/>
  <c r="N89" i="1"/>
  <c r="N86" i="1"/>
  <c r="N83" i="1"/>
  <c r="N80" i="1"/>
  <c r="N77" i="1"/>
  <c r="N74" i="1"/>
  <c r="N71" i="1"/>
  <c r="N68" i="1"/>
  <c r="N65" i="1"/>
  <c r="N62" i="1"/>
  <c r="N59" i="1"/>
  <c r="N56" i="1"/>
  <c r="N53" i="1"/>
  <c r="N50" i="1"/>
  <c r="N47" i="1"/>
  <c r="N44" i="1"/>
  <c r="N41" i="1"/>
  <c r="N38" i="1"/>
  <c r="N35" i="1"/>
  <c r="N32" i="1"/>
  <c r="N29" i="1"/>
  <c r="N26" i="1"/>
  <c r="N23" i="1"/>
  <c r="N20" i="1"/>
  <c r="N17" i="1"/>
  <c r="N14" i="1"/>
  <c r="N11" i="1"/>
  <c r="N8" i="1"/>
  <c r="N5" i="1"/>
  <c r="N2" i="1"/>
  <c r="N258" i="1"/>
  <c r="N105" i="1"/>
  <c r="N133" i="1"/>
  <c r="N129" i="1"/>
  <c r="N122" i="1"/>
  <c r="N115" i="1"/>
  <c r="N10" i="1"/>
  <c r="N57" i="1"/>
  <c r="N96" i="1"/>
  <c r="N72" i="1"/>
  <c r="N113" i="1"/>
  <c r="N51" i="1"/>
  <c r="N125" i="1"/>
  <c r="N285" i="1"/>
  <c r="N195" i="1"/>
  <c r="N219" i="1"/>
  <c r="N134" i="1"/>
  <c r="N109" i="1"/>
  <c r="N307" i="1"/>
  <c r="N196" i="1"/>
  <c r="N232" i="1"/>
  <c r="N268" i="1"/>
  <c r="N304" i="1"/>
  <c r="N174" i="1"/>
  <c r="N182" i="1"/>
  <c r="N6" i="1"/>
  <c r="N121" i="1"/>
  <c r="N33" i="1"/>
  <c r="N13" i="1"/>
  <c r="N55" i="1"/>
  <c r="N84" i="1"/>
  <c r="N181" i="1"/>
  <c r="N218" i="1"/>
  <c r="N237" i="1"/>
  <c r="N273" i="1"/>
  <c r="N164" i="1"/>
  <c r="N213" i="1"/>
  <c r="N317" i="1"/>
  <c r="N319" i="1"/>
  <c r="N64" i="1"/>
  <c r="N93" i="1"/>
  <c r="N88" i="1"/>
  <c r="N79" i="1"/>
  <c r="N81" i="1"/>
  <c r="N58" i="1"/>
  <c r="N87" i="1"/>
  <c r="N49" i="1"/>
  <c r="N281" i="1"/>
  <c r="N282" i="1"/>
  <c r="N263" i="1"/>
  <c r="N267" i="1"/>
  <c r="N208" i="1"/>
  <c r="N255" i="1"/>
  <c r="N316" i="1"/>
  <c r="N104" i="1"/>
  <c r="N27" i="1"/>
  <c r="N4" i="1"/>
  <c r="N22" i="1"/>
  <c r="N39" i="1"/>
  <c r="N12" i="1"/>
  <c r="N91" i="1"/>
  <c r="N148" i="1"/>
  <c r="N222" i="1"/>
  <c r="N128" i="1"/>
  <c r="N136" i="1"/>
  <c r="N262" i="1"/>
  <c r="N289" i="1"/>
  <c r="N205" i="1"/>
  <c r="N241" i="1"/>
  <c r="N277" i="1"/>
  <c r="N313" i="1"/>
  <c r="N78" i="1"/>
  <c r="N253" i="1"/>
  <c r="N280" i="1"/>
  <c r="N312" i="1"/>
  <c r="N70" i="1"/>
  <c r="N60" i="1"/>
  <c r="N94" i="1"/>
  <c r="N172" i="1"/>
  <c r="N168" i="1"/>
  <c r="N235" i="1"/>
  <c r="N300" i="1"/>
  <c r="N30" i="1"/>
  <c r="N43" i="1"/>
  <c r="N54" i="1"/>
  <c r="N18" i="1"/>
  <c r="N28" i="1"/>
  <c r="N236" i="1"/>
  <c r="N102" i="1"/>
  <c r="N166" i="1"/>
  <c r="N231" i="1"/>
  <c r="N162" i="1"/>
  <c r="N139" i="1"/>
  <c r="N178" i="1"/>
  <c r="N290" i="1"/>
  <c r="N309" i="1"/>
  <c r="N9" i="1"/>
  <c r="N67" i="1"/>
  <c r="N85" i="1"/>
  <c r="N42" i="1"/>
  <c r="N114" i="1"/>
  <c r="N66" i="1"/>
  <c r="N150" i="1"/>
  <c r="N192" i="1"/>
  <c r="N272" i="1"/>
  <c r="N210" i="1"/>
  <c r="N228" i="1"/>
  <c r="N142" i="1"/>
  <c r="N146" i="1"/>
  <c r="N217" i="1"/>
  <c r="N214" i="1"/>
  <c r="N250" i="1"/>
  <c r="N286" i="1"/>
  <c r="N124" i="1"/>
  <c r="N36" i="1"/>
  <c r="N46" i="1"/>
  <c r="N75" i="1"/>
  <c r="N61" i="1"/>
  <c r="N90" i="1"/>
  <c r="N63" i="1"/>
  <c r="N34" i="1"/>
  <c r="N69" i="1"/>
  <c r="N16" i="1"/>
  <c r="N15" i="1"/>
  <c r="N21" i="1"/>
  <c r="N103" i="1"/>
  <c r="N209" i="1"/>
  <c r="N227" i="1"/>
  <c r="N145" i="1"/>
  <c r="N190" i="1"/>
  <c r="N149" i="1"/>
  <c r="N177" i="1"/>
  <c r="N244" i="1"/>
  <c r="N271" i="1"/>
  <c r="N298" i="1"/>
  <c r="N108" i="1"/>
  <c r="N25" i="1"/>
  <c r="N3" i="1"/>
  <c r="N131" i="1"/>
  <c r="N73" i="1"/>
  <c r="N169" i="1"/>
  <c r="N201" i="1"/>
  <c r="N276" i="1"/>
  <c r="N264" i="1"/>
  <c r="N147" i="1"/>
  <c r="N199" i="1"/>
  <c r="N156" i="1"/>
  <c r="N291" i="1"/>
  <c r="N226" i="1"/>
  <c r="N294" i="1"/>
  <c r="N40" i="1"/>
  <c r="N204" i="1"/>
  <c r="N112" i="1"/>
  <c r="N100" i="1"/>
  <c r="N82" i="1"/>
  <c r="N99" i="1"/>
  <c r="N7" i="1"/>
  <c r="N24" i="1"/>
  <c r="N97" i="1"/>
  <c r="N52" i="1"/>
  <c r="N76" i="1"/>
  <c r="N31" i="1"/>
  <c r="N37" i="1"/>
  <c r="N249" i="1"/>
  <c r="N246" i="1"/>
  <c r="N154" i="1"/>
  <c r="N171" i="1"/>
  <c r="N127" i="1"/>
  <c r="N107" i="1"/>
  <c r="N254" i="1"/>
  <c r="N187" i="1"/>
  <c r="N223" i="1"/>
  <c r="N259" i="1"/>
  <c r="N295" i="1"/>
  <c r="N19" i="1"/>
  <c r="N45" i="1"/>
  <c r="N245" i="1"/>
  <c r="N143" i="1"/>
  <c r="N48" i="1"/>
</calcChain>
</file>

<file path=xl/comments1.xml><?xml version="1.0" encoding="utf-8"?>
<comments xmlns="http://schemas.openxmlformats.org/spreadsheetml/2006/main">
  <authors>
    <author/>
  </authors>
  <commentList>
    <comment ref="A1" authorId="0" shapeId="0">
      <text>
        <r>
          <rPr>
            <sz val="10"/>
            <color rgb="FF000000"/>
            <rFont val="Calibri"/>
            <scheme val="minor"/>
          </rPr>
          <t>Select the name of the author who is/did review this paper</t>
        </r>
      </text>
    </comment>
    <comment ref="B1" authorId="0" shapeId="0">
      <text>
        <r>
          <rPr>
            <sz val="10"/>
            <color rgb="FF000000"/>
            <rFont val="Calibri"/>
            <scheme val="minor"/>
          </rPr>
          <t>Don't type anything in this column!
NOTE: These are now colored red based on whether they are flagged as "relevant" to the study or not, green if they are flagged as "relevant" (or not flagged at all)</t>
        </r>
      </text>
    </comment>
    <comment ref="I1" authorId="0" shapeId="0">
      <text>
        <r>
          <rPr>
            <sz val="10"/>
            <color rgb="FF000000"/>
            <rFont val="Calibri"/>
            <scheme val="minor"/>
          </rPr>
          <t>is the paper particularly interesting from a technical standpoint?</t>
        </r>
      </text>
    </comment>
    <comment ref="B5" authorId="0" shapeId="0">
      <text>
        <r>
          <rPr>
            <sz val="10"/>
            <color rgb="FF000000"/>
            <rFont val="Calibri"/>
            <scheme val="minor"/>
          </rPr>
          <t>if this has entries in the dataset/processing/outputs/accuracy, it should be relevant, yes?
	-Robert McNabb</t>
        </r>
      </text>
    </comment>
    <comment ref="B38" authorId="0" shapeId="0">
      <text>
        <r>
          <rPr>
            <sz val="10"/>
            <color rgb="FF000000"/>
            <rFont val="Calibri"/>
            <scheme val="minor"/>
          </rPr>
          <t>This one is tricky as there are many processing options leading to many accuracy results. Should there be a dataset for each option?
	-Aa Ee</t>
        </r>
      </text>
    </comment>
    <comment ref="B87" authorId="0" shapeId="0">
      <text>
        <r>
          <rPr>
            <sz val="10"/>
            <color rgb="FF000000"/>
            <rFont val="Calibri"/>
            <scheme val="minor"/>
          </rPr>
          <t>if this has entries in the dataset/processing/outputs/accuracy, it should be relevant, yes?
	-Robert McNabb
Hey Bob,
just read your comment. No, in our discussion we decided (if I remember correctly) that this paper is not relevant because it is based on Maurer 2015 and does interpretation of the results (glacier changes). I do, for that reason, not consider this paper as relevant.
	-Melanie Elias</t>
        </r>
      </text>
    </comment>
    <comment ref="B92" authorId="0" shapeId="0">
      <text>
        <r>
          <rPr>
            <sz val="10"/>
            <color rgb="FF000000"/>
            <rFont val="Calibri"/>
            <scheme val="minor"/>
          </rPr>
          <t>This one is a little bit more complicated as there are three softwares used and thus for three softwares accuracies given. Should I create a dataset for each time and software processing version?
	-Aa Ee</t>
        </r>
      </text>
    </comment>
  </commentList>
</comments>
</file>

<file path=xl/comments2.xml><?xml version="1.0" encoding="utf-8"?>
<comments xmlns="http://schemas.openxmlformats.org/spreadsheetml/2006/main">
  <authors>
    <author/>
  </authors>
  <commentList>
    <comment ref="B1" authorId="0" shapeId="0">
      <text>
        <r>
          <rPr>
            <sz val="10"/>
            <color rgb="FF000000"/>
            <rFont val="Calibri"/>
            <scheme val="minor"/>
          </rPr>
          <t>Minimum Latitude value (in decimal degrees)</t>
        </r>
      </text>
    </comment>
    <comment ref="C1" authorId="0" shapeId="0">
      <text>
        <r>
          <rPr>
            <sz val="10"/>
            <color rgb="FF000000"/>
            <rFont val="Calibri"/>
            <scheme val="minor"/>
          </rPr>
          <t>Maximum Latitude value (in decimal degrees)</t>
        </r>
      </text>
    </comment>
    <comment ref="D1" authorId="0" shapeId="0">
      <text>
        <r>
          <rPr>
            <sz val="10"/>
            <color rgb="FF000000"/>
            <rFont val="Calibri"/>
            <scheme val="minor"/>
          </rPr>
          <t>Minimum Longitude value (in decimal degrees)</t>
        </r>
      </text>
    </comment>
    <comment ref="E1" authorId="0" shapeId="0">
      <text>
        <r>
          <rPr>
            <sz val="10"/>
            <color rgb="FF000000"/>
            <rFont val="Calibri"/>
            <scheme val="minor"/>
          </rPr>
          <t>Maximum Longitude value (in decimal degrees)</t>
        </r>
      </text>
    </comment>
    <comment ref="B90" authorId="0" shapeId="0">
      <text>
        <r>
          <rPr>
            <sz val="10"/>
            <color rgb="FF000000"/>
            <rFont val="Calibri"/>
            <scheme val="minor"/>
          </rPr>
          <t>simplified boundaries to roughly match fig. 1
	-Robert McNabb</t>
        </r>
      </text>
    </comment>
    <comment ref="A159" authorId="0" shapeId="0">
      <text>
        <r>
          <rPr>
            <sz val="10"/>
            <color rgb="FF000000"/>
            <rFont val="Calibri"/>
            <scheme val="minor"/>
          </rPr>
          <t>Maps like their Figure 1 should not be allowed through peer-review.
	-Robert McNabb</t>
        </r>
      </text>
    </comment>
    <comment ref="A167" authorId="0" shapeId="0">
      <text>
        <r>
          <rPr>
            <sz val="10"/>
            <color rgb="FF000000"/>
            <rFont val="Calibri"/>
            <scheme val="minor"/>
          </rPr>
          <t>two study site, delete one
	-Livia Piermattei</t>
        </r>
      </text>
    </comment>
    <comment ref="F169" authorId="0" shapeId="0">
      <text>
        <r>
          <rPr>
            <sz val="10"/>
            <color rgb="FF000000"/>
            <rFont val="Calibri"/>
            <scheme val="minor"/>
          </rPr>
          <t>seems like it's worth breaking it up
	-Robert McNabb</t>
        </r>
      </text>
    </comment>
    <comment ref="A183" authorId="0" shapeId="0">
      <text>
        <r>
          <rPr>
            <sz val="10"/>
            <color rgb="FF000000"/>
            <rFont val="Calibri"/>
            <scheme val="minor"/>
          </rPr>
          <t>somehow I don't have access to this anymore - anyone else have a copy?
	-Robert McNabb
I downloaded the paper and put it into our Google Drive (Literature -&gt; non_accessible_papers)
	-Melanie Elias</t>
        </r>
      </text>
    </comment>
  </commentList>
</comments>
</file>

<file path=xl/comments3.xml><?xml version="1.0" encoding="utf-8"?>
<comments xmlns="http://schemas.openxmlformats.org/spreadsheetml/2006/main">
  <authors>
    <author/>
  </authors>
  <commentList>
    <comment ref="A1" authorId="0" shapeId="0">
      <text>
        <r>
          <rPr>
            <sz val="10"/>
            <color rgb="FF000000"/>
            <rFont val="Calibri"/>
            <scheme val="minor"/>
          </rPr>
          <t>Select the publication key from the list
NOTE: if the study has multiple study areas, you can use multiple polygons</t>
        </r>
      </text>
    </comment>
    <comment ref="B1" authorId="0" shapeId="0">
      <text>
        <r>
          <rPr>
            <sz val="10"/>
            <color rgb="FF000000"/>
            <rFont val="Calibri"/>
            <scheme val="minor"/>
          </rPr>
          <t>What kind of data did the study use? Aerial, Satellite, Terrestrial, or a mix?
----
Why do we have the data type twice? (Here in "Scientific" and again in "Datasets")
	-Melanie Elias</t>
        </r>
      </text>
    </comment>
    <comment ref="C1" authorId="0" shapeId="0">
      <text>
        <r>
          <rPr>
            <sz val="10"/>
            <color rgb="FF000000"/>
            <rFont val="Calibri"/>
            <scheme val="minor"/>
          </rPr>
          <t>Is this study a processing study, an application study, or both?</t>
        </r>
      </text>
    </comment>
    <comment ref="D1" authorId="0" shapeId="0">
      <text>
        <r>
          <rPr>
            <sz val="10"/>
            <color rgb="FF000000"/>
            <rFont val="Calibri"/>
            <scheme val="minor"/>
          </rPr>
          <t>What broad scientific category does this study fall under?</t>
        </r>
      </text>
    </comment>
    <comment ref="E1" authorId="0" shapeId="0">
      <text>
        <r>
          <rPr>
            <sz val="10"/>
            <color rgb="FF000000"/>
            <rFont val="Calibri"/>
            <scheme val="minor"/>
          </rPr>
          <t>Is the study relevant for our review? I.e., do they actually reprocess the images, or just use them/orthorectify them?</t>
        </r>
      </text>
    </comment>
    <comment ref="F1" authorId="0" shapeId="0">
      <text>
        <r>
          <rPr>
            <sz val="10"/>
            <color rgb="FF000000"/>
            <rFont val="Calibri"/>
            <scheme val="minor"/>
          </rPr>
          <t>Give a (brief) description of the study</t>
        </r>
      </text>
    </comment>
    <comment ref="G1" authorId="0" shapeId="0">
      <text>
        <r>
          <rPr>
            <sz val="10"/>
            <color rgb="FF000000"/>
            <rFont val="Calibri"/>
            <scheme val="minor"/>
          </rPr>
          <t>Any additional notes about the study?</t>
        </r>
      </text>
    </comment>
    <comment ref="H1" authorId="0" shapeId="0">
      <text>
        <r>
          <rPr>
            <sz val="10"/>
            <color rgb="FF000000"/>
            <rFont val="Calibri"/>
            <scheme val="minor"/>
          </rPr>
          <t>Is the paper interesting from a technical standpoint? Why?</t>
        </r>
      </text>
    </comment>
    <comment ref="F5" authorId="0" shapeId="0">
      <text>
        <r>
          <rPr>
            <sz val="10"/>
            <color rgb="FF000000"/>
            <rFont val="Calibri"/>
            <scheme val="minor"/>
          </rPr>
          <t>i don't think this is what this paper does, though - it includes the analytical results as a comparison to the "modern" reprocessing
	-Robert McNabb</t>
        </r>
      </text>
    </comment>
    <comment ref="F243" authorId="0" shapeId="0">
      <text>
        <r>
          <rPr>
            <sz val="10"/>
            <color rgb="FF000000"/>
            <rFont val="Calibri"/>
            <scheme val="minor"/>
          </rPr>
          <t>this seems like it would be relevant to our review?
	-Robert McNabb</t>
        </r>
      </text>
    </comment>
  </commentList>
</comments>
</file>

<file path=xl/comments4.xml><?xml version="1.0" encoding="utf-8"?>
<comments xmlns="http://schemas.openxmlformats.org/spreadsheetml/2006/main">
  <authors>
    <author/>
  </authors>
  <commentList>
    <comment ref="A1" authorId="0" shapeId="0">
      <text>
        <r>
          <rPr>
            <sz val="10"/>
            <color rgb="FF000000"/>
            <rFont val="Calibri"/>
            <scheme val="minor"/>
          </rPr>
          <t>Don't type anything in this column!</t>
        </r>
      </text>
    </comment>
    <comment ref="B1" authorId="0" shapeId="0">
      <text>
        <r>
          <rPr>
            <sz val="10"/>
            <color rgb="FF000000"/>
            <rFont val="Calibri"/>
            <scheme val="minor"/>
          </rPr>
          <t>This is the only column of A:C you need to select - the Key and Dataset Number columns will automatically fill, based on your selection here.</t>
        </r>
      </text>
    </comment>
    <comment ref="C1" authorId="0" shapeId="0">
      <text>
        <r>
          <rPr>
            <sz val="10"/>
            <color rgb="FF000000"/>
            <rFont val="Calibri"/>
            <scheme val="minor"/>
          </rPr>
          <t>Don't type anything in this column!</t>
        </r>
      </text>
    </comment>
    <comment ref="D1" authorId="0" shapeId="0">
      <text>
        <r>
          <rPr>
            <sz val="10"/>
            <color rgb="FF000000"/>
            <rFont val="Calibri"/>
            <scheme val="minor"/>
          </rPr>
          <t>What kind of dataset is this? Aerial/Satellite/Terrestrial</t>
        </r>
      </text>
    </comment>
    <comment ref="E1" authorId="0" shapeId="0">
      <text>
        <r>
          <rPr>
            <sz val="10"/>
            <color rgb="FF000000"/>
            <rFont val="Calibri"/>
            <scheme val="minor"/>
          </rPr>
          <t>If not explicitly stated in paper, use "not specified"</t>
        </r>
      </text>
    </comment>
    <comment ref="F1" authorId="0" shapeId="0">
      <text>
        <r>
          <rPr>
            <sz val="10"/>
            <color rgb="FF000000"/>
            <rFont val="Calibri"/>
            <scheme val="minor"/>
          </rPr>
          <t>Are the images freely available from the archive? yes/no/unclear</t>
        </r>
      </text>
    </comment>
    <comment ref="H1" authorId="0" shapeId="0">
      <text>
        <r>
          <rPr>
            <sz val="10"/>
            <color rgb="FF000000"/>
            <rFont val="Calibri"/>
            <scheme val="minor"/>
          </rPr>
          <t>the start year of the acquisition</t>
        </r>
      </text>
    </comment>
    <comment ref="I1" authorId="0" shapeId="0">
      <text>
        <r>
          <rPr>
            <sz val="10"/>
            <color rgb="FF000000"/>
            <rFont val="Calibri"/>
            <scheme val="minor"/>
          </rPr>
          <t>the end year of the acquisition
----
Maybe one thing to discuss in our next meeting: 
What are historical datasets (especially in the context of satellite imagery)?
So far I have left out everything that has already been acquired digitally (e.g. when the authors used digitally recorded satellite data from the early 2000s like Spot 5). Aerial photos from 2002 (and newer), however, are included in the table here (maybe because they were recorded in analogue and had to be digitised first? Does this qualify them as "historical data" because the analogue recording method may now be a way historical?.
Perhaps we should define for ourselves what data we consider historical and should therefore include here.
	-Melanie Elias</t>
        </r>
      </text>
    </comment>
    <comment ref="J1" authorId="0" shapeId="0">
      <text>
        <r>
          <rPr>
            <sz val="10"/>
            <color rgb="FF000000"/>
            <rFont val="Calibri"/>
            <scheme val="minor"/>
          </rPr>
          <t>Did the authors have access to/use the camera calibration files for processing?
If yes: given
If no: computed
If partially used (e.g., focal length only): partial</t>
        </r>
      </text>
    </comment>
    <comment ref="L1" authorId="0" shapeId="0">
      <text>
        <r>
          <rPr>
            <sz val="10"/>
            <color rgb="FF000000"/>
            <rFont val="Calibri"/>
            <scheme val="minor"/>
          </rPr>
          <t>Absolute: above sea level, geoid. etc.
Relative: above ground</t>
        </r>
      </text>
    </comment>
    <comment ref="P1" authorId="0" shapeId="0">
      <text>
        <r>
          <rPr>
            <sz val="10"/>
            <color rgb="FF000000"/>
            <rFont val="Calibri"/>
            <scheme val="minor"/>
          </rPr>
          <t>Scanner resolution units: dpi or microns</t>
        </r>
      </text>
    </comment>
    <comment ref="H6" authorId="0" shapeId="0">
      <text>
        <r>
          <rPr>
            <sz val="10"/>
            <color rgb="FF000000"/>
            <rFont val="Calibri"/>
            <scheme val="minor"/>
          </rPr>
          <t>only one area was done with photogrammetry, the rest were contour maps, yes?
	-Robert McNabb</t>
        </r>
      </text>
    </comment>
    <comment ref="J7" authorId="0" shapeId="0">
      <text>
        <r>
          <rPr>
            <sz val="10"/>
            <color rgb="FF000000"/>
            <rFont val="Calibri"/>
            <scheme val="minor"/>
          </rPr>
          <t>value was "yes" (not valid) 
set it to "given"
	-Melanie Elias</t>
        </r>
      </text>
    </comment>
    <comment ref="D169" authorId="0" shapeId="0">
      <text>
        <r>
          <rPr>
            <sz val="10"/>
            <color rgb="FF000000"/>
            <rFont val="Calibri"/>
            <scheme val="minor"/>
          </rPr>
          <t>listed as an aerial photo in table S2
	-Robert McNabb</t>
        </r>
      </text>
    </comment>
    <comment ref="D171" authorId="0" shapeId="0">
      <text>
        <r>
          <rPr>
            <sz val="10"/>
            <color rgb="FF000000"/>
            <rFont val="Calibri"/>
            <scheme val="minor"/>
          </rPr>
          <t>listed as corona image
	-Robert McNabb</t>
        </r>
      </text>
    </comment>
    <comment ref="D179" authorId="0" shapeId="0">
      <text>
        <r>
          <rPr>
            <sz val="10"/>
            <color rgb="FF000000"/>
            <rFont val="Calibri"/>
            <scheme val="minor"/>
          </rPr>
          <t>listed as an airphoto in table S2
	-Robert McNabb</t>
        </r>
      </text>
    </comment>
    <comment ref="R186" authorId="0" shapeId="0">
      <text>
        <r>
          <rPr>
            <sz val="10"/>
            <color rgb="FF000000"/>
            <rFont val="Calibri"/>
            <scheme val="minor"/>
          </rPr>
          <t>most of the processing/accuracy information is in the supplemental information (One Earth is one of *those* journals, like Science)
	-Robert McNabb</t>
        </r>
      </text>
    </comment>
    <comment ref="M342" authorId="0" shapeId="0">
      <text>
        <r>
          <rPr>
            <sz val="10"/>
            <color rgb="FF000000"/>
            <rFont val="Calibri"/>
            <scheme val="minor"/>
          </rPr>
          <t>copied from first dataset
	-Melanie Elias</t>
        </r>
      </text>
    </comment>
  </commentList>
</comments>
</file>

<file path=xl/comments5.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manually enter anything in this column!
	-Robert McNabb</t>
        </r>
      </text>
    </comment>
    <comment ref="C1" authorId="0" shapeId="0">
      <text>
        <r>
          <rPr>
            <sz val="10"/>
            <color rgb="FF000000"/>
            <rFont val="Calibri"/>
            <scheme val="minor"/>
          </rPr>
          <t>Methods (so far): Photogrammetric, SfM, SfM + MVS, Manual (orientation), Time-SIFT</t>
        </r>
      </text>
    </comment>
    <comment ref="D1" authorId="0" shapeId="0">
      <text>
        <r>
          <rPr>
            <sz val="10"/>
            <color rgb="FF000000"/>
            <rFont val="Calibri"/>
            <scheme val="minor"/>
          </rPr>
          <t>Rename Agisoft Photoscan to Metashape in 2019 -&gt; used info for software specification in relation to paper publication date; if GCPs = True, then Professional Version is used
	-Melanie Elias</t>
        </r>
      </text>
    </comment>
    <comment ref="F1" authorId="0" shapeId="0">
      <text>
        <r>
          <rPr>
            <sz val="10"/>
            <color rgb="FF000000"/>
            <rFont val="Calibri"/>
            <scheme val="minor"/>
          </rPr>
          <t>were GCPs used? yes/no</t>
        </r>
      </text>
    </comment>
    <comment ref="G1" authorId="0" shapeId="0">
      <text>
        <r>
          <rPr>
            <sz val="10"/>
            <color rgb="FF000000"/>
            <rFont val="Calibri"/>
            <scheme val="minor"/>
          </rPr>
          <t>were fiducial marks used? yes/no</t>
        </r>
      </text>
    </comment>
    <comment ref="H1" authorId="0" shapeId="0">
      <text>
        <r>
          <rPr>
            <sz val="10"/>
            <color rgb="FF000000"/>
            <rFont val="Calibri"/>
            <scheme val="minor"/>
          </rPr>
          <t>were there any pre-processing steps described? (yes/no) - if yes, include a note.</t>
        </r>
      </text>
    </comment>
    <comment ref="J1" authorId="0" shapeId="0">
      <text>
        <r>
          <rPr>
            <sz val="10"/>
            <color rgb="FF000000"/>
            <rFont val="Calibri"/>
            <scheme val="minor"/>
          </rPr>
          <t>Briefly summarize the workflow used to process the images.</t>
        </r>
      </text>
    </comment>
    <comment ref="K1" authorId="0" shapeId="0">
      <text>
        <r>
          <rPr>
            <sz val="10"/>
            <color rgb="FF000000"/>
            <rFont val="Calibri"/>
            <scheme val="minor"/>
          </rPr>
          <t>Is there a related paper (e.g., from the same authors) that describes the workflow in more detail?</t>
        </r>
      </text>
    </comment>
    <comment ref="G230" authorId="0" shapeId="0">
      <text>
        <r>
          <rPr>
            <sz val="10"/>
            <color rgb="FF000000"/>
            <rFont val="Calibri"/>
            <scheme val="minor"/>
          </rPr>
          <t>does not specify whether reseau marks were used to correct distortion
	-Robert McNabb</t>
        </r>
      </text>
    </comment>
  </commentList>
</comments>
</file>

<file path=xl/comments6.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enter anything manually into this column!
	-Robert McNabb</t>
        </r>
      </text>
    </comment>
    <comment ref="C1" authorId="0" shapeId="0">
      <text>
        <r>
          <rPr>
            <sz val="10"/>
            <color rgb="FF000000"/>
            <rFont val="Calibri"/>
            <scheme val="minor"/>
          </rPr>
          <t>The source of the ground control data</t>
        </r>
      </text>
    </comment>
    <comment ref="D1" authorId="0" shapeId="0">
      <text>
        <r>
          <rPr>
            <sz val="10"/>
            <color rgb="FF000000"/>
            <rFont val="Calibri"/>
            <scheme val="minor"/>
          </rPr>
          <t>The source of the ground control data</t>
        </r>
      </text>
    </comment>
    <comment ref="F1" authorId="0" shapeId="0">
      <text>
        <r>
          <rPr>
            <sz val="10"/>
            <color rgb="FF000000"/>
            <rFont val="Calibri"/>
            <scheme val="minor"/>
          </rPr>
          <t>The accuracy of the ground control data, in meters
Edit Mel: If only one value was given, I copied it to XY and Z (simply check value for similarity in future calculations and investigations)</t>
        </r>
      </text>
    </comment>
    <comment ref="G1" authorId="0" shapeId="0">
      <text>
        <r>
          <rPr>
            <sz val="10"/>
            <color rgb="FF000000"/>
            <rFont val="Calibri"/>
            <scheme val="minor"/>
          </rPr>
          <t>The accuracy of the ground control data, in meters
Edit Mel: If only one value was given, I copied it to XY and Z (simply check value for similarity in future calculations and investigations)</t>
        </r>
      </text>
    </comment>
    <comment ref="H1" authorId="0" shapeId="0">
      <text>
        <r>
          <rPr>
            <sz val="10"/>
            <color rgb="FF000000"/>
            <rFont val="Calibri"/>
            <scheme val="minor"/>
          </rPr>
          <t xml:space="preserve">for processing and calculations only!
Formula: MW(2*XY+Z)
If a range of values was given, the average of the range was calculated too
</t>
        </r>
      </text>
    </comment>
    <comment ref="I1" authorId="0" shapeId="0">
      <text>
        <r>
          <rPr>
            <sz val="10"/>
            <color rgb="FF000000"/>
            <rFont val="Calibri"/>
            <scheme val="minor"/>
          </rPr>
          <t>How many GCPs were collected vs. how many were used? no. collected (no. used)</t>
        </r>
      </text>
    </comment>
    <comment ref="J1" authorId="0" shapeId="0">
      <text>
        <r>
          <rPr>
            <sz val="10"/>
            <color rgb="FF000000"/>
            <rFont val="Calibri"/>
            <scheme val="minor"/>
          </rPr>
          <t xml:space="preserve">prepare column H to be analysed (words to numbers)
if ~/&lt;/&gt;/+/- signs were given, simply use the provided number (assume that the true value is not far from the given one)
if a range was given, use the average of the provided values (int only)
better ideas are welcome!
</t>
        </r>
      </text>
    </comment>
    <comment ref="K1" authorId="0" shapeId="0">
      <text>
        <r>
          <rPr>
            <sz val="10"/>
            <color rgb="FF000000"/>
            <rFont val="Calibri"/>
            <scheme val="minor"/>
          </rPr>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r>
      </text>
    </comment>
    <comment ref="L1" authorId="0" shapeId="0">
      <text>
        <r>
          <rPr>
            <sz val="10"/>
            <color rgb="FF000000"/>
            <rFont val="Calibri"/>
            <scheme val="minor"/>
          </rPr>
          <t>GCP residuals in Z
Edit Mel: If only one value was given, I copied it to XY and Z (simply check value for similarity in future calculations and investigations)</t>
        </r>
      </text>
    </comment>
    <comment ref="M1" authorId="0" shapeId="0">
      <text>
        <r>
          <rPr>
            <sz val="10"/>
            <color rgb="FF000000"/>
            <rFont val="Calibri"/>
            <scheme val="minor"/>
          </rPr>
          <t xml:space="preserve">for processing and calculations only!
Formula: MW(2*XY+Z)
If a range of values was given, the average of the range was calculated too
</t>
        </r>
      </text>
    </comment>
    <comment ref="O1" authorId="0" shapeId="0">
      <text>
        <r>
          <rPr>
            <sz val="10"/>
            <color rgb="FF000000"/>
            <rFont val="Calibri"/>
            <scheme val="minor"/>
          </rPr>
          <t>CP residuals in XY
Edit Mel: If only one value was given, I copied it to XY and Z (simply check value for similarity in future calculations and investigations)</t>
        </r>
      </text>
    </comment>
    <comment ref="P1" authorId="0" shapeId="0">
      <text>
        <r>
          <rPr>
            <sz val="10"/>
            <color rgb="FF000000"/>
            <rFont val="Calibri"/>
            <scheme val="minor"/>
          </rPr>
          <t>CP residuals in Z
Edit Mel: If only one value was given, I copied it to XY and Z (simply check value for similarity in future calculations and investigations)</t>
        </r>
      </text>
    </comment>
    <comment ref="Q1" authorId="0" shapeId="0">
      <text>
        <r>
          <rPr>
            <sz val="10"/>
            <color rgb="FF000000"/>
            <rFont val="Calibri"/>
            <scheme val="minor"/>
          </rPr>
          <t xml:space="preserve">for processing and calculations only!
Formula: MW(2*XY+Z)
If a range of values was given, the average of the range was calculated too
</t>
        </r>
      </text>
    </comment>
    <comment ref="R1" authorId="0" shapeId="0">
      <text>
        <r>
          <rPr>
            <sz val="10"/>
            <color rgb="FF000000"/>
            <rFont val="Calibri"/>
            <scheme val="minor"/>
          </rPr>
          <t>Check Points, DEM Comparison, etc.</t>
        </r>
      </text>
    </comment>
    <comment ref="S1" authorId="0" shapeId="0">
      <text>
        <r>
          <rPr>
            <sz val="10"/>
            <color rgb="FF000000"/>
            <rFont val="Calibri"/>
            <scheme val="minor"/>
          </rPr>
          <t>simplified keyword to be used for calculations regarding type of comparison data</t>
        </r>
      </text>
    </comment>
    <comment ref="T1" authorId="0" shapeId="0">
      <text>
        <r>
          <rPr>
            <sz val="10"/>
            <color rgb="FF000000"/>
            <rFont val="Calibri"/>
            <scheme val="minor"/>
          </rPr>
          <t>Edit Mel: If only one value was given, I copied it to XY and Z (simply check value for similarity in future calculations and investigations)</t>
        </r>
      </text>
    </comment>
    <comment ref="U1" authorId="0" shapeId="0">
      <text>
        <r>
          <rPr>
            <sz val="10"/>
            <color rgb="FF000000"/>
            <rFont val="Calibri"/>
            <scheme val="minor"/>
          </rPr>
          <t>Edit Mel: If only one value was given, I copied it to XY and Z (simply check value for similarity in future calculations and investigations)</t>
        </r>
      </text>
    </comment>
    <comment ref="V1" authorId="0" shapeId="0">
      <text>
        <r>
          <rPr>
            <sz val="10"/>
            <color rgb="FF000000"/>
            <rFont val="Calibri"/>
            <scheme val="minor"/>
          </rPr>
          <t xml:space="preserve">for processing and calculations only!
Formula: MW(2*XY+Z)
If a range of values was given, the average of the range was calculated too
</t>
        </r>
      </text>
    </comment>
    <comment ref="W1" authorId="0" shapeId="0">
      <text>
        <r>
          <rPr>
            <sz val="10"/>
            <color rgb="FF000000"/>
            <rFont val="Calibri"/>
            <scheme val="minor"/>
          </rPr>
          <t>RMSE (or similar) to comparison data
Edit Mel: If only one value was given, I copied it to XY and Z (simply check value for similarity in future calculations and investigations)</t>
        </r>
      </text>
    </comment>
    <comment ref="X1" authorId="0" shapeId="0">
      <text>
        <r>
          <rPr>
            <sz val="10"/>
            <color rgb="FF000000"/>
            <rFont val="Calibri"/>
            <scheme val="minor"/>
          </rPr>
          <t>RMSE (or similar) to comparison data
Edit Mel: If only one value was given, I copied it to XY and Z (simply check value for similarity in future calculations and investigations)</t>
        </r>
      </text>
    </comment>
    <comment ref="Y1" authorId="0" shapeId="0">
      <text>
        <r>
          <rPr>
            <sz val="10"/>
            <color rgb="FF000000"/>
            <rFont val="Calibri"/>
            <scheme val="minor"/>
          </rPr>
          <t xml:space="preserve">for processing and calculations only!
Formula: MW(2*XY+Z)
If a range of values was given, the average of the range was calculated too
</t>
        </r>
      </text>
    </comment>
    <comment ref="Z1" authorId="0" shapeId="0">
      <text>
        <r>
          <rPr>
            <sz val="10"/>
            <color rgb="FF000000"/>
            <rFont val="Calibri"/>
            <scheme val="minor"/>
          </rPr>
          <t>how was the comparison computed? (RMSE, NMAD, mean/median, etc.)</t>
        </r>
      </text>
    </comment>
    <comment ref="AA1" authorId="0" shapeId="0">
      <text>
        <r>
          <rPr>
            <sz val="10"/>
            <color rgb="FF000000"/>
            <rFont val="Calibri"/>
            <scheme val="minor"/>
          </rPr>
          <t>Were there any post-processing steps described?</t>
        </r>
      </text>
    </comment>
    <comment ref="AC1" authorId="0" shapeId="0">
      <text>
        <r>
          <rPr>
            <sz val="10"/>
            <color rgb="FF000000"/>
            <rFont val="Calibri"/>
            <scheme val="minor"/>
          </rPr>
          <t>Rearranged columns:
First section: Ground Control
Seceond Section: Comparision
	-Melanie Elias</t>
        </r>
      </text>
    </comment>
    <comment ref="C3" authorId="0" shapeId="0">
      <text>
        <r>
          <rPr>
            <sz val="10"/>
            <color rgb="FF000000"/>
            <rFont val="Calibri"/>
            <scheme val="minor"/>
          </rPr>
          <t>@Livia: In these columns you have written the sentence I copied in the Notes. Could you please provide the source? It looks like they measured natural GCPs by GNSS but I´m not sure.
	-Melanie Elias</t>
        </r>
      </text>
    </comment>
    <comment ref="F38" authorId="0" shapeId="0">
      <text>
        <r>
          <rPr>
            <sz val="10"/>
            <color rgb="FF000000"/>
            <rFont val="Calibri"/>
            <scheme val="minor"/>
          </rPr>
          <t>@Livia: Should be look for the lateral accuracy of SPOT images and multiply with the GSD to get a guess for the lateral accuracy?
	-Melanie Elias</t>
        </r>
      </text>
    </comment>
    <comment ref="I136" authorId="0" shapeId="0">
      <text>
        <r>
          <rPr>
            <sz val="10"/>
            <color rgb="FF000000"/>
            <rFont val="Calibri"/>
            <scheme val="minor"/>
          </rPr>
          <t>@Camillo: this looks like a copy+paste numbering error. Are the numbers correct?
	-Melanie Elias</t>
        </r>
      </text>
    </comment>
    <comment ref="R200" authorId="0" shapeId="0">
      <text>
        <r>
          <rPr>
            <sz val="10"/>
            <color rgb="FF000000"/>
            <rFont val="Calibri"/>
            <scheme val="minor"/>
          </rPr>
          <t>@Camillo: What kind of Comparison data is this? USGS is an archive not a dataset... is it?
	-Melanie Elias</t>
        </r>
      </text>
    </comment>
    <comment ref="Y219" authorId="0" shapeId="0">
      <text>
        <r>
          <rPr>
            <sz val="10"/>
            <color rgb="FF000000"/>
            <rFont val="Calibri"/>
            <scheme val="minor"/>
          </rPr>
          <t>used GPS only (superior res comparison)
	-Melanie Elias</t>
        </r>
      </text>
    </comment>
    <comment ref="B227" authorId="0" shapeId="0">
      <text>
        <r>
          <rPr>
            <sz val="10"/>
            <color rgb="FF000000"/>
            <rFont val="Calibri"/>
            <scheme val="minor"/>
          </rPr>
          <t>these didn't have any values in them, but it looks like it should be the Derrien et al. datasets.
	-Robert McNabb</t>
        </r>
      </text>
    </comment>
    <comment ref="T237" authorId="0" shapeId="0">
      <text>
        <r>
          <rPr>
            <sz val="10"/>
            <color rgb="FF000000"/>
            <rFont val="Calibri"/>
            <scheme val="minor"/>
          </rPr>
          <t>@Anette: Same accuracy for comparison data for alldatasets
	-Melanie Elias</t>
        </r>
      </text>
    </comment>
    <comment ref="I251" authorId="0" shapeId="0">
      <text>
        <r>
          <rPr>
            <sz val="10"/>
            <color rgb="FF000000"/>
            <rFont val="Calibri"/>
            <scheme val="minor"/>
          </rPr>
          <t>how many GCPs have been used? 28 or 17?
	-Melanie Elias</t>
        </r>
      </text>
    </comment>
    <comment ref="T325" authorId="0" shapeId="0">
      <text>
        <r>
          <rPr>
            <sz val="10"/>
            <color rgb="FF000000"/>
            <rFont val="Calibri"/>
            <scheme val="minor"/>
          </rPr>
          <t>@Anette: I looked up the SwissAlti3D accuracies. Please correct if these are wrong 
https://www.swisstopo.admin.ch/de/geodata/height/alti3d.html
	-Melanie Elias</t>
        </r>
      </text>
    </comment>
    <comment ref="AC429" authorId="0" shapeId="0">
      <text>
        <r>
          <rPr>
            <sz val="10"/>
            <color rgb="FF000000"/>
            <rFont val="Calibri"/>
            <scheme val="minor"/>
          </rPr>
          <t>@Livia: Note was given in Column C (now C+D). What kind of source is given in the IGNs cartographic portal to be used as GCP source?
	-Melanie Elias</t>
        </r>
      </text>
    </comment>
  </commentList>
</comments>
</file>

<file path=xl/comments7.xml><?xml version="1.0" encoding="utf-8"?>
<comments xmlns="http://schemas.openxmlformats.org/spreadsheetml/2006/main">
  <authors>
    <author/>
  </authors>
  <commentList>
    <comment ref="A1" authorId="0" shapeId="0">
      <text>
        <r>
          <rPr>
            <sz val="10"/>
            <color rgb="FF000000"/>
            <rFont val="Calibri"/>
            <scheme val="minor"/>
          </rPr>
          <t>Copy and paste the key from the datasets table (right-click &gt; paste special &gt; paste values only; or just ctrl + shift + v)</t>
        </r>
      </text>
    </comment>
    <comment ref="B1" authorId="0" shapeId="0">
      <text>
        <r>
          <rPr>
            <sz val="10"/>
            <color rgb="FF000000"/>
            <rFont val="Calibri"/>
            <scheme val="minor"/>
          </rPr>
          <t>This column will fill automatically based on the value in column A.
----
please do not enter anything manually into this column!
	-Robert McNabb</t>
        </r>
      </text>
    </comment>
    <comment ref="A393" authorId="0" shapeId="0">
      <text>
        <r>
          <rPr>
            <sz val="10"/>
            <color rgb="FF000000"/>
            <rFont val="Calibri"/>
            <scheme val="minor"/>
          </rPr>
          <t>key missing?
	-Livia Piermattei
assumed they were in order (though it doesn't matter since they're all the same)
	-Robert McNabb</t>
        </r>
      </text>
    </comment>
  </commentList>
</comments>
</file>

<file path=xl/sharedStrings.xml><?xml version="1.0" encoding="utf-8"?>
<sst xmlns="http://schemas.openxmlformats.org/spreadsheetml/2006/main" count="26015" uniqueCount="3846">
  <si>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</si>
  <si>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</si>
  <si>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</si>
  <si>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</si>
  <si>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</si>
  <si>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</si>
  <si>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</si>
  <si>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</si>
  <si>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</si>
  <si>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</si>
  <si>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</si>
  <si>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</si>
  <si>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</si>
  <si>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</si>
  <si>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</si>
  <si>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</si>
  <si>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Livia</t>
  </si>
  <si>
    <t>Q3DHRVLE</t>
  </si>
  <si>
    <t>Aguilar et al.</t>
  </si>
  <si>
    <t>Accuracy Assessment of Commercial Self-Calibrating Bundle Adjustment Routines Applied to Archival Aerial Photography</t>
  </si>
  <si>
    <t>The Photogrammetric Record</t>
  </si>
  <si>
    <t>10.1111/j.1477-9730.2012.00704.x</t>
  </si>
  <si>
    <t>no</t>
  </si>
  <si>
    <t>LRT6Z88R</t>
  </si>
  <si>
    <t>Altmann et al.</t>
  </si>
  <si>
    <t>Long-Term Changes of Morphodynamics on Little Ice Age Lateral Moraines and the Resulting Sediment Transfer into Mountain Streams in the Upper Kauner Valley, Austria</t>
  </si>
  <si>
    <t>Water</t>
  </si>
  <si>
    <t>10.3390/w12123375</t>
  </si>
  <si>
    <t>Melanie</t>
  </si>
  <si>
    <t>PQ3Q9H6A</t>
  </si>
  <si>
    <t>Andreassen et al.</t>
  </si>
  <si>
    <t>Glacier change in Norway since the 1960s - An overview of mass balance, area, length and surface elevation changes</t>
  </si>
  <si>
    <t>Journal of Glaciology</t>
  </si>
  <si>
    <t>10.1017/jog.2020.10</t>
  </si>
  <si>
    <t>NA</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</si>
  <si>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</si>
  <si>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</si>
  <si>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</si>
  <si>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</si>
  <si>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</si>
  <si>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</si>
  <si>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</si>
  <si>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</si>
  <si>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</si>
  <si>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</si>
  <si>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</si>
  <si>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</si>
  <si>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</si>
  <si>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</si>
  <si>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</si>
  <si>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</si>
  <si>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</si>
  <si>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</si>
  <si>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</si>
  <si>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</si>
  <si>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</si>
  <si>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</si>
  <si>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</si>
  <si>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</si>
  <si>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</si>
  <si>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</si>
  <si>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</si>
  <si>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</si>
  <si>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</si>
  <si>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</si>
  <si>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</si>
  <si>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ISPRS Journal of Photogrammetry and Remote Sensing</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</si>
  <si>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</si>
  <si>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</si>
  <si>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</si>
  <si>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</si>
  <si>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</si>
  <si>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</si>
  <si>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</si>
  <si>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</si>
  <si>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</si>
  <si>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</si>
  <si>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</si>
  <si>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 (RAIT)</t>
  </si>
  <si>
    <t>10.1109/RAIT.2018.8388976</t>
  </si>
  <si>
    <t>U5IZQNWE</t>
  </si>
  <si>
    <t>Bitelli and Girelli</t>
  </si>
  <si>
    <t>Metrical use of declassified satellite imagery for an area of archaeological interest in Turkey</t>
  </si>
  <si>
    <t>Journal of Cultural Heritage</t>
  </si>
  <si>
    <t>10.1016/j.culher.2009.08.004</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</si>
  <si>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</si>
  <si>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</si>
  <si>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</si>
  <si>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</si>
  <si>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</si>
  <si>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</si>
  <si>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</si>
  <si>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</si>
  <si>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</si>
  <si>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</si>
  <si>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</si>
  <si>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</si>
  <si>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</si>
  <si>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</si>
  <si>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</si>
  <si>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</si>
  <si>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</si>
  <si>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</si>
  <si>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</si>
  <si>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</si>
  <si>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</si>
  <si>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</si>
  <si>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</si>
  <si>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</si>
  <si>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</si>
  <si>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</si>
  <si>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</si>
  <si>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</si>
  <si>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</si>
  <si>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</si>
  <si>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</si>
  <si>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</si>
  <si>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</si>
  <si>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</si>
  <si>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</si>
  <si>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</si>
  <si>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</si>
  <si>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</si>
  <si>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</si>
  <si>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</si>
  <si>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</si>
  <si>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</si>
  <si>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</si>
  <si>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</si>
  <si>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</si>
  <si>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</si>
  <si>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</si>
  <si>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</si>
  <si>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</si>
  <si>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</si>
  <si>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</si>
  <si>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</si>
  <si>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</si>
  <si>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</si>
  <si>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</si>
  <si>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</si>
  <si>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</si>
  <si>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</si>
  <si>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</si>
  <si>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</si>
  <si>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</si>
  <si>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</si>
  <si>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</si>
  <si>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</si>
  <si>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</si>
  <si>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</si>
  <si>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</si>
  <si>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</si>
  <si>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</si>
  <si>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</si>
  <si>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</si>
  <si>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</si>
  <si>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</si>
  <si>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</si>
  <si>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</si>
  <si>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</si>
  <si>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</si>
  <si>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</si>
  <si>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</si>
  <si>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</si>
  <si>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</si>
  <si>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</si>
  <si>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</si>
  <si>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</si>
  <si>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</si>
  <si>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T9UHGZVR</t>
  </si>
  <si>
    <t>Ewertowski et al.</t>
  </si>
  <si>
    <t>Quantification of historical landscape change on the foreland of a receding polythermal glacier, Hørbyebreen, Svalbard</t>
  </si>
  <si>
    <t>Geomorphology</t>
  </si>
  <si>
    <t>10.1016/j.geomorph.2018.09.027</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</si>
  <si>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</si>
  <si>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</si>
  <si>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</si>
  <si>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</si>
  <si>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</si>
  <si>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</si>
  <si>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</si>
  <si>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</si>
  <si>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AD7WLXMF</t>
  </si>
  <si>
    <t>Feurer and Vinatier</t>
  </si>
  <si>
    <t>The Time-SIFT method : detecting 3-D changes from archival photogrammetric analysis with almost exclusively image information</t>
  </si>
  <si>
    <t>arXiv:1807.09700 [cs]</t>
  </si>
  <si>
    <t>4IQDTMM4</t>
  </si>
  <si>
    <t>Joining multi-epoch archival aerial images in a single SfM block allows 3-D change detection with almost exclusively image information</t>
  </si>
  <si>
    <t>10.1016/j.isprsjprs.2018.10.016</t>
  </si>
  <si>
    <t>D28F7QAG</t>
  </si>
  <si>
    <t>Fieber et al.</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</si>
  <si>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</si>
  <si>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</si>
  <si>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</si>
  <si>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</si>
  <si>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</si>
  <si>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</si>
  <si>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</si>
  <si>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</si>
  <si>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</si>
  <si>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</si>
  <si>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</si>
  <si>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</si>
  <si>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</si>
  <si>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</si>
  <si>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</si>
  <si>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</si>
  <si>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</si>
  <si>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</si>
  <si>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</si>
  <si>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</si>
  <si>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</si>
  <si>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</si>
  <si>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</si>
  <si>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</si>
  <si>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NP2PWBRU</t>
  </si>
  <si>
    <t>High resolution elevation data derived from stereoscopic CORONA imagery with minimal ground control: An approach using Ikonos and SRTM data</t>
  </si>
  <si>
    <t>Photogrammetric Engineering and Remote Sensing</t>
  </si>
  <si>
    <t>10.14358/PERS.74.9.1093</t>
  </si>
  <si>
    <t>Luc</t>
  </si>
  <si>
    <t>PXC5ENIG</t>
  </si>
  <si>
    <t>Geyman et al.</t>
  </si>
  <si>
    <t>Historical glacier change on Svalbard predicts doubling of mass loss by 2100</t>
  </si>
  <si>
    <t>Nature</t>
  </si>
  <si>
    <t>10.1038/s41586-021-04314-4</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</si>
  <si>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</si>
  <si>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</si>
  <si>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</si>
  <si>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</si>
  <si>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</si>
  <si>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</si>
  <si>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</si>
  <si>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</si>
  <si>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</si>
  <si>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</si>
  <si>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</si>
  <si>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</si>
  <si>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</si>
  <si>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</si>
  <si>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</si>
  <si>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</si>
  <si>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</si>
  <si>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</si>
  <si>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</si>
  <si>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</si>
  <si>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</si>
  <si>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</si>
  <si>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</si>
  <si>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</si>
  <si>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</si>
  <si>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</si>
  <si>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</si>
  <si>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</si>
  <si>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</si>
  <si>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</si>
  <si>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</si>
  <si>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</si>
  <si>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</si>
  <si>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</si>
  <si>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</si>
  <si>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</si>
  <si>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</si>
  <si>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</si>
  <si>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</si>
  <si>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</si>
  <si>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</si>
  <si>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</si>
  <si>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</si>
  <si>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</si>
  <si>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</si>
  <si>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</si>
  <si>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</si>
  <si>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</si>
  <si>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</si>
  <si>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</si>
  <si>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</si>
  <si>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</si>
  <si>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</si>
  <si>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</si>
  <si>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</si>
  <si>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</si>
  <si>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</si>
  <si>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</si>
  <si>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</si>
  <si>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</si>
  <si>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</si>
  <si>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</si>
  <si>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GSL8VV32</t>
  </si>
  <si>
    <t>Ishiguro et al.</t>
  </si>
  <si>
    <t>Evaluation of DSMs generated from multi-temporal aerial photographs using emerging structure from motion–multi-view stereo technology</t>
  </si>
  <si>
    <t>10.1016/j.geomorph.2016.05.029</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</si>
  <si>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</si>
  <si>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</si>
  <si>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</si>
  <si>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</si>
  <si>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</si>
  <si>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</si>
  <si>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</si>
  <si>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</si>
  <si>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</si>
  <si>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EYCHKICS</t>
  </si>
  <si>
    <t>Kavan</t>
  </si>
  <si>
    <t>Early twentieth century evolution of Ferdinand glacier, Svalbard, based on historic photographs and structure-from-motion technique</t>
  </si>
  <si>
    <t>10.1080/04353676.2020.1715124</t>
  </si>
  <si>
    <t>PB8P2UVG</t>
  </si>
  <si>
    <t>King et al.</t>
  </si>
  <si>
    <t>Six Decades of Glacier Mass Changes around Mt. Everest Are Revealed by Historical and Contemporary Images</t>
  </si>
  <si>
    <t>One Earth</t>
  </si>
  <si>
    <t>10.1016/j.oneear.2020.10.019</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</si>
  <si>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</si>
  <si>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</si>
  <si>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</si>
  <si>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</si>
  <si>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</si>
  <si>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</si>
  <si>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</si>
  <si>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</si>
  <si>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</si>
  <si>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</si>
  <si>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</si>
  <si>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</si>
  <si>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</si>
  <si>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</si>
  <si>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</si>
  <si>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</si>
  <si>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</si>
  <si>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</si>
  <si>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</si>
  <si>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</si>
  <si>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</si>
  <si>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</si>
  <si>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</si>
  <si>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</si>
  <si>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</si>
  <si>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</si>
  <si>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</si>
  <si>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</si>
  <si>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</si>
  <si>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</si>
  <si>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</si>
  <si>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</si>
  <si>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</si>
  <si>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</si>
  <si>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</si>
  <si>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</si>
  <si>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ISPRS International Journal of Geo-Information</t>
  </si>
  <si>
    <t>10.3390/ijgi8100450</t>
  </si>
  <si>
    <t>K6I8E5QJ</t>
  </si>
  <si>
    <t>Lacroix et al.</t>
  </si>
  <si>
    <t>Irrigation-triggered landslides in a Peruvian desert caused by modern intensive farming</t>
  </si>
  <si>
    <t>Nature Geoscience</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</si>
  <si>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</si>
  <si>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</si>
  <si>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</si>
  <si>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</si>
  <si>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</si>
  <si>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</si>
  <si>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</si>
  <si>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</si>
  <si>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</si>
  <si>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</si>
  <si>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</si>
  <si>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</si>
  <si>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</si>
  <si>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</si>
  <si>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</si>
  <si>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</si>
  <si>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</si>
  <si>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</si>
  <si>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</si>
  <si>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</si>
  <si>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</si>
  <si>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</si>
  <si>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XQDZXEBX</t>
  </si>
  <si>
    <t>Li et al.</t>
  </si>
  <si>
    <t>A New Analytical Method for Estimating Antarctic Ice Flow in the 1960s From Historical Optical Satellite Imagery</t>
  </si>
  <si>
    <t>IEEE Transactions on Geoscience and Remote Sensing</t>
  </si>
  <si>
    <t>10.1109/TGRS.2017.2654484</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</si>
  <si>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</si>
  <si>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</si>
  <si>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</si>
  <si>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</si>
  <si>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</si>
  <si>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</si>
  <si>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</si>
  <si>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</si>
  <si>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</si>
  <si>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</si>
  <si>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</si>
  <si>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</si>
  <si>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</si>
  <si>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</si>
  <si>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</si>
  <si>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</si>
  <si>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</si>
  <si>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</si>
  <si>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</si>
  <si>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</si>
  <si>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</si>
  <si>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</si>
  <si>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</si>
  <si>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</si>
  <si>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</si>
  <si>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</si>
  <si>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8IDZABSN</t>
  </si>
  <si>
    <t>Acceleration of ice loss across the Himalayas over the past 40 years</t>
  </si>
  <si>
    <t>Science Advances</t>
  </si>
  <si>
    <t>10.1126/sciadv.aav7266</t>
  </si>
  <si>
    <t>UA5FY4A8</t>
  </si>
  <si>
    <t>Mertes et al.</t>
  </si>
  <si>
    <t>Using structure-from-motion to create glacier DEMs and orthoimagery from historical terrestrial and oblique aerial imagery: SfM on Differing Historical Glacier Imagery Sets</t>
  </si>
  <si>
    <t>10.1002/esp.4188</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</si>
  <si>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</si>
  <si>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</si>
  <si>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</si>
  <si>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</si>
  <si>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</si>
  <si>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</si>
  <si>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</si>
  <si>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</si>
  <si>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</si>
  <si>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</si>
  <si>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</si>
  <si>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</si>
  <si>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</si>
  <si>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</si>
  <si>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</si>
  <si>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</si>
  <si>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</si>
  <si>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</si>
  <si>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</si>
  <si>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</si>
  <si>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</si>
  <si>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</si>
  <si>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</si>
  <si>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</si>
  <si>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</si>
  <si>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</si>
  <si>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</si>
  <si>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</si>
  <si>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</si>
  <si>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</si>
  <si>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</si>
  <si>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</si>
  <si>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</si>
  <si>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</si>
  <si>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</si>
  <si>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</si>
  <si>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</si>
  <si>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</si>
  <si>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</si>
  <si>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</si>
  <si>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</si>
  <si>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</si>
  <si>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</si>
  <si>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</si>
  <si>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</si>
  <si>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</si>
  <si>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Geomatics, Natural Hazards and Risk</t>
  </si>
  <si>
    <t>10.1080/19475705.2018.1523235</t>
  </si>
  <si>
    <t>ZVQJ9Z46</t>
  </si>
  <si>
    <t>Nurminen et al.</t>
  </si>
  <si>
    <t>Automation Aspects for the Georeferencing of Photogrammetric Aerial Image Archives in Forested Scenes</t>
  </si>
  <si>
    <t>10.3390/rs70201565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</si>
  <si>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</si>
  <si>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</si>
  <si>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</si>
  <si>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</si>
  <si>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</si>
  <si>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</si>
  <si>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</si>
  <si>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</si>
  <si>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</si>
  <si>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</si>
  <si>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</si>
  <si>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</si>
  <si>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</si>
  <si>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</si>
  <si>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</si>
  <si>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</si>
  <si>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</si>
  <si>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</si>
  <si>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</si>
  <si>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</si>
  <si>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</si>
  <si>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</si>
  <si>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</si>
  <si>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</si>
  <si>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</si>
  <si>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</si>
  <si>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</si>
  <si>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</si>
  <si>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</si>
  <si>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</si>
  <si>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</si>
  <si>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</si>
  <si>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</si>
  <si>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</si>
  <si>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</si>
  <si>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</si>
  <si>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</si>
  <si>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</si>
  <si>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</si>
  <si>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</si>
  <si>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</si>
  <si>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</si>
  <si>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</si>
  <si>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</si>
  <si>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</si>
  <si>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</si>
  <si>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</si>
  <si>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</si>
  <si>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</si>
  <si>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</si>
  <si>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</si>
  <si>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</si>
  <si>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</si>
  <si>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</si>
  <si>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</si>
  <si>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B9WB4IEJ</t>
  </si>
  <si>
    <t>Pinto et al.</t>
  </si>
  <si>
    <t>From Archived Historical Aerial Imagery to Informative Orthophotos: A Framework for Retrieving the Past in Long-Term Socioecological Research</t>
  </si>
  <si>
    <t>10.3390/rs11111388</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</si>
  <si>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</si>
  <si>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</si>
  <si>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</si>
  <si>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</si>
  <si>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</si>
  <si>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</si>
  <si>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</si>
  <si>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LangtangHimal, Nepal</t>
  </si>
  <si>
    <t>10.5194/tc-10-2075-2016</t>
  </si>
  <si>
    <t>P6V87WN5</t>
  </si>
  <si>
    <t>Rault et al.</t>
  </si>
  <si>
    <t>Structure-From Processing of Aerial Archive Photographs: Sensitivity Analyses Pave the way for Quantifying Geomorphological Changes Since 1978 In La Réunion Island</t>
  </si>
  <si>
    <t>10.5194/isprs-annals-V-2-2020-773-2020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</si>
  <si>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</si>
  <si>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</si>
  <si>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</si>
  <si>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</si>
  <si>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</si>
  <si>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</si>
  <si>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</si>
  <si>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</si>
  <si>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</si>
  <si>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</si>
  <si>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</si>
  <si>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</si>
  <si>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</si>
  <si>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</si>
  <si>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</si>
  <si>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</si>
  <si>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</si>
  <si>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</si>
  <si>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</si>
  <si>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</si>
  <si>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</si>
  <si>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V4UW2P8U</t>
  </si>
  <si>
    <t>Rocchini et al.</t>
  </si>
  <si>
    <t>Robust rectification of aerial photographs in an open source environment</t>
  </si>
  <si>
    <t>Computers &amp; Geosciences</t>
  </si>
  <si>
    <t>10.1016/j.cageo.2011.06.002</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</si>
  <si>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</si>
  <si>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</si>
  <si>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</si>
  <si>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</si>
  <si>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</si>
  <si>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</si>
  <si>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</si>
  <si>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</si>
  <si>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</si>
  <si>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</si>
  <si>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</si>
  <si>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 (Cat. No.01CH37217)</t>
  </si>
  <si>
    <t>10.1109/IGARSS.2001.978277</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</si>
  <si>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</si>
  <si>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</si>
  <si>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</si>
  <si>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</si>
  <si>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</si>
  <si>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</si>
  <si>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</si>
  <si>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</si>
  <si>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</si>
  <si>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</si>
  <si>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</si>
  <si>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</si>
  <si>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</si>
  <si>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</si>
  <si>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</si>
  <si>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</si>
  <si>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</si>
  <si>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</si>
  <si>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</si>
  <si>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</si>
  <si>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</si>
  <si>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</si>
  <si>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</si>
  <si>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</si>
  <si>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</si>
  <si>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</si>
  <si>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</si>
  <si>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</si>
  <si>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</si>
  <si>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</si>
  <si>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</si>
  <si>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</si>
  <si>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</si>
  <si>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</si>
  <si>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</si>
  <si>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</si>
  <si>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</si>
  <si>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</si>
  <si>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</si>
  <si>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QUZPQPWA</t>
  </si>
  <si>
    <t>Surazakov and Aizen</t>
  </si>
  <si>
    <t>Positional Accuracy Evaluation of Declassified Hexagon KH-9 Mapping Camera Imagery</t>
  </si>
  <si>
    <t>Photogrammetric Engineering &amp; Remote Sensing</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</si>
  <si>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</si>
  <si>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</si>
  <si>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</si>
  <si>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</si>
  <si>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</si>
  <si>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</si>
  <si>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</si>
  <si>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</si>
  <si>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</si>
  <si>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</si>
  <si>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</si>
  <si>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</si>
  <si>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</si>
  <si>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</si>
  <si>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</si>
  <si>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</si>
  <si>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</si>
  <si>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</si>
  <si>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</si>
  <si>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</si>
  <si>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</si>
  <si>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</si>
  <si>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</si>
  <si>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</si>
  <si>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</si>
  <si>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</si>
  <si>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</si>
  <si>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</si>
  <si>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</si>
  <si>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</si>
  <si>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</si>
  <si>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</si>
  <si>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</si>
  <si>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</si>
  <si>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</si>
  <si>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</si>
  <si>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</si>
  <si>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</si>
  <si>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</si>
  <si>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</si>
  <si>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</si>
  <si>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2AR5AVGG</t>
  </si>
  <si>
    <t>Walstra et al.</t>
  </si>
  <si>
    <t>Time for change: quantifying landslide evolution using historical aerial photographs and modern photogrammetric methods</t>
  </si>
  <si>
    <t>International Archives Of Photogrammetry, Remote Sensing And Spatial Information Sciences</t>
  </si>
  <si>
    <t>https://www.isprs.org/proceedings/xxxv/congress/comm4/papers/395.pdf</t>
  </si>
  <si>
    <t>35MF78DP</t>
  </si>
  <si>
    <t>Historical aerial photographs for landslide assessment: two case histories</t>
  </si>
  <si>
    <t>Quarterly Journal of Engineering Geology and Hydrogeology</t>
  </si>
  <si>
    <t>10.1144/1470-9236/07-011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</si>
  <si>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</si>
  <si>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</si>
  <si>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</si>
  <si>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</si>
  <si>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</si>
  <si>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</si>
  <si>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</si>
  <si>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</si>
  <si>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</si>
  <si>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</si>
  <si>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</si>
  <si>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</si>
  <si>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</si>
  <si>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</si>
  <si>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</si>
  <si>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</si>
  <si>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</si>
  <si>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</si>
  <si>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</si>
  <si>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</si>
  <si>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</si>
  <si>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</si>
  <si>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</si>
  <si>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</si>
  <si>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</si>
  <si>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</si>
  <si>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</si>
  <si>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</si>
  <si>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</si>
  <si>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</si>
  <si>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3AS9P3GM</t>
  </si>
  <si>
    <t>Agapiou et al.</t>
  </si>
  <si>
    <t>10.1002/arp.1536</t>
  </si>
  <si>
    <t>TIL2ZE99</t>
  </si>
  <si>
    <t>Arenson et al.</t>
  </si>
  <si>
    <t>Detection and Analysis of Ground Deformation in Permafrost Environments: Ground Deformation in Permafrost Environments: Detection and Analysis</t>
  </si>
  <si>
    <t>Permafrost and Periglacial Processes</t>
  </si>
  <si>
    <t>10.1002/ppp.1932</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</si>
  <si>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</si>
  <si>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</si>
  <si>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</si>
  <si>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</si>
  <si>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</si>
  <si>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</si>
  <si>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</si>
  <si>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</si>
  <si>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</si>
  <si>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</si>
  <si>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</si>
  <si>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</si>
  <si>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</si>
  <si>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</si>
  <si>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</si>
  <si>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</si>
  <si>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</si>
  <si>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</si>
  <si>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</si>
  <si>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</si>
  <si>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</si>
  <si>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</si>
  <si>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</si>
  <si>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</si>
  <si>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</si>
  <si>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</si>
  <si>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</si>
  <si>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</si>
  <si>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</si>
  <si>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</si>
  <si>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</si>
  <si>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</si>
  <si>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</si>
  <si>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</si>
  <si>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</si>
  <si>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</si>
  <si>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</si>
  <si>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</si>
  <si>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</si>
  <si>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</si>
  <si>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</si>
  <si>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</si>
  <si>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</si>
  <si>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</si>
  <si>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</si>
  <si>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</si>
  <si>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</si>
  <si>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</si>
  <si>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</si>
  <si>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</si>
  <si>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</si>
  <si>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</si>
  <si>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</si>
  <si>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</si>
  <si>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</si>
  <si>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</si>
  <si>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</si>
  <si>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</si>
  <si>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</si>
  <si>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</si>
  <si>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</si>
  <si>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</si>
  <si>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</si>
  <si>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</si>
  <si>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</si>
  <si>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</si>
  <si>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</si>
  <si>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</si>
  <si>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</si>
  <si>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</si>
  <si>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</si>
  <si>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</si>
  <si>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</si>
  <si>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</si>
  <si>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</si>
  <si>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</si>
  <si>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</si>
  <si>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</si>
  <si>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</si>
  <si>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</si>
  <si>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</si>
  <si>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</si>
  <si>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</si>
  <si>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</si>
  <si>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</si>
  <si>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</si>
  <si>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</si>
  <si>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</si>
  <si>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</si>
  <si>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</si>
  <si>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</si>
  <si>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</si>
  <si>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</si>
  <si>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</si>
  <si>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</si>
  <si>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</si>
  <si>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</si>
  <si>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</si>
  <si>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</si>
  <si>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</si>
  <si>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</si>
  <si>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</si>
  <si>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</si>
  <si>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</si>
  <si>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</si>
  <si>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</si>
  <si>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</si>
  <si>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</si>
  <si>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</si>
  <si>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</si>
  <si>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</si>
  <si>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</si>
  <si>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</si>
  <si>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</si>
  <si>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</si>
  <si>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</si>
  <si>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</si>
  <si>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</si>
  <si>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</si>
  <si>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CKWZG6EX</t>
  </si>
  <si>
    <t>Cowley et al.</t>
  </si>
  <si>
    <t>The Aerial Reconnaissance Archives: A Global Aerial Photographic Collection</t>
  </si>
  <si>
    <t>Archaeology from Historical Aerial and Satellite Archives</t>
  </si>
  <si>
    <t>10.1007/978-1-4614-4505-0_2</t>
  </si>
  <si>
    <t>4X2JWUX3</t>
  </si>
  <si>
    <t>Darack</t>
  </si>
  <si>
    <t>Spying From Above: How the Atmosphere Helped Shape Our Modern Surveillance Systems</t>
  </si>
  <si>
    <t>Weatherwise</t>
  </si>
  <si>
    <t>10.1080/00431672.2019.1659009</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</si>
  <si>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</si>
  <si>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</si>
  <si>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</si>
  <si>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</si>
  <si>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</si>
  <si>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</si>
  <si>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</si>
  <si>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</si>
  <si>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</si>
  <si>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</si>
  <si>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</si>
  <si>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</si>
  <si>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</si>
  <si>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</si>
  <si>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</si>
  <si>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</si>
  <si>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</si>
  <si>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</si>
  <si>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</si>
  <si>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</si>
  <si>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</si>
  <si>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</si>
  <si>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</si>
  <si>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</si>
  <si>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</si>
  <si>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</si>
  <si>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</si>
  <si>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</si>
  <si>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</si>
  <si>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</si>
  <si>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</si>
  <si>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</si>
  <si>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</si>
  <si>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</si>
  <si>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</si>
  <si>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</si>
  <si>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</si>
  <si>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</si>
  <si>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</si>
  <si>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</si>
  <si>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</si>
  <si>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</si>
  <si>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</si>
  <si>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</si>
  <si>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</si>
  <si>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</si>
  <si>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</si>
  <si>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</si>
  <si>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</si>
  <si>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</si>
  <si>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</si>
  <si>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</si>
  <si>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</si>
  <si>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</si>
  <si>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</si>
  <si>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</si>
  <si>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</si>
  <si>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</si>
  <si>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</si>
  <si>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</si>
  <si>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</si>
  <si>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</si>
  <si>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</si>
  <si>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</si>
  <si>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</si>
  <si>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</si>
  <si>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</si>
  <si>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</si>
  <si>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</si>
  <si>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</si>
  <si>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</si>
  <si>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</si>
  <si>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</si>
  <si>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</si>
  <si>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</si>
  <si>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</si>
  <si>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</si>
  <si>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</si>
  <si>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</si>
  <si>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Geosciences</t>
  </si>
  <si>
    <t>10.3390/geosciences8100366</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</si>
  <si>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</si>
  <si>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</si>
  <si>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</si>
  <si>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</si>
  <si>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</si>
  <si>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</si>
  <si>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</si>
  <si>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</si>
  <si>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</si>
  <si>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</si>
  <si>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</si>
  <si>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</si>
  <si>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</si>
  <si>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</si>
  <si>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</si>
  <si>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</si>
  <si>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</si>
  <si>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</si>
  <si>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</si>
  <si>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</si>
  <si>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</si>
  <si>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</si>
  <si>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</si>
  <si>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</si>
  <si>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</si>
  <si>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</si>
  <si>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</si>
  <si>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</si>
  <si>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</si>
  <si>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</si>
  <si>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</si>
  <si>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</si>
  <si>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</si>
  <si>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</si>
  <si>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</si>
  <si>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</si>
  <si>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</si>
  <si>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</si>
  <si>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</si>
  <si>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</si>
  <si>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</si>
  <si>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</si>
  <si>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</si>
  <si>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</si>
  <si>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</si>
  <si>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</si>
  <si>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</si>
  <si>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</si>
  <si>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</si>
  <si>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</si>
  <si>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</si>
  <si>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</si>
  <si>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</si>
  <si>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</si>
  <si>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</si>
  <si>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M8GIU5FV</t>
  </si>
  <si>
    <t>Hanson and Oltean</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</si>
  <si>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</si>
  <si>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</si>
  <si>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</si>
  <si>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</si>
  <si>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</si>
  <si>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</si>
  <si>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</si>
  <si>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</si>
  <si>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</si>
  <si>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</si>
  <si>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</si>
  <si>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</si>
  <si>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</si>
  <si>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</si>
  <si>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</si>
  <si>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</si>
  <si>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</si>
  <si>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</si>
  <si>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</si>
  <si>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</si>
  <si>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</si>
  <si>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</si>
  <si>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</si>
  <si>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</si>
  <si>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</si>
  <si>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</si>
  <si>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 1975-84 KRAFLA RIFT CRISIS DEFORMATION</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</si>
  <si>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</si>
  <si>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</si>
  <si>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</si>
  <si>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</si>
  <si>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</si>
  <si>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</si>
  <si>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</si>
  <si>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</si>
  <si>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</si>
  <si>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</si>
  <si>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</si>
  <si>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</si>
  <si>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</si>
  <si>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</si>
  <si>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</si>
  <si>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</si>
  <si>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</si>
  <si>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R9MXFKHV</t>
  </si>
  <si>
    <t>James et al.</t>
  </si>
  <si>
    <t>3-D uncertainty-based topographic change detection with structure-from-motion photogrammetry: precision maps for ground control and directly georeferenced surveys</t>
  </si>
  <si>
    <t>10.1002/esp.4125</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</si>
  <si>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</si>
  <si>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</si>
  <si>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</si>
  <si>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</si>
  <si>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</si>
  <si>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</si>
  <si>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</si>
  <si>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</si>
  <si>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</si>
  <si>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</si>
  <si>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</si>
  <si>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</si>
  <si>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</si>
  <si>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</si>
  <si>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</si>
  <si>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</si>
  <si>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</si>
  <si>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</si>
  <si>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</si>
  <si>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</si>
  <si>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</si>
  <si>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</si>
  <si>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</si>
  <si>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NLQH2RKK</t>
  </si>
  <si>
    <t>Kim et al.</t>
  </si>
  <si>
    <t>Automated Georeferencing of Historic Aerial Photography</t>
  </si>
  <si>
    <t>Journal of Terrestrial Observation</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</si>
  <si>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</si>
  <si>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</si>
  <si>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</si>
  <si>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</si>
  <si>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</si>
  <si>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</si>
  <si>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</si>
  <si>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</si>
  <si>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</si>
  <si>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</si>
  <si>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</si>
  <si>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</si>
  <si>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</si>
  <si>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JSTNF3HH</t>
  </si>
  <si>
    <t>Leonard et al.</t>
  </si>
  <si>
    <t>Measuring channel planform change from image time series: A generalizable, spatially distributed, probabilistic method for quantifying uncertainty</t>
  </si>
  <si>
    <t>10.1002/esp.4926</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</si>
  <si>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</si>
  <si>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</si>
  <si>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</si>
  <si>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</si>
  <si>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</si>
  <si>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</si>
  <si>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</si>
  <si>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</si>
  <si>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</si>
  <si>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</si>
  <si>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</si>
  <si>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</si>
  <si>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</si>
  <si>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</si>
  <si>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</si>
  <si>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</si>
  <si>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</si>
  <si>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</si>
  <si>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</si>
  <si>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</si>
  <si>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</si>
  <si>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</si>
  <si>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</si>
  <si>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</si>
  <si>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</si>
  <si>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</si>
  <si>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</si>
  <si>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Maiwald et al.</t>
  </si>
  <si>
    <t>Photogrammetric analysis of historical image repositories for virtual reconstruction in the field of digital humanities</t>
  </si>
  <si>
    <t>10.5194/isprs-archives-XLII-2-W3-447-2017</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</si>
  <si>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</si>
  <si>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</si>
  <si>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</si>
  <si>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</si>
  <si>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</si>
  <si>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</si>
  <si>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</si>
  <si>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</si>
  <si>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</si>
  <si>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</si>
  <si>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</si>
  <si>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</si>
  <si>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</si>
  <si>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</si>
  <si>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</si>
  <si>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</si>
  <si>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</si>
  <si>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</si>
  <si>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</si>
  <si>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</si>
  <si>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</si>
  <si>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</si>
  <si>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</si>
  <si>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Journal of Map &amp; Geography Libraries</t>
  </si>
  <si>
    <t>10.1080/15420353.2017.1334252</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</si>
  <si>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</si>
  <si>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</si>
  <si>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</si>
  <si>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</si>
  <si>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</si>
  <si>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</si>
  <si>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</si>
  <si>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</si>
  <si>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</si>
  <si>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</si>
  <si>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NQDIZDA2</t>
  </si>
  <si>
    <t>Midgley et al.</t>
  </si>
  <si>
    <t>Evolution of high-Arctic glacial landforms during deglaciation</t>
  </si>
  <si>
    <t>10.1016/j.geomorph.2018.03.027</t>
  </si>
  <si>
    <t>ESZMRL5H</t>
  </si>
  <si>
    <t>Mondino and Chiabrando</t>
  </si>
  <si>
    <t>Multi-temporal block adjustment for aerial image time series: the Belvedere Glacier case study</t>
  </si>
  <si>
    <t>ISPRS Archives – Volume XXXVII Part B2</t>
  </si>
  <si>
    <t>W2NNY7M5</t>
  </si>
  <si>
    <t>Monnier and Kinnard</t>
  </si>
  <si>
    <t>Pluri-decadal (1955–2014) evolution of glacier–rock glacier transitional landforms in the central Andes of Chile (30–33° S)</t>
  </si>
  <si>
    <t>Earth Surface Dynamics</t>
  </si>
  <si>
    <t>10.5194/esurf-5-493-2017</t>
  </si>
  <si>
    <t>T69FDSQV</t>
  </si>
  <si>
    <t>Morgan and Gergel</t>
  </si>
  <si>
    <t>Quantifying historic landscape heterogeneity from aerial photographs using object-based analysis</t>
  </si>
  <si>
    <t>Landscape Ecology</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</si>
  <si>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</si>
  <si>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</si>
  <si>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</si>
  <si>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</si>
  <si>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</si>
  <si>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</si>
  <si>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</si>
  <si>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</si>
  <si>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</si>
  <si>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</si>
  <si>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</si>
  <si>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</si>
  <si>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</si>
  <si>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</si>
  <si>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</si>
  <si>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</si>
  <si>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</si>
  <si>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</si>
  <si>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</si>
  <si>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</si>
  <si>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</si>
  <si>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</si>
  <si>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</si>
  <si>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</si>
  <si>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</si>
  <si>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</si>
  <si>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</si>
  <si>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</si>
  <si>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</si>
  <si>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</si>
  <si>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</si>
  <si>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</si>
  <si>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</si>
  <si>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</si>
  <si>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</si>
  <si>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</si>
  <si>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</si>
  <si>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</si>
  <si>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</si>
  <si>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</si>
  <si>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</si>
  <si>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</si>
  <si>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</si>
  <si>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</si>
  <si>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</si>
  <si>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</si>
  <si>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</si>
  <si>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</si>
  <si>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</si>
  <si>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</si>
  <si>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</si>
  <si>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</si>
  <si>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</si>
  <si>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</si>
  <si>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</si>
  <si>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</si>
  <si>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</si>
  <si>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PD92SW53</t>
  </si>
  <si>
    <t>Paudel et al.</t>
  </si>
  <si>
    <t>Review of studies on land use and land cover change in Nepal</t>
  </si>
  <si>
    <t>10.1007/s11629-015-3604-9</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</si>
  <si>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</si>
  <si>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</si>
  <si>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</si>
  <si>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</si>
  <si>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</si>
  <si>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</si>
  <si>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</si>
  <si>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</si>
  <si>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</si>
  <si>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</si>
  <si>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</si>
  <si>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</si>
  <si>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</si>
  <si>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</si>
  <si>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</si>
  <si>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</si>
  <si>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</si>
  <si>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</si>
  <si>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</si>
  <si>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</si>
  <si>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</si>
  <si>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</si>
  <si>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</si>
  <si>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</si>
  <si>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</si>
  <si>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</si>
  <si>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</si>
  <si>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</si>
  <si>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</si>
  <si>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</si>
  <si>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</si>
  <si>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</si>
  <si>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</si>
  <si>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</si>
  <si>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</si>
  <si>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</si>
  <si>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</si>
  <si>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</si>
  <si>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</si>
  <si>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</si>
  <si>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</si>
  <si>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</si>
  <si>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P7HY4YUC</t>
  </si>
  <si>
    <t>Recovering Portugal aerial images repository</t>
  </si>
  <si>
    <t>ISPRS Archives – Volume XXXVIII-1-4-7/W5</t>
  </si>
  <si>
    <t>74TXXJIR</t>
  </si>
  <si>
    <t>Rivera et al.</t>
  </si>
  <si>
    <t>Little Ice Age advance and retreat of Glaciar Jorge Montt, Chilean Patagonia</t>
  </si>
  <si>
    <t>Climate of the Past</t>
  </si>
  <si>
    <t>10.5194/cp-8-403-2012</t>
  </si>
  <si>
    <t>CUV6DFNW</t>
  </si>
  <si>
    <t>Rutishauser et al.</t>
  </si>
  <si>
    <t>SARchaeology—Detecting Palaeochannels Based on High Resolution Radar Data and Their Impact of Changes in the Settlement Pattern in Cilicia (Turkey)</t>
  </si>
  <si>
    <t>10.3390/geosciences7040109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</si>
  <si>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</si>
  <si>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</si>
  <si>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</si>
  <si>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</si>
  <si>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</si>
  <si>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</si>
  <si>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</si>
  <si>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</si>
  <si>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</si>
  <si>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</si>
  <si>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</si>
  <si>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</si>
  <si>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</si>
  <si>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</si>
  <si>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ZKSYTL67</t>
  </si>
  <si>
    <t>Shahtahmassebi et al.</t>
  </si>
  <si>
    <t>Reconstructing Historical Land Cover Type and Complexity by Synergistic Use of Landsat Multispectral Scanner and CORONA</t>
  </si>
  <si>
    <t>10.3390/rs9070682</t>
  </si>
  <si>
    <t>GRMIYIAB</t>
  </si>
  <si>
    <t>Siok and Ewiak</t>
  </si>
  <si>
    <t>The simulation approach to the interpretation of archival aerial photographs</t>
  </si>
  <si>
    <t>Open Geosciences</t>
  </si>
  <si>
    <t>10.1515/geo-2020-0001</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</si>
  <si>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</si>
  <si>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</si>
  <si>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</si>
  <si>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</si>
  <si>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</si>
  <si>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</si>
  <si>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</si>
  <si>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</si>
  <si>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</si>
  <si>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</si>
  <si>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</si>
  <si>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</si>
  <si>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</si>
  <si>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</si>
  <si>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</si>
  <si>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</si>
  <si>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</si>
  <si>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</si>
  <si>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</si>
  <si>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</si>
  <si>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</si>
  <si>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</si>
  <si>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</si>
  <si>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</si>
  <si>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</si>
  <si>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</si>
  <si>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</si>
  <si>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</si>
  <si>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</si>
  <si>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</si>
  <si>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</si>
  <si>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</si>
  <si>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</si>
  <si>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</si>
  <si>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</si>
  <si>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</si>
  <si>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</si>
  <si>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</si>
  <si>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</si>
  <si>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</si>
  <si>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</si>
  <si>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</si>
  <si>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</si>
  <si>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</si>
  <si>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</si>
  <si>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</si>
  <si>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</si>
  <si>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</si>
  <si>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</si>
  <si>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</si>
  <si>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</si>
  <si>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</si>
  <si>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</si>
  <si>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</si>
  <si>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</si>
  <si>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</si>
  <si>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</si>
  <si>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</si>
  <si>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</si>
  <si>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</si>
  <si>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</si>
  <si>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</si>
  <si>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</si>
  <si>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</si>
  <si>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</si>
  <si>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</si>
  <si>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</si>
  <si>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</si>
  <si>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</si>
  <si>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</si>
  <si>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</si>
  <si>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</si>
  <si>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</si>
  <si>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</si>
  <si>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</si>
  <si>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</si>
  <si>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</si>
  <si>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</si>
  <si>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</si>
  <si>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</si>
  <si>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</si>
  <si>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</si>
  <si>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</si>
  <si>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</si>
  <si>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</si>
  <si>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</si>
  <si>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</si>
  <si>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</si>
  <si>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</si>
  <si>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</si>
  <si>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</si>
  <si>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</si>
  <si>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</si>
  <si>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</si>
  <si>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</si>
  <si>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</si>
  <si>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</si>
  <si>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</si>
  <si>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</si>
  <si>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</si>
  <si>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</si>
  <si>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</si>
  <si>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</si>
  <si>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</si>
  <si>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</si>
  <si>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</si>
  <si>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</si>
  <si>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</si>
  <si>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</si>
  <si>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</si>
  <si>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</si>
  <si>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</si>
  <si>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</si>
  <si>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</si>
  <si>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</si>
  <si>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</si>
  <si>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</si>
  <si>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</si>
  <si>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</si>
  <si>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</si>
  <si>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</si>
  <si>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</si>
  <si>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</si>
  <si>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</si>
  <si>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The Cryosphere Discussions</t>
  </si>
  <si>
    <t>10.5194/tc-2020-379</t>
  </si>
  <si>
    <t>Publication Key</t>
  </si>
  <si>
    <t>lat_min</t>
  </si>
  <si>
    <t>lat_max</t>
  </si>
  <si>
    <t>lon_min</t>
  </si>
  <si>
    <t>lon_max</t>
  </si>
  <si>
    <t>Notes</t>
  </si>
  <si>
    <t>.relevant</t>
  </si>
  <si>
    <t>Aguilar et al. 2013, The Photogrammetric Record (Q3DHRVLE)</t>
  </si>
  <si>
    <t>Almería (Spain), coastal fringe, the areas is ~11 km long and 775m wide</t>
  </si>
  <si>
    <t>Altmann et al. 2020, Water (LRT6Z88R)</t>
  </si>
  <si>
    <t>Kaunertal, Austria. Two study sites, alpine catchment. Area from 0.03 -0.08 km2</t>
  </si>
  <si>
    <t>Andreassen et al. 2020, Journal of Glaciology (PQ3Q9H6A)</t>
  </si>
  <si>
    <t>Jostedalsbreen and Jotunheimen</t>
  </si>
  <si>
    <t>Mid-Norway</t>
  </si>
  <si>
    <t>North-Norway</t>
  </si>
  <si>
    <t>Baily et al. 2003, Earth Surface Processes and Landforms (L945V4QX)</t>
  </si>
  <si>
    <t>Maiden Castle, Dorset, UK</t>
  </si>
  <si>
    <t>Bakker and Lane 2017, Earth Surface Processes and Landforms (XYRENZKG)</t>
  </si>
  <si>
    <t>Borgne d’Arolla River, Switzerland</t>
  </si>
  <si>
    <t>Batlle 2018, Preprint (9SKMSD4Z)</t>
  </si>
  <si>
    <t xml:space="preserve">Ocoa River, Dominican Republic  </t>
  </si>
  <si>
    <t>Belart et al. 2019, Journal of Glaciology (G7RKHNSY)</t>
  </si>
  <si>
    <t>Eyjafjallajökull, Iceland</t>
  </si>
  <si>
    <t>Belart et al. 2020, Frontiers in Earth Science (2XDGW8V2)</t>
  </si>
  <si>
    <t>Multiple glaciers around Iceland</t>
  </si>
  <si>
    <t>Berveglieri et al. 2016, IEEE Journal of Selected Topics in Applied Earth Observations and Remote Sensing (7BFYB2XH)</t>
  </si>
  <si>
    <t>Brazil, west of São Paulo State</t>
  </si>
  <si>
    <t>Berveglieri et al. 2018, ISPRS Journal of Photogrammetry and Remote Sensing (89YP4S4S)</t>
  </si>
  <si>
    <t>Same study area of Berveglieri et al. 2016</t>
  </si>
  <si>
    <t>Betz et al. 2019, Zeitschrift für Geomorphologie (C97XPXE6)</t>
  </si>
  <si>
    <t>two smaller study sites investigated inside area of interest</t>
  </si>
  <si>
    <t>Bhattacharya et al. 2018, 2018 4th International Conference on Recent Advances in Information Technology (RAIT) (2HQXTLS6)</t>
  </si>
  <si>
    <t>Eastern Indian Himalaya</t>
  </si>
  <si>
    <t>Bitelli and Girelli 2009, Journal of Cultural Heritage (U5IZQNWE)</t>
  </si>
  <si>
    <t>Tilmen Höyük (south-eastern Turkey)</t>
  </si>
  <si>
    <t>Bolch et al. 2008, Journal of Glaciology (VZSHSDVT)</t>
  </si>
  <si>
    <t>Khumbu Himal, Nepal</t>
  </si>
  <si>
    <t>Bolch et al. 2011, The Cryosphere (D5BPHY87)</t>
  </si>
  <si>
    <t>Everest region, Nepal</t>
  </si>
  <si>
    <t>Bolch et al. 2017, The Cryosphere (UFU92EAC)</t>
  </si>
  <si>
    <t>Hunza Basin, Pakistan</t>
  </si>
  <si>
    <t>Bolles and Forman 2018, Frontiers in Earth Science (PBSVU4ID)</t>
  </si>
  <si>
    <t>United States Great Plains</t>
  </si>
  <si>
    <t>Bożek et al. 2019, Remote Sensing (MJIMZDLP)</t>
  </si>
  <si>
    <t>Poland</t>
  </si>
  <si>
    <t>Broadbent 2017, University of Redlands (69S6EE9C)</t>
  </si>
  <si>
    <t>Riverside County, California</t>
  </si>
  <si>
    <t>Capolupo et al. 2018, International Journal of Applied Earth Observation and Geoinformation (VPA8IRXJ)</t>
  </si>
  <si>
    <t>Amalfi Coast, Italy</t>
  </si>
  <si>
    <t>Cardenal et al. 2006, Proceedings of the Spatial Accuracy 2006 (ANVHQVC3)</t>
  </si>
  <si>
    <t>internal valleys of the Cantabrian Range (Northern Spain). Miera area and Villafufre area</t>
  </si>
  <si>
    <t>Carvalho et al. 2020, Earth Surface Processes and Landforms (RFLJ9CDM)</t>
  </si>
  <si>
    <t>southwest coast of Victoria, Australia</t>
  </si>
  <si>
    <t>Carvalho et al. 2021, Earth Surface Processes and Landforms (DIS2XCPI)</t>
  </si>
  <si>
    <t>Apollo Bay and Mounts Bay, on Great Ocean Road, Australia</t>
  </si>
  <si>
    <t>Casado et al. 2018, International Journal of Geographical Information Science (RWU3ALN9)</t>
  </si>
  <si>
    <t>Paso de las Piedras, south-western Buenos Aires, Argentina</t>
  </si>
  <si>
    <t>Casana and Cothren 2008, Antiquity (U3Q4U35X)</t>
  </si>
  <si>
    <t>Zincirli Höyük, Turkey</t>
  </si>
  <si>
    <t>Ghab Basin/Tell Qarqur, Syria</t>
  </si>
  <si>
    <t>Middle Euphrates Valley/Tell Hadidi, Syria</t>
  </si>
  <si>
    <t>Child et al. 2021, Remote Sensing (E675XV2W)</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</si>
  <si>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</si>
  <si>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</si>
  <si>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</si>
  <si>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</si>
  <si>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Laurichard Rock Glacier, French Alps</t>
  </si>
  <si>
    <t>Dehecq et al. 2020, Frontiers in Earth Science (IWKSCW57)</t>
  </si>
  <si>
    <t>Alaska</t>
  </si>
  <si>
    <t>Western US</t>
  </si>
  <si>
    <t>Peru</t>
  </si>
  <si>
    <t>Patagonia</t>
  </si>
  <si>
    <t>Arctic Canada</t>
  </si>
  <si>
    <t>North Greenland</t>
  </si>
  <si>
    <t>East Greenland</t>
  </si>
  <si>
    <t>South Greenland</t>
  </si>
  <si>
    <t>Iceland</t>
  </si>
  <si>
    <t>Svalbard</t>
  </si>
  <si>
    <t>European Alps</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</si>
  <si>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</si>
  <si>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</si>
  <si>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</si>
  <si>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</si>
  <si>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</si>
  <si>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</si>
  <si>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</si>
  <si>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</si>
  <si>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</si>
  <si>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</si>
  <si>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</si>
  <si>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Abramov Glacier, Kyrgyzstan</t>
  </si>
  <si>
    <t>Derrien et al. 2015, Geophysical Research Letters (FW4KPDXH)</t>
  </si>
  <si>
    <t>Piton de la Fournaise Volcano, Indian Ocean</t>
  </si>
  <si>
    <t>Ewertowski et al. 2019, Geomorphology (T9UHGZVR)</t>
  </si>
  <si>
    <t>Hørbyebreen Glacier, Svalbard</t>
  </si>
  <si>
    <t>Falaschi et al. 2019, Frontiers in Earth Science (YW232UWW)</t>
  </si>
  <si>
    <t>Monte San Lorenzo, Patagonia</t>
  </si>
  <si>
    <t>Farías-Barahona et al. 2020, Journal of Glaciology (MDM8SQRY)</t>
  </si>
  <si>
    <t>El Morado Glacier, Chile (Central Andes)</t>
  </si>
  <si>
    <t>Feurer and Vinatier 2018, arXiv:1807.09700 [cs] (AD7WLXMF)</t>
  </si>
  <si>
    <t>Occitanie, southern France, 170 km2</t>
  </si>
  <si>
    <t>Feurer and Vinatier 2018, ISPRS Journal of Photogrammetry and Remote Sensing (4IQDTMM4)</t>
  </si>
  <si>
    <t>area reconstructed from images covering 700 km² but analysis/validation for only 170 km² (location approximated from figure)</t>
  </si>
  <si>
    <t>Fieber et al. 2017, ISPRS - International Archives of the Photogrammetry, Remote Sensing and Spatial Information Sciences (D28F7QAG)</t>
  </si>
  <si>
    <t>Hadrian’s Wall, UK</t>
  </si>
  <si>
    <t>Fieber et al. 2018, Remote Sensing of Environment (5ER8DF4Z)</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</si>
  <si>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</si>
  <si>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</si>
  <si>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</si>
  <si>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</si>
  <si>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</si>
  <si>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Wukro town, north Ethiopia</t>
  </si>
  <si>
    <t>Galiatsatos et al. 2005, 25th EARSeL symposium, workshop on 3D remote sensing (WW4K3NXX)</t>
  </si>
  <si>
    <t>Orontes valley between the cities of Homs and Hama, Sirya</t>
  </si>
  <si>
    <t>Galiatsatos et al. 2008, Photogrammetric Engineering and Remote Sensing (NP2PWBRU)</t>
  </si>
  <si>
    <t>study area SW of city of Homs, Syria</t>
  </si>
  <si>
    <t>Geyman et al. 2022, Nature (PXC5ENIG)</t>
  </si>
  <si>
    <t>Giordano et al. 2018, ISPRS Annals of Photogrammetry, Remote Sensing and Spatial Information Sciences (ERBERDB6)</t>
  </si>
  <si>
    <t>Two study areas in different locations in France. Fabas: about 12km x10 km;  Frejius:  3km x 2km. Coordinates fo Frejius</t>
  </si>
  <si>
    <t>Girod et al. 2018, Geoscientific Instrumentation, Methods and Data Systems (V5H2LDCV)</t>
  </si>
  <si>
    <t>Prins Karls Forland, Svalbard</t>
  </si>
  <si>
    <t>Goerlich et al. 2017, Remote Sensing (TPNA7T79)</t>
  </si>
  <si>
    <t>Ak-Shirak Range, Kyrgyzstan</t>
  </si>
  <si>
    <t>Gomez 2012, arXiv (87CUAK8B)</t>
  </si>
  <si>
    <t>Iwaki Volcano, Japan</t>
  </si>
  <si>
    <t>Gomez et al. 2015, Geomorphology (96JUIQK7)</t>
  </si>
  <si>
    <t>Tadami River, Fukushima Prefecture, Japan</t>
  </si>
  <si>
    <t>Yamaguchi Prefecture, Japan</t>
  </si>
  <si>
    <t>Sakurajima Volcano, Kagoshima Prefecture, Japan</t>
  </si>
  <si>
    <t>Gonçalves 2016, ISPRS - International Archives of the Photogrammetry, Remote Sensing and Spatial Information Sciences (4N97ZMU9)</t>
  </si>
  <si>
    <t>methodological paper</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</si>
  <si>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</si>
  <si>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</si>
  <si>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</si>
  <si>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</si>
  <si>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</si>
  <si>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</si>
  <si>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</si>
  <si>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Switzerland</t>
  </si>
  <si>
    <t>Holden and Smit 2019, South African Journal of Geomatics (PJ3SVQP3)</t>
  </si>
  <si>
    <t>Groot Winterhoek Mountains, South Africa</t>
  </si>
  <si>
    <t>Holmlund 2021, Journal of Glaciology (AYRB3XCS)</t>
  </si>
  <si>
    <t>Aldegondabreen Glacier, Svalbard</t>
  </si>
  <si>
    <t>Holmlund and Holmlund 2019, Geografiska Annaler: Series A, Physical Geography (LYMM9UQZ)</t>
  </si>
  <si>
    <t>Storglaciären Glacier, Sweden</t>
  </si>
  <si>
    <t>Holzer et al. 2015, The Cryosphere (5UI9RGTX)</t>
  </si>
  <si>
    <t>Muztagh Ata, China</t>
  </si>
  <si>
    <t>Ishiguro et al. 2016, Geomorphology (GSL8VV32)</t>
  </si>
  <si>
    <t>Kume Island, Japan</t>
  </si>
  <si>
    <t>Jao et al. 2014, Environments (QQMI8N9T)</t>
  </si>
  <si>
    <t>Tainan, Southern Taiwan. Tseng Wen River estuary. 86.6 km2</t>
  </si>
  <si>
    <t>Kääb et al. 2021, The Cryosphere (RBYR4QG6)</t>
  </si>
  <si>
    <t>Ile Alatau and Kungöy Ala-Too, northern Tien Shan</t>
  </si>
  <si>
    <t>Kavan 2020, Geografiska Annaler: Series A, Physical Geography (EYCHKICS)</t>
  </si>
  <si>
    <t>Ferdinand Glacier, Billefjorden, Svalbard</t>
  </si>
  <si>
    <t>King et al. 2020, One Earth (PB8P2UVG)</t>
  </si>
  <si>
    <t>Area around Mt. Everest (~945 km2) covering 212 glaciers (for 79 glaciers estimates of elevation change and geodetic mass balance derived) - Coords: UL, LR</t>
  </si>
  <si>
    <t>Klimetzek et al. 2021, Remote Sensing (UHTXA8J6)</t>
  </si>
  <si>
    <t>approximated from figure. Iasi, Romania</t>
  </si>
  <si>
    <t>Klug et al. 2012, Tenth International Conference on Permafrost (5MLZ39V2)</t>
  </si>
  <si>
    <t>two rock glaciers, here reported the coordinates of only one: Reichenkar rock glacier western Stubai Alps (Tyrol, Austria)</t>
  </si>
  <si>
    <t>Koblet et al. 2010, The Cryosphere (D6TCSWWR)</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</si>
  <si>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</si>
  <si>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</si>
  <si>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</si>
  <si>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</si>
  <si>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</si>
  <si>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</si>
  <si>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</si>
  <si>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</si>
  <si>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approximated (Lac Dionne Quebec). three study sites in Northeastern Finnland and two study sites in Quebec, Canada</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</si>
  <si>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</si>
  <si>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</si>
  <si>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</si>
  <si>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</si>
  <si>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</si>
  <si>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</si>
  <si>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</si>
  <si>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</si>
  <si>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</si>
  <si>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</si>
  <si>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</si>
  <si>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t>
  </si>
  <si>
    <t>Lane et al. 2010, Earth Surface Processes and Landforms (6YCLP6W5)</t>
  </si>
  <si>
    <t>South Saskatchewan River, Canada (approximated from the text) 3km long reach of the river</t>
  </si>
  <si>
    <t>Li et al. 2017, IEEE Transactions on Geoscience and Remote Sensing (XQDZXEBX)</t>
  </si>
  <si>
    <t>Rayner Glacier, East Antarctica, (104 000 km2) approximation from the figure</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</si>
  <si>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</si>
  <si>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</si>
  <si>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</si>
  <si>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</si>
  <si>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Ma et al. 2020, Journal of the Indian Society of Remote Sensing (3R65I8XW)</t>
  </si>
  <si>
    <t>Magnússon et al. 2016, The Cryosphere (F6IX3QIF)</t>
  </si>
  <si>
    <t>Drangajökull, Iceland</t>
  </si>
  <si>
    <t>Maurer and Rupper 2015, ISPRS Journal of Photogrammetry and Remote Sensing (CJDLGEZ6)</t>
  </si>
  <si>
    <t>Thistle Creek region (Wasatch Range, western North America) (approximated from figure)</t>
  </si>
  <si>
    <t>Maurer et al. 2016, The Cryosphere (RDFY8VGI)</t>
  </si>
  <si>
    <t>Study areas in eastern Himalayas and Tibetan Plateau (Bhutan-China border)</t>
  </si>
  <si>
    <t>Maurer et al. 2019, Science Advances (8IDZABSN)</t>
  </si>
  <si>
    <t>Himalayan range  (approximated from figure)</t>
  </si>
  <si>
    <t>Mertes et al. 2017, Earth Surface Processes and Landforms (UA5FY4A8)</t>
  </si>
  <si>
    <t>Khumbu Glacier, Nepal</t>
  </si>
  <si>
    <t>Rhone Glacier, Switzerland</t>
  </si>
  <si>
    <t>Brøggerhalvøya, Svalbard</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</si>
  <si>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</si>
  <si>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</si>
  <si>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</si>
  <si>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</si>
  <si>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</si>
  <si>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</si>
  <si>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</si>
  <si>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</si>
  <si>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</si>
  <si>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Munteanu et al. 2020, Proceedings of the Royal Society B: Biological Sciences (GD7U5PGI)</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</si>
  <si>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</si>
  <si>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</si>
  <si>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</si>
  <si>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</si>
  <si>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</si>
  <si>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</si>
  <si>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Romania</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</si>
  <si>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</si>
  <si>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</si>
  <si>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</si>
  <si>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</si>
  <si>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</si>
  <si>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</si>
  <si>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Óskarsson et al. 2020, Surtsey Research (PTTQ9VGB)</t>
  </si>
  <si>
    <t>Surtsey Island is very small, i.e. will give only center of island</t>
  </si>
  <si>
    <t>Pacina and Popelka 2017, Geoinformatics FCE CTU (46MI564E)</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</si>
  <si>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</si>
  <si>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</si>
  <si>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</si>
  <si>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</si>
  <si>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t>
  </si>
  <si>
    <t>Pellicciotti et al. 2015, Journal of Glaciology (I497FPR3)</t>
  </si>
  <si>
    <t>Langtang catchment, Nepal</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</si>
  <si>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</si>
  <si>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</si>
  <si>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</si>
  <si>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</si>
  <si>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</si>
  <si>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</si>
  <si>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</si>
  <si>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</si>
  <si>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</si>
  <si>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</si>
  <si>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</si>
  <si>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Approximated from figure. Ecology Glacier, King George Island,  South Shetland Islands archipelago</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</si>
  <si>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</si>
  <si>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</si>
  <si>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</si>
  <si>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</si>
  <si>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</si>
  <si>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</si>
  <si>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</si>
  <si>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Pinto et al. 2019, Remote Sensing (B9WB4IEJ)</t>
  </si>
  <si>
    <t>Approximated from figure. area 118636 ha. Mirandella, Portugal</t>
  </si>
  <si>
    <t>Pulighe and Fava 2013, European Journal of Remote Sensing (CBLF77TD)</t>
  </si>
  <si>
    <t>Approximated from figure, 30 km south of CaglIari Sicily, Italy area ~50 km2</t>
  </si>
  <si>
    <t>Ragettli et al. 2016, The Cryosphere (LNXI6UYT)</t>
  </si>
  <si>
    <t>Approximated from figure.  Langtang catchment, Nepal</t>
  </si>
  <si>
    <t>Rault et al. 2020, ISPRS Annals of Photogrammetry, Remote Sensing and Spatial Information Sciences (P6V87WN5)</t>
  </si>
  <si>
    <t>Approximated from the figure, La Réunion Island, Cirque de Salazie</t>
  </si>
  <si>
    <t>Redweik et al. 2016, The Photogrammetric Record (LDJRWPWA)</t>
  </si>
  <si>
    <t>Approximated from figure, Tagus (Tejo) Estuary in Lisbon</t>
  </si>
  <si>
    <t>Rendenieks et al. 2020, Remote Sensing of Environment (CZ6H3CWC)</t>
  </si>
  <si>
    <t>Approximated from figure, 175 km of the Latvian-Russian border</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</si>
  <si>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</si>
  <si>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</si>
  <si>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</si>
  <si>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</si>
  <si>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</si>
  <si>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t>
  </si>
  <si>
    <t>Rocchini et al. 2012, Computers &amp; Geosciences (V4UW2P8U)</t>
  </si>
  <si>
    <t>Approximated from text. Monte Baldo, Italy. methodological paper, not clear info of the study area</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</si>
  <si>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</si>
  <si>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</si>
  <si>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</si>
  <si>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</si>
  <si>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(Cat. No.01CH37217) (WCZUHQVX)</t>
  </si>
  <si>
    <t>Morocco. Appoximated from Corona flight line that day.</t>
  </si>
  <si>
    <t>Seccaroni et al. 2018, Proceedings (VAS8PQGQ)</t>
  </si>
  <si>
    <t>Northern Apennines, Central Italy</t>
  </si>
  <si>
    <t>Sevara 2013, International Journal of Heritage in the Digital Era (HRXNERQE)</t>
  </si>
  <si>
    <t>Austria</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</si>
  <si>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</si>
  <si>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</si>
  <si>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</si>
  <si>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</si>
  <si>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</si>
  <si>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Seoul, South Korea</t>
  </si>
  <si>
    <t>Stăncioiu et al. 2021, Science of The Total Environment (RENZSNMD)</t>
  </si>
  <si>
    <t>Carpathian Mountains, Romania</t>
  </si>
  <si>
    <t>Stark et al. 2020, Journal of Geomorphology (42S2BQKV)</t>
  </si>
  <si>
    <t>Toscany, Italy</t>
  </si>
  <si>
    <t>Stott et al. 2018, Proceedings of the National Academy of Sciences (UUN2FYMP)</t>
  </si>
  <si>
    <t>Jerash, Jordan</t>
  </si>
  <si>
    <t>Surazakov and Aizen 2010, Photogrammetric Engineering &amp; Remote Sensing (QUZPQPWA)</t>
  </si>
  <si>
    <t>Tarim River Basin, China</t>
  </si>
  <si>
    <t>Akshiirak Massif, Central Tien Shan</t>
  </si>
  <si>
    <t>Tian et al. 2019, IGARSS 2019 - 2019 IEEE International Geoscience and Remote Sensing Symposium (3Q3MUWTB)</t>
  </si>
  <si>
    <t>Cook Ice Shelf, East Antarctica</t>
  </si>
  <si>
    <t>Totten Glacier, East Antarctica</t>
  </si>
  <si>
    <t>Rayner Glacier, East Antarctica</t>
  </si>
  <si>
    <t>Larsen B Ice Shelf, Antarctic Peninsula</t>
  </si>
  <si>
    <t>Triglav‐čekada et al. 2011, The Photogrammetric Record (E5HRBYHP)</t>
  </si>
  <si>
    <t>Triglav Glacier, Slovenia</t>
  </si>
  <si>
    <t>Turek et al. 2018, Proceedings of the 4th International Conference on Geographical Information Systems Theory, Applications and Management (UKWG7DZS)</t>
  </si>
  <si>
    <t>Wola district (Warschau), Poland</t>
  </si>
  <si>
    <t>Vargo et al. 2017, Journal of Glaciology (9USYID46)</t>
  </si>
  <si>
    <t xml:space="preserve">Brewster Glacier, New Zealand </t>
  </si>
  <si>
    <t>Vastaranta et al. 2015, Scandinavian Journal of Forest Research (UJKIFHZ9)</t>
  </si>
  <si>
    <t>Palokangas, Finland</t>
  </si>
  <si>
    <t>Vautier et al. 2016, Earth Surface Processes and Landforms (A8RIYP3A)</t>
  </si>
  <si>
    <t>River Allier, France</t>
  </si>
  <si>
    <t>River Garonne, France</t>
  </si>
  <si>
    <t>Véga and St-Onge 2008, Remote Sensing of Environment (7PV3VJZP)</t>
  </si>
  <si>
    <t>Rouyn-Noranda, Quebec, Canada</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</si>
  <si>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</si>
  <si>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</si>
  <si>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</si>
  <si>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</si>
  <si>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</si>
  <si>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t>
  </si>
  <si>
    <t>Walstra et al. 2004, International Archives Of Photogrammetry, Remote Sensing And Spatial Information Sciences (2AR5AVGG)</t>
  </si>
  <si>
    <t>Mam Tor area, Derbyshire, UK</t>
  </si>
  <si>
    <t>Walstra et al. 2007, Quarterly Journal of Engineering Geology and Hydrogeology (35MF78DP)</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</si>
  <si>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</si>
  <si>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</si>
  <si>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</si>
  <si>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</si>
  <si>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</si>
  <si>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</si>
  <si>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</si>
  <si>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</si>
  <si>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</si>
  <si>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Zhou et al. 2018, Remote Sensing of Environment (ZZ5TKXNF)</t>
  </si>
  <si>
    <t>approximated the entire region. 11 glacierized regions, Qinghai–Tibet Plateau</t>
  </si>
  <si>
    <t>Zhou et al. 2019, Journal of Glaciology (4NGVH92Z)</t>
  </si>
  <si>
    <t>Central Pamir Mountains / Central Asia</t>
  </si>
  <si>
    <t>Arenson et al. 2016, Permafrost and Periglacial Processes (TIL2ZE99)</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</si>
  <si>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</si>
  <si>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</si>
  <si>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</si>
  <si>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</si>
  <si>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</si>
  <si>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Bhushan et al. 2021, ISPRS Journal of Photogrammetry and Remote Sensing (RPUQ6R2T)</t>
  </si>
  <si>
    <t>Birdseye 1940, Annals of the Association of American Geographers (JG69VHSG)</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</si>
  <si>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</si>
  <si>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</si>
  <si>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</si>
  <si>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</si>
  <si>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</si>
  <si>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</si>
  <si>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</si>
  <si>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</si>
  <si>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</si>
  <si>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</si>
  <si>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</si>
  <si>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</si>
  <si>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</si>
  <si>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</si>
  <si>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</si>
  <si>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</si>
  <si>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</si>
  <si>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Comer and Harrower 2013,  (JTQWSKAG)</t>
  </si>
  <si>
    <t>Conesa et al. 2015, Archaeological Prospection (Q3BE6WDT)</t>
  </si>
  <si>
    <t>Cowley and Stichelbaut 2012, European Journal of Archaeology (H99CQDD8)</t>
  </si>
  <si>
    <t>Cowley et al. 2013, Archaeology from Historical Aerial and Satellite Archives (CKWZG6EX)</t>
  </si>
  <si>
    <t>Darack 2019, Weatherwise (4X2JWUX3)</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</si>
  <si>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</si>
  <si>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</si>
  <si>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</si>
  <si>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</si>
  <si>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</si>
  <si>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</si>
  <si>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</si>
  <si>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</si>
  <si>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</si>
  <si>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Ellis et al. 2006, Remote Sensing of Environment (CAYZ3F44)</t>
  </si>
  <si>
    <t>Enns 2021, Militarizing Outer Space (8G2UWTZU)</t>
  </si>
  <si>
    <t>Farías-Barahona et al. 2020, Remote Sensing (2WCJZANX)</t>
  </si>
  <si>
    <t>Farnsworth et al. 2017, Boreas (BNL7NSXI)</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</si>
  <si>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</si>
  <si>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</si>
  <si>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</si>
  <si>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</si>
  <si>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</si>
  <si>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Frischauf 2018, Satellite-Based Earth Observation (7NPB2Y8W)</t>
  </si>
  <si>
    <t>Fuentes et al. 2018, Geosciences (8MNEIYSF)</t>
  </si>
  <si>
    <t>Galster et al. 2008, JAWRA Journal of the American Water Resources Association (SLY2YWWC)</t>
  </si>
  <si>
    <t>Giordano et al. 2017, 2017 Joint Urban Remote Sensing Event (JURSE) (AENLFJST)</t>
  </si>
  <si>
    <t>Girod et al. 2017, The Cryosphere (KMNMHCBW)</t>
  </si>
  <si>
    <t>González-Yebra et al. 2018, Biosystems Engineering (3TRZPSLT)</t>
  </si>
  <si>
    <t>Granshaw 2019, The Photogrammetric Record (IR257NMW)</t>
  </si>
  <si>
    <t>Grimm et al. 2019, Progress in Aerospace Sciences (NR8JMLEM)</t>
  </si>
  <si>
    <t>Grip et al. 2000, Environmental Forensics (QQ8Q5LCE)</t>
  </si>
  <si>
    <t>Groen et al. 2012, GIScience &amp; Remote Sensing (X35JXHEJ)</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</si>
  <si>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</si>
  <si>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</si>
  <si>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</si>
  <si>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</si>
  <si>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Hanson and Oltean 2012,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</si>
  <si>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</si>
  <si>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</si>
  <si>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</si>
  <si>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</si>
  <si>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</si>
  <si>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</si>
  <si>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</si>
  <si>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</si>
  <si>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</si>
  <si>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</si>
  <si>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</si>
  <si>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</si>
  <si>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James et al. 2017, Earth Surface Processes and Landforms (R9MXFKHV)</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</si>
  <si>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</si>
  <si>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</si>
  <si>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</si>
  <si>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</si>
  <si>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</si>
  <si>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Kim et al. 2010, Journal of Terrestrial Observation (NLQH2RKK)</t>
  </si>
  <si>
    <t>Lallias-Tacon et al. 2017, CATENA (RQL9V3UF)</t>
  </si>
  <si>
    <t>Lasaponara et al. 2018, Surveys in Geophysics (39CSU9ZG)</t>
  </si>
  <si>
    <t>Lauer et al. 2017, Geomorphology (RXHC34KU)</t>
  </si>
  <si>
    <t>Leonard et al. 2020, Earth Surface Processes and Landforms (JSTNF3HH)</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</si>
  <si>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</si>
  <si>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</si>
  <si>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</si>
  <si>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</si>
  <si>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</si>
  <si>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</si>
  <si>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</si>
  <si>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</si>
  <si>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Malmros et al. 2016, Journal of Glaciology (PYAK2HCD)</t>
  </si>
  <si>
    <t>Mantellini and Berdimuradov 2019, Archaeological Research in Asia (A7BV6B4Y)</t>
  </si>
  <si>
    <t>Masiokas et al. 2015, Journal of Glaciology (RK5AJFEA)</t>
  </si>
  <si>
    <t>Maurer 2015,  (U584VP9I)</t>
  </si>
  <si>
    <t>Mboga et al. 2020, ISPRS Journal of Photogrammetry and Remote Sensing (K9S356AP)</t>
  </si>
  <si>
    <t>McAuliffe et al. 2017, Journal of Map &amp; Geography Libraries (GQ7JSYRP)</t>
  </si>
  <si>
    <t>McLeester and Casana 2021, American Antiquity (RN4NWWSM)</t>
  </si>
  <si>
    <t>Mészáros et al. 2014, Geographica Pannonica (9DVRTYSF)</t>
  </si>
  <si>
    <t>Midgley et al. 2018, Geomorphology (NQDIZDA2)</t>
  </si>
  <si>
    <t>Mondino and Chiabrando 2008, ISPRS Archives – Volume XXXVII Part B2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</si>
  <si>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</si>
  <si>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</si>
  <si>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</si>
  <si>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</si>
  <si>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</si>
  <si>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</si>
  <si>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</si>
  <si>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</si>
  <si>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</si>
  <si>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</si>
  <si>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</si>
  <si>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</si>
  <si>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</si>
  <si>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</si>
  <si>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</si>
  <si>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</si>
  <si>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Paudel et al. 2016, Journal of Mountain Science (PD92SW53)</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</si>
  <si>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</si>
  <si>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</si>
  <si>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</si>
  <si>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</si>
  <si>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</si>
  <si>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</si>
  <si>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</si>
  <si>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</si>
  <si>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</si>
  <si>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</si>
  <si>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Redweik et al. 2009, ISPRS Archives – Volume XXXVIII-1-4-7/W5 (P7HY4YUC)</t>
  </si>
  <si>
    <t>Rivera et al. 2012, Climate of the Past (74TXXJIR)</t>
  </si>
  <si>
    <t>Rutishauser et al. 2017, Geosciences (CUV6DFNW)</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</si>
  <si>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</si>
  <si>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</si>
  <si>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</si>
  <si>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</si>
  <si>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Shahtahmassebi et al. 2017, Remote Sensing (ZKSYTL67)</t>
  </si>
  <si>
    <t>Siok and Ewiak 2020, Open Geosciences (GRMIYIAB)</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</si>
  <si>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</si>
  <si>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</si>
  <si>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</si>
  <si>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</si>
  <si>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</si>
  <si>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</si>
  <si>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</si>
  <si>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</si>
  <si>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</si>
  <si>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</si>
  <si>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</si>
  <si>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</si>
  <si>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</si>
  <si>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</si>
  <si>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</si>
  <si>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</si>
  <si>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</si>
  <si>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</si>
  <si>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</si>
  <si>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</si>
  <si>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</si>
  <si>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</si>
  <si>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</si>
  <si>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</si>
  <si>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</si>
  <si>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</si>
  <si>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</si>
  <si>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</si>
  <si>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</si>
  <si>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</si>
  <si>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Zheng et al. 2017, Landscape and Ecological Engineering (4XKGZFHZ)</t>
  </si>
  <si>
    <t>Zheng et al. 2021, The Cryosphere Discussions (U5BAHYXX)</t>
  </si>
  <si>
    <t>Data Type</t>
  </si>
  <si>
    <t>Type of Study</t>
  </si>
  <si>
    <t>Category</t>
  </si>
  <si>
    <t>Relevant</t>
  </si>
  <si>
    <t>Description</t>
  </si>
  <si>
    <t>Notes of technical interest</t>
  </si>
  <si>
    <t>Aerial</t>
  </si>
  <si>
    <t>Processing</t>
  </si>
  <si>
    <t>Methodology</t>
  </si>
  <si>
    <t>Accuracy assessment of self calibraiton of bundle adjustment and Coastal areas application</t>
  </si>
  <si>
    <t>Application</t>
  </si>
  <si>
    <t>Lateral moraine</t>
  </si>
  <si>
    <t>Both</t>
  </si>
  <si>
    <t>Glaciology</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</si>
  <si>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</si>
  <si>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</si>
  <si>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</si>
  <si>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</si>
  <si>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Mix</t>
  </si>
  <si>
    <t>pipeline MicMac archive images Iceland &amp; decadal geodetic mass balance</t>
  </si>
  <si>
    <t>Glacier mass balance of Icelandic glacier</t>
  </si>
  <si>
    <t>Forestry</t>
  </si>
  <si>
    <t>Changes in tropical forest canopy  from multitemporal aerial images</t>
  </si>
  <si>
    <t>Changes in tropical forest canopy from multitemporal aerial images</t>
  </si>
  <si>
    <t>lateral moraine morphodynamics since deglaciation</t>
  </si>
  <si>
    <t>Satellite</t>
  </si>
  <si>
    <t>glacier changes in HMA using KH-9, SRTM, and ASTER</t>
  </si>
  <si>
    <t>Archeology</t>
  </si>
  <si>
    <t>processing KH-4 imagery to study archeological sites in Turkey</t>
  </si>
  <si>
    <t>area and volume changes from Corona images (and other sources)</t>
  </si>
  <si>
    <t>Mass balance</t>
  </si>
  <si>
    <t>Glacier mass balance</t>
  </si>
  <si>
    <t>Landuse/Landcover</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</si>
  <si>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</si>
  <si>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</si>
  <si>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</si>
  <si>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</si>
  <si>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</si>
  <si>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</si>
  <si>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</si>
  <si>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</si>
  <si>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</si>
  <si>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</si>
  <si>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</si>
  <si>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</si>
  <si>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</si>
  <si>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</si>
  <si>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</si>
  <si>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Volcanology</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</si>
  <si>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</si>
  <si>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</si>
  <si>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</si>
  <si>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</si>
  <si>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</si>
  <si>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change detection due to land management</t>
  </si>
  <si>
    <t>landscape change and  Roman fortification sites</t>
  </si>
  <si>
    <t>Glacier mass balance of glaciers in Antarctic Peninsula</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</si>
  <si>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</si>
  <si>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</si>
  <si>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</si>
  <si>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</si>
  <si>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</si>
  <si>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</si>
  <si>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</si>
  <si>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</si>
  <si>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</si>
  <si>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</si>
  <si>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</si>
  <si>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</si>
  <si>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</si>
  <si>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</si>
  <si>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</si>
  <si>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</si>
  <si>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</si>
  <si>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</si>
  <si>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</si>
  <si>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</si>
  <si>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</si>
  <si>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</si>
  <si>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Terrestrial</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</si>
  <si>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</si>
  <si>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</si>
  <si>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</si>
  <si>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</si>
  <si>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</si>
  <si>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</si>
  <si>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</si>
  <si>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</si>
  <si>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</si>
  <si>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</si>
  <si>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</si>
  <si>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</si>
  <si>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</si>
  <si>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</si>
  <si>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</si>
  <si>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</si>
  <si>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</si>
  <si>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</si>
  <si>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</si>
  <si>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</si>
  <si>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</si>
  <si>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</si>
  <si>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Hydrology</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</si>
  <si>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</si>
  <si>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</si>
  <si>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</si>
  <si>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</si>
  <si>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</si>
  <si>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</si>
  <si>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</si>
  <si>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</si>
  <si>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</si>
  <si>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</si>
  <si>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glacier changes from KH-9 and ASTER</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</si>
  <si>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</si>
  <si>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</si>
  <si>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</si>
  <si>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</si>
  <si>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</si>
  <si>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</si>
  <si>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</si>
  <si>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</si>
  <si>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</si>
  <si>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Urban Change</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</si>
  <si>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</si>
  <si>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</si>
  <si>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</si>
  <si>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</si>
  <si>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</si>
  <si>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</si>
  <si>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</si>
  <si>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</si>
  <si>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</si>
  <si>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</si>
  <si>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</si>
  <si>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</si>
  <si>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</si>
  <si>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</si>
  <si>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</si>
  <si>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</si>
  <si>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</si>
  <si>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</si>
  <si>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</si>
  <si>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</si>
  <si>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</si>
  <si>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</si>
  <si>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</si>
  <si>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</si>
  <si>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</si>
  <si>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</si>
  <si>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</si>
  <si>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</si>
  <si>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</si>
  <si>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</si>
  <si>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</si>
  <si>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</si>
  <si>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</si>
  <si>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</si>
  <si>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</si>
  <si>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</si>
  <si>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</si>
  <si>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</si>
  <si>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</si>
  <si>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</si>
  <si>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</si>
  <si>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</si>
  <si>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</si>
  <si>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</si>
  <si>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</si>
  <si>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</si>
  <si>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Agapiou et al. 2016, Archaeological Prospection (3AS9P3GM)</t>
  </si>
  <si>
    <t>adding colour information from recently acquired satellites or airborne sensors</t>
  </si>
  <si>
    <t>permafrost deformation review paper - could be useful for references</t>
  </si>
  <si>
    <t>History of Science</t>
  </si>
  <si>
    <t>not sure if relevant - I don't have access to the book chapter, but it looks like a broad history/review</t>
  </si>
  <si>
    <t xml:space="preserve">detecting the area of debris cover on glaciers in the Ortles-Cevedale Group </t>
  </si>
  <si>
    <t>history of US spy satellite program - could be useful for some details</t>
  </si>
  <si>
    <t>georeferencing only</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</si>
  <si>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</si>
  <si>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</si>
  <si>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</si>
  <si>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</si>
  <si>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</si>
  <si>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</si>
  <si>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</si>
  <si>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</si>
  <si>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</si>
  <si>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</si>
  <si>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</si>
  <si>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</si>
  <si>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</si>
  <si>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</si>
  <si>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</si>
  <si>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</si>
  <si>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</si>
  <si>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</si>
  <si>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</si>
  <si>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</si>
  <si>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</si>
  <si>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</si>
  <si>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</si>
  <si>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</si>
  <si>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</si>
  <si>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</si>
  <si>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</si>
  <si>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</si>
  <si>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</si>
  <si>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</si>
  <si>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</si>
  <si>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</si>
  <si>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</si>
  <si>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</si>
  <si>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</si>
  <si>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</si>
  <si>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</si>
  <si>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</si>
  <si>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</si>
  <si>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</si>
  <si>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</si>
  <si>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</si>
  <si>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</si>
  <si>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</si>
  <si>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</si>
  <si>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</si>
  <si>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</si>
  <si>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</si>
  <si>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</si>
  <si>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</si>
  <si>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</si>
  <si>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</si>
  <si>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</si>
  <si>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</si>
  <si>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</si>
  <si>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</si>
  <si>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</si>
  <si>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</si>
  <si>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</si>
  <si>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</si>
  <si>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</si>
  <si>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</si>
  <si>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</si>
  <si>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</si>
  <si>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</si>
  <si>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</si>
  <si>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</si>
  <si>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</si>
  <si>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</si>
  <si>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</si>
  <si>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</si>
  <si>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</si>
  <si>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</si>
  <si>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</si>
  <si>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</si>
  <si>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</si>
  <si>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</si>
  <si>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</si>
  <si>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</si>
  <si>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</si>
  <si>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</si>
  <si>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</si>
  <si>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</si>
  <si>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</si>
  <si>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</si>
  <si>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</si>
  <si>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</si>
  <si>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</si>
  <si>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</si>
  <si>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</si>
  <si>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</si>
  <si>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</si>
  <si>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</si>
  <si>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</si>
  <si>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</si>
  <si>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</si>
  <si>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</si>
  <si>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</si>
  <si>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</si>
  <si>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</si>
  <si>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</si>
  <si>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</si>
  <si>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</si>
  <si>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</si>
  <si>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</si>
  <si>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</si>
  <si>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</si>
  <si>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</si>
  <si>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</si>
  <si>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</si>
  <si>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</si>
  <si>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</si>
  <si>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</si>
  <si>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</si>
  <si>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</si>
  <si>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</si>
  <si>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</si>
  <si>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</si>
  <si>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</si>
  <si>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</si>
  <si>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</si>
  <si>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</si>
  <si>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</si>
  <si>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</si>
  <si>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</si>
  <si>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</si>
  <si>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</si>
  <si>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</si>
  <si>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</si>
  <si>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</si>
  <si>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</si>
  <si>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</si>
  <si>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</si>
  <si>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</si>
  <si>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</si>
  <si>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</si>
  <si>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Dataset Number</t>
  </si>
  <si>
    <t>Type</t>
  </si>
  <si>
    <t>Archive Location</t>
  </si>
  <si>
    <t>Freely Available?</t>
  </si>
  <si>
    <t>Archive Name</t>
  </si>
  <si>
    <t>Acquisition Start Year</t>
  </si>
  <si>
    <t>Acquisition End Year</t>
  </si>
  <si>
    <t>Camera calib?</t>
  </si>
  <si>
    <t>Flight Height [m]</t>
  </si>
  <si>
    <t>Height reference</t>
  </si>
  <si>
    <t>GSD [m]</t>
  </si>
  <si>
    <t>Scale</t>
  </si>
  <si>
    <t>Scanner resolution</t>
  </si>
  <si>
    <t>Scanner resolution units</t>
  </si>
  <si>
    <t>No. Images</t>
  </si>
  <si>
    <t>git blame</t>
  </si>
  <si>
    <t>Spain</t>
  </si>
  <si>
    <t>unclear</t>
  </si>
  <si>
    <t>Network of Environmental Information of Andalusia (REDIAM)</t>
  </si>
  <si>
    <t>partial</t>
  </si>
  <si>
    <t>1:18000</t>
  </si>
  <si>
    <t>μm</t>
  </si>
  <si>
    <t>camera format 230x230. 60% forward overlap and 30% lateral. photogrammetric scanner. principal distance (152.77 mm)</t>
  </si>
  <si>
    <t>1:33000</t>
  </si>
  <si>
    <t>camera format 230x230. 60% forward overlap and 30% lateral. photogrammetric scanner. principal distance (153.01 mm)</t>
  </si>
  <si>
    <t>Office of the Tyrolean Government</t>
  </si>
  <si>
    <t>given</t>
  </si>
  <si>
    <t>absolute</t>
  </si>
  <si>
    <t>images in TIFF format, GCPs coordinates extracted from ALS point cloud</t>
  </si>
  <si>
    <t>LRT6Z88R.1</t>
  </si>
  <si>
    <t>Norway</t>
  </si>
  <si>
    <t>Norwegian Mapping Authorities</t>
  </si>
  <si>
    <t>1:30000</t>
  </si>
  <si>
    <t>the authors used maps generated from aerial photographs of several regions and years but used only one dataset (1966) for self-processing (DEM -&gt; Orthophoto)</t>
  </si>
  <si>
    <t>UK</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</si>
  <si>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</si>
  <si>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</si>
  <si>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</si>
  <si>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</si>
  <si>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</si>
  <si>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</si>
  <si>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</si>
  <si>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</si>
  <si>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</si>
  <si>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</si>
  <si>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</si>
  <si>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</si>
  <si>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</si>
  <si>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Dominican Republic</t>
  </si>
  <si>
    <t>1:20000</t>
  </si>
  <si>
    <t>No info on used camera, exact year, scan resolution</t>
  </si>
  <si>
    <t>National Land Survey of Iceland (Landmælingar Íslands, LMÍ). Data aqcuired by American Mapping Service (AMS)</t>
  </si>
  <si>
    <t>computed</t>
  </si>
  <si>
    <t>1:40000</t>
  </si>
  <si>
    <t>23 × 23 cm and a focal length of 153 mm</t>
  </si>
  <si>
    <t>National Land Survey of Iceland (Landmælingar Íslands, LMÍ).Data aqcuired by Defense Mapping Agency US</t>
  </si>
  <si>
    <t>National Land Survey of Iceland (Landmælingar Íslands, LMÍ).Data aqcuired by local institutions</t>
  </si>
  <si>
    <t>USA</t>
  </si>
  <si>
    <t>USGS (United States Geological Survey)</t>
  </si>
  <si>
    <t>format of 23 × 46 cm and a focal length of 305 mm</t>
  </si>
  <si>
    <t>Hexagon (KH-9)</t>
  </si>
  <si>
    <t>National Land Survey of Iceland</t>
  </si>
  <si>
    <t>1:25000</t>
  </si>
  <si>
    <t>Zeiss film-based camera.  63%, 40% forward and side overlap; image format 23 × 23 cm.  Only focal length available, 152.98. photogrammetric scanner.</t>
  </si>
  <si>
    <t>Wild RC8, 60%, 25% forward and side overlap. image format 23 × 23 cm</t>
  </si>
  <si>
    <t>Zeiss film-based camera. 63%, 40% forward and side overlap; image format 23 × 23 cm. Only focal length available, 152.98. photogrammetric scanner.</t>
  </si>
  <si>
    <t>Italy</t>
  </si>
  <si>
    <t>IGM (Italian Military Geographic Institute)</t>
  </si>
  <si>
    <t>1:23000</t>
  </si>
  <si>
    <t>uncertain if IGM refers to an archive</t>
  </si>
  <si>
    <t xml:space="preserve">KH-9 Hexagon image, processed in LPS 2014 with frame camera model and focal length of 305 mm; resampled using reseau marks; </t>
  </si>
  <si>
    <t>KH-4A Corona image</t>
  </si>
  <si>
    <t>scanning resolution not specified; presumably 7 µm from USGS</t>
  </si>
  <si>
    <t>Wild camera</t>
  </si>
  <si>
    <t>Corona (KH-4B)</t>
  </si>
  <si>
    <t>Texas Data Repository (Historical Air Photo Dataverse)</t>
  </si>
  <si>
    <t>dpi</t>
  </si>
  <si>
    <t>photogrammetric scaner, only focal length available</t>
  </si>
  <si>
    <t>University of California, Riverside</t>
  </si>
  <si>
    <t>unknown camera, 60%, 20% forward and side overlap. image format 18 × 23 cm</t>
  </si>
  <si>
    <t>photogrammetric scanner; format is 230 × 230 mm; aerial picture overlap 70% and 40%</t>
  </si>
  <si>
    <t>1:5000</t>
  </si>
  <si>
    <t>photogrammetric scanner: Vexcel Ultrascan 5000</t>
  </si>
  <si>
    <t>1:10000</t>
  </si>
  <si>
    <t>1:15000</t>
  </si>
  <si>
    <t>U.S. Goverment</t>
  </si>
  <si>
    <t>No photogrammetric scanner. the 1957 flight is “American flight”</t>
  </si>
  <si>
    <t>Australia</t>
  </si>
  <si>
    <t>Department of Environment, Land, Water and Planning</t>
  </si>
  <si>
    <t>not specified</t>
  </si>
  <si>
    <t>Colour, tif format</t>
  </si>
  <si>
    <t>BW, tif format</t>
  </si>
  <si>
    <t>1:12500</t>
  </si>
  <si>
    <t>Victorian Department of Environment, Land, Water and Planning</t>
  </si>
  <si>
    <t>1:7920</t>
  </si>
  <si>
    <t>EAG9</t>
  </si>
  <si>
    <t>1:7200</t>
  </si>
  <si>
    <t>RC8</t>
  </si>
  <si>
    <t>RC10</t>
  </si>
  <si>
    <t>1:15840</t>
  </si>
  <si>
    <t>EAG4</t>
  </si>
  <si>
    <t>Argentina</t>
  </si>
  <si>
    <t>Instituto Geográfico Nacional of Argentina</t>
  </si>
  <si>
    <t>1:35000</t>
  </si>
  <si>
    <t>~ 60% and ~30% forward and side overlap</t>
  </si>
  <si>
    <t>1:48000</t>
  </si>
  <si>
    <t>flight height between 7000-8000 m, GSD between 1.5 - 2 m, scale: 1:48.000 - 1:50.000 | Scanner res: 1000 dpi</t>
  </si>
  <si>
    <t>1:27834</t>
  </si>
  <si>
    <t>1:28916</t>
  </si>
  <si>
    <t>1:43925</t>
  </si>
  <si>
    <t>1:47775</t>
  </si>
  <si>
    <t>France</t>
  </si>
  <si>
    <t>IGN (Institut Géographique National)</t>
  </si>
  <si>
    <t>1:31000</t>
  </si>
  <si>
    <t>BW, no details given</t>
  </si>
  <si>
    <t>1:25800</t>
  </si>
  <si>
    <t>1:26200</t>
  </si>
  <si>
    <t>1:22000</t>
  </si>
  <si>
    <t>IR, no details given</t>
  </si>
  <si>
    <t>1:19100</t>
  </si>
  <si>
    <t>RGB, no details given</t>
  </si>
  <si>
    <t>1:55000</t>
  </si>
  <si>
    <t>1:28000</t>
  </si>
  <si>
    <t>1:36000</t>
  </si>
  <si>
    <t>Russia</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</si>
  <si>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</si>
  <si>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</si>
  <si>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</si>
  <si>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</si>
  <si>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Digital Globe and Apollo</t>
  </si>
  <si>
    <t>Oblique aerial photographs</t>
  </si>
  <si>
    <t>1:70000</t>
  </si>
  <si>
    <t>Chile</t>
  </si>
  <si>
    <t>Chilean Military Geographical Institute (IGM), Chile</t>
  </si>
  <si>
    <t>HYCON flight</t>
  </si>
  <si>
    <t>Chilean Air Force’s Aero-photogrammetric Service (SAF)</t>
  </si>
  <si>
    <t>Chile-80-Flight</t>
  </si>
  <si>
    <t>GEOTEC flight</t>
  </si>
  <si>
    <t>Acquisition date: 21.06.1971; Focal Length: 152mm</t>
  </si>
  <si>
    <t>1:26000</t>
  </si>
  <si>
    <t>Acquisition date: 04.06.2001; Focal Length: 153mm</t>
  </si>
  <si>
    <t>Acquisition date: 16.06.1981; Focal Length: 153mm</t>
  </si>
  <si>
    <t>Acquisition date: 25.06.1990; Focal Length: 153mm</t>
  </si>
  <si>
    <t>Historic England Archive and Newcastle University's archives</t>
  </si>
  <si>
    <t>"three epochs of aerial photograph datasets were initially selected for each of the sites: one from the 1940’s, one form the 1980’s or 1990’s and one modern dataset acquired in 2016"</t>
  </si>
  <si>
    <t>FIDASE archive</t>
  </si>
  <si>
    <t>Austrian Federal Office of Surveying and Metrology (BEV)</t>
  </si>
  <si>
    <t xml:space="preserve">BW, tif format, Wild RC camera </t>
  </si>
  <si>
    <t>British Antarctic Survey</t>
  </si>
  <si>
    <t>1:14000</t>
  </si>
  <si>
    <t>vertical and oblique photograph, image size 10 x 15 cm. desktop scanner</t>
  </si>
  <si>
    <t>Backward camera, acquisition date 17/12/1969, camera type: Type III 3404</t>
  </si>
  <si>
    <t>forward/backward camera, aquisition date: 28/05/1970, camera types: Type II (forward), Type III (backward) 3404/14</t>
  </si>
  <si>
    <t>backward camera, acquisition date: 31/07/1970, camera type: Type III 3413</t>
  </si>
  <si>
    <t>3 KH-4B Corona stereo pairs</t>
  </si>
  <si>
    <t>Focal length and estimated fiducial position; Obliques -&gt; GSD varies, same data as V5H2LDCV.1, but the whole set is processed</t>
  </si>
  <si>
    <t>3x2km Frejus study site; image size 300x300</t>
  </si>
  <si>
    <t>1:8000</t>
  </si>
  <si>
    <t>3x2km Frejus study site; image size 180x180</t>
  </si>
  <si>
    <t>3x2km Frejus study site; image size 230x230</t>
  </si>
  <si>
    <t>1:14500</t>
  </si>
  <si>
    <t>1:17000</t>
  </si>
  <si>
    <t>12x12km Fabas study site; image size 230x230</t>
  </si>
  <si>
    <t>12x12km Fabas study site; image size 180x180</t>
  </si>
  <si>
    <t>12x12km Fabas study site; image size 180x130</t>
  </si>
  <si>
    <t>Focal length and estimated fiducial position; Obliques -&gt; GSD varies</t>
  </si>
  <si>
    <t>Japan</t>
  </si>
  <si>
    <t>Geographical Survey of Japan</t>
  </si>
  <si>
    <t>archive free for resolution 200 dpi, not much info on data acquisition given</t>
  </si>
  <si>
    <t>Geospatial Information Authority of Japan</t>
  </si>
  <si>
    <t>Leica RC8</t>
  </si>
  <si>
    <t>Leica RC20</t>
  </si>
  <si>
    <t>Leica RC30</t>
  </si>
  <si>
    <t>Portugal</t>
  </si>
  <si>
    <t>Royal Air Force</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</si>
  <si>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</si>
  <si>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</si>
  <si>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</si>
  <si>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</si>
  <si>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</si>
  <si>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</si>
  <si>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</si>
  <si>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</si>
  <si>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</si>
  <si>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</si>
  <si>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</si>
  <si>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</si>
  <si>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</si>
  <si>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</si>
  <si>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Sweden</t>
  </si>
  <si>
    <t>Swedish mapping, cadastral, and land registration authority</t>
  </si>
  <si>
    <t>oblique images; Epson Perfection V700 Photo scanner</t>
  </si>
  <si>
    <t>RC camera. High-resolution-scanned aerial photographs can be purchased at US$35 per image</t>
  </si>
  <si>
    <t>relative</t>
  </si>
  <si>
    <t>1:9855</t>
  </si>
  <si>
    <t>1:10454</t>
  </si>
  <si>
    <t>1:20813</t>
  </si>
  <si>
    <t>1:22957</t>
  </si>
  <si>
    <t>1:24639</t>
  </si>
  <si>
    <t>1:36637</t>
  </si>
  <si>
    <t>U.S. military</t>
  </si>
  <si>
    <t>Taiwan</t>
  </si>
  <si>
    <t>Taiwan military</t>
  </si>
  <si>
    <t>camera, Zeiss RMK-A 15/23</t>
  </si>
  <si>
    <t>Soviet-era archives</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</si>
  <si>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</si>
  <si>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</si>
  <si>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</si>
  <si>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</si>
  <si>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</si>
  <si>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</si>
  <si>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</si>
  <si>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02.09.1956</t>
  </si>
  <si>
    <t>acquisition date: 19.08.1964</t>
  </si>
  <si>
    <t>Corona (KH-4A + KH-4B); acquisition date: 10.06.1964</t>
  </si>
  <si>
    <t>acquisition date: 13.09.1966</t>
  </si>
  <si>
    <t>oblique aerial photographs</t>
  </si>
  <si>
    <t>Aerial photography 1984 (Washburn set), Wild RC-10, no processing information given!</t>
  </si>
  <si>
    <t>Nepal</t>
  </si>
  <si>
    <t>Aerial photography 1992 (Nepali set), Wild RC-30, no processing information given!</t>
  </si>
  <si>
    <t>Corona KH-4B, no processing information given!</t>
  </si>
  <si>
    <t>Corona KH-4A, no processing information given!</t>
  </si>
  <si>
    <t>Corona KH-4, no processing information given!</t>
  </si>
  <si>
    <t>Hexagon KH-9, no processing information given!</t>
  </si>
  <si>
    <t>Austrian Federal Office of Metrology and Survey (BEV)</t>
  </si>
  <si>
    <t>1:16.000</t>
  </si>
  <si>
    <t>Swedish Air Force and land registration authority (Lantmateriet)</t>
  </si>
  <si>
    <t>Finland</t>
  </si>
  <si>
    <t>288</t>
  </si>
  <si>
    <t>288 images over 42 years over the same area; accquired in 13 years; in principle would thus define 13 different data sets</t>
  </si>
  <si>
    <t>Denmark</t>
  </si>
  <si>
    <t>Agency for Data Supply and Efficiency16.</t>
  </si>
  <si>
    <t>1:150000</t>
  </si>
  <si>
    <t>coordinate lists, image observations and calibration reports available, camera: WILD RC-10, focal length = 88mm</t>
  </si>
  <si>
    <t>Africa</t>
  </si>
  <si>
    <t>Ethiopian Mapping Agency (EMA)</t>
  </si>
  <si>
    <t>1:11000</t>
  </si>
  <si>
    <t>1:50000</t>
  </si>
  <si>
    <t>no fiducial marks on the images and the calibration information of the camera is unknown</t>
  </si>
  <si>
    <t>National Land Survey of Finland</t>
  </si>
  <si>
    <t>Finnish Defence Forces</t>
  </si>
  <si>
    <t>Canada</t>
  </si>
  <si>
    <t>Geomatheque Ltd., QC, Canada</t>
  </si>
  <si>
    <t>1:16000</t>
  </si>
  <si>
    <t>Blom Geomatics AS</t>
  </si>
  <si>
    <t>1:60000</t>
  </si>
  <si>
    <t>State Geodetic and Cartographic Resource</t>
  </si>
  <si>
    <t>1:13000</t>
  </si>
  <si>
    <t>RGB?</t>
  </si>
  <si>
    <t>RGB</t>
  </si>
  <si>
    <t>Acquisition date: 16.05.1978; KH-9 Stereo Pair</t>
  </si>
  <si>
    <t>1:6000</t>
  </si>
  <si>
    <t>nine-by-nine inch negatives, ∼85 km Landers rupture</t>
  </si>
  <si>
    <t>1:305000</t>
  </si>
  <si>
    <t>stereo pair of CORONA</t>
  </si>
  <si>
    <t>Center for Earth Resources Observation and Science of the U.S. Geological Survey</t>
  </si>
  <si>
    <t>declassified Corona KH-4A</t>
  </si>
  <si>
    <t>Hexagon KH-9, coverage single image (?) 125 x250 km, overalp 70%</t>
  </si>
  <si>
    <t>1:5500</t>
  </si>
  <si>
    <t>1:5501</t>
  </si>
  <si>
    <t>1:5502</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</si>
  <si>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</si>
  <si>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</si>
  <si>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</si>
  <si>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</si>
  <si>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</si>
  <si>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</si>
  <si>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</si>
  <si>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 radial sym. distortion params available; 3 flights in 4 weeks</t>
  </si>
  <si>
    <t>full camera calibration reports available</t>
  </si>
  <si>
    <t>Loftmyndir ehf</t>
  </si>
  <si>
    <t>full camera calibration reports available (use of 5 additional images from flight done in 1986 for gap filling)</t>
  </si>
  <si>
    <t>focal length only, use of pseudo-fiducial marks and pseudo-principal point</t>
  </si>
  <si>
    <t>Hexagon imagery, Mount St. Helens, CamCalib given by 2012 declassified documents</t>
  </si>
  <si>
    <t>Hexagon imagery, Himalayan glaciers (Bhutan), CamCalib given by 2012 declassified documents</t>
  </si>
  <si>
    <t>Hexagon imagery, Thistle Creek Landslide Region, CamCalib given by 2012 declassified documents</t>
  </si>
  <si>
    <t>Acquisition dates: 24.11.1974 &amp; 01.02.1974; KH-9</t>
  </si>
  <si>
    <t>Swiss Federal Institute of Technology (ETH) Library ‘e-pics‘imagery archive</t>
  </si>
  <si>
    <t>9 cm× 12 cm film plates (Mercanton et al., 1916)</t>
  </si>
  <si>
    <t>Oblique images. Zeiss 18 cm× 18 cm aerial camera with a focal length of 210mm (Debenham, 1938)</t>
  </si>
  <si>
    <t>Japan Agency for Marine-Earth Science and Technology’s Cryosphere Data Archive Partnership (CrDAP) Observational Research Database</t>
  </si>
  <si>
    <t>handheld cameras at angles from high oblique to near nadir, 35mm</t>
  </si>
  <si>
    <t>1:15700</t>
  </si>
  <si>
    <t>flying height between 5000-7000 m but not specifically indicated for each campaign, no info on GSD and nbr images</t>
  </si>
  <si>
    <t>1:19000</t>
  </si>
  <si>
    <t>1:20900, 1:23500</t>
  </si>
  <si>
    <t>1:26000, 1:28000</t>
  </si>
  <si>
    <t>1:24600, 1:24800</t>
  </si>
  <si>
    <t>GSD ranges between 0.42-1.77 m due to oblique view</t>
  </si>
  <si>
    <t>1:24000</t>
  </si>
  <si>
    <t>1:11000, 1:22000</t>
  </si>
  <si>
    <t>flying height between 4100-6200 m but not specifically indicated for each campaign, nbr images 14 and 6</t>
  </si>
  <si>
    <t>4-29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</si>
  <si>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</si>
  <si>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</si>
  <si>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</si>
  <si>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</si>
  <si>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</si>
  <si>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</si>
  <si>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</si>
  <si>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</si>
  <si>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</si>
  <si>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</si>
  <si>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</si>
  <si>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</si>
  <si>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</si>
  <si>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Scan resolution assumed</t>
  </si>
  <si>
    <t>Na</t>
  </si>
  <si>
    <t>Finnish Defence Intelligence Agency</t>
  </si>
  <si>
    <t>Format 18x18, 4 fiducials, calibrated fiducial mark coordinates not available and their positions determined from the digital images</t>
  </si>
  <si>
    <t>Format 23x23, 4 fiducials</t>
  </si>
  <si>
    <t>Format 23x23, 8 fiducials</t>
  </si>
  <si>
    <t>National Land Survey of Iceland &amp; Loftmyndir ehf</t>
  </si>
  <si>
    <t>Czech</t>
  </si>
  <si>
    <t>Military Geographical and Hydro-meteorological Institute</t>
  </si>
  <si>
    <t>NMR (National Monuments Record)</t>
  </si>
  <si>
    <t>1:7500</t>
  </si>
  <si>
    <t>1:8200</t>
  </si>
  <si>
    <t>DCC (Dorset County Council)</t>
  </si>
  <si>
    <t>1:10500</t>
  </si>
  <si>
    <t>1:12000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</si>
  <si>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</si>
  <si>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</si>
  <si>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</si>
  <si>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</si>
  <si>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</si>
  <si>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</si>
  <si>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</si>
  <si>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</si>
  <si>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</si>
  <si>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</si>
  <si>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</si>
  <si>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</si>
  <si>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</si>
  <si>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Hexagon KH-9 (No images = 2 'cause they used stereo pairs)</t>
  </si>
  <si>
    <t>Hexagon KH-9, Large Format Camera with 23x46cm frame &amp; focal length of 30.5 cm; Named issues with data: vertical strips, dust particles, calibration errors (scanner), radiometric discontinuites between successive matrix positions possible</t>
  </si>
  <si>
    <t>IGeoE Portuguese Army Geography Institute</t>
  </si>
  <si>
    <t>1:29500</t>
  </si>
  <si>
    <t>No stereo imagery acquired by British Royal Air Force after the war, flight not designed for stereophoto set</t>
  </si>
  <si>
    <t>Lisbon Port Authority</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</si>
  <si>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</si>
  <si>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</si>
  <si>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</si>
  <si>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</si>
  <si>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WILD RC10 15UAG 1052 (focal length 153.26 mm), and the obtained images were printed in a 1/25.000 scale at 23 × 23 cm (Generalitat Valenciana, 1993a)</t>
  </si>
  <si>
    <t>more photographs of ROI given in archive (1947-1999) but abdoned cause of quality</t>
  </si>
  <si>
    <t>historical British Columbia government</t>
  </si>
  <si>
    <t>photographs are available only as paper copies</t>
  </si>
  <si>
    <t>A3 format non-photogrammetric flatbed scanner to digitize the aerial photographs</t>
  </si>
  <si>
    <t>To avoid uncontrolled deformations, each photograph was scanned with the flight direction parallel to the charges-coupled device array</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</si>
  <si>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</si>
  <si>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</si>
  <si>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</si>
  <si>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</si>
  <si>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Scanning resolutions ranged from 30 μm to 7 μm depending on the scale in order to obtain a nominal ground pixel size of 0.3 m</t>
  </si>
  <si>
    <t>1:247500</t>
  </si>
  <si>
    <t>23x23 cm aerial photographs (printings of original negative films), calibrated focal length of 153.78 mm, using a FAIRCHILD camera (Fairchild Camera and Instrument Company,DE, Unated States). overlap of 60% and a sidelap of 40%</t>
  </si>
  <si>
    <t>TARA (Aerial Reconnaissance Archives)</t>
  </si>
  <si>
    <t>Hexagon KH-9</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</si>
  <si>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</si>
  <si>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</si>
  <si>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</si>
  <si>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</si>
  <si>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</si>
  <si>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Jordan</t>
  </si>
  <si>
    <t>Royal Jordanian Geographic Centre</t>
  </si>
  <si>
    <t>Vertical  panchromatic  negatives</t>
  </si>
  <si>
    <t>flat terrain (Tarim Basin)</t>
  </si>
  <si>
    <t>mountainous terrain (Akshiirak)</t>
  </si>
  <si>
    <t>Triglav‐Čekada et al. 2011, The Photogrammetric Record (E5HRBYHP)</t>
  </si>
  <si>
    <t>Slovenia</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</si>
  <si>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</si>
  <si>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</si>
  <si>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</si>
  <si>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</si>
  <si>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</si>
  <si>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</si>
  <si>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</si>
  <si>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manuscript mentions 15 or 20 µm, but not specified so assumed larger of the two.</t>
  </si>
  <si>
    <t>1:17220</t>
  </si>
  <si>
    <t>1:26140</t>
  </si>
  <si>
    <t>1:12,000</t>
  </si>
  <si>
    <t>1:15,000</t>
  </si>
  <si>
    <t>1:15,840</t>
  </si>
  <si>
    <t>The Aerial Reconnaissance Archives</t>
  </si>
  <si>
    <t>Cambridge University Collection of Air Photos (CUCAP)</t>
  </si>
  <si>
    <t>scanned diapositives</t>
  </si>
  <si>
    <t>1:7400</t>
  </si>
  <si>
    <t>scanned contact prints</t>
  </si>
  <si>
    <t>Central Register of Air Photography for Wales</t>
  </si>
  <si>
    <t>1:4300</t>
  </si>
  <si>
    <t>Agricultural Development and Advisory Service</t>
  </si>
  <si>
    <t>1:9200</t>
  </si>
  <si>
    <t>Cambridge University Collection of Aerial Photographs</t>
  </si>
  <si>
    <t>1:9800</t>
  </si>
  <si>
    <t>1:16400</t>
  </si>
  <si>
    <t>1:12200</t>
  </si>
  <si>
    <t>Infoterra</t>
  </si>
  <si>
    <t>1:6400</t>
  </si>
  <si>
    <t>BKS Surveys</t>
  </si>
  <si>
    <t>1:27200</t>
  </si>
  <si>
    <t>1:10700</t>
  </si>
  <si>
    <t>oblique photographs</t>
  </si>
  <si>
    <t>StereoPair (IDs: DZB1211-500024L002001,  DZB1211-500024L003001)</t>
  </si>
  <si>
    <t>Britain From Above (BFA)</t>
  </si>
  <si>
    <r>
      <rPr>
        <sz val="10"/>
        <color theme="1"/>
        <rFont val="Calibri"/>
      </rPr>
      <t xml:space="preserve">Silbury Hill, Avebury (England), 14 imgs (1946, 1947, 1951, 1953), </t>
    </r>
    <r>
      <rPr>
        <b/>
        <sz val="10"/>
        <color theme="1"/>
        <rFont val="Calibri"/>
      </rPr>
      <t>four 1951er</t>
    </r>
    <r>
      <rPr>
        <sz val="10"/>
        <color theme="1"/>
        <rFont val="Calibri"/>
      </rPr>
      <t xml:space="preserve"> imgs are used for stereo processing; low-res imgs are free, high-res need to be paid</t>
    </r>
  </si>
  <si>
    <t>Coflein (online digital archive provided by the Royal Commission on the Ancient and Historical Monuments of Wales (RCAHMW))</t>
  </si>
  <si>
    <t>St Lythan’s Burial Chamber, mix of digital imgs and 4 archival terrestrial images</t>
  </si>
  <si>
    <t>Beaumaris Castle Ticket Office, Isle of Anglesey in North Wales</t>
  </si>
  <si>
    <r>
      <rPr>
        <sz val="10"/>
        <color theme="1"/>
        <rFont val="Calibri"/>
      </rPr>
      <t>Afon Ystwyth valley (Wales),</t>
    </r>
    <r>
      <rPr>
        <b/>
        <sz val="10"/>
        <color theme="1"/>
        <rFont val="Calibri"/>
      </rPr>
      <t xml:space="preserve"> six low-res imgs</t>
    </r>
    <r>
      <rPr>
        <sz val="10"/>
        <color theme="1"/>
        <rFont val="Calibri"/>
      </rPr>
      <t xml:space="preserve"> used for stereo processing, low-res are free, high-res need to be paid</t>
    </r>
  </si>
  <si>
    <t>Archaeological Museum, Biskupin; State Archaeological Museum, Warsaw</t>
  </si>
  <si>
    <t>images are a mix of aerial (balloons, blimp, airplane, etc.), terrestrial (e.g., from a ladder or platform), and detailed photographs; GSD and scale are maximum values</t>
  </si>
  <si>
    <t>1:550</t>
  </si>
  <si>
    <t>1:440</t>
  </si>
  <si>
    <t>1:420</t>
  </si>
  <si>
    <t>60% and 20% forward and side overlap</t>
  </si>
  <si>
    <t>Acquisition date: 13.07.1975; KH-9 Triplet</t>
  </si>
  <si>
    <t>Method</t>
  </si>
  <si>
    <t>Software</t>
  </si>
  <si>
    <t>Version</t>
  </si>
  <si>
    <t>GCPs</t>
  </si>
  <si>
    <t>Fiducial Marks</t>
  </si>
  <si>
    <t>Pre-processing</t>
  </si>
  <si>
    <t>Pre-processing Note</t>
  </si>
  <si>
    <t>Workflow Note</t>
  </si>
  <si>
    <t>Related paper</t>
  </si>
  <si>
    <t>GD7U5PGI.1</t>
  </si>
  <si>
    <t>SfM+MVS</t>
  </si>
  <si>
    <t>Agisoft</t>
  </si>
  <si>
    <t>rectified the Corona images using SfM</t>
  </si>
  <si>
    <t>P6V87WN5.1</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</si>
  <si>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</si>
  <si>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</si>
  <si>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RENZSNMD.1</t>
  </si>
  <si>
    <t>SfM</t>
  </si>
  <si>
    <t>Same as Nita et al. (2018)</t>
  </si>
  <si>
    <t>BRUM54LP.1</t>
  </si>
  <si>
    <t>Agisoft Metashape Professional</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</si>
  <si>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</si>
  <si>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</si>
  <si>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</si>
  <si>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</si>
  <si>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</si>
  <si>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</si>
  <si>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</si>
  <si>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1.5.5</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</si>
  <si>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</si>
  <si>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</si>
  <si>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</si>
  <si>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C97XPXE6.1</t>
  </si>
  <si>
    <t>MJIMZDLP.1</t>
  </si>
  <si>
    <t>defining fiducal coordinates, since those were not available</t>
  </si>
  <si>
    <t>Helmert transformation after BBA using corresp. points in ALS data from 2012</t>
  </si>
  <si>
    <t>ND6RB5G9.1</t>
  </si>
  <si>
    <t>1.6.0</t>
  </si>
  <si>
    <t>ND6RB5G9.2</t>
  </si>
  <si>
    <t>ND6RB5G9.3</t>
  </si>
  <si>
    <t>ND6RB5G9.4</t>
  </si>
  <si>
    <t>ND6RB5G9.5</t>
  </si>
  <si>
    <t>ND6RB5G9.6</t>
  </si>
  <si>
    <t>PXC5ENIG.1</t>
  </si>
  <si>
    <t>fiducial detection, resampling, contrast enhencement and sharpening (dehaze)</t>
  </si>
  <si>
    <t>Some manual tie points, Ortho from Metashape, cloud exported to CloudCompare for DEM gridding</t>
  </si>
  <si>
    <t>AYRB3XCS.1</t>
  </si>
  <si>
    <t>1.5.0</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</si>
  <si>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</si>
  <si>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</si>
  <si>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</si>
  <si>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</si>
  <si>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</si>
  <si>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</si>
  <si>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ZF5KTA9J.1</t>
  </si>
  <si>
    <t>images were cropped to maintain the optical axis centred, removing fiducial markers and maintaining the same size</t>
  </si>
  <si>
    <t>RCSSD3W5.1</t>
  </si>
  <si>
    <t>denoising, cropping, downsampling, contrast enhancement</t>
  </si>
  <si>
    <t>RCSSD3W5.2</t>
  </si>
  <si>
    <t>RCSSD3W5.3</t>
  </si>
  <si>
    <t>RCSSD3W5.4</t>
  </si>
  <si>
    <t>2ARJBDQ8.1</t>
  </si>
  <si>
    <t>Agisoft Photoscan</t>
  </si>
  <si>
    <t>2ARJBDQ8.2</t>
  </si>
  <si>
    <t>2ARJBDQ8.3</t>
  </si>
  <si>
    <t>2ARJBDQ8.4</t>
  </si>
  <si>
    <t>Time-SIFT</t>
  </si>
  <si>
    <t>TBSJTSKM.1</t>
  </si>
  <si>
    <t>radiometric correction, improved contrast/sharpness</t>
  </si>
  <si>
    <t>F9VIP5F7.1</t>
  </si>
  <si>
    <t>manual orientation using extended Gruber method</t>
  </si>
  <si>
    <t>F9VIP5F7.2</t>
  </si>
  <si>
    <t>F9VIP5F7.3</t>
  </si>
  <si>
    <t>F9VIP5F7.4</t>
  </si>
  <si>
    <t>T9UHGZVR.1</t>
  </si>
  <si>
    <t>1.4.0</t>
  </si>
  <si>
    <t>no information about workflow</t>
  </si>
  <si>
    <t>Midgley et al. 2NA18, Geomorphology (NQDIZDA2)</t>
  </si>
  <si>
    <t>T9UHGZVR.2</t>
  </si>
  <si>
    <t>Midgley and Tonkin 2NA17, Geomorphology (4FQSHSBF)</t>
  </si>
  <si>
    <t>T9UHGZVR.3</t>
  </si>
  <si>
    <t>T9UHGZVR.4</t>
  </si>
  <si>
    <t>CZ6H3CWC.1</t>
  </si>
  <si>
    <t>1.2.0</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</si>
  <si>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</si>
  <si>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</si>
  <si>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PBSVU4ID.1</t>
  </si>
  <si>
    <t>Manual</t>
  </si>
  <si>
    <t>Agisoft Photoscan Professional</t>
  </si>
  <si>
    <t>affine transformation of frames to correct interior geometry</t>
  </si>
  <si>
    <t>calculated DEMs but not for orthophoto but later object classification, solely "georectified" images, images were radiometrically corrected; Agisoft for later DEMs, but not to georectify frames</t>
  </si>
  <si>
    <t>PBSVU4ID.2</t>
  </si>
  <si>
    <t>PBSVU4ID.3</t>
  </si>
  <si>
    <t>PBSVU4ID.4</t>
  </si>
  <si>
    <t>PBSVU4ID.5</t>
  </si>
  <si>
    <t>PBSVU4ID.6</t>
  </si>
  <si>
    <t>VPA8IRXJ.1</t>
  </si>
  <si>
    <t>KR7QGQ96.1</t>
  </si>
  <si>
    <t>mask black border and optimizing contrast and brightness</t>
  </si>
  <si>
    <t>general agisoft workflow No much info about the workflow.</t>
  </si>
  <si>
    <t>K6MS44VU.1</t>
  </si>
  <si>
    <t>enhanced the contrast of the images by linear stretching without saturation</t>
  </si>
  <si>
    <t>standard agisoft workflow for digital aerial images</t>
  </si>
  <si>
    <t>K6MS44VU.2</t>
  </si>
  <si>
    <t>K6MS44VU.3</t>
  </si>
  <si>
    <t>69M5DZSF.1</t>
  </si>
  <si>
    <t>standard agisoft workflow: tie-point matching, GCPs, dense cloud, DEM and orthophoto generation</t>
  </si>
  <si>
    <t>JTUUBHR8.1</t>
  </si>
  <si>
    <t>Agisoft used to get approximate interior geometry</t>
  </si>
  <si>
    <t>JTUUBHR8.2</t>
  </si>
  <si>
    <t>JTUUBHR8.3</t>
  </si>
  <si>
    <t>JTUUBHR8.4</t>
  </si>
  <si>
    <t>46MI564E.1</t>
  </si>
  <si>
    <t>mask-out the frame of the aerial image as the black frame</t>
  </si>
  <si>
    <t>46MI564E.2</t>
  </si>
  <si>
    <t>NDDTRXM9.1</t>
  </si>
  <si>
    <t>UUN2FYMP.1</t>
  </si>
  <si>
    <t>no mentioned</t>
  </si>
  <si>
    <t>4N97ZMU9.1</t>
  </si>
  <si>
    <t>affine transformation: resampling of all photos all images have the same size and the same position with respect to the photographic coordinate system</t>
  </si>
  <si>
    <t>Standard Agisoft workflow with GCPs</t>
  </si>
  <si>
    <t>NSVSN55R.1</t>
  </si>
  <si>
    <t>1.4.1</t>
  </si>
  <si>
    <t>2 main stages: 1. multiple epoch SFM+MVS incl co-reg, 2. ortho image enhancement to improve recognition of archaelogical features</t>
  </si>
  <si>
    <t>NSVSN55R.2</t>
  </si>
  <si>
    <t>RWU3ALN9.1</t>
  </si>
  <si>
    <t>1.2.5</t>
  </si>
  <si>
    <t>masking the lateral inscriptions of the photographs and boundaries exhibiting a high degree of distortion</t>
  </si>
  <si>
    <t>general agisoft workflow. camera calibrated manually by fixing the focal length and the pixel size</t>
  </si>
  <si>
    <t>Z32D9335.1</t>
  </si>
  <si>
    <t>1.2.4</t>
  </si>
  <si>
    <t>masked to avoid outer frame</t>
  </si>
  <si>
    <t>Z32D9335.2</t>
  </si>
  <si>
    <t>Z32D9335.3</t>
  </si>
  <si>
    <t>Z32D9335.4</t>
  </si>
  <si>
    <t>AD7WLXMF.1</t>
  </si>
  <si>
    <t>1.2.6</t>
  </si>
  <si>
    <t>authors run different tests using original / croppped / ReSampFid (use of Fiducials) images</t>
  </si>
  <si>
    <t>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</si>
  <si>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AD7WLXMF.2</t>
  </si>
  <si>
    <t>AD7WLXMF.3</t>
  </si>
  <si>
    <t>AD7WLXMF.4</t>
  </si>
  <si>
    <t>D28F7QAG.1</t>
  </si>
  <si>
    <t>D28F7QAG.2</t>
  </si>
  <si>
    <t>GSL8VV32.1</t>
  </si>
  <si>
    <t>1.1.2</t>
  </si>
  <si>
    <t>standard Agisofr workflow with GCPs and no fiducial marks</t>
  </si>
  <si>
    <t>GSL8VV32.2</t>
  </si>
  <si>
    <t>GSL8VV32.3</t>
  </si>
  <si>
    <t>GSL8VV32.4</t>
  </si>
  <si>
    <t>GSL8VV32.5</t>
  </si>
  <si>
    <t>GSL8VV32.6</t>
  </si>
  <si>
    <t>GSL8VV32.7</t>
  </si>
  <si>
    <t>LVY6ENEU.1</t>
  </si>
  <si>
    <t>1.2.2</t>
  </si>
  <si>
    <t>adjusting the contrast and image exposure (photoshop)</t>
  </si>
  <si>
    <t>standard agisoft workflow for digital aerial images. DEM  generation not in Agisoft</t>
  </si>
  <si>
    <t>LVY6ENEU.2</t>
  </si>
  <si>
    <t>1.2.3</t>
  </si>
  <si>
    <t>UA5FY4A8.1</t>
  </si>
  <si>
    <t>1.1.6</t>
  </si>
  <si>
    <t>adjusted contrast and exposure of all images (Photoshop). rotated and scaled slightly to align the fiducial marks around the image borders. Images cropped and mask</t>
  </si>
  <si>
    <t>standard agisoft workflow for digital aerial images. mesh and DEM  generation in Agisoft</t>
  </si>
  <si>
    <t>UA5FY4A8.2</t>
  </si>
  <si>
    <t>UA5FY4A8.3</t>
  </si>
  <si>
    <t>4FQSHSBF.1</t>
  </si>
  <si>
    <t>consideration of oblique aerial imagery</t>
  </si>
  <si>
    <t>standard agisoft workflow</t>
  </si>
  <si>
    <t>HRXNERQE.1</t>
  </si>
  <si>
    <t>0.9.1</t>
  </si>
  <si>
    <t>unclear, masking</t>
  </si>
  <si>
    <t>HRXNERQE.2</t>
  </si>
  <si>
    <t>mosaicing, aligning, cropping, masking</t>
  </si>
  <si>
    <t>9USYID46.1</t>
  </si>
  <si>
    <t>7TGQURPL.1</t>
  </si>
  <si>
    <t>0.8.1</t>
  </si>
  <si>
    <t>39PV5BL5.1</t>
  </si>
  <si>
    <t>masked photograph frames and inscriptions</t>
  </si>
  <si>
    <t>standard PhotoScan workflow</t>
  </si>
  <si>
    <t>39PV5BL5.2</t>
  </si>
  <si>
    <t>39PV5BL5.3</t>
  </si>
  <si>
    <t>39PV5BL5.4</t>
  </si>
  <si>
    <t>39PV5BL5.5</t>
  </si>
  <si>
    <t>39PV5BL5.6</t>
  </si>
  <si>
    <t>39PV5BL5.7</t>
  </si>
  <si>
    <t>42S2BQKV.1</t>
  </si>
  <si>
    <t>contrast + exposure adjustment, masked to exclude frame, cropped to common extent</t>
  </si>
  <si>
    <t>42S2BQKV.2</t>
  </si>
  <si>
    <t>6J9XIMI9.1</t>
  </si>
  <si>
    <t>1.0.4</t>
  </si>
  <si>
    <t>Mask scan borders, metadata and local image occlusions (helicopter blades)</t>
  </si>
  <si>
    <t>Georeferencing follow custom pipeline of Guerin et al. 2017 (https://doi.org/10.5194/nhess-17-1207-2017)</t>
  </si>
  <si>
    <t>BUHU8ZK4.1</t>
  </si>
  <si>
    <t>Agisoft PhotoScan Professional</t>
  </si>
  <si>
    <t>images aligned + cropped to identical dimensions using fiducial marks</t>
  </si>
  <si>
    <t>KB29BMY8.1</t>
  </si>
  <si>
    <t>Images cropped, kept the same number of pixels across photos of a set</t>
  </si>
  <si>
    <t>they unfold Photoscan workflow without comments</t>
  </si>
  <si>
    <t>KB29BMY8.2</t>
  </si>
  <si>
    <t>KB29BMY8.3</t>
  </si>
  <si>
    <t>KB29BMY8.4</t>
  </si>
  <si>
    <t>KB29BMY8.5</t>
  </si>
  <si>
    <t>KB29BMY8.6</t>
  </si>
  <si>
    <t>FW4KPDXH.1</t>
  </si>
  <si>
    <t>FW4KPDXH.2</t>
  </si>
  <si>
    <t>FW4KPDXH.3</t>
  </si>
  <si>
    <t>FW4KPDXH.4</t>
  </si>
  <si>
    <t>FW4KPDXH.5</t>
  </si>
  <si>
    <t>4IQDTMM4.1</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</si>
  <si>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</si>
  <si>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t>
  </si>
  <si>
    <t>4IQDTMM4.2</t>
  </si>
  <si>
    <t>4IQDTMM4.3</t>
  </si>
  <si>
    <t>4IQDTMM4.4</t>
  </si>
  <si>
    <t>87CUAK8B.1</t>
  </si>
  <si>
    <t>87CUAK8B.2</t>
  </si>
  <si>
    <t>87CUAK8B.3</t>
  </si>
  <si>
    <t>96JUIQK7.1</t>
  </si>
  <si>
    <t>mask  lateral inscriptions and moving objiects, addign GCPs</t>
  </si>
  <si>
    <t xml:space="preserve">standard agisoft workflow </t>
  </si>
  <si>
    <t>96JUIQK7.2</t>
  </si>
  <si>
    <t>96JUIQK7.3</t>
  </si>
  <si>
    <t>96JUIQK7.4</t>
  </si>
  <si>
    <t>ZMXR5AJX.1</t>
  </si>
  <si>
    <t>Agisoft Photoscan, Pix4D</t>
  </si>
  <si>
    <t>standadr agisoft and pix4d processing</t>
  </si>
  <si>
    <t>ZMXR5AJX.2</t>
  </si>
  <si>
    <t>ZMXR5AJX.3</t>
  </si>
  <si>
    <t>ZMXR5AJX.4</t>
  </si>
  <si>
    <t>ZMXR5AJX.5</t>
  </si>
  <si>
    <t>ZMXR5AJX.6</t>
  </si>
  <si>
    <t>ZMXR5AJX.7</t>
  </si>
  <si>
    <t>ZMXR5AJX.8</t>
  </si>
  <si>
    <t>LJ848PGR.1</t>
  </si>
  <si>
    <t>Agisoft Photoscan, Pix4D, Trimble Inpho</t>
  </si>
  <si>
    <t>NA, NA, NA</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</si>
  <si>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</si>
  <si>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</si>
  <si>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</si>
  <si>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</si>
  <si>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</si>
  <si>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</si>
  <si>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</si>
  <si>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</si>
  <si>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</si>
  <si>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LYMM9UQZ.1</t>
  </si>
  <si>
    <t>Agisoft Professional</t>
  </si>
  <si>
    <t>position of fiducial marks were estimated using scanning resolution; mask of sky and black border</t>
  </si>
  <si>
    <t>needed manual tie points</t>
  </si>
  <si>
    <t>EYCHKICS.1</t>
  </si>
  <si>
    <t>UHTXA8J6.1</t>
  </si>
  <si>
    <t>Same as Nita et al. (2018) + 67 additional GCPs used for rectification in ArcGIS with spline transformation</t>
  </si>
  <si>
    <t>E8CED4N3.1</t>
  </si>
  <si>
    <t>standard agisoft workflow for digital aerial images, “medium accuracy” setting because computation time</t>
  </si>
  <si>
    <t>Johnson et al. (2014)</t>
  </si>
  <si>
    <t>ISESFWSP.1</t>
  </si>
  <si>
    <t>Removed border using photoshop batch operation</t>
  </si>
  <si>
    <t>IWKSCW57.1</t>
  </si>
  <si>
    <t>Photogrammetric</t>
  </si>
  <si>
    <t>ASP (Ames Stereo Pipeline)</t>
  </si>
  <si>
    <t>Correction of film/scanner distortion, image merging, cropping</t>
  </si>
  <si>
    <t>Approximate georeferencing from metadata, coregistration to reference DEM, then automated extraction of GCPs</t>
  </si>
  <si>
    <t>K6I8E5QJ.1</t>
  </si>
  <si>
    <t>fiducial mark detection and removal before image matching, distortion correction using OpenCV &amp; Sci-Kit Python Lib</t>
  </si>
  <si>
    <t>Stereo Matching via ASP, see Workflow of Maurer &amp; Rupper (2015)</t>
  </si>
  <si>
    <t>AXLJGWNE.1</t>
  </si>
  <si>
    <t>ERDAS Imagine Photogrammetry</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</si>
  <si>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</si>
  <si>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</si>
  <si>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</si>
  <si>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</si>
  <si>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</si>
  <si>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</si>
  <si>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UFU92EAC.1</t>
  </si>
  <si>
    <t>Removal of internal distortion</t>
  </si>
  <si>
    <t>TPNA7T79.2</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</si>
  <si>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</si>
  <si>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</si>
  <si>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</si>
  <si>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</si>
  <si>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</si>
  <si>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</si>
  <si>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</si>
  <si>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</si>
  <si>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</si>
  <si>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</si>
  <si>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</si>
  <si>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5W2H2P54.1</t>
  </si>
  <si>
    <t>ERDAS Imagine: Leica Photogrammetry Suite</t>
  </si>
  <si>
    <t>standard LPS workflow using SPOT-6 ortho/DEM as reference</t>
  </si>
  <si>
    <t>I497FPR3.1</t>
  </si>
  <si>
    <t>Standard photogrammetric workflow with GCPs</t>
  </si>
  <si>
    <t>Q3DHRVLE.1</t>
  </si>
  <si>
    <t>principal point set to 0, image coordinates of the fiducial marks measured in CAD after rotation</t>
  </si>
  <si>
    <t>Five self-calibrating bundle adjustment models were tested using a variable number of GCPs</t>
  </si>
  <si>
    <t>Q3DHRVLE.2</t>
  </si>
  <si>
    <t>7BFYB2XH.1</t>
  </si>
  <si>
    <t>rigid body transformation to the fiducial center.</t>
  </si>
  <si>
    <t>fixed interior orientation parameters, initial exterior orientation parameters based on approximate camera positions, and the GCPs in the object space</t>
  </si>
  <si>
    <t>89YP4S4S.1</t>
  </si>
  <si>
    <t>89YP4S4S.2</t>
  </si>
  <si>
    <t>2HQXTLS6.1</t>
  </si>
  <si>
    <t>images resampled using reseau marks and halves mosaicked together</t>
  </si>
  <si>
    <t>153 automatically-generated tie points used in addition to manually-collected GCPs</t>
  </si>
  <si>
    <t>U5IZQNWE.1</t>
  </si>
  <si>
    <t>images mosaicked together</t>
  </si>
  <si>
    <t>processed originally using panoramic camera model in Socet Set 5.4.1; repeated using a subsection of image in LPS</t>
  </si>
  <si>
    <t>D5BPHY87.3</t>
  </si>
  <si>
    <t>Very few details</t>
  </si>
  <si>
    <t>ANVHQVC3.1</t>
  </si>
  <si>
    <t>ANVHQVC3.2</t>
  </si>
  <si>
    <t>ANVHQVC3.3</t>
  </si>
  <si>
    <t>ANVHQVC3.4</t>
  </si>
  <si>
    <t>ANVHQVC3.5</t>
  </si>
  <si>
    <t>U3Q4U35X.1</t>
  </si>
  <si>
    <t>used small section of full panoramic image</t>
  </si>
  <si>
    <t>U3Q4U35X.2</t>
  </si>
  <si>
    <t>U3Q4U35X.3</t>
  </si>
  <si>
    <t>2DJYIF82.1</t>
  </si>
  <si>
    <t>2DJYIF82.2</t>
  </si>
  <si>
    <t>2DJYIF82.3</t>
  </si>
  <si>
    <t>2DJYIF82.4</t>
  </si>
  <si>
    <t>2DJYIF82.5</t>
  </si>
  <si>
    <t>5UI9RGTX.1</t>
  </si>
  <si>
    <t>Downsampling, correction of film/scanner distortion, image merging, cropping, Wallis filter</t>
  </si>
  <si>
    <t>8AWR2PHU.1</t>
  </si>
  <si>
    <t>standard LPS workflow for "nonmetric camera"</t>
  </si>
  <si>
    <t>83JZ9Q8V.1</t>
  </si>
  <si>
    <t>F848E2UT.1</t>
  </si>
  <si>
    <t>image distortions were corrected with the aid of the crosshairs in the images (Surazakov and Aizen, 2010?)</t>
  </si>
  <si>
    <t>6YCLP6W5.1</t>
  </si>
  <si>
    <t>6YCLP6W5.2</t>
  </si>
  <si>
    <t>6YCLP6W5.3</t>
  </si>
  <si>
    <t>XQDZXEBX.1</t>
  </si>
  <si>
    <t>D54J7ZC4.1</t>
  </si>
  <si>
    <t>D54J7ZC4.2</t>
  </si>
  <si>
    <t>D54J7ZC4.3</t>
  </si>
  <si>
    <t>D54J7ZC4.4</t>
  </si>
  <si>
    <t>D54J7ZC4.5</t>
  </si>
  <si>
    <t>D54J7ZC4.6</t>
  </si>
  <si>
    <t>D54J7ZC4.7</t>
  </si>
  <si>
    <t>D54J7ZC4.8</t>
  </si>
  <si>
    <t>KTXXTV3Y.1</t>
  </si>
  <si>
    <t>Standard photogrammetric with GCPs</t>
  </si>
  <si>
    <t>SPYHCGR7.1</t>
  </si>
  <si>
    <t>sensor distortion Same as Surazakov &amp; Aizen (2010)</t>
  </si>
  <si>
    <t>Same as Lamsal et al. (2011)</t>
  </si>
  <si>
    <t>6YYMSPRM.1</t>
  </si>
  <si>
    <t>see Pieczonka et al., 2013</t>
  </si>
  <si>
    <t>6YYMSPRM.2</t>
  </si>
  <si>
    <t>6YYMSPRM.3</t>
  </si>
  <si>
    <t>CBLF77TD.1</t>
  </si>
  <si>
    <t>9,2</t>
  </si>
  <si>
    <t>A8RIYP3A.1</t>
  </si>
  <si>
    <t>A8RIYP3A.2</t>
  </si>
  <si>
    <t>A8RIYP3A.3</t>
  </si>
  <si>
    <t>A8RIYP3A.4</t>
  </si>
  <si>
    <t>A8RIYP3A.5</t>
  </si>
  <si>
    <t>35MF78DP.1</t>
  </si>
  <si>
    <t>35MF78DP.2</t>
  </si>
  <si>
    <t>35MF78DP.3</t>
  </si>
  <si>
    <t>35MF78DP.4</t>
  </si>
  <si>
    <t>35MF78DP.5</t>
  </si>
  <si>
    <t>35MF78DP.6</t>
  </si>
  <si>
    <t>35MF78DP.7</t>
  </si>
  <si>
    <t>35MF78DP.8</t>
  </si>
  <si>
    <t>35MF78DP.9</t>
  </si>
  <si>
    <t>35MF78DP.10</t>
  </si>
  <si>
    <t>35MF78DP.11</t>
  </si>
  <si>
    <t>removed salt + pepper noise</t>
  </si>
  <si>
    <t>35MF78DP.12</t>
  </si>
  <si>
    <t>ZZ5TKXNF.1</t>
  </si>
  <si>
    <t>fiducial detection, resampling and Wallis filter</t>
  </si>
  <si>
    <t>4NGVH92Z.1</t>
  </si>
  <si>
    <t>use of Automated Terrain Extraction, ATE, routine of LPS</t>
  </si>
  <si>
    <t>TTUA98S8.1</t>
  </si>
  <si>
    <t>ERDAS Imagine: Leica Photogrammetry Suite, Agisoft, SURE</t>
  </si>
  <si>
    <t>not clearly stated, but Agisoft/Sure results show masking; Agisoft did not support fiduc by then --&gt; masking ?</t>
  </si>
  <si>
    <t>LPS orientation = ref; Agisoft and Sure point clouds registered by ICP</t>
  </si>
  <si>
    <t>QUZPQPWA.1</t>
  </si>
  <si>
    <t>ERDAS Imagine: Leica Photogrammetry Suite, KH_TOOLS (IDL)</t>
  </si>
  <si>
    <t>9.2, NA</t>
  </si>
  <si>
    <t>undistort KH-9 images using reseau crosses (subpx measurement) -&gt; KH_TOOLS (IDL)</t>
  </si>
  <si>
    <t>img orientation + DEM generation via LPS</t>
  </si>
  <si>
    <t>QUZPQPWA.2</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</si>
  <si>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</si>
  <si>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</si>
  <si>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</si>
  <si>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</si>
  <si>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</si>
  <si>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FYPPE3AR.1</t>
  </si>
  <si>
    <t>ERDAS Imagine: Leica Photogrammetry Suite, Photomod</t>
  </si>
  <si>
    <t>2015.1, 5</t>
  </si>
  <si>
    <t>FYPPE3AR.2</t>
  </si>
  <si>
    <t>FYPPE3AR.3</t>
  </si>
  <si>
    <t>FYPPE3AR.4</t>
  </si>
  <si>
    <t>FYPPE3AR.5</t>
  </si>
  <si>
    <t>FYPPE3AR.6</t>
  </si>
  <si>
    <t>FYPPE3AR.7</t>
  </si>
  <si>
    <t>FYPPE3AR.8</t>
  </si>
  <si>
    <t>XYRENZKG.1</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</si>
  <si>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</si>
  <si>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</si>
  <si>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</si>
  <si>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</si>
  <si>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</si>
  <si>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</si>
  <si>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</si>
  <si>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</si>
  <si>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</si>
  <si>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</si>
  <si>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</si>
  <si>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</si>
  <si>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</si>
  <si>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</si>
  <si>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</si>
  <si>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</si>
  <si>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NP2PWBRU.1</t>
  </si>
  <si>
    <t>used non-metric camera model with focal length of 609.602 mm; striping noticed in final DEM; further examination shows that stripes in DEM co-locate with stripes present in scanned image</t>
  </si>
  <si>
    <t>JPQS9JXB.1</t>
  </si>
  <si>
    <t>2AR5AVGG.1</t>
  </si>
  <si>
    <t>ERDAS Imagine: OrthoBASE Pro, GAP</t>
  </si>
  <si>
    <t>8.6, NA</t>
  </si>
  <si>
    <t>self calibrating bundle adjustment to determine IOP via GAP (J. Chandler), stereo reconstruction via ERDAS</t>
  </si>
  <si>
    <t>2AR5AVGG.2</t>
  </si>
  <si>
    <t>2AR5AVGG.3</t>
  </si>
  <si>
    <t>2AR5AVGG.4</t>
  </si>
  <si>
    <t>FFRWPF9M.1</t>
  </si>
  <si>
    <t>ESPA</t>
  </si>
  <si>
    <t>using tree ring measurement for accuracy assessment of canopy change detection</t>
  </si>
  <si>
    <t>FFRWPF9M.2</t>
  </si>
  <si>
    <t>FFRWPF9M.3</t>
  </si>
  <si>
    <t>FFRWPF9M.4</t>
  </si>
  <si>
    <t>FFRWPF9M.5</t>
  </si>
  <si>
    <t>FFRWPF9M.6</t>
  </si>
  <si>
    <t>FFRWPF9M.7</t>
  </si>
  <si>
    <t>FFRWPF9M.8</t>
  </si>
  <si>
    <t>FFRWPF9M.9</t>
  </si>
  <si>
    <t>FFRWPF9M.10</t>
  </si>
  <si>
    <t>35V5TW6B.1</t>
  </si>
  <si>
    <t>GRAPHOS</t>
  </si>
  <si>
    <t>preprocessed using Recursively Separated and Weighted Histogram Equalization (RSWHE)</t>
  </si>
  <si>
    <t>no information about fiducial markers or resampling</t>
  </si>
  <si>
    <t>V4UW2P8U.1</t>
  </si>
  <si>
    <t>GRASS GIS (i.ortho.photo)</t>
  </si>
  <si>
    <t>CJDLGEZ6.1</t>
  </si>
  <si>
    <t>HEXIMAP (Hexagon Imagery Automated Pipeline)</t>
  </si>
  <si>
    <t>reseau cross detection / correction geometric image distortion, contrast enhancement, noise filtering, radiometric alignment</t>
  </si>
  <si>
    <t>SURF feature point extraction, compute Fmat, stereo rectification, SGBM, Triangul, absolute Orientation via SRTM alignment</t>
  </si>
  <si>
    <t>CJDLGEZ6.2</t>
  </si>
  <si>
    <t>CJDLGEZ6.3</t>
  </si>
  <si>
    <t>RDFY8VGI.1</t>
  </si>
  <si>
    <t>workflow in Maurer &amp; Rupper (2015)</t>
  </si>
  <si>
    <t>RCZYWWZJ.1</t>
  </si>
  <si>
    <t>stichting of sub-frames, cropping to ROIs</t>
  </si>
  <si>
    <t>surface feature matching + uncalibrated stereo rectification + SGBM (Open CV) + coreg to external DEM</t>
  </si>
  <si>
    <t>TH6B9CR4.1</t>
  </si>
  <si>
    <t>ILWIS, VirtuoZo</t>
  </si>
  <si>
    <t>3.2, 3.0</t>
  </si>
  <si>
    <t>geometric correction (from distortion effects to image orientation bringing images into perspective) using at least 6 GCPs</t>
  </si>
  <si>
    <t>GCPs measured by authors in the field (43 in 2003 and 48 in 2004); ILWIS 3.2 (for preprocessing), VirtuoZo V.3 (georeferencing &amp; DSM+Ortho generation)</t>
  </si>
  <si>
    <t>BQWUAZPY.1</t>
  </si>
  <si>
    <t>Inpho</t>
  </si>
  <si>
    <t>SAPC software</t>
  </si>
  <si>
    <t>approximate values of exterioir orientaiton in Agisoft. These values were used in Trimble INPHO</t>
  </si>
  <si>
    <t>Osińska-Skotak et al., 2019</t>
  </si>
  <si>
    <t>BQWUAZPY.2</t>
  </si>
  <si>
    <t>Osińska-Skotak et al., 2020</t>
  </si>
  <si>
    <t>BQWUAZPY.3</t>
  </si>
  <si>
    <t>Osińska-Skotak et al., 2021</t>
  </si>
  <si>
    <t>7T8X95KY.1</t>
  </si>
  <si>
    <t>Inpho (Match-AT + Match-T DSM), OPALS</t>
  </si>
  <si>
    <t>NA, NA</t>
  </si>
  <si>
    <t>1. georef + AT using GCPs from ALS ref data (Match-AT), 2. Dense M. (Match-T DSM), 3. Co-Reg hist. DEMs to ALS DSM (OPALS) via LSM</t>
  </si>
  <si>
    <t>7T8X95KY.2</t>
  </si>
  <si>
    <t>7T8X95KY.3</t>
  </si>
  <si>
    <t>PJ3SVQP3.1</t>
  </si>
  <si>
    <t>Inpho (MATCH-AT and OrthoMaster)</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</si>
  <si>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</si>
  <si>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</si>
  <si>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</si>
  <si>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</si>
  <si>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</si>
  <si>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5MLZ39V2.1</t>
  </si>
  <si>
    <t>Inpho (MATCH-AT)</t>
  </si>
  <si>
    <t>2.2.1</t>
  </si>
  <si>
    <t>no  information about workflow but referring to Baltsavias et al (2001)</t>
  </si>
  <si>
    <t>Baltsavias et al (2001)</t>
  </si>
  <si>
    <t>PQ3Q9H6A.1</t>
  </si>
  <si>
    <t>Intergraph IMAGINE Photogrammetry (routine eATE - enhanced automatic terrain extraction)</t>
  </si>
  <si>
    <t>F6IX3QIF.1</t>
  </si>
  <si>
    <t>pseudo fiducal marks and pseudo principal point was "generated"; pre-calibration needed</t>
  </si>
  <si>
    <t>Workflow: Img orient, autom. Stereo Matching, manual DEM editing, Orthorect. + Bundle Adjustment to include camera geometry: Bauer's Model</t>
  </si>
  <si>
    <r>
      <t xml:space="preserve">GCP extraction according to James et al (2006): </t>
    </r>
    <r>
      <rPr>
        <u/>
        <sz val="10"/>
        <color rgb="FF1155CC"/>
        <rFont val="Calibri"/>
      </rPr>
      <t>doi.org/10.1111/j.1477-9730.2006.00397.x</t>
    </r>
  </si>
  <si>
    <t>F6IX3QIF.2</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</si>
  <si>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</si>
  <si>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</si>
  <si>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</si>
  <si>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</si>
  <si>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</si>
  <si>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</si>
  <si>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</si>
  <si>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</si>
  <si>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</si>
  <si>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</si>
  <si>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</si>
  <si>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</si>
  <si>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</si>
  <si>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</si>
  <si>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</si>
  <si>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</si>
  <si>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</si>
  <si>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</si>
  <si>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</si>
  <si>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</si>
  <si>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</si>
  <si>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E675XV2W.1</t>
  </si>
  <si>
    <t>Identification of fiducials and resampling of images for a normalized image set</t>
  </si>
  <si>
    <t>GCPs extracted from REMA DEM, Post-Processing in Cloud Compare</t>
  </si>
  <si>
    <t>E675XV2W.2</t>
  </si>
  <si>
    <t>C5WD2SYT.1</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</si>
  <si>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</si>
  <si>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</si>
  <si>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</si>
  <si>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ERBERDB6.1</t>
  </si>
  <si>
    <t>First, coarsely georeferenced orthoimages and DSM are produced for each year without any additional ground. Then, a fine absolute image orientation is computed</t>
  </si>
  <si>
    <t>ERBERDB6.2</t>
  </si>
  <si>
    <t>ERBERDB6.3</t>
  </si>
  <si>
    <t>ERBERDB6.4</t>
  </si>
  <si>
    <t>ERBERDB6.5</t>
  </si>
  <si>
    <t>ERBERDB6.6</t>
  </si>
  <si>
    <t>ERBERDB6.7</t>
  </si>
  <si>
    <t>ERBERDB6.8</t>
  </si>
  <si>
    <t>ERBERDB6.9</t>
  </si>
  <si>
    <t>ERBERDB6.10</t>
  </si>
  <si>
    <t>V5H2LDCV.1</t>
  </si>
  <si>
    <t xml:space="preserve">Workflow: Img orient, per triplet Stereo Matching, manual point cloud editing, rasterization </t>
  </si>
  <si>
    <t>PTTQ9VGB.1</t>
  </si>
  <si>
    <t>Workflow according to Belart et al 2020</t>
  </si>
  <si>
    <t>PTTQ9VGB.2</t>
  </si>
  <si>
    <t>Workflow according to Belart et al 2021</t>
  </si>
  <si>
    <t>VAS8PQGQ.1</t>
  </si>
  <si>
    <t>cropped using a rectangle mask, keepijgn fiducial marks, exif edited (MicMac) to provide information on focal length</t>
  </si>
  <si>
    <t>1) tie points definition and 2) tie points filtering; 3) bundle block adjustment; 4) GCPs and gereferencing; 5) dense matching</t>
  </si>
  <si>
    <t>U33K22B3.1</t>
  </si>
  <si>
    <t>images resampled to geometry of fiducial marks</t>
  </si>
  <si>
    <t>perform approach similar to Time-SIFT, but with adapted inter- and intra epoch outlier filter, GCPs not used during BBA but afterwards solely for 3D similarity transformation</t>
  </si>
  <si>
    <t>U33K22B3.2</t>
  </si>
  <si>
    <t>QQMI8N9T.1</t>
  </si>
  <si>
    <t>SIFT, multi-image tie points, least-squares to calculate the affine transformation parameters</t>
  </si>
  <si>
    <t>PB8P2UVG.1</t>
  </si>
  <si>
    <t>PB8P2UVG.2</t>
  </si>
  <si>
    <t>PB8P2UVG.3</t>
  </si>
  <si>
    <t>PB8P2UVG.4</t>
  </si>
  <si>
    <t>PB8P2UVG.5</t>
  </si>
  <si>
    <t>PB8P2UVG.6</t>
  </si>
  <si>
    <t>LNXI6UYT.1</t>
  </si>
  <si>
    <t>3Q3MUWTB.1</t>
  </si>
  <si>
    <t>mean filter, CLAHE and Wallis filter</t>
  </si>
  <si>
    <t>Very little information, no software specified</t>
  </si>
  <si>
    <t>9SKMSD4Z.1</t>
  </si>
  <si>
    <t>OpenDroneMap</t>
  </si>
  <si>
    <t>cropping, masking</t>
  </si>
  <si>
    <t>RBYR4QG6.1</t>
  </si>
  <si>
    <t>PCI Geomatica</t>
  </si>
  <si>
    <t>2018sp1</t>
  </si>
  <si>
    <t>no RSM/RPC given, camera model desribed by empirical 4th degree polynom models from 40-50 GCPs (from contempory satellite orthos + DEMs)</t>
  </si>
  <si>
    <t>RBYR4QG6.2</t>
  </si>
  <si>
    <t>RBYR4QG6.3</t>
  </si>
  <si>
    <t>RBYR4QG6.4</t>
  </si>
  <si>
    <t>RBYR4QG6.5</t>
  </si>
  <si>
    <t>RBYR4QG6.6</t>
  </si>
  <si>
    <t>RBYR4QG6.7</t>
  </si>
  <si>
    <t>RBYR4QG6.8</t>
  </si>
  <si>
    <t>RBYR4QG6.9</t>
  </si>
  <si>
    <t>RBYR4QG6.10</t>
  </si>
  <si>
    <t>RBYR4QG6.11</t>
  </si>
  <si>
    <t>RBYR4QG6.12</t>
  </si>
  <si>
    <t>RBYR4QG6.13</t>
  </si>
  <si>
    <t>UZ4K7DVA.1</t>
  </si>
  <si>
    <t>PCI Geomatica: Orthoengine®</t>
  </si>
  <si>
    <t>UZ4K7DVA.2</t>
  </si>
  <si>
    <t>UZ4K7DVA.3</t>
  </si>
  <si>
    <t>UZ4K7DVA.4</t>
  </si>
  <si>
    <t>UZ4K7DVA.5</t>
  </si>
  <si>
    <t>UZ4K7DVA.6</t>
  </si>
  <si>
    <t>UZ4K7DVA.7</t>
  </si>
  <si>
    <t>UZ4K7DVA.8</t>
  </si>
  <si>
    <t>UZ4K7DVA.9</t>
  </si>
  <si>
    <t>UZ4K7DVA.10</t>
  </si>
  <si>
    <t>UZ4K7DVA.11</t>
  </si>
  <si>
    <t>E9FLCYRK.1</t>
  </si>
  <si>
    <t>PCI Geomatics (for orientation) + Inpho (Orthomaster)</t>
  </si>
  <si>
    <t>2018 SP1</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</si>
  <si>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</si>
  <si>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</si>
  <si>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YW232UWW.1</t>
  </si>
  <si>
    <t>Photomod</t>
  </si>
  <si>
    <t>Interior and exterior orientation obtained automatically with Photomod, but stereo matching is made manually with stereoglasses.</t>
  </si>
  <si>
    <t>YW232UWW.2</t>
  </si>
  <si>
    <t>LDJRWPWA.1</t>
  </si>
  <si>
    <t>Photomod, PhotoModeler</t>
  </si>
  <si>
    <t>1) PhotoModeler to obtain initial values for the external orientation parameters + GCPs; 2) import ext paramter into PHOTOMOD and bundle aerial triangulation</t>
  </si>
  <si>
    <t>QI38W8V2.1</t>
  </si>
  <si>
    <t>PhotoMod, PhoTopol, Atlas and Aerosys</t>
  </si>
  <si>
    <t>modifying the radiometry</t>
  </si>
  <si>
    <t>The interior orientations by measuring the eight fiducial marks; the exterior orientation was accomplished using ground control points</t>
  </si>
  <si>
    <t>A37E78PU.1</t>
  </si>
  <si>
    <t>PhoTopol Atlas and Aerosys</t>
  </si>
  <si>
    <t>radiometric correction</t>
  </si>
  <si>
    <t>A37E78PU.2</t>
  </si>
  <si>
    <t>A37E78PU.3</t>
  </si>
  <si>
    <t>RFLJ9CDM.1</t>
  </si>
  <si>
    <t>Pix4D</t>
  </si>
  <si>
    <t>removed black frame in Photoshop; processing all images without geolocation to check the possibilities of detecting GCPs</t>
  </si>
  <si>
    <t>RFLJ9CDM.2</t>
  </si>
  <si>
    <t>RFLJ9CDM.3</t>
  </si>
  <si>
    <t>69S6EE9C.1</t>
  </si>
  <si>
    <t>Pix4D mapper pro</t>
  </si>
  <si>
    <t>masking + rotating + cropping to create aligned images of same size</t>
  </si>
  <si>
    <t>Problems in finding GCPs between now and then, but also in measuring the same GCP in all old images (shadow, different looking angle)</t>
  </si>
  <si>
    <t>DIS2XCPI.1</t>
  </si>
  <si>
    <t>fiducials are not mentioned in the paper, but image cropping</t>
  </si>
  <si>
    <t>DIS2XCPI.2</t>
  </si>
  <si>
    <t>DIS2XCPI.3</t>
  </si>
  <si>
    <t>DIS2XCPI.4</t>
  </si>
  <si>
    <t>DIS2XCPI.5</t>
  </si>
  <si>
    <t>MDM8SQRY.1</t>
  </si>
  <si>
    <t>Processing of Aerial Images together (MDM8SQRY.1/.3/.4); GCPs from non-glacier locations in TLS and airborne LiDAR data</t>
  </si>
  <si>
    <t>MDM8SQRY.2</t>
  </si>
  <si>
    <t>MDM8SQRY.3</t>
  </si>
  <si>
    <t>3R65I8XW.1</t>
  </si>
  <si>
    <t>For IO: cropping, affine transformation, rotation of two fiducial marks (vertical) , estimation of the coordinates of photogrh centers</t>
  </si>
  <si>
    <t>aerial triangulation with camera self-calibration</t>
  </si>
  <si>
    <t>4ZVAVBQZ.1</t>
  </si>
  <si>
    <t>common Pix4D workflow</t>
  </si>
  <si>
    <t>D5BPHY87.1</t>
  </si>
  <si>
    <t>Remote Sensing Software Package Graz (RSG)</t>
  </si>
  <si>
    <t>D5BPHY87.2</t>
  </si>
  <si>
    <t>TPNA7T79.1</t>
  </si>
  <si>
    <t>Image merging</t>
  </si>
  <si>
    <t>VZSHSDVT.1</t>
  </si>
  <si>
    <t>Remote Sensing Software Package Graz (RSG), Erdas IMAGINE</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</si>
  <si>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</si>
  <si>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</si>
  <si>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</si>
  <si>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</si>
  <si>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</si>
  <si>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</si>
  <si>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</si>
  <si>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B9WB4IEJ.1</t>
  </si>
  <si>
    <t>self (compute orthophoto using DLT and existing 5m DEM)</t>
  </si>
  <si>
    <t>Q45H8ZC2.1</t>
  </si>
  <si>
    <t>self (discuss time registration method using free-form lines matching)</t>
  </si>
  <si>
    <t>Presumably use fiducial marks because they state having used calibration certificate of the camera</t>
  </si>
  <si>
    <t>ZP22ZXGG.1</t>
  </si>
  <si>
    <t>self (Matlab)</t>
  </si>
  <si>
    <t>manual tie points connecting images in different years, thematize problem of finding GCPs in very old images --&gt; multi-temporal BBA</t>
  </si>
  <si>
    <t>8IDZABSN.1</t>
  </si>
  <si>
    <t>self (OCV FAST + BRIEF + SGBM)</t>
  </si>
  <si>
    <t>E5HRBYHP.1</t>
  </si>
  <si>
    <t>self, ORIENT</t>
  </si>
  <si>
    <t>For accuracy, paper mostly relies on the comparison of measurements from each camera, rather than comparison to GCPs. Not entirely clear how they're estimating "glacier volume" but areas reported seem reasonable enough.</t>
  </si>
  <si>
    <t>L945V4QX.1</t>
  </si>
  <si>
    <t>SocetSet</t>
  </si>
  <si>
    <t>5ER8DF4Z.1</t>
  </si>
  <si>
    <t>GXP</t>
  </si>
  <si>
    <t>QQMI8N9T.2</t>
  </si>
  <si>
    <t>D6TCSWWR.1</t>
  </si>
  <si>
    <t>BAE Systems 5.4.1</t>
  </si>
  <si>
    <t>D6TCSWWR.2</t>
  </si>
  <si>
    <t>D6TCSWWR.3</t>
  </si>
  <si>
    <t>D6TCSWWR.4</t>
  </si>
  <si>
    <t>D6TCSWWR.5</t>
  </si>
  <si>
    <t>UKJUNZNC.1</t>
  </si>
  <si>
    <t>BAE Systems 5.6</t>
  </si>
  <si>
    <t>Aero Triangulation with GCPs, separated in 6 regional parts</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</si>
  <si>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</si>
  <si>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</si>
  <si>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</si>
  <si>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</si>
  <si>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</si>
  <si>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</si>
  <si>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</si>
  <si>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</si>
  <si>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</si>
  <si>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B5ILGT3L.1</t>
  </si>
  <si>
    <t>interior geometry via self-calibration</t>
  </si>
  <si>
    <t>B5ILGT3L.2</t>
  </si>
  <si>
    <t>B5ILGT3L.3</t>
  </si>
  <si>
    <t>B5ILGT3L.4</t>
  </si>
  <si>
    <t>B5ILGT3L.5</t>
  </si>
  <si>
    <t>B5ILGT3L.6</t>
  </si>
  <si>
    <t>B5ILGT3L.7</t>
  </si>
  <si>
    <t>B5ILGT3L.8</t>
  </si>
  <si>
    <t>B5ILGT3L.9</t>
  </si>
  <si>
    <t>UJKIFHZ9.3</t>
  </si>
  <si>
    <t>5.6.0, NA</t>
  </si>
  <si>
    <t>UJKIFHZ9.4</t>
  </si>
  <si>
    <t>UJKIFHZ9.5</t>
  </si>
  <si>
    <t>UJKIFHZ9.6</t>
  </si>
  <si>
    <t>UJKIFHZ9.7</t>
  </si>
  <si>
    <t>UJKIFHZ9.1</t>
  </si>
  <si>
    <t>SocetSet, VisualSFM</t>
  </si>
  <si>
    <t>UJKIFHZ9.2</t>
  </si>
  <si>
    <t>WCZUHQVX.1</t>
  </si>
  <si>
    <t>VirtuoZo</t>
  </si>
  <si>
    <t>7PV3VJZP.1</t>
  </si>
  <si>
    <t>Virtuozo</t>
  </si>
  <si>
    <t>7PV3VJZP.2</t>
  </si>
  <si>
    <t>7PV3VJZP.3</t>
  </si>
  <si>
    <t>7PV3VJZP.4</t>
  </si>
  <si>
    <t>Residuals to CPs [m] avg</t>
  </si>
  <si>
    <t>Ground control source XY</t>
  </si>
  <si>
    <t>Ground control source Z</t>
  </si>
  <si>
    <t>Ground control source group</t>
  </si>
  <si>
    <t>Ground control accuracy [m] XY</t>
  </si>
  <si>
    <t>Ground control accuracy [m] Z</t>
  </si>
  <si>
    <t>Ground control accuraxy [m] avg</t>
  </si>
  <si>
    <t>No. GCPs</t>
  </si>
  <si>
    <t>No. GCPs simplified</t>
  </si>
  <si>
    <t>Residuals to GCPs [m] XY</t>
  </si>
  <si>
    <t>Residuals to GCPs [m] Z</t>
  </si>
  <si>
    <t>Residuals to GCPs [m] avg</t>
  </si>
  <si>
    <t>No. CPs</t>
  </si>
  <si>
    <t>Residuals to CPs [m] XY</t>
  </si>
  <si>
    <t>Residuals to CPs [m] Z</t>
  </si>
  <si>
    <t>Comparison data</t>
  </si>
  <si>
    <t>Comparison data simplified</t>
  </si>
  <si>
    <t>Accuracy comparison data [m] XY</t>
  </si>
  <si>
    <t>Accuracy comparison data [m] Z</t>
  </si>
  <si>
    <t>Accurcy comparison [m] avg</t>
  </si>
  <si>
    <t>Residuals to comparison [m] XY</t>
  </si>
  <si>
    <t>Residuals to comparison [m] Z</t>
  </si>
  <si>
    <t>Residuals to comparison [m] avg</t>
  </si>
  <si>
    <t>comparison metric</t>
  </si>
  <si>
    <t>Post-Processing</t>
  </si>
  <si>
    <t>?</t>
  </si>
  <si>
    <t>89</t>
  </si>
  <si>
    <t>CPs (DGPS)</t>
  </si>
  <si>
    <t>CPs</t>
  </si>
  <si>
    <t>0.43-0.85</t>
  </si>
  <si>
    <t>optimal number of GCPs (per stereopair) from 9 to 14. GCPs and CPs are man-made and natural points located inside the study area. CPs number ranged from 41 to 77 depending on the number of GCPs employed.</t>
  </si>
  <si>
    <t>86</t>
  </si>
  <si>
    <t>1.96-2.44</t>
  </si>
  <si>
    <t>1.93-2.60</t>
  </si>
  <si>
    <t>SatImgs (IKONOS)</t>
  </si>
  <si>
    <t>Contour Lines</t>
  </si>
  <si>
    <t>area-based</t>
  </si>
  <si>
    <t>11</t>
  </si>
  <si>
    <t>DEM (SRTM, 90m)</t>
  </si>
  <si>
    <t>SRTM</t>
  </si>
  <si>
    <t>mean dev</t>
  </si>
  <si>
    <t>Contour Lines from Russian Maps</t>
  </si>
  <si>
    <t>13</t>
  </si>
  <si>
    <t>Orthoimages</t>
  </si>
  <si>
    <t>DEM</t>
  </si>
  <si>
    <t>9-200</t>
  </si>
  <si>
    <t xml:space="preserve">DEM (5m, 2012), LIDAR DEM (1m, 2001) </t>
  </si>
  <si>
    <t>ALS-DEM</t>
  </si>
  <si>
    <t>DoD (median)</t>
  </si>
  <si>
    <t>DEM from French Survey Portal</t>
  </si>
  <si>
    <t>4784</t>
  </si>
  <si>
    <t>DEM (see GCPs)</t>
  </si>
  <si>
    <t>Coregistration (Nuth and Kääb) of sub-models (glacier-scale) and void filling.</t>
  </si>
  <si>
    <t>Ortho+DEM from NPI (2010)</t>
  </si>
  <si>
    <t>Orthomosaic</t>
  </si>
  <si>
    <t>10.8</t>
  </si>
  <si>
    <t>8</t>
  </si>
  <si>
    <t>DEM gridding, void filling (Cloudcompare)</t>
  </si>
  <si>
    <t>1.5</t>
  </si>
  <si>
    <t>9</t>
  </si>
  <si>
    <t>10.5</t>
  </si>
  <si>
    <t>1.8</t>
  </si>
  <si>
    <t>53</t>
  </si>
  <si>
    <t>12</t>
  </si>
  <si>
    <t>LIDAR DEM (2.0m)</t>
  </si>
  <si>
    <t>SatImgs (SPOT)</t>
  </si>
  <si>
    <t>2D change detection (ortho-based)</t>
  </si>
  <si>
    <t>Orthophoto (SPOT6)</t>
  </si>
  <si>
    <t>219</t>
  </si>
  <si>
    <t>StereoDEM (5m, SPOT6 StereoScene)</t>
  </si>
  <si>
    <t>StereoDEM</t>
  </si>
  <si>
    <t>Orthophoto</t>
  </si>
  <si>
    <t>1.0</t>
  </si>
  <si>
    <t>10</t>
  </si>
  <si>
    <t>mean dev (GCPs?)</t>
  </si>
  <si>
    <t>DEM (10m)</t>
  </si>
  <si>
    <t>40</t>
  </si>
  <si>
    <t>ALS-DTM (road points)</t>
  </si>
  <si>
    <t>0.61</t>
  </si>
  <si>
    <t>45</t>
  </si>
  <si>
    <t>8.44</t>
  </si>
  <si>
    <t>15</t>
  </si>
  <si>
    <t>2.09</t>
  </si>
  <si>
    <t>5.21</t>
  </si>
  <si>
    <t>17</t>
  </si>
  <si>
    <t>2.54</t>
  </si>
  <si>
    <t>25</t>
  </si>
  <si>
    <t>1.18</t>
  </si>
  <si>
    <t>23</t>
  </si>
  <si>
    <t>1.77</t>
  </si>
  <si>
    <t xml:space="preserve">Orthophotos, GCPs (Zero Level) </t>
  </si>
  <si>
    <t>DEM (2019)</t>
  </si>
  <si>
    <t xml:space="preserve">DSM (0.055 m GSD) from 2019 UAV (DJI Ph 4) &amp; helicopter (Nikon D870) </t>
  </si>
  <si>
    <t>mean dev (GCPs)</t>
  </si>
  <si>
    <t>Noise filtering (manually), Mesh interpolation</t>
  </si>
  <si>
    <t>assumption: XY: 0.5, Z: 1m (no measurement)</t>
  </si>
  <si>
    <t>DEM (5m)</t>
  </si>
  <si>
    <t>RMSE</t>
  </si>
  <si>
    <t>"X,Y and Z error" and "total error", presumably RMSE since they are using Agisoft Photoscan</t>
  </si>
  <si>
    <t xml:space="preserve">SatImgs (SPOT, 10m) </t>
  </si>
  <si>
    <t>DEM (Canada TRIM [Terrain Resource Inventory Map])</t>
  </si>
  <si>
    <t>18.3</t>
  </si>
  <si>
    <t>22</t>
  </si>
  <si>
    <t>LIDAR DTM</t>
  </si>
  <si>
    <t>DEM (high-res)</t>
  </si>
  <si>
    <t>24</t>
  </si>
  <si>
    <t>STDz</t>
  </si>
  <si>
    <t>DEM (local)</t>
  </si>
  <si>
    <t>118</t>
  </si>
  <si>
    <t>RMSE to CP</t>
  </si>
  <si>
    <t>Noise filtering (Spike/Well, ERDAS)</t>
  </si>
  <si>
    <t>SatImgs (GoogleEarth), GPS</t>
  </si>
  <si>
    <t>DEM (national, 10m)</t>
  </si>
  <si>
    <t>75</t>
  </si>
  <si>
    <t xml:space="preserve">TLS </t>
  </si>
  <si>
    <t>TLS</t>
  </si>
  <si>
    <t>Coregistration (Lidar reference, ICP)</t>
  </si>
  <si>
    <t xml:space="preserve">Google Earth imagery with the National Elevation Dataset for xyz, 10m resolution and GPS </t>
  </si>
  <si>
    <t xml:space="preserve">SatImgs (Quickbird) </t>
  </si>
  <si>
    <t>DEM (SRTM, v1, unedited)</t>
  </si>
  <si>
    <t>33</t>
  </si>
  <si>
    <t>DEM (ICESat, 60-90m)</t>
  </si>
  <si>
    <t>ICESat</t>
  </si>
  <si>
    <t>10.6 ± 4.5m</t>
  </si>
  <si>
    <t>6.18 ± 3.7</t>
  </si>
  <si>
    <t>SatImg + SRTM v1 used in Google Earth, Residuals to GCPS (X/Y): 4.53 / 3.55</t>
  </si>
  <si>
    <t>DEM (digitized TopoMap)</t>
  </si>
  <si>
    <t>TopoMaps</t>
  </si>
  <si>
    <t>20.0 ± 6.9</t>
  </si>
  <si>
    <t>SatImg + SRTM v1 used in Google Earth</t>
  </si>
  <si>
    <t>Residuals to GCPS (X/Y):</t>
  </si>
  <si>
    <t>6.55/9.80</t>
  </si>
  <si>
    <t>SatImgs (Landsat)</t>
  </si>
  <si>
    <t>DEM (SRTM)</t>
  </si>
  <si>
    <t>233</t>
  </si>
  <si>
    <t>NMAD</t>
  </si>
  <si>
    <t>Coregistration</t>
  </si>
  <si>
    <t>SatImgs (Landsat ETM+)</t>
  </si>
  <si>
    <t>DEM (SRTM1)</t>
  </si>
  <si>
    <t>43</t>
  </si>
  <si>
    <t>GCPs, CPs</t>
  </si>
  <si>
    <t>Coregistration, Tilt correction (using SRTM1 reference)</t>
  </si>
  <si>
    <t>DEM (TLS, meshed)</t>
  </si>
  <si>
    <t>TLS (meshed)</t>
  </si>
  <si>
    <t>Coregistration (Lidar reference), noise filtering</t>
  </si>
  <si>
    <t>dGNSS</t>
  </si>
  <si>
    <t>point-based</t>
  </si>
  <si>
    <t>27</t>
  </si>
  <si>
    <t>GCPs measured in stable terrain</t>
  </si>
  <si>
    <t>0.9</t>
  </si>
  <si>
    <t>91</t>
  </si>
  <si>
    <t>Ground control accuracy [m] XY given 0.3-0.5</t>
  </si>
  <si>
    <t>5</t>
  </si>
  <si>
    <t>presumable ground measurements</t>
  </si>
  <si>
    <t>dGPS</t>
  </si>
  <si>
    <t>16</t>
  </si>
  <si>
    <t>&lt; 0.1</t>
  </si>
  <si>
    <t>0.1</t>
  </si>
  <si>
    <t>max dev</t>
  </si>
  <si>
    <t>0.19, 0.13</t>
  </si>
  <si>
    <t>14</t>
  </si>
  <si>
    <t>0.2, 0.3</t>
  </si>
  <si>
    <t>20</t>
  </si>
  <si>
    <t>1.0, 0.6</t>
  </si>
  <si>
    <t>1.0, 0.9</t>
  </si>
  <si>
    <t>1.0, 1.5</t>
  </si>
  <si>
    <t>0.3</t>
  </si>
  <si>
    <t>1.5-4.8</t>
  </si>
  <si>
    <t>0.04</t>
  </si>
  <si>
    <t>26</t>
  </si>
  <si>
    <t>GCPs (dGPS)</t>
  </si>
  <si>
    <t>STD, RMSE</t>
  </si>
  <si>
    <t>59</t>
  </si>
  <si>
    <t>DSM</t>
  </si>
  <si>
    <t>DEM (25m, national)</t>
  </si>
  <si>
    <t>2.5-5</t>
  </si>
  <si>
    <t>30</t>
  </si>
  <si>
    <t>42</t>
  </si>
  <si>
    <t>StereoDSM (0.5m, 2013)</t>
  </si>
  <si>
    <t>aerial photograph DSM (2013), 0.5 cell size</t>
  </si>
  <si>
    <t>36</t>
  </si>
  <si>
    <t>38</t>
  </si>
  <si>
    <t>21</t>
  </si>
  <si>
    <t>29</t>
  </si>
  <si>
    <t>DTM</t>
  </si>
  <si>
    <t>0.5</t>
  </si>
  <si>
    <t>~200000</t>
  </si>
  <si>
    <t>Orthophotos (national)</t>
  </si>
  <si>
    <t>Orthophotos</t>
  </si>
  <si>
    <t>national DTM, year 2016</t>
  </si>
  <si>
    <t>Orthophotos (recent)</t>
  </si>
  <si>
    <t>DTM (recent)</t>
  </si>
  <si>
    <t>2.4, 2.2</t>
  </si>
  <si>
    <t>Residuals to CPs (X/Y): 3.1/2.5</t>
  </si>
  <si>
    <t>GPS</t>
  </si>
  <si>
    <t>GPS, Doppler</t>
  </si>
  <si>
    <t>0.5 (GPS), 1-7 (Doppler)</t>
  </si>
  <si>
    <t>100-200</t>
  </si>
  <si>
    <t>DEM (ICESat, 60-90m), Airborne Laser Altimetry</t>
  </si>
  <si>
    <t>ICESat, ALS-DEM</t>
  </si>
  <si>
    <t>STD</t>
  </si>
  <si>
    <t>Coregistration (ICESat reference, RMSE 3m/1m (XY/Z), Sample extraction, DEM Gridding, Change detection</t>
  </si>
  <si>
    <t>Lidar DEM</t>
  </si>
  <si>
    <t>LIDAR DEM (stable areas)</t>
  </si>
  <si>
    <t xml:space="preserve">0.5 - 1.1 </t>
  </si>
  <si>
    <t>Coregistration (stable areas, following Nuth &amp; Kääb, 2011)</t>
  </si>
  <si>
    <t xml:space="preserve">Lidar DEM </t>
  </si>
  <si>
    <t>101</t>
  </si>
  <si>
    <t>Coregistration (Orthos)</t>
  </si>
  <si>
    <t>0.2</t>
  </si>
  <si>
    <t>LIDAR</t>
  </si>
  <si>
    <t>Co-registration point cloud (ICP) with Lidar in CloudComapre</t>
  </si>
  <si>
    <t>Lidar Points simplified to LIDAR</t>
  </si>
  <si>
    <t>7</t>
  </si>
  <si>
    <t>LIDAR DEM</t>
  </si>
  <si>
    <t>CPs (Orthophotos, 2010; LIDAR, 1.2m, 2007)</t>
  </si>
  <si>
    <t>CPs from Florida Division for Emergency Management 1.2m LiDAR (2007) and 0.15m Orthophotos from USGS (2010); Residuals to GCPS (X/Y): 0.78 / 1.50m</t>
  </si>
  <si>
    <t>15+</t>
  </si>
  <si>
    <t>ALS-DEM (2010)</t>
  </si>
  <si>
    <t>DoD</t>
  </si>
  <si>
    <t>CPs (LIDAR)</t>
  </si>
  <si>
    <t>mean dev (Z)</t>
  </si>
  <si>
    <t>11-20</t>
  </si>
  <si>
    <t>65</t>
  </si>
  <si>
    <t>55</t>
  </si>
  <si>
    <t>Noise filtering, Coregistration (ICP stable terrain), 3D Change detection</t>
  </si>
  <si>
    <t>58</t>
  </si>
  <si>
    <t>31</t>
  </si>
  <si>
    <t>ALS-DEM (2m, ALTI3D)</t>
  </si>
  <si>
    <t>Coregistration (Lidar reference, Riscan Pro)</t>
  </si>
  <si>
    <t>19</t>
  </si>
  <si>
    <t>SatImgs (Google Earth), TopoMaps (national)</t>
  </si>
  <si>
    <t>Imgs, TopoMaps</t>
  </si>
  <si>
    <t>3</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</si>
  <si>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</si>
  <si>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</si>
  <si>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</si>
  <si>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</si>
  <si>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</si>
  <si>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</si>
  <si>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</si>
  <si>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200</t>
  </si>
  <si>
    <t>SatImg (Cartosat-1)</t>
  </si>
  <si>
    <t>Imgs</t>
  </si>
  <si>
    <t>Coregistration (horizontal shift + tilt), filtering gross outliers (&gt;100 m)</t>
  </si>
  <si>
    <t>StereoDEM (StereoSatImgs Cartosat-1)</t>
  </si>
  <si>
    <t>28</t>
  </si>
  <si>
    <t>Coregistration (horizontal shift + tilt), filtering gross outliers (&gt;150 m) and using sigmoid, krigging for gap-filling</t>
  </si>
  <si>
    <t>435</t>
  </si>
  <si>
    <t>&lt; 5</t>
  </si>
  <si>
    <t>496</t>
  </si>
  <si>
    <t>540</t>
  </si>
  <si>
    <t>556</t>
  </si>
  <si>
    <t>634</t>
  </si>
  <si>
    <t>1384</t>
  </si>
  <si>
    <t>Orthophotos, CadastralMaps; ALS-DEM</t>
  </si>
  <si>
    <t>coregistration wrt ALS appended after BBA improved accuracy to 1 m</t>
  </si>
  <si>
    <t>(official) USGS</t>
  </si>
  <si>
    <t>&lt;10</t>
  </si>
  <si>
    <t>2D transformation (GCPs)</t>
  </si>
  <si>
    <t>50</t>
  </si>
  <si>
    <t>0.05</t>
  </si>
  <si>
    <t>comparison to GCPs / CPs (dGPS)</t>
  </si>
  <si>
    <t>Noise filtering</t>
  </si>
  <si>
    <t>35</t>
  </si>
  <si>
    <t>SatImgs (SPOT, 10m, 1990)</t>
  </si>
  <si>
    <t>20+</t>
  </si>
  <si>
    <t>136</t>
  </si>
  <si>
    <t>DEM (REMA), GPS, StereoDEMs (1980)</t>
  </si>
  <si>
    <t>0.02-0.05 (GPS)</t>
  </si>
  <si>
    <t>4-5 (REMA), 0.02-0.05 (GPS)</t>
  </si>
  <si>
    <t>0.9-2.3 (GPS), 10.26 (DEM)</t>
  </si>
  <si>
    <t>Noise filtering, Gridding, Coregistration (following Nuth &amp; Kääb, 2011), Change detection (1978 &lt;-&gt; 1979)</t>
  </si>
  <si>
    <t>143</t>
  </si>
  <si>
    <t>0.5 (GPS), 21.88 (DEM)</t>
  </si>
  <si>
    <t xml:space="preserve">AerialImgs, LIDAR DTM </t>
  </si>
  <si>
    <t>Imgs, ALS-DEM</t>
  </si>
  <si>
    <t>mean dev (flat areas), theoretical accuracy</t>
  </si>
  <si>
    <t>0</t>
  </si>
  <si>
    <t>DEM (SRTM, ArcticDEM)</t>
  </si>
  <si>
    <t>SRTM, ARTICDEM</t>
  </si>
  <si>
    <t>DoD (68th percentile)</t>
  </si>
  <si>
    <t>Coregistration (shift, rotation, scaling)</t>
  </si>
  <si>
    <t>18</t>
  </si>
  <si>
    <t>StereoDEM (4m, Pleaides StereoScene)</t>
  </si>
  <si>
    <t>0.51, 1.24</t>
  </si>
  <si>
    <t>Pleiades ortho and DEM to collect GCPs. std of 4m in z for the reference Pleiades DEM</t>
  </si>
  <si>
    <t>StereoDEM (Pleaides StereoScene)</t>
  </si>
  <si>
    <t>6.00</t>
  </si>
  <si>
    <t>Coregistration (horizontally, following Berthier 2007)</t>
  </si>
  <si>
    <t xml:space="preserve">ALS-DEM, TLS </t>
  </si>
  <si>
    <t>ALS-DEM, TLS</t>
  </si>
  <si>
    <t>Noise filtering (SOR, Cloudcompare), DEM Gridding (1m GSD, TIN method)</t>
  </si>
  <si>
    <t>StereoDEM (AerialImgs, 2012), LIDAR-DEM</t>
  </si>
  <si>
    <t>0.3-1.0 (StereoDEM), 0.3 (LIDAR-DEM)</t>
  </si>
  <si>
    <t>5.7-23.6</t>
  </si>
  <si>
    <t>1.93-13.25</t>
  </si>
  <si>
    <t>DEM (SatImgs WorldView StereoScene)</t>
  </si>
  <si>
    <t>Residuals to CPs in Pixels: 0.39-1.48 (recalculate to fit in column?!)</t>
  </si>
  <si>
    <t>SatImgs (GoogleEarth)</t>
  </si>
  <si>
    <t>SatImgs (IKONOS), TopoMaps</t>
  </si>
  <si>
    <t>2.766, 3.634</t>
  </si>
  <si>
    <t>DEM (1990, 2008)</t>
  </si>
  <si>
    <t>2.0-5.4</t>
  </si>
  <si>
    <t>3.70</t>
  </si>
  <si>
    <t>DEM mosaicing</t>
  </si>
  <si>
    <t>Coregistration (horizontal shift + degree 2 polynomial), outlier filtering, krigging for gap-filling</t>
  </si>
  <si>
    <t>179</t>
  </si>
  <si>
    <t>TopoMaps (1:25000)</t>
  </si>
  <si>
    <t>accuracy assessment be comparing 8500 points from topographic map to DEM (R² 0.56) and using wavelets to consider different scales for comparison</t>
  </si>
  <si>
    <t>28 (17)</t>
  </si>
  <si>
    <t>Noise filtering (using reference data)</t>
  </si>
  <si>
    <t>2.3, 2.5</t>
  </si>
  <si>
    <t>DEM (SRTM, ICESat)</t>
  </si>
  <si>
    <t>SRTM, ICESat</t>
  </si>
  <si>
    <t>Coregistration (horizontal shift + degree 2 polynomial), outlier filtering</t>
  </si>
  <si>
    <t>SatImgs (FORMOSA-2, 1m, 2009)</t>
  </si>
  <si>
    <t>FORMOSA-2 satellite images (1m, 2009), Residuals to GCPS (X/Y): 5.61 / 8.89</t>
  </si>
  <si>
    <t>FORMOSA-2 satellite images (1m, 2009)</t>
  </si>
  <si>
    <t>ALS-DEM (2009)</t>
  </si>
  <si>
    <t>Arcmap</t>
  </si>
  <si>
    <t>divers</t>
  </si>
  <si>
    <t>17-25</t>
  </si>
  <si>
    <t>comparison to GCPs (from Aerial StereoDEM)</t>
  </si>
  <si>
    <t>Point cloud refinement, DEM editing (manually)</t>
  </si>
  <si>
    <t>25-47</t>
  </si>
  <si>
    <t>Residuals to Comparision XY (2.87, 2.54, 2.21 (XY)) --&gt; individual datasets, calc avg</t>
  </si>
  <si>
    <t>point cloud refinement, manual DEM editing</t>
  </si>
  <si>
    <t>44</t>
  </si>
  <si>
    <t>DEM (SRTM, 30m, void-filled)</t>
  </si>
  <si>
    <t>RMSEz</t>
  </si>
  <si>
    <t>Noise filtering (median filter, mesh filter)</t>
  </si>
  <si>
    <t>169</t>
  </si>
  <si>
    <t>used, but no info about #</t>
  </si>
  <si>
    <t>Noise filtering, (blunder) DEM gridding (ArcGIS)</t>
  </si>
  <si>
    <t>caclulated accuracy GCPs and CPs based on stated XYZ error</t>
  </si>
  <si>
    <t>18-30</t>
  </si>
  <si>
    <t>AerialImg (2m), DEM (SwissAlti3D, 0.5/2m, 2010)</t>
  </si>
  <si>
    <t>0.25-5.05</t>
  </si>
  <si>
    <t>Coregistration (following Nuth &amp; Kääb, 2011)</t>
  </si>
  <si>
    <t>DEM (SwissAlti3D, 2010)</t>
  </si>
  <si>
    <t>0.3-0.5</t>
  </si>
  <si>
    <t>TLS (only XY)</t>
  </si>
  <si>
    <t>0.5-1</t>
  </si>
  <si>
    <t>Coregistration (Agisoft pcl to LPS pcl, ICP)</t>
  </si>
  <si>
    <t>Orthomosaic (Aerial)</t>
  </si>
  <si>
    <t>941</t>
  </si>
  <si>
    <t>StereoDEM (ALOS, 2.5m)</t>
  </si>
  <si>
    <t>DoD (STD)</t>
  </si>
  <si>
    <t>Horizontal shift, 2nd degree polynomial removal</t>
  </si>
  <si>
    <t>RMSE (to TLS)</t>
  </si>
  <si>
    <t>guesswork?</t>
  </si>
  <si>
    <t>0.232, 0.290</t>
  </si>
  <si>
    <t>1.0-3.0</t>
  </si>
  <si>
    <t>1.434, 1.171</t>
  </si>
  <si>
    <t>6</t>
  </si>
  <si>
    <t>1.233/0.937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</si>
  <si>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</si>
  <si>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</si>
  <si>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</si>
  <si>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</si>
  <si>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</si>
  <si>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</si>
  <si>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</si>
  <si>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</si>
  <si>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</si>
  <si>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150</t>
  </si>
  <si>
    <t>Orthomosaics (Aerial)</t>
  </si>
  <si>
    <t>Noise filtering, Coregistration</t>
  </si>
  <si>
    <t>StereoDEM (AerialImgs, 2005)</t>
  </si>
  <si>
    <t>5+</t>
  </si>
  <si>
    <t>0.562, 0.854</t>
  </si>
  <si>
    <t>DoD (autocorrelation)</t>
  </si>
  <si>
    <t>Coregistration (ASP-ASTER DEM reference)</t>
  </si>
  <si>
    <t>DSM (25 cm resolution)</t>
  </si>
  <si>
    <t>0.45 / 2.75</t>
  </si>
  <si>
    <t>mean dev / STD</t>
  </si>
  <si>
    <t>could extract significantly more tie points with guided feature matching appraoch compared to "traditional" Time-SIFT, were able to minimize doming error due to reasonable large number of inter-epoch features (large domes visible if only time-SIFT used)</t>
  </si>
  <si>
    <t>1.1 / 2.36</t>
  </si>
  <si>
    <t>Coregistration (horizontal + tilt), outlier filtering, gap-filling</t>
  </si>
  <si>
    <t>RTK GNSS</t>
  </si>
  <si>
    <t>DSM (0.2 m res) from 2016 digital aerial images</t>
  </si>
  <si>
    <t>Co-registration of 3D models from 1984, 2006 and 2016 (latter from digital cams) via ICP</t>
  </si>
  <si>
    <t>median dev (GCPs)</t>
  </si>
  <si>
    <t>Leica 1200 GPS</t>
  </si>
  <si>
    <t>Residuals to CPs (X/Y): 0.75/-0.47</t>
  </si>
  <si>
    <t>LIDAR DEM (0.5m)</t>
  </si>
  <si>
    <t>StereoDEM (UAS survey, highres)</t>
  </si>
  <si>
    <t>Residuals to GCPs: 1.59, 1.71, 2.43, 1.95 (assume single 3D residuals for each measurement, calculated the average)</t>
  </si>
  <si>
    <t>Residuals to GCPs: 2.21, 2.57, 3.71, 2.90 (assume single 3D residuals for each measurement, calculated the average)</t>
  </si>
  <si>
    <t>Orthoimages, RTK-GPS</t>
  </si>
  <si>
    <t>RTK-GPS</t>
  </si>
  <si>
    <t>0.08</t>
  </si>
  <si>
    <t>Orthoimages (Aerial)</t>
  </si>
  <si>
    <t>StereoDEM (Aerial Imgs)</t>
  </si>
  <si>
    <t>StereoDEM (Aerial)</t>
  </si>
  <si>
    <t>ALOS DEM (2.5m)</t>
  </si>
  <si>
    <t>mean dev, STD</t>
  </si>
  <si>
    <t>Noise filtering (manually, following Lamsal et al. (2011))</t>
  </si>
  <si>
    <t>SatImgs (ALOS, StereoScene)</t>
  </si>
  <si>
    <t>StereoDEM (ALOS, StereoScene)</t>
  </si>
  <si>
    <t>StereoDEM (ALOS, TripleScene)</t>
  </si>
  <si>
    <t>Orthomosaic (Landsat Image Mosaic Of Antarctica [LIMA])</t>
  </si>
  <si>
    <t>StereoDEM (ASTER GDEM)</t>
  </si>
  <si>
    <t xml:space="preserve">Orthoimages (recent) </t>
  </si>
  <si>
    <t>StereoDEM (Contour lines, SPOT, 6m)</t>
  </si>
  <si>
    <t>740</t>
  </si>
  <si>
    <t>Orthoimages (recent)</t>
  </si>
  <si>
    <t>10 GCP per photo, 6x6m DEM interpolated from contours and spot heights + "Modern OrthoImages"</t>
  </si>
  <si>
    <t>StereoDEM (Pleiades)</t>
  </si>
  <si>
    <t>32</t>
  </si>
  <si>
    <t>survey drawings</t>
  </si>
  <si>
    <t>0.056, 0.044</t>
  </si>
  <si>
    <t>0.129, 0.131</t>
  </si>
  <si>
    <t>0.085, 0.151</t>
  </si>
  <si>
    <t>0.202, 0.132</t>
  </si>
  <si>
    <t>Theodolite (1977)</t>
  </si>
  <si>
    <t>Noise filtering (Cloudcompare), Gap filling (DEM; Photomod)</t>
  </si>
  <si>
    <t>TopoMaps, SatImg (Landsat ETM+)</t>
  </si>
  <si>
    <t>100+</t>
  </si>
  <si>
    <t>&lt;20.0</t>
  </si>
  <si>
    <t>67</t>
  </si>
  <si>
    <t>Orthophotos, TopoMaps</t>
  </si>
  <si>
    <t>Noise filtering (blunder, manually)</t>
  </si>
  <si>
    <t>3.12 (X), 2.03 (Y)</t>
  </si>
  <si>
    <t>TopoMaps (scale 1:5000)</t>
  </si>
  <si>
    <t>total station points</t>
  </si>
  <si>
    <t>Total Station</t>
  </si>
  <si>
    <t>used total station points for accuracy of point cloud, which referred to them as GCPs</t>
  </si>
  <si>
    <t>TopoMaps?</t>
  </si>
  <si>
    <t>IGN’s cartographic portal</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</si>
  <si>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</si>
  <si>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</si>
  <si>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</si>
  <si>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</si>
  <si>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</si>
  <si>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</si>
  <si>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</si>
  <si>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</si>
  <si>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</si>
  <si>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</si>
  <si>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</si>
  <si>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</si>
  <si>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</si>
  <si>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</si>
  <si>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</si>
  <si>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</si>
  <si>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</si>
  <si>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</si>
  <si>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</si>
  <si>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</si>
  <si>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</si>
  <si>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</si>
  <si>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</si>
  <si>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</si>
  <si>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</si>
  <si>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</si>
  <si>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</si>
  <si>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</si>
  <si>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</si>
  <si>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Authors only compute GCP coordinates analytically with their own, unnamed, code, no Orthophoto or DEM produced, no commercial software used</t>
  </si>
  <si>
    <t>Ortho: not stated (GSD =0.6), DEM: not stated (GSD =0.6, Dense Matching)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</si>
  <si>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</si>
  <si>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</si>
  <si>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</si>
  <si>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</si>
  <si>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</si>
  <si>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</si>
  <si>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</si>
  <si>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</si>
  <si>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</si>
  <si>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</si>
  <si>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</si>
  <si>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</si>
  <si>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</si>
  <si>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NA; edit Mel: DEM resolution: 1-10, use avg for further processing</t>
  </si>
  <si>
    <t>tested influence of raster resolution at uncertainty; edit Mel: DEM resolution: 0.5 / 2.0, use avg for further processing</t>
  </si>
  <si>
    <t>NA; edit Mel: DEM resolution: 6-9; use avg for further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</si>
</sst>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m\-d"/>
  </numFmts>
  <fonts count="39">
    <font>
      <sz val="10"/>
      <color rgb="FF000000"/>
      <name val="Calibri"/>
      <scheme val="minor"/>
    </font>
    <font>
      <b/>
      <sz val="10"/>
      <color theme="1"/>
      <name val="Calibri"/>
      <scheme val="minor"/>
    </font>
    <font>
      <b/>
      <sz val="10"/>
      <color theme="1"/>
      <name val="Calibri"/>
      <scheme val="minor"/>
    </font>
    <font>
      <sz val="10"/>
      <color rgb="FF000000"/>
      <name val="Calibri"/>
      <scheme val="minor"/>
    </font>
    <font>
      <sz val="10"/>
      <color theme="1"/>
      <name val="Calibri"/>
      <scheme val="minor"/>
    </font>
    <font>
      <sz val="10"/>
      <color theme="1"/>
      <name val="Calibri"/>
      <scheme val="minor"/>
    </font>
    <font>
      <sz val="8"/>
      <color theme="1"/>
      <name val="&quot;Liberation Sans&quot;"/>
    </font>
    <font>
      <sz val="10"/>
      <color theme="1"/>
      <name val="Calibri"/>
    </font>
    <font>
      <sz val="10"/>
      <color theme="1"/>
      <name val="Calibri"/>
    </font>
    <font>
      <u/>
      <sz val="10"/>
      <color rgb="FF0000FF"/>
      <name val="Calibri"/>
    </font>
    <font>
      <sz val="10"/>
      <color rgb="FFFF0000"/>
      <name val="Calibri"/>
      <scheme val="minor"/>
    </font>
    <font>
      <sz val="10"/>
      <color theme="5"/>
      <name val="Calibri"/>
      <scheme val="minor"/>
    </font>
    <font>
      <sz val="9"/>
      <color rgb="FF5F6368"/>
      <name val="Roboto"/>
    </font>
    <font>
      <sz val="10"/>
      <color rgb="FF000000"/>
      <name val="Calibri"/>
    </font>
    <font>
      <sz val="10"/>
      <color rgb="FF333333"/>
      <name val="Calibri"/>
    </font>
    <font>
      <sz val="8"/>
      <color rgb="FF777777"/>
      <name val="Calibri"/>
      <scheme val="minor"/>
    </font>
    <font>
      <sz val="10"/>
      <color rgb="FF1C1D1E"/>
      <name val="Calibri"/>
      <scheme val="minor"/>
    </font>
    <font>
      <b/>
      <sz val="10"/>
      <color rgb="FF000000"/>
      <name val="Calibri"/>
      <scheme val="minor"/>
    </font>
    <font>
      <sz val="10"/>
      <color rgb="FF242729"/>
      <name val="Calibri"/>
      <scheme val="minor"/>
    </font>
    <font>
      <sz val="10"/>
      <color rgb="FF000000"/>
      <name val="&quot;docs-Calibri&quot;"/>
    </font>
    <font>
      <sz val="10"/>
      <color rgb="FF000000"/>
      <name val="Roboto"/>
    </font>
    <font>
      <sz val="10"/>
      <color rgb="FF000000"/>
      <name val="Docs-Calibri"/>
    </font>
    <font>
      <sz val="10"/>
      <color rgb="FF000000"/>
      <name val="Docs-Calibri"/>
    </font>
    <font>
      <sz val="10"/>
      <color rgb="FF222222"/>
      <name val="Calibri"/>
      <scheme val="minor"/>
    </font>
    <font>
      <u/>
      <sz val="10"/>
      <color rgb="FF0000FF"/>
      <name val="Calibri"/>
    </font>
    <font>
      <b/>
      <sz val="10"/>
      <color rgb="FFFF0000"/>
      <name val="Calibri"/>
      <scheme val="minor"/>
    </font>
    <font>
      <sz val="10"/>
      <color rgb="FFB7B7B7"/>
      <name val="Calibri"/>
      <scheme val="minor"/>
    </font>
    <font>
      <sz val="10"/>
      <color rgb="FFCCCCCC"/>
      <name val="Calibri"/>
      <scheme val="minor"/>
    </font>
    <font>
      <sz val="10"/>
      <color rgb="FFCCCCCC"/>
      <name val="Calibri"/>
      <scheme val="minor"/>
    </font>
    <font>
      <sz val="10"/>
      <color rgb="FFD9D9D9"/>
      <name val="Calibri"/>
      <scheme val="minor"/>
    </font>
    <font>
      <sz val="10"/>
      <color rgb="FFD9D9D9"/>
      <name val="Calibri"/>
      <scheme val="minor"/>
    </font>
    <font>
      <sz val="11"/>
      <color rgb="FF000000"/>
      <name val="Inconsolata"/>
    </font>
    <font>
      <sz val="10"/>
      <color rgb="FF000000"/>
      <name val="Calibri"/>
    </font>
    <font>
      <sz val="10"/>
      <color rgb="FF2E2E2E"/>
      <name val="Calibri"/>
      <scheme val="minor"/>
    </font>
    <font>
      <sz val="10"/>
      <color rgb="FFEA9999"/>
      <name val="Calibri"/>
      <scheme val="minor"/>
    </font>
    <font>
      <sz val="11"/>
      <color rgb="FFCCCCCC"/>
      <name val="Calibri"/>
    </font>
    <font>
      <sz val="11"/>
      <color rgb="FF000000"/>
      <name val="Calibri"/>
    </font>
    <font>
      <b/>
      <sz val="10"/>
      <color theme="1"/>
      <name val="Calibri"/>
    </font>
    <font>
      <u/>
      <sz val="10"/>
      <color rgb="FF1155CC"/>
      <name val="Calibri"/>
    </font>
  </fonts>
  <fills count="10">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D7E6B"/>
        <bgColor rgb="FFDD7E6B"/>
      </patternFill>
    </fill>
    <fill>
      <patternFill patternType="solid">
        <fgColor theme="0"/>
        <bgColor theme="0"/>
      </patternFill>
    </fill>
    <fill>
      <patternFill patternType="solid">
        <fgColor rgb="FFB7E1CD"/>
        <bgColor rgb="FFB7E1CD"/>
      </patternFill>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s>
  <borders count="1">
    <border>
      <left/>
      <right/>
      <top/>
      <bottom/>
      <diagonal/>
    </border>
  </borders>
  <cellStyleXfs count="1">
    <xf numFmtId="0" fontId="0" fillId="0" borderId="0"/>
  </cellStyleXfs>
  <cellXfs count="169">
    <xf numFmtId="0" fontId="0" fillId="0" borderId="0" xfId="0" applyFont="1" applyAlignment="1"/>
    <xf numFmtId="0" fontId="1" fillId="2" borderId="0" xfId="0" applyFont="1" applyFill="1" applyAlignment="1"/>
    <xf numFmtId="0" fontId="1" fillId="2" borderId="0" xfId="0" applyFont="1" applyFill="1"/>
    <xf numFmtId="0" fontId="2" fillId="2" borderId="0" xfId="0" applyFont="1" applyFill="1" applyAlignment="1"/>
    <xf numFmtId="0" fontId="3" fillId="0" borderId="0" xfId="0" applyFont="1" applyAlignment="1"/>
    <xf numFmtId="0" fontId="4" fillId="0" borderId="0" xfId="0" applyFont="1"/>
    <xf numFmtId="0" fontId="4" fillId="0" borderId="0" xfId="0" applyFont="1" applyAlignment="1"/>
    <xf numFmtId="0" fontId="0" fillId="3" borderId="0" xfId="0" applyFont="1" applyFill="1"/>
    <xf numFmtId="0" fontId="5" fillId="0" borderId="0" xfId="0" applyFont="1"/>
    <xf numFmtId="0" fontId="0" fillId="3" borderId="0" xfId="0" applyFont="1" applyFill="1" applyAlignment="1"/>
    <xf numFmtId="0" fontId="4" fillId="4" borderId="0" xfId="0" applyFont="1" applyFill="1"/>
    <xf numFmtId="0" fontId="6" fillId="0" borderId="0" xfId="0" applyFont="1" applyAlignment="1">
      <alignment horizontal="left"/>
    </xf>
    <xf numFmtId="0" fontId="4" fillId="0" borderId="0" xfId="0" applyFont="1" applyAlignment="1"/>
    <xf numFmtId="0" fontId="4" fillId="5" borderId="0" xfId="0" applyFont="1" applyFill="1" applyAlignment="1"/>
    <xf numFmtId="0" fontId="7" fillId="0" borderId="0" xfId="0" applyFont="1" applyAlignment="1"/>
    <xf numFmtId="0" fontId="8" fillId="0" borderId="0" xfId="0" applyFont="1" applyAlignment="1"/>
    <xf numFmtId="0" fontId="5" fillId="0" borderId="0" xfId="0" applyFont="1" applyAlignment="1"/>
    <xf numFmtId="0" fontId="4" fillId="0" borderId="0" xfId="0" applyFont="1" applyAlignment="1"/>
    <xf numFmtId="0" fontId="9" fillId="0" borderId="0" xfId="0" applyFont="1" applyAlignment="1"/>
    <xf numFmtId="0" fontId="3" fillId="0" borderId="0" xfId="0" applyFont="1"/>
    <xf numFmtId="0" fontId="10" fillId="0" borderId="0" xfId="0" applyFont="1" applyAlignment="1"/>
    <xf numFmtId="0" fontId="11" fillId="0" borderId="0" xfId="0" applyFont="1" applyAlignment="1"/>
    <xf numFmtId="0" fontId="1" fillId="2" borderId="0" xfId="0" applyFont="1" applyFill="1" applyAlignment="1">
      <alignment horizontal="right"/>
    </xf>
    <xf numFmtId="0" fontId="1" fillId="2" borderId="0" xfId="0" applyFont="1" applyFill="1" applyAlignment="1">
      <alignment horizontal="left"/>
    </xf>
    <xf numFmtId="0" fontId="4" fillId="6" borderId="0" xfId="0" applyFont="1" applyFill="1"/>
    <xf numFmtId="0" fontId="7" fillId="0" borderId="0" xfId="0" applyFont="1" applyAlignment="1">
      <alignment horizontal="right"/>
    </xf>
    <xf numFmtId="0" fontId="7" fillId="0" borderId="0" xfId="0" applyFont="1" applyAlignment="1">
      <alignment horizontal="right"/>
    </xf>
    <xf numFmtId="0" fontId="4" fillId="6" borderId="0" xfId="0" applyFont="1" applyFill="1" applyAlignment="1"/>
    <xf numFmtId="0" fontId="7" fillId="5" borderId="0" xfId="0" applyFont="1" applyFill="1" applyAlignment="1">
      <alignment horizontal="right"/>
    </xf>
    <xf numFmtId="0" fontId="12" fillId="3" borderId="0" xfId="0" applyFont="1" applyFill="1" applyAlignment="1">
      <alignment horizontal="left"/>
    </xf>
    <xf numFmtId="0" fontId="13" fillId="3" borderId="0" xfId="0" applyFont="1" applyFill="1" applyAlignment="1">
      <alignment horizontal="right"/>
    </xf>
    <xf numFmtId="0" fontId="8" fillId="6" borderId="0" xfId="0" applyFont="1" applyFill="1" applyAlignment="1"/>
    <xf numFmtId="0" fontId="8" fillId="0" borderId="0" xfId="0" applyFont="1" applyAlignment="1"/>
    <xf numFmtId="0" fontId="8" fillId="0" borderId="0" xfId="0" applyFont="1" applyAlignment="1">
      <alignment horizontal="center"/>
    </xf>
    <xf numFmtId="0" fontId="8" fillId="0" borderId="0" xfId="0" applyFont="1" applyAlignment="1"/>
    <xf numFmtId="0" fontId="7" fillId="0" borderId="0" xfId="0" applyFont="1" applyAlignment="1">
      <alignment horizontal="right"/>
    </xf>
    <xf numFmtId="0" fontId="7" fillId="0" borderId="0" xfId="0" applyFont="1" applyAlignment="1"/>
    <xf numFmtId="0" fontId="14" fillId="3" borderId="0" xfId="0" applyFont="1" applyFill="1" applyAlignment="1">
      <alignment horizontal="right"/>
    </xf>
    <xf numFmtId="0" fontId="13" fillId="3" borderId="0" xfId="0" applyFont="1" applyFill="1" applyAlignment="1"/>
    <xf numFmtId="0" fontId="4" fillId="5" borderId="0" xfId="0" applyFont="1" applyFill="1"/>
    <xf numFmtId="0" fontId="3" fillId="0" borderId="0" xfId="0" applyFont="1" applyAlignment="1"/>
    <xf numFmtId="0" fontId="15" fillId="3" borderId="0" xfId="0" applyFont="1" applyFill="1" applyAlignment="1">
      <alignment horizontal="left"/>
    </xf>
    <xf numFmtId="0" fontId="4" fillId="3" borderId="0" xfId="0" applyFont="1" applyFill="1"/>
    <xf numFmtId="164" fontId="7" fillId="0" borderId="0" xfId="0" applyNumberFormat="1" applyFont="1" applyAlignment="1">
      <alignment horizontal="right"/>
    </xf>
    <xf numFmtId="0" fontId="2" fillId="2" borderId="0" xfId="0" applyFont="1" applyFill="1" applyAlignment="1"/>
    <xf numFmtId="0" fontId="5" fillId="0" borderId="0" xfId="0" applyFont="1" applyAlignment="1"/>
    <xf numFmtId="0" fontId="5" fillId="0" borderId="0" xfId="0" applyFont="1" applyAlignment="1"/>
    <xf numFmtId="0" fontId="5" fillId="5" borderId="0" xfId="0" applyFont="1" applyFill="1" applyAlignment="1"/>
    <xf numFmtId="0" fontId="16" fillId="3" borderId="0" xfId="0" applyFont="1" applyFill="1" applyAlignment="1"/>
    <xf numFmtId="0" fontId="2" fillId="2" borderId="0" xfId="0" applyFont="1" applyFill="1" applyAlignment="1">
      <alignment horizontal="left"/>
    </xf>
    <xf numFmtId="0" fontId="17" fillId="2" borderId="0" xfId="0" applyFont="1" applyFill="1" applyAlignment="1">
      <alignment horizontal="left" wrapText="1"/>
    </xf>
    <xf numFmtId="0" fontId="17" fillId="2" borderId="0" xfId="0" applyFont="1" applyFill="1" applyAlignment="1">
      <alignment horizontal="left" wrapText="1"/>
    </xf>
    <xf numFmtId="49" fontId="17" fillId="2" borderId="0" xfId="0" applyNumberFormat="1" applyFont="1" applyFill="1" applyAlignment="1">
      <alignment horizontal="center" wrapText="1"/>
    </xf>
    <xf numFmtId="0" fontId="17" fillId="2" borderId="0" xfId="0" applyFont="1" applyFill="1" applyAlignment="1">
      <alignment horizontal="center" wrapText="1"/>
    </xf>
    <xf numFmtId="0" fontId="18" fillId="3" borderId="0" xfId="0" applyFont="1" applyFill="1" applyAlignment="1">
      <alignment horizontal="left"/>
    </xf>
    <xf numFmtId="0" fontId="0" fillId="3" borderId="0" xfId="0" applyFont="1" applyFill="1" applyAlignment="1">
      <alignment horizontal="left"/>
    </xf>
    <xf numFmtId="0" fontId="5" fillId="0" borderId="0" xfId="0" applyFont="1" applyAlignment="1">
      <alignment horizontal="left"/>
    </xf>
    <xf numFmtId="49" fontId="5" fillId="0" borderId="0" xfId="0" applyNumberFormat="1" applyFont="1" applyAlignment="1"/>
    <xf numFmtId="0" fontId="0" fillId="3" borderId="0" xfId="0" applyFont="1" applyFill="1"/>
    <xf numFmtId="49" fontId="5" fillId="0" borderId="0" xfId="0" applyNumberFormat="1" applyFont="1" applyAlignment="1">
      <alignment horizontal="left"/>
    </xf>
    <xf numFmtId="0" fontId="5" fillId="0" borderId="0" xfId="0" applyFont="1" applyAlignment="1">
      <alignment horizontal="left"/>
    </xf>
    <xf numFmtId="49" fontId="0" fillId="0" borderId="0" xfId="0" applyNumberFormat="1" applyFont="1" applyAlignment="1"/>
    <xf numFmtId="0" fontId="0" fillId="0" borderId="0" xfId="0" applyFont="1" applyAlignment="1">
      <alignment horizontal="left"/>
    </xf>
    <xf numFmtId="0" fontId="19" fillId="0" borderId="0" xfId="0" applyFont="1" applyAlignment="1"/>
    <xf numFmtId="0" fontId="0" fillId="0" borderId="0" xfId="0" applyFont="1" applyAlignment="1"/>
    <xf numFmtId="0" fontId="20" fillId="3" borderId="0" xfId="0" applyFont="1" applyFill="1" applyAlignment="1"/>
    <xf numFmtId="49" fontId="0" fillId="3" borderId="0" xfId="0" applyNumberFormat="1" applyFont="1" applyFill="1" applyAlignment="1">
      <alignment horizontal="left"/>
    </xf>
    <xf numFmtId="0" fontId="5" fillId="0" borderId="0" xfId="0" applyFont="1" applyAlignment="1">
      <alignment horizontal="left"/>
    </xf>
    <xf numFmtId="0" fontId="21" fillId="3" borderId="0" xfId="0" applyFont="1" applyFill="1" applyAlignment="1">
      <alignment horizontal="left"/>
    </xf>
    <xf numFmtId="0" fontId="0" fillId="0" borderId="0" xfId="0" applyFont="1" applyAlignment="1"/>
    <xf numFmtId="0" fontId="0" fillId="0" borderId="0" xfId="0" applyFont="1" applyAlignment="1">
      <alignment horizontal="right"/>
    </xf>
    <xf numFmtId="49" fontId="5" fillId="0" borderId="0" xfId="0" applyNumberFormat="1" applyFont="1" applyAlignment="1"/>
    <xf numFmtId="0" fontId="16" fillId="3" borderId="0" xfId="0" applyFont="1" applyFill="1" applyAlignment="1">
      <alignment horizontal="left"/>
    </xf>
    <xf numFmtId="0" fontId="5" fillId="0" borderId="0" xfId="0" applyFont="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7" fillId="0" borderId="0" xfId="0" applyFont="1" applyAlignment="1">
      <alignment horizontal="left"/>
    </xf>
    <xf numFmtId="49" fontId="7" fillId="0" borderId="0" xfId="0" applyNumberFormat="1" applyFont="1" applyAlignment="1"/>
    <xf numFmtId="0" fontId="7" fillId="0" borderId="0" xfId="0" applyFont="1" applyAlignment="1">
      <alignment horizontal="left"/>
    </xf>
    <xf numFmtId="0" fontId="7" fillId="0" borderId="0" xfId="0" applyFont="1" applyAlignment="1"/>
    <xf numFmtId="0" fontId="8" fillId="0" borderId="0" xfId="0" applyFont="1" applyAlignment="1"/>
    <xf numFmtId="0" fontId="8" fillId="0" borderId="0" xfId="0" applyFont="1" applyAlignment="1">
      <alignment horizontal="right"/>
    </xf>
    <xf numFmtId="0" fontId="8" fillId="0" borderId="0" xfId="0" applyFont="1" applyAlignment="1">
      <alignment horizontal="left"/>
    </xf>
    <xf numFmtId="49" fontId="8" fillId="0" borderId="0" xfId="0" applyNumberFormat="1" applyFont="1" applyAlignment="1"/>
    <xf numFmtId="0" fontId="8" fillId="0" borderId="0" xfId="0" applyFont="1" applyAlignment="1">
      <alignment horizontal="left"/>
    </xf>
    <xf numFmtId="0" fontId="4" fillId="0" borderId="0" xfId="0" applyFont="1" applyAlignment="1">
      <alignment horizontal="left"/>
    </xf>
    <xf numFmtId="0" fontId="22" fillId="3" borderId="0" xfId="0" applyFont="1" applyFill="1" applyAlignment="1">
      <alignment horizontal="left"/>
    </xf>
    <xf numFmtId="49" fontId="5" fillId="3" borderId="0" xfId="0" applyNumberFormat="1" applyFont="1" applyFill="1" applyAlignment="1"/>
    <xf numFmtId="165" fontId="5" fillId="0" borderId="0" xfId="0" applyNumberFormat="1" applyFont="1" applyAlignment="1">
      <alignment horizontal="left"/>
    </xf>
    <xf numFmtId="0" fontId="1" fillId="2"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xf>
    <xf numFmtId="0" fontId="3" fillId="3" borderId="0" xfId="0" applyFont="1" applyFill="1" applyAlignment="1"/>
    <xf numFmtId="0" fontId="5" fillId="0" borderId="0" xfId="0" applyFont="1"/>
    <xf numFmtId="0" fontId="5" fillId="0" borderId="0" xfId="0" applyFont="1" applyAlignment="1">
      <alignment horizontal="left"/>
    </xf>
    <xf numFmtId="0" fontId="3" fillId="3" borderId="0" xfId="0" applyFont="1" applyFill="1" applyAlignment="1">
      <alignment horizontal="left"/>
    </xf>
    <xf numFmtId="0" fontId="4" fillId="0" borderId="0" xfId="0" applyFont="1"/>
    <xf numFmtId="0" fontId="23" fillId="3" borderId="0" xfId="0" applyFont="1" applyFill="1" applyAlignment="1"/>
    <xf numFmtId="0" fontId="24" fillId="0" borderId="0" xfId="0" applyFont="1" applyAlignment="1"/>
    <xf numFmtId="0" fontId="20" fillId="3" borderId="0" xfId="0" applyFont="1" applyFill="1" applyAlignment="1">
      <alignment horizontal="left"/>
    </xf>
    <xf numFmtId="0" fontId="1" fillId="2" borderId="0" xfId="0" applyFont="1" applyFill="1" applyAlignment="1">
      <alignment horizontal="left"/>
    </xf>
    <xf numFmtId="0" fontId="17" fillId="7" borderId="0" xfId="0" applyFont="1" applyFill="1" applyAlignment="1">
      <alignment horizontal="left" wrapText="1"/>
    </xf>
    <xf numFmtId="0" fontId="25" fillId="7" borderId="0" xfId="0" applyFont="1" applyFill="1" applyAlignment="1">
      <alignment horizontal="left" wrapText="1"/>
    </xf>
    <xf numFmtId="2" fontId="25" fillId="7" borderId="0" xfId="0" applyNumberFormat="1" applyFont="1" applyFill="1" applyAlignment="1">
      <alignment horizontal="left" wrapText="1"/>
    </xf>
    <xf numFmtId="49" fontId="17" fillId="7" borderId="0" xfId="0" applyNumberFormat="1" applyFont="1" applyFill="1" applyAlignment="1">
      <alignment horizontal="left" wrapText="1"/>
    </xf>
    <xf numFmtId="3" fontId="25" fillId="7" borderId="0" xfId="0" applyNumberFormat="1" applyFont="1" applyFill="1" applyAlignment="1">
      <alignment horizontal="left" wrapText="1"/>
    </xf>
    <xf numFmtId="4" fontId="25" fillId="7" borderId="0" xfId="0" applyNumberFormat="1" applyFont="1" applyFill="1" applyAlignment="1">
      <alignment horizontal="left" wrapText="1"/>
    </xf>
    <xf numFmtId="0" fontId="17" fillId="8" borderId="0" xfId="0" applyFont="1" applyFill="1" applyAlignment="1">
      <alignment horizontal="left" wrapText="1"/>
    </xf>
    <xf numFmtId="0" fontId="25" fillId="8" borderId="0" xfId="0" applyFont="1" applyFill="1" applyAlignment="1">
      <alignment horizontal="left" wrapText="1"/>
    </xf>
    <xf numFmtId="2" fontId="17" fillId="8" borderId="0" xfId="0" applyNumberFormat="1" applyFont="1" applyFill="1" applyAlignment="1">
      <alignment horizontal="left" wrapText="1"/>
    </xf>
    <xf numFmtId="0" fontId="4" fillId="9" borderId="0" xfId="0" applyFont="1" applyFill="1" applyAlignment="1">
      <alignment horizontal="left"/>
    </xf>
    <xf numFmtId="0" fontId="26" fillId="9" borderId="0" xfId="0" applyFont="1" applyFill="1" applyAlignment="1">
      <alignment horizontal="left"/>
    </xf>
    <xf numFmtId="49" fontId="4" fillId="0" borderId="0" xfId="0" applyNumberFormat="1" applyFont="1" applyAlignment="1">
      <alignment horizontal="left"/>
    </xf>
    <xf numFmtId="49" fontId="27" fillId="0" borderId="0" xfId="0" applyNumberFormat="1" applyFont="1" applyAlignment="1">
      <alignment horizontal="left"/>
    </xf>
    <xf numFmtId="3" fontId="28" fillId="0" borderId="0" xfId="0" applyNumberFormat="1" applyFont="1" applyAlignment="1">
      <alignment horizontal="left"/>
    </xf>
    <xf numFmtId="4" fontId="26" fillId="0" borderId="0" xfId="0" applyNumberFormat="1" applyFont="1" applyAlignment="1">
      <alignment horizontal="left"/>
    </xf>
    <xf numFmtId="0" fontId="27" fillId="0" borderId="0" xfId="0" applyFont="1" applyAlignment="1">
      <alignment horizontal="left"/>
    </xf>
    <xf numFmtId="0" fontId="28" fillId="0" borderId="0" xfId="0" applyFont="1" applyAlignment="1">
      <alignment horizontal="left"/>
    </xf>
    <xf numFmtId="2" fontId="5" fillId="0" borderId="0" xfId="0" applyNumberFormat="1" applyFont="1" applyAlignment="1">
      <alignment horizontal="left"/>
    </xf>
    <xf numFmtId="2" fontId="29" fillId="0" borderId="0" xfId="0" applyNumberFormat="1" applyFont="1" applyAlignment="1">
      <alignment horizontal="left"/>
    </xf>
    <xf numFmtId="2" fontId="28" fillId="0" borderId="0" xfId="0" applyNumberFormat="1" applyFont="1" applyAlignment="1">
      <alignment horizontal="left"/>
    </xf>
    <xf numFmtId="0" fontId="5" fillId="9" borderId="0" xfId="0" applyFont="1" applyFill="1"/>
    <xf numFmtId="0" fontId="5" fillId="9" borderId="0" xfId="0" applyFont="1" applyFill="1" applyAlignment="1"/>
    <xf numFmtId="0" fontId="5" fillId="9" borderId="0" xfId="0" applyFont="1" applyFill="1" applyAlignment="1">
      <alignment horizontal="left"/>
    </xf>
    <xf numFmtId="2" fontId="27" fillId="0" borderId="0" xfId="0" applyNumberFormat="1" applyFont="1" applyAlignment="1">
      <alignment horizontal="left"/>
    </xf>
    <xf numFmtId="2" fontId="4" fillId="0" borderId="0" xfId="0" applyNumberFormat="1" applyFont="1" applyAlignment="1">
      <alignment horizontal="left"/>
    </xf>
    <xf numFmtId="2" fontId="30" fillId="0" borderId="0" xfId="0" applyNumberFormat="1" applyFont="1" applyAlignment="1">
      <alignment horizontal="left"/>
    </xf>
    <xf numFmtId="2" fontId="27" fillId="0" borderId="0" xfId="0" applyNumberFormat="1" applyFont="1" applyAlignment="1">
      <alignment horizontal="left"/>
    </xf>
    <xf numFmtId="0" fontId="0" fillId="9" borderId="0" xfId="0" applyFont="1" applyFill="1"/>
    <xf numFmtId="3" fontId="27" fillId="0" borderId="0" xfId="0" applyNumberFormat="1" applyFont="1" applyAlignment="1">
      <alignment horizontal="left"/>
    </xf>
    <xf numFmtId="0" fontId="26" fillId="0" borderId="0" xfId="0" applyFont="1" applyAlignment="1">
      <alignment horizontal="left"/>
    </xf>
    <xf numFmtId="0" fontId="31" fillId="3" borderId="0" xfId="0" applyFont="1" applyFill="1" applyAlignment="1"/>
    <xf numFmtId="0" fontId="27" fillId="0" borderId="0" xfId="0" applyFont="1" applyAlignment="1"/>
    <xf numFmtId="2" fontId="4" fillId="0" borderId="0" xfId="0" applyNumberFormat="1" applyFont="1" applyAlignment="1"/>
    <xf numFmtId="2" fontId="30" fillId="2" borderId="0" xfId="0" applyNumberFormat="1" applyFont="1" applyFill="1" applyAlignment="1">
      <alignment horizontal="left"/>
    </xf>
    <xf numFmtId="0" fontId="0" fillId="0" borderId="0" xfId="0" applyFont="1"/>
    <xf numFmtId="2" fontId="29" fillId="2" borderId="0" xfId="0" applyNumberFormat="1" applyFont="1" applyFill="1" applyAlignment="1">
      <alignment horizontal="left"/>
    </xf>
    <xf numFmtId="49" fontId="4" fillId="9" borderId="0" xfId="0" applyNumberFormat="1" applyFont="1" applyFill="1" applyAlignment="1">
      <alignment horizontal="left"/>
    </xf>
    <xf numFmtId="0" fontId="32" fillId="0" borderId="0" xfId="0" applyFont="1" applyAlignment="1"/>
    <xf numFmtId="0" fontId="33" fillId="0" borderId="0" xfId="0" applyFont="1" applyAlignment="1"/>
    <xf numFmtId="2" fontId="34" fillId="0" borderId="0" xfId="0" applyNumberFormat="1" applyFont="1" applyAlignment="1">
      <alignment horizontal="left"/>
    </xf>
    <xf numFmtId="0" fontId="4" fillId="5" borderId="0" xfId="0" applyFont="1" applyFill="1" applyAlignment="1">
      <alignment horizontal="left"/>
    </xf>
    <xf numFmtId="0" fontId="3" fillId="0" borderId="0" xfId="0" applyFont="1" applyAlignment="1">
      <alignment horizontal="left"/>
    </xf>
    <xf numFmtId="2" fontId="5" fillId="9" borderId="0" xfId="0" applyNumberFormat="1" applyFont="1" applyFill="1" applyAlignment="1">
      <alignment horizontal="left"/>
    </xf>
    <xf numFmtId="2" fontId="29" fillId="9" borderId="0" xfId="0" applyNumberFormat="1" applyFont="1" applyFill="1" applyAlignment="1">
      <alignment horizontal="left"/>
    </xf>
    <xf numFmtId="2" fontId="4" fillId="9" borderId="0" xfId="0" applyNumberFormat="1" applyFont="1" applyFill="1" applyAlignment="1">
      <alignment horizontal="left"/>
    </xf>
    <xf numFmtId="2" fontId="30" fillId="9" borderId="0" xfId="0" applyNumberFormat="1" applyFont="1" applyFill="1" applyAlignment="1">
      <alignment horizontal="left"/>
    </xf>
    <xf numFmtId="0" fontId="4" fillId="9" borderId="0" xfId="0" applyFont="1" applyFill="1" applyAlignment="1"/>
    <xf numFmtId="0" fontId="4" fillId="9" borderId="0" xfId="0" applyFont="1" applyFill="1"/>
    <xf numFmtId="0" fontId="5" fillId="3" borderId="0" xfId="0" applyFont="1" applyFill="1"/>
    <xf numFmtId="3" fontId="35" fillId="0" borderId="0" xfId="0" applyNumberFormat="1" applyFont="1" applyAlignment="1">
      <alignment horizontal="left"/>
    </xf>
    <xf numFmtId="0" fontId="36" fillId="0" borderId="0" xfId="0" applyFont="1" applyAlignment="1">
      <alignment horizontal="left"/>
    </xf>
    <xf numFmtId="0" fontId="35" fillId="0" borderId="0" xfId="0" applyFont="1" applyAlignment="1">
      <alignment horizontal="left"/>
    </xf>
    <xf numFmtId="49" fontId="27" fillId="9" borderId="0" xfId="0" applyNumberFormat="1" applyFont="1" applyFill="1" applyAlignment="1">
      <alignment horizontal="left"/>
    </xf>
    <xf numFmtId="0" fontId="4" fillId="3" borderId="0" xfId="0" applyFont="1" applyFill="1" applyAlignment="1">
      <alignment horizontal="left"/>
    </xf>
    <xf numFmtId="3" fontId="28" fillId="0" borderId="0" xfId="0" applyNumberFormat="1" applyFont="1" applyAlignment="1">
      <alignment horizontal="left"/>
    </xf>
    <xf numFmtId="0" fontId="28" fillId="0" borderId="0" xfId="0" applyFont="1" applyAlignment="1">
      <alignment horizontal="left"/>
    </xf>
    <xf numFmtId="2" fontId="0" fillId="0" borderId="0" xfId="0" applyNumberFormat="1" applyFont="1" applyAlignment="1">
      <alignment horizontal="left"/>
    </xf>
    <xf numFmtId="2" fontId="29" fillId="0" borderId="0" xfId="0" applyNumberFormat="1" applyFont="1" applyAlignment="1">
      <alignment horizontal="left"/>
    </xf>
    <xf numFmtId="2" fontId="28" fillId="0" borderId="0" xfId="0" applyNumberFormat="1" applyFont="1" applyAlignment="1">
      <alignment horizontal="left"/>
    </xf>
    <xf numFmtId="2" fontId="1" fillId="2" borderId="0" xfId="0" applyNumberFormat="1" applyFont="1" applyFill="1" applyAlignment="1">
      <alignment horizontal="left"/>
    </xf>
    <xf numFmtId="0" fontId="10" fillId="0" borderId="0" xfId="0" applyFont="1"/>
    <xf numFmtId="2" fontId="3" fillId="3" borderId="0" xfId="0" applyNumberFormat="1" applyFont="1" applyFill="1" applyAlignment="1">
      <alignment horizontal="left"/>
    </xf>
    <xf numFmtId="2" fontId="4" fillId="3" borderId="0" xfId="0" applyNumberFormat="1" applyFont="1" applyFill="1" applyAlignment="1">
      <alignment horizontal="left"/>
    </xf>
    <xf numFmtId="0" fontId="4" fillId="3" borderId="0" xfId="0" applyFont="1" applyFill="1"/>
    <xf numFmtId="2" fontId="3" fillId="0" borderId="0" xfId="0" applyNumberFormat="1" applyFont="1" applyAlignment="1">
      <alignment horizontal="left"/>
    </xf>
    <xf numFmtId="0" fontId="3" fillId="0" borderId="0" xfId="0" applyFont="1" applyAlignment="1">
      <alignment horizontal="left"/>
    </xf>
    <xf numFmtId="2" fontId="0" fillId="0" borderId="0" xfId="0" applyNumberFormat="1" applyFont="1" applyAlignment="1"/>
  </cellXfs>
  <cellStyles count="1">
    <cellStyle name="Standard" xfId="0" builtinId="0"/>
  </cellStyles>
  <dxfs count="39">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EA9999"/>
          <bgColor rgb="FFEA9999"/>
        </patternFill>
      </fill>
    </dxf>
    <dxf>
      <font>
        <color rgb="FF000000"/>
      </font>
      <fill>
        <patternFill patternType="solid">
          <fgColor rgb="FFEA9999"/>
          <bgColor rgb="FFEA9999"/>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EA9999"/>
          <bgColor rgb="FFEA9999"/>
        </patternFill>
      </fill>
    </dxf>
    <dxf>
      <fill>
        <patternFill patternType="solid">
          <fgColor rgb="FFB7E1CD"/>
          <bgColor rgb="FFB7E1CD"/>
        </patternFill>
      </fill>
    </dxf>
    <dxf>
      <fill>
        <patternFill patternType="solid">
          <fgColor rgb="FFF4C7C3"/>
          <bgColor rgb="FFF4C7C3"/>
        </patternFill>
      </fill>
    </dxf>
    <dxf>
      <fill>
        <patternFill patternType="solid">
          <fgColor rgb="FFB7E1CD"/>
          <bgColor rgb="FFB7E1CD"/>
        </patternFill>
      </fill>
    </dxf>
    <dxf>
      <fill>
        <patternFill patternType="solid">
          <fgColor rgb="FFDD7E6B"/>
          <bgColor rgb="FFDD7E6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isprs.org/proceedings/xxxv/congress/comm4/papers/395.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doi.org/10.1111/j.1477-9730.2006.00397.x"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1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3984375" defaultRowHeight="15" customHeight="1"/>
  <cols>
    <col min="1" max="1" width="11.1328125" customWidth="1"/>
    <col min="2" max="2" width="47.1328125" customWidth="1"/>
    <col min="3" max="3" width="7" customWidth="1"/>
    <col min="4" max="4" width="11.53125" customWidth="1"/>
    <col min="5" max="5" width="13.86328125" customWidth="1"/>
    <col min="6" max="6" width="38" customWidth="1"/>
    <col min="7" max="7" width="43" customWidth="1"/>
    <col min="8" max="8" width="30.73046875" customWidth="1"/>
    <col min="9" max="9" width="11.53125" customWidth="1"/>
    <col min="10" max="10" width="36.265625" customWidth="1"/>
    <col min="11" max="16" width="9.86328125" customWidth="1"/>
  </cols>
  <sheetData>
    <row r="1" spans="1:16" ht="12.75" customHeight="1">
      <c r="A1" s="1" t="s">
        <v>0</v>
      </c>
      <c r="B1" s="1" t="s">
        <v>1</v>
      </c>
      <c r="C1" s="1" t="s">
        <v>2</v>
      </c>
      <c r="D1" s="2" t="s">
        <v>3</v>
      </c>
      <c r="E1" s="2" t="s">
        <v>4</v>
      </c>
      <c r="F1" s="2" t="s">
        <v>5</v>
      </c>
      <c r="G1" s="2" t="s">
        <v>6</v>
      </c>
      <c r="H1" s="2" t="s">
        <v>7</v>
      </c>
      <c r="I1" s="1" t="s">
        <v>8</v>
      </c>
      <c r="J1" s="1" t="s">
        <v>9</v>
      </c>
      <c r="K1" s="3" t="s">
        <v>10</v>
      </c>
      <c r="L1" s="3" t="s">
        <v>11</v>
      </c>
      <c r="M1" s="3" t="s">
        <v>12</v>
      </c>
      <c r="N1" s="3" t="s">
        <v>13</v>
      </c>
      <c r="O1" s="3" t="s">
        <v>14</v>
      </c>
      <c r="P1" s="3" t="s">
        <v>15</v>
      </c>
    </row>
    <row r="2" spans="1:16" ht="12.75" customHeight="1">
      <c r="A2" s="4" t="s">
        <v>16</v>
      </c>
      <c r="B2" s="5" t="str">
        <f t="shared" ref="B2:B153" si="0">CONCATENATE(E2," ",C2,", ",G2, " (", D2,")")</f>
        <v>Aguilar et al. 2013, The Photogrammetric Record (Q3DHRVLE)</v>
      </c>
      <c r="C2" s="5">
        <v>2013</v>
      </c>
      <c r="D2" s="5" t="s">
        <v>17</v>
      </c>
      <c r="E2" s="5" t="s">
        <v>18</v>
      </c>
      <c r="F2" s="5" t="s">
        <v>19</v>
      </c>
      <c r="G2" s="5" t="s">
        <v>20</v>
      </c>
      <c r="H2" s="5" t="s">
        <v>21</v>
      </c>
      <c r="I2" s="6" t="s">
        <v>22</v>
      </c>
      <c r="J2" s="5" t="b">
        <f t="shared" ref="J2:J113" ca="1" si="1">EXACT(VLOOKUP($B2, INDIRECT("scientific!$A:$E"), 5, FALSE), "no")</f>
        <v>0</v>
      </c>
      <c r="K2" s="7" t="str">
        <f>IF(ISNA(VLOOKUP($B2,geographic!$A:$B,1,0)), "no", "yes")</f>
        <v>yes</v>
      </c>
      <c r="L2" s="8" t="str">
        <f>IF(ISNA(VLOOKUP($B2,scientific!$A:$B,1,0)), "no", "yes")</f>
        <v>yes</v>
      </c>
      <c r="M2" s="8" t="str">
        <f>IF(ISNA(VLOOKUP($B2,datasets!$B:$C,1,0)), "no", "yes")</f>
        <v>yes</v>
      </c>
      <c r="N2" s="8" t="str">
        <f>IF(ISNA(VLOOKUP($B2,processing!$B:$C,1,0)), "no", "yes")</f>
        <v>yes</v>
      </c>
      <c r="O2" s="8" t="str">
        <f>IF(ISNA(VLOOKUP($B2,outputs!$B:$C,1,0)), "no", "yes")</f>
        <v>yes</v>
      </c>
      <c r="P2" s="8" t="str">
        <f>IF(ISNA(VLOOKUP($B2,accuracy!$B:$I,1,0)), "no", "yes")</f>
        <v>yes</v>
      </c>
    </row>
    <row r="3" spans="1:16" ht="12.75" customHeight="1">
      <c r="A3" s="4" t="s">
        <v>16</v>
      </c>
      <c r="B3" s="5" t="str">
        <f t="shared" si="0"/>
        <v>Altmann et al. 2020, Water (LRT6Z88R)</v>
      </c>
      <c r="C3" s="5">
        <v>2020</v>
      </c>
      <c r="D3" s="5" t="s">
        <v>23</v>
      </c>
      <c r="E3" s="5" t="s">
        <v>24</v>
      </c>
      <c r="F3" s="5" t="s">
        <v>25</v>
      </c>
      <c r="G3" s="5" t="s">
        <v>26</v>
      </c>
      <c r="H3" s="5" t="s">
        <v>27</v>
      </c>
      <c r="I3" s="6" t="s">
        <v>22</v>
      </c>
      <c r="J3" s="5" t="b">
        <f t="shared" ca="1" si="1"/>
        <v>0</v>
      </c>
      <c r="K3" s="7" t="str">
        <f>IF(ISNA(VLOOKUP($B3,geographic!$A:$B,1,0)), "no", "yes")</f>
        <v>yes</v>
      </c>
      <c r="L3" s="8" t="str">
        <f>IF(ISNA(VLOOKUP($B3,scientific!$A:$B,1,0)), "no", "yes")</f>
        <v>yes</v>
      </c>
      <c r="M3" s="8" t="str">
        <f>IF(ISNA(VLOOKUP($B3,datasets!$B:$C,1,0)), "no", "yes")</f>
        <v>yes</v>
      </c>
      <c r="N3" s="8" t="str">
        <f>IF(ISNA(VLOOKUP($B3,processing!$B:$C,1,0)), "no", "yes")</f>
        <v>yes</v>
      </c>
      <c r="O3" s="8" t="str">
        <f>IF(ISNA(VLOOKUP($B3,outputs!$B:$C,1,0)), "no", "yes")</f>
        <v>yes</v>
      </c>
      <c r="P3" s="8" t="str">
        <f>IF(ISNA(VLOOKUP($B3,accuracy!$B:$I,1,0)), "no", "yes")</f>
        <v>yes</v>
      </c>
    </row>
    <row r="4" spans="1:16" ht="12.75" customHeight="1">
      <c r="A4" s="4" t="s">
        <v>28</v>
      </c>
      <c r="B4" s="5" t="str">
        <f t="shared" si="0"/>
        <v>Andreassen et al. 2020, Journal of Glaciology (PQ3Q9H6A)</v>
      </c>
      <c r="C4" s="5">
        <v>2020</v>
      </c>
      <c r="D4" s="5" t="s">
        <v>29</v>
      </c>
      <c r="E4" s="5" t="s">
        <v>30</v>
      </c>
      <c r="F4" s="5" t="s">
        <v>31</v>
      </c>
      <c r="G4" s="5" t="s">
        <v>32</v>
      </c>
      <c r="H4" s="5" t="s">
        <v>33</v>
      </c>
      <c r="I4" s="6" t="s">
        <v>34</v>
      </c>
      <c r="J4" s="5" t="b">
        <f t="shared" ca="1" si="1"/>
        <v>0</v>
      </c>
      <c r="K4" s="7" t="str">
        <f>IF(ISNA(VLOOKUP($B4,geographic!$A:$B,1,0)), "no", "yes")</f>
        <v>yes</v>
      </c>
      <c r="L4" s="8" t="str">
        <f>IF(ISNA(VLOOKUP($B4,scientific!$A:$B,1,0)), "no", "yes")</f>
        <v>yes</v>
      </c>
      <c r="M4" s="8" t="str">
        <f>IF(ISNA(VLOOKUP($B4,datasets!$B:$C,1,0)), "no", "yes")</f>
        <v>yes</v>
      </c>
      <c r="N4" s="8" t="str">
        <f>IF(ISNA(VLOOKUP($B4,processing!$B:$C,1,0)), "no", "yes")</f>
        <v>yes</v>
      </c>
      <c r="O4" s="8" t="str">
        <f>IF(ISNA(VLOOKUP($B4,outputs!$B:$C,1,0)), "no", "yes")</f>
        <v>yes</v>
      </c>
      <c r="P4" s="8" t="str">
        <f>IF(ISNA(VLOOKUP($B4,accuracy!$B:$I,1,0)), "no", "yes")</f>
        <v>yes</v>
      </c>
    </row>
    <row r="5" spans="1:16" ht="12.75" customHeight="1">
      <c r="A5" s="6" t="s">
        <v>16</v>
      </c>
      <c r="B5" s="5" t="str">
        <f t="shared" si="0"/>
        <v>Baily et al. 2003, Earth Surface Processes and Landforms (L945V4QX)</v>
      </c>
      <c r="C5" s="5">
        <v>2003</v>
      </c>
      <c r="D5" s="5" t="s">
        <v>35</v>
      </c>
      <c r="E5" s="5" t="s">
        <v>36</v>
      </c>
      <c r="F5" s="5" t="s">
        <v>37</v>
      </c>
      <c r="G5" s="5" t="s">
        <v>38</v>
      </c>
      <c r="H5" s="5" t="s">
        <v>39</v>
      </c>
      <c r="I5" s="6" t="s">
        <v>34</v>
      </c>
      <c r="J5" s="5" t="b">
        <f t="shared" ca="1" si="1"/>
        <v>0</v>
      </c>
      <c r="K5" s="7" t="str">
        <f>IF(ISNA(VLOOKUP($B5,geographic!$A:$B,1,0)), "no", "yes")</f>
        <v>yes</v>
      </c>
      <c r="L5" s="8" t="str">
        <f>IF(ISNA(VLOOKUP($B5,scientific!$A:$B,1,0)), "no", "yes")</f>
        <v>yes</v>
      </c>
      <c r="M5" s="8" t="str">
        <f>IF(ISNA(VLOOKUP($B5,datasets!$B:$C,1,0)), "no", "yes")</f>
        <v>yes</v>
      </c>
      <c r="N5" s="8" t="str">
        <f>IF(ISNA(VLOOKUP($B5,processing!$B:$C,1,0)), "no", "yes")</f>
        <v>yes</v>
      </c>
      <c r="O5" s="8" t="str">
        <f>IF(ISNA(VLOOKUP($B5,outputs!$B:$C,1,0)), "no", "yes")</f>
        <v>yes</v>
      </c>
      <c r="P5" s="8" t="str">
        <f>IF(ISNA(VLOOKUP($B5,accuracy!$B:$I,1,0)), "no", "yes")</f>
        <v>yes</v>
      </c>
    </row>
    <row r="6" spans="1:16" ht="12.75" customHeight="1">
      <c r="A6" s="6" t="s">
        <v>16</v>
      </c>
      <c r="B6" s="5" t="str">
        <f t="shared" si="0"/>
        <v>Bakker and Lane 2017, Earth Surface Processes and Landforms (XYRENZKG)</v>
      </c>
      <c r="C6" s="5">
        <v>2017</v>
      </c>
      <c r="D6" s="5" t="s">
        <v>40</v>
      </c>
      <c r="E6" s="5" t="s">
        <v>41</v>
      </c>
      <c r="F6" s="5" t="s">
        <v>42</v>
      </c>
      <c r="G6" s="5" t="s">
        <v>38</v>
      </c>
      <c r="H6" s="5" t="s">
        <v>43</v>
      </c>
      <c r="I6" s="6" t="s">
        <v>34</v>
      </c>
      <c r="J6" s="5" t="b">
        <f t="shared" ca="1" si="1"/>
        <v>0</v>
      </c>
      <c r="K6" s="7" t="str">
        <f>IF(ISNA(VLOOKUP($B6,geographic!$A:$B,1,0)), "no", "yes")</f>
        <v>yes</v>
      </c>
      <c r="L6" s="8" t="str">
        <f>IF(ISNA(VLOOKUP($B6,scientific!$A:$B,1,0)), "no", "yes")</f>
        <v>yes</v>
      </c>
      <c r="M6" s="8" t="str">
        <f>IF(ISNA(VLOOKUP($B6,datasets!$B:$C,1,0)), "no", "yes")</f>
        <v>yes</v>
      </c>
      <c r="N6" s="8" t="str">
        <f>IF(ISNA(VLOOKUP($B6,processing!$B:$C,1,0)), "no", "yes")</f>
        <v>yes</v>
      </c>
      <c r="O6" s="8" t="str">
        <f>IF(ISNA(VLOOKUP($B6,outputs!$B:$C,1,0)), "no", "yes")</f>
        <v>yes</v>
      </c>
      <c r="P6" s="8" t="str">
        <f>IF(ISNA(VLOOKUP($B6,accuracy!$B:$I,1,0)), "no", "yes")</f>
        <v>yes</v>
      </c>
    </row>
    <row r="7" spans="1:16" ht="12.75" customHeight="1">
      <c r="A7" s="6" t="s">
        <v>44</v>
      </c>
      <c r="B7" s="5" t="str">
        <f t="shared" si="0"/>
        <v>Batlle 2018, Preprint (9SKMSD4Z)</v>
      </c>
      <c r="C7" s="5">
        <v>2018</v>
      </c>
      <c r="D7" s="5" t="s">
        <v>45</v>
      </c>
      <c r="E7" s="5" t="s">
        <v>46</v>
      </c>
      <c r="F7" s="5" t="s">
        <v>47</v>
      </c>
      <c r="G7" s="6" t="s">
        <v>48</v>
      </c>
      <c r="H7" s="5" t="s">
        <v>49</v>
      </c>
      <c r="I7" s="6" t="s">
        <v>34</v>
      </c>
      <c r="J7" s="6" t="b">
        <f t="shared" ca="1" si="1"/>
        <v>0</v>
      </c>
      <c r="K7" s="7" t="str">
        <f>IF(ISNA(VLOOKUP($B7,geographic!$A:$B,1,0)), "no", "yes")</f>
        <v>yes</v>
      </c>
      <c r="L7" s="8" t="str">
        <f>IF(ISNA(VLOOKUP($B7,scientific!$A:$B,1,0)), "no", "yes")</f>
        <v>yes</v>
      </c>
      <c r="M7" s="8" t="str">
        <f>IF(ISNA(VLOOKUP($B7,datasets!$B:$C,1,0)), "no", "yes")</f>
        <v>yes</v>
      </c>
      <c r="N7" s="8" t="str">
        <f>IF(ISNA(VLOOKUP($B7,processing!$B:$C,1,0)), "no", "yes")</f>
        <v>yes</v>
      </c>
      <c r="O7" s="8" t="str">
        <f>IF(ISNA(VLOOKUP($B7,outputs!$B:$C,1,0)), "no", "yes")</f>
        <v>yes</v>
      </c>
      <c r="P7" s="8" t="str">
        <f>IF(ISNA(VLOOKUP($B7,accuracy!$B:$I,1,0)), "no", "yes")</f>
        <v>yes</v>
      </c>
    </row>
    <row r="8" spans="1:16" ht="12.75" customHeight="1">
      <c r="A8" s="6" t="s">
        <v>16</v>
      </c>
      <c r="B8" s="5" t="str">
        <f t="shared" si="0"/>
        <v>Belart et al. 2019, Journal of Glaciology (G7RKHNSY)</v>
      </c>
      <c r="C8" s="5">
        <v>2019</v>
      </c>
      <c r="D8" s="5" t="s">
        <v>50</v>
      </c>
      <c r="E8" s="5" t="s">
        <v>51</v>
      </c>
      <c r="F8" s="5" t="s">
        <v>52</v>
      </c>
      <c r="G8" s="5" t="s">
        <v>32</v>
      </c>
      <c r="H8" s="5" t="s">
        <v>53</v>
      </c>
      <c r="I8" s="6" t="s">
        <v>34</v>
      </c>
      <c r="J8" s="5" t="b">
        <f t="shared" ca="1" si="1"/>
        <v>0</v>
      </c>
      <c r="K8" s="7" t="str">
        <f>IF(ISNA(VLOOKUP($B8,geographic!$A:$B,1,0)), "no", "yes")</f>
        <v>yes</v>
      </c>
      <c r="L8" s="8" t="str">
        <f>IF(ISNA(VLOOKUP($B8,scientific!$A:$B,1,0)), "no", "yes")</f>
        <v>yes</v>
      </c>
      <c r="M8" s="8" t="str">
        <f>IF(ISNA(VLOOKUP($B8,datasets!$B:$C,1,0)), "no", "yes")</f>
        <v>yes</v>
      </c>
      <c r="N8" s="8" t="str">
        <f>IF(ISNA(VLOOKUP($B8,processing!$B:$C,1,0)), "no", "yes")</f>
        <v>yes</v>
      </c>
      <c r="O8" s="8" t="str">
        <f>IF(ISNA(VLOOKUP($B8,outputs!$B:$C,1,0)), "no", "yes")</f>
        <v>yes</v>
      </c>
      <c r="P8" s="8" t="str">
        <f>IF(ISNA(VLOOKUP($B8,accuracy!$B:$I,1,0)), "no", "yes")</f>
        <v>yes</v>
      </c>
    </row>
    <row r="9" spans="1:16" ht="12.75" customHeight="1">
      <c r="A9" s="4" t="s">
        <v>54</v>
      </c>
      <c r="B9" s="5" t="str">
        <f t="shared" si="0"/>
        <v>Belart et al. 2020, Frontiers in Earth Science (2XDGW8V2)</v>
      </c>
      <c r="C9" s="5">
        <v>2020</v>
      </c>
      <c r="D9" s="5" t="s">
        <v>55</v>
      </c>
      <c r="E9" s="5" t="s">
        <v>51</v>
      </c>
      <c r="F9" s="5" t="s">
        <v>56</v>
      </c>
      <c r="G9" s="5" t="s">
        <v>57</v>
      </c>
      <c r="H9" s="5" t="s">
        <v>58</v>
      </c>
      <c r="I9" s="6" t="s">
        <v>34</v>
      </c>
      <c r="J9" s="5" t="b">
        <f t="shared" ca="1" si="1"/>
        <v>0</v>
      </c>
      <c r="K9" s="9" t="str">
        <f>IF(ISNA(VLOOKUP($B9,geographic!$A:$B,1,0)), "no", "yes")</f>
        <v>yes</v>
      </c>
      <c r="L9" s="8" t="str">
        <f>IF(ISNA(VLOOKUP($B9,scientific!$A:$B,1,0)), "no", "yes")</f>
        <v>yes</v>
      </c>
      <c r="M9" s="8" t="str">
        <f>IF(ISNA(VLOOKUP($B9,datasets!$B:$C,1,0)), "no", "yes")</f>
        <v>yes</v>
      </c>
      <c r="N9" s="8" t="str">
        <f>IF(ISNA(VLOOKUP($B9,processing!$B:$C,1,0)), "no", "yes")</f>
        <v>yes</v>
      </c>
      <c r="O9" s="8" t="str">
        <f>IF(ISNA(VLOOKUP($B9,outputs!$B:$C,1,0)), "no", "yes")</f>
        <v>yes</v>
      </c>
      <c r="P9" s="8" t="str">
        <f>IF(ISNA(VLOOKUP($B9,accuracy!$B:$I,1,0)), "no", "yes")</f>
        <v>yes</v>
      </c>
    </row>
    <row r="10" spans="1:16" ht="12.75" customHeight="1">
      <c r="A10" s="4" t="s">
        <v>16</v>
      </c>
      <c r="B10" s="5" t="str">
        <f t="shared" si="0"/>
        <v>Berveglieri et al. 2016, IEEE Journal of Selected Topics in Applied Earth Observations and Remote Sensing (7BFYB2XH)</v>
      </c>
      <c r="C10" s="5">
        <v>2016</v>
      </c>
      <c r="D10" s="5" t="s">
        <v>59</v>
      </c>
      <c r="E10" s="5" t="s">
        <v>60</v>
      </c>
      <c r="F10" s="5" t="s">
        <v>61</v>
      </c>
      <c r="G10" s="5" t="s">
        <v>62</v>
      </c>
      <c r="H10" s="5" t="s">
        <v>63</v>
      </c>
      <c r="I10" s="6" t="s">
        <v>34</v>
      </c>
      <c r="J10" s="5" t="b">
        <f t="shared" ca="1" si="1"/>
        <v>0</v>
      </c>
      <c r="K10" s="7" t="str">
        <f>IF(ISNA(VLOOKUP($B10,geographic!$A:$B,1,0)), "no", "yes")</f>
        <v>yes</v>
      </c>
      <c r="L10" s="8" t="str">
        <f>IF(ISNA(VLOOKUP($B10,scientific!$A:$B,1,0)), "no", "yes")</f>
        <v>yes</v>
      </c>
      <c r="M10" s="8" t="str">
        <f>IF(ISNA(VLOOKUP($B10,datasets!$B:$C,1,0)), "no", "yes")</f>
        <v>yes</v>
      </c>
      <c r="N10" s="8" t="str">
        <f>IF(ISNA(VLOOKUP($B10,processing!$B:$C,1,0)), "no", "yes")</f>
        <v>yes</v>
      </c>
      <c r="O10" s="8" t="str">
        <f>IF(ISNA(VLOOKUP($B10,outputs!$B:$C,1,0)), "no", "yes")</f>
        <v>yes</v>
      </c>
      <c r="P10" s="8" t="str">
        <f>IF(ISNA(VLOOKUP($B10,accuracy!$B:$I,1,0)), "no", "yes")</f>
        <v>yes</v>
      </c>
    </row>
    <row r="11" spans="1:16" ht="12.75" customHeight="1">
      <c r="A11" s="6" t="s">
        <v>16</v>
      </c>
      <c r="B11" s="5" t="str">
        <f t="shared" si="0"/>
        <v>Berveglieri et al. 2018, ISPRS Journal of Photogrammetry and Remote Sensing (89YP4S4S)</v>
      </c>
      <c r="C11" s="5">
        <v>2018</v>
      </c>
      <c r="D11" s="5" t="s">
        <v>64</v>
      </c>
      <c r="E11" s="5" t="s">
        <v>60</v>
      </c>
      <c r="F11" s="5" t="s">
        <v>65</v>
      </c>
      <c r="G11" s="5" t="s">
        <v>66</v>
      </c>
      <c r="H11" s="5" t="s">
        <v>67</v>
      </c>
      <c r="I11" s="6" t="s">
        <v>34</v>
      </c>
      <c r="J11" s="5" t="b">
        <f t="shared" ca="1" si="1"/>
        <v>0</v>
      </c>
      <c r="K11" s="7" t="str">
        <f>IF(ISNA(VLOOKUP($B11,geographic!$A:$B,1,0)), "no", "yes")</f>
        <v>yes</v>
      </c>
      <c r="L11" s="8" t="str">
        <f>IF(ISNA(VLOOKUP($B11,scientific!$A:$B,1,0)), "no", "yes")</f>
        <v>yes</v>
      </c>
      <c r="M11" s="8" t="str">
        <f>IF(ISNA(VLOOKUP($B11,datasets!$B:$C,1,0)), "no", "yes")</f>
        <v>yes</v>
      </c>
      <c r="N11" s="8" t="str">
        <f>IF(ISNA(VLOOKUP($B11,processing!$B:$C,1,0)), "no", "yes")</f>
        <v>yes</v>
      </c>
      <c r="O11" s="8" t="str">
        <f>IF(ISNA(VLOOKUP($B11,outputs!$B:$C,1,0)), "no", "yes")</f>
        <v>yes</v>
      </c>
      <c r="P11" s="8" t="str">
        <f>IF(ISNA(VLOOKUP($B11,accuracy!$B:$I,1,0)), "no", "yes")</f>
        <v>yes</v>
      </c>
    </row>
    <row r="12" spans="1:16" ht="12.75" customHeight="1">
      <c r="A12" s="6" t="s">
        <v>68</v>
      </c>
      <c r="B12" s="5" t="str">
        <f t="shared" si="0"/>
        <v>Betz et al. 2019, Zeitschrift für Geomorphologie (C97XPXE6)</v>
      </c>
      <c r="C12" s="5">
        <v>2019</v>
      </c>
      <c r="D12" s="5" t="s">
        <v>69</v>
      </c>
      <c r="E12" s="5" t="s">
        <v>70</v>
      </c>
      <c r="F12" s="5" t="s">
        <v>71</v>
      </c>
      <c r="G12" s="5" t="s">
        <v>72</v>
      </c>
      <c r="H12" s="5" t="s">
        <v>73</v>
      </c>
      <c r="I12" s="6" t="s">
        <v>34</v>
      </c>
      <c r="J12" s="5" t="b">
        <f t="shared" ca="1" si="1"/>
        <v>0</v>
      </c>
      <c r="K12" s="7" t="str">
        <f>IF(ISNA(VLOOKUP($B12,geographic!$A:$B,1,0)), "no", "yes")</f>
        <v>yes</v>
      </c>
      <c r="L12" s="8" t="str">
        <f>IF(ISNA(VLOOKUP($B12,scientific!$A:$B,1,0)), "no", "yes")</f>
        <v>yes</v>
      </c>
      <c r="M12" s="8" t="str">
        <f>IF(ISNA(VLOOKUP($B12,datasets!$B:$C,1,0)), "no", "yes")</f>
        <v>yes</v>
      </c>
      <c r="N12" s="8" t="str">
        <f>IF(ISNA(VLOOKUP($B12,processing!$B:$C,1,0)), "no", "yes")</f>
        <v>yes</v>
      </c>
      <c r="O12" s="8" t="str">
        <f>IF(ISNA(VLOOKUP($B12,outputs!$B:$C,1,0)), "no", "yes")</f>
        <v>yes</v>
      </c>
      <c r="P12" s="8" t="str">
        <f>IF(ISNA(VLOOKUP($B12,accuracy!$B:$I,1,0)), "no", "yes")</f>
        <v>yes</v>
      </c>
    </row>
    <row r="13" spans="1:16" ht="12.75" customHeight="1">
      <c r="A13" s="4" t="s">
        <v>74</v>
      </c>
      <c r="B13" s="5" t="str">
        <f t="shared" si="0"/>
        <v>Bhattacharya et al. 2018, 2018 4th International Conference on Recent Advances in Information Technology (RAIT) (2HQXTLS6)</v>
      </c>
      <c r="C13" s="5">
        <v>2018</v>
      </c>
      <c r="D13" s="5" t="s">
        <v>75</v>
      </c>
      <c r="E13" s="5" t="s">
        <v>76</v>
      </c>
      <c r="F13" s="5" t="s">
        <v>77</v>
      </c>
      <c r="G13" s="5" t="s">
        <v>78</v>
      </c>
      <c r="H13" s="5" t="s">
        <v>79</v>
      </c>
      <c r="I13" s="6" t="s">
        <v>34</v>
      </c>
      <c r="J13" s="5" t="b">
        <f t="shared" ca="1" si="1"/>
        <v>0</v>
      </c>
      <c r="K13" s="7" t="str">
        <f>IF(ISNA(VLOOKUP($B13,geographic!$A:$B,1,0)), "no", "yes")</f>
        <v>yes</v>
      </c>
      <c r="L13" s="8" t="str">
        <f>IF(ISNA(VLOOKUP($B13,scientific!$A:$B,1,0)), "no", "yes")</f>
        <v>yes</v>
      </c>
      <c r="M13" s="8" t="str">
        <f>IF(ISNA(VLOOKUP($B13,datasets!$B:$C,1,0)), "no", "yes")</f>
        <v>yes</v>
      </c>
      <c r="N13" s="8" t="str">
        <f>IF(ISNA(VLOOKUP($B13,processing!$B:$C,1,0)), "no", "yes")</f>
        <v>yes</v>
      </c>
      <c r="O13" s="8" t="str">
        <f>IF(ISNA(VLOOKUP($B13,outputs!$B:$C,1,0)), "no", "yes")</f>
        <v>yes</v>
      </c>
      <c r="P13" s="8" t="str">
        <f>IF(ISNA(VLOOKUP($B13,accuracy!$B:$I,1,0)), "no", "yes")</f>
        <v>yes</v>
      </c>
    </row>
    <row r="14" spans="1:16" ht="12.75" customHeight="1">
      <c r="A14" s="4" t="s">
        <v>74</v>
      </c>
      <c r="B14" s="5" t="str">
        <f t="shared" si="0"/>
        <v>Bitelli and Girelli 2009, Journal of Cultural Heritage (U5IZQNWE)</v>
      </c>
      <c r="C14" s="5">
        <v>2009</v>
      </c>
      <c r="D14" s="5" t="s">
        <v>80</v>
      </c>
      <c r="E14" s="5" t="s">
        <v>81</v>
      </c>
      <c r="F14" s="5" t="s">
        <v>82</v>
      </c>
      <c r="G14" s="5" t="s">
        <v>83</v>
      </c>
      <c r="H14" s="5" t="s">
        <v>84</v>
      </c>
      <c r="I14" s="6" t="s">
        <v>34</v>
      </c>
      <c r="J14" s="5" t="b">
        <f t="shared" ca="1" si="1"/>
        <v>0</v>
      </c>
      <c r="K14" s="7" t="str">
        <f>IF(ISNA(VLOOKUP($B14,geographic!$A:$B,1,0)), "no", "yes")</f>
        <v>yes</v>
      </c>
      <c r="L14" s="8" t="str">
        <f>IF(ISNA(VLOOKUP($B14,scientific!$A:$B,1,0)), "no", "yes")</f>
        <v>yes</v>
      </c>
      <c r="M14" s="8" t="str">
        <f>IF(ISNA(VLOOKUP($B14,datasets!$B:$C,1,0)), "no", "yes")</f>
        <v>yes</v>
      </c>
      <c r="N14" s="8" t="str">
        <f>IF(ISNA(VLOOKUP($B14,processing!$B:$C,1,0)), "no", "yes")</f>
        <v>yes</v>
      </c>
      <c r="O14" s="8" t="str">
        <f>IF(ISNA(VLOOKUP($B14,outputs!$B:$C,1,0)), "no", "yes")</f>
        <v>yes</v>
      </c>
      <c r="P14" s="8" t="str">
        <f>IF(ISNA(VLOOKUP($B14,accuracy!$B:$I,1,0)), "no", "yes")</f>
        <v>yes</v>
      </c>
    </row>
    <row r="15" spans="1:16" ht="12.75" customHeight="1">
      <c r="A15" s="6" t="s">
        <v>74</v>
      </c>
      <c r="B15" s="5" t="str">
        <f t="shared" si="0"/>
        <v>Bolch et al. 2008, Journal of Glaciology (VZSHSDVT)</v>
      </c>
      <c r="C15" s="6">
        <v>2008</v>
      </c>
      <c r="D15" s="6" t="s">
        <v>85</v>
      </c>
      <c r="E15" s="6" t="s">
        <v>86</v>
      </c>
      <c r="F15" s="6" t="s">
        <v>87</v>
      </c>
      <c r="G15" s="6" t="s">
        <v>32</v>
      </c>
      <c r="H15" s="6" t="s">
        <v>88</v>
      </c>
      <c r="I15" s="6" t="s">
        <v>34</v>
      </c>
      <c r="J15" s="5" t="b">
        <f t="shared" ca="1" si="1"/>
        <v>0</v>
      </c>
      <c r="K15" s="7" t="str">
        <f>IF(ISNA(VLOOKUP($B15,geographic!$A:$B,1,0)), "no", "yes")</f>
        <v>yes</v>
      </c>
      <c r="L15" s="8" t="str">
        <f>IF(ISNA(VLOOKUP($B15,scientific!$A:$B,1,0)), "no", "yes")</f>
        <v>yes</v>
      </c>
      <c r="M15" s="8" t="str">
        <f>IF(ISNA(VLOOKUP($B15,datasets!$B:$C,1,0)), "no", "yes")</f>
        <v>yes</v>
      </c>
      <c r="N15" s="8" t="str">
        <f>IF(ISNA(VLOOKUP($B15,processing!$B:$C,1,0)), "no", "yes")</f>
        <v>yes</v>
      </c>
      <c r="O15" s="8" t="str">
        <f>IF(ISNA(VLOOKUP($B15,outputs!$B:$C,1,0)), "no", "yes")</f>
        <v>yes</v>
      </c>
      <c r="P15" s="8" t="str">
        <f>IF(ISNA(VLOOKUP($B15,accuracy!$B:$I,1,0)), "no", "yes")</f>
        <v>yes</v>
      </c>
    </row>
    <row r="16" spans="1:16" ht="12.75" customHeight="1">
      <c r="A16" s="6" t="s">
        <v>54</v>
      </c>
      <c r="B16" s="5" t="str">
        <f t="shared" si="0"/>
        <v>Bolch et al. 2011, The Cryosphere (D5BPHY87)</v>
      </c>
      <c r="C16" s="5">
        <v>2011</v>
      </c>
      <c r="D16" s="5" t="s">
        <v>89</v>
      </c>
      <c r="E16" s="5" t="s">
        <v>86</v>
      </c>
      <c r="F16" s="5" t="s">
        <v>90</v>
      </c>
      <c r="G16" s="5" t="s">
        <v>91</v>
      </c>
      <c r="H16" s="5" t="s">
        <v>92</v>
      </c>
      <c r="I16" s="6" t="s">
        <v>34</v>
      </c>
      <c r="J16" s="5" t="b">
        <f t="shared" ca="1" si="1"/>
        <v>0</v>
      </c>
      <c r="K16" s="7" t="str">
        <f>IF(ISNA(VLOOKUP($B16,geographic!$A:$B,1,0)), "no", "yes")</f>
        <v>yes</v>
      </c>
      <c r="L16" s="8" t="str">
        <f>IF(ISNA(VLOOKUP($B16,scientific!$A:$B,1,0)), "no", "yes")</f>
        <v>yes</v>
      </c>
      <c r="M16" s="8" t="str">
        <f>IF(ISNA(VLOOKUP($B16,datasets!$B:$C,1,0)), "no", "yes")</f>
        <v>yes</v>
      </c>
      <c r="N16" s="8" t="str">
        <f>IF(ISNA(VLOOKUP($B16,processing!$B:$C,1,0)), "no", "yes")</f>
        <v>yes</v>
      </c>
      <c r="O16" s="8" t="str">
        <f>IF(ISNA(VLOOKUP($B16,outputs!$B:$C,1,0)), "no", "yes")</f>
        <v>yes</v>
      </c>
      <c r="P16" s="8" t="str">
        <f>IF(ISNA(VLOOKUP($B16,accuracy!$B:$I,1,0)), "no", "yes")</f>
        <v>yes</v>
      </c>
    </row>
    <row r="17" spans="1:16" ht="12.75" customHeight="1">
      <c r="A17" s="4" t="s">
        <v>54</v>
      </c>
      <c r="B17" s="5" t="str">
        <f t="shared" si="0"/>
        <v>Bolch et al. 2017, The Cryosphere (UFU92EAC)</v>
      </c>
      <c r="C17" s="5">
        <v>2017</v>
      </c>
      <c r="D17" s="5" t="s">
        <v>93</v>
      </c>
      <c r="E17" s="5" t="s">
        <v>86</v>
      </c>
      <c r="F17" s="5" t="s">
        <v>94</v>
      </c>
      <c r="G17" s="5" t="s">
        <v>91</v>
      </c>
      <c r="H17" s="5" t="s">
        <v>95</v>
      </c>
      <c r="I17" s="6" t="s">
        <v>34</v>
      </c>
      <c r="J17" s="5" t="b">
        <f t="shared" ca="1" si="1"/>
        <v>0</v>
      </c>
      <c r="K17" s="7" t="str">
        <f>IF(ISNA(VLOOKUP($B17,geographic!$A:$B,1,0)), "no", "yes")</f>
        <v>yes</v>
      </c>
      <c r="L17" s="8" t="str">
        <f>IF(ISNA(VLOOKUP($B17,scientific!$A:$B,1,0)), "no", "yes")</f>
        <v>yes</v>
      </c>
      <c r="M17" s="8" t="str">
        <f>IF(ISNA(VLOOKUP($B17,datasets!$B:$C,1,0)), "no", "yes")</f>
        <v>yes</v>
      </c>
      <c r="N17" s="8" t="str">
        <f>IF(ISNA(VLOOKUP($B17,processing!$B:$C,1,0)), "no", "yes")</f>
        <v>yes</v>
      </c>
      <c r="O17" s="8" t="str">
        <f>IF(ISNA(VLOOKUP($B17,outputs!$B:$C,1,0)), "no", "yes")</f>
        <v>yes</v>
      </c>
      <c r="P17" s="8" t="str">
        <f>IF(ISNA(VLOOKUP($B17,accuracy!$B:$I,1,0)), "no", "yes")</f>
        <v>yes</v>
      </c>
    </row>
    <row r="18" spans="1:16" ht="12.75" customHeight="1">
      <c r="A18" s="6" t="s">
        <v>68</v>
      </c>
      <c r="B18" s="5" t="str">
        <f t="shared" si="0"/>
        <v>Bolles and Forman 2018, Frontiers in Earth Science (PBSVU4ID)</v>
      </c>
      <c r="C18" s="5">
        <v>2018</v>
      </c>
      <c r="D18" s="5" t="s">
        <v>96</v>
      </c>
      <c r="E18" s="5" t="s">
        <v>97</v>
      </c>
      <c r="F18" s="5" t="s">
        <v>98</v>
      </c>
      <c r="G18" s="5" t="s">
        <v>57</v>
      </c>
      <c r="H18" s="5" t="s">
        <v>99</v>
      </c>
      <c r="I18" s="6" t="s">
        <v>34</v>
      </c>
      <c r="J18" s="5" t="b">
        <f t="shared" ca="1" si="1"/>
        <v>0</v>
      </c>
      <c r="K18" s="7" t="str">
        <f>IF(ISNA(VLOOKUP($B18,geographic!$A:$B,1,0)), "no", "yes")</f>
        <v>yes</v>
      </c>
      <c r="L18" s="8" t="str">
        <f>IF(ISNA(VLOOKUP($B18,scientific!$A:$B,1,0)), "no", "yes")</f>
        <v>yes</v>
      </c>
      <c r="M18" s="8" t="str">
        <f>IF(ISNA(VLOOKUP($B18,datasets!$B:$C,1,0)), "no", "yes")</f>
        <v>yes</v>
      </c>
      <c r="N18" s="8" t="str">
        <f>IF(ISNA(VLOOKUP($B18,processing!$B:$C,1,0)), "no", "yes")</f>
        <v>yes</v>
      </c>
      <c r="O18" s="8" t="str">
        <f>IF(ISNA(VLOOKUP($B18,outputs!$B:$C,1,0)), "no", "yes")</f>
        <v>yes</v>
      </c>
      <c r="P18" s="8" t="str">
        <f>IF(ISNA(VLOOKUP($B18,accuracy!$B:$I,1,0)), "no", "yes")</f>
        <v>yes</v>
      </c>
    </row>
    <row r="19" spans="1:16" ht="12.75" customHeight="1">
      <c r="A19" s="6" t="s">
        <v>44</v>
      </c>
      <c r="B19" s="5" t="str">
        <f t="shared" si="0"/>
        <v>Bożek et al. 2019, Remote Sensing (MJIMZDLP)</v>
      </c>
      <c r="C19" s="5">
        <v>2019</v>
      </c>
      <c r="D19" s="5" t="s">
        <v>100</v>
      </c>
      <c r="E19" s="5" t="s">
        <v>101</v>
      </c>
      <c r="F19" s="5" t="s">
        <v>102</v>
      </c>
      <c r="G19" s="5" t="s">
        <v>103</v>
      </c>
      <c r="H19" s="5" t="s">
        <v>104</v>
      </c>
      <c r="I19" s="6" t="s">
        <v>34</v>
      </c>
      <c r="J19" s="5" t="b">
        <f t="shared" ca="1" si="1"/>
        <v>0</v>
      </c>
      <c r="K19" s="7" t="str">
        <f>IF(ISNA(VLOOKUP($B19,geographic!$A:$B,1,0)), "no", "yes")</f>
        <v>yes</v>
      </c>
      <c r="L19" s="8" t="str">
        <f>IF(ISNA(VLOOKUP($B19,scientific!$A:$B,1,0)), "no", "yes")</f>
        <v>yes</v>
      </c>
      <c r="M19" s="8" t="str">
        <f>IF(ISNA(VLOOKUP($B19,datasets!$B:$C,1,0)), "no", "yes")</f>
        <v>yes</v>
      </c>
      <c r="N19" s="8" t="str">
        <f>IF(ISNA(VLOOKUP($B19,processing!$B:$C,1,0)), "no", "yes")</f>
        <v>yes</v>
      </c>
      <c r="O19" s="8" t="str">
        <f>IF(ISNA(VLOOKUP($B19,outputs!$B:$C,1,0)), "no", "yes")</f>
        <v>yes</v>
      </c>
      <c r="P19" s="8" t="str">
        <f>IF(ISNA(VLOOKUP($B19,accuracy!$B:$I,1,0)), "no", "yes")</f>
        <v>yes</v>
      </c>
    </row>
    <row r="20" spans="1:16" ht="12.75" customHeight="1">
      <c r="A20" s="6" t="s">
        <v>44</v>
      </c>
      <c r="B20" s="5" t="str">
        <f t="shared" si="0"/>
        <v>Broadbent 2017, University of Redlands (69S6EE9C)</v>
      </c>
      <c r="C20" s="5">
        <v>2017</v>
      </c>
      <c r="D20" s="5" t="s">
        <v>105</v>
      </c>
      <c r="E20" s="5" t="s">
        <v>106</v>
      </c>
      <c r="F20" s="5" t="s">
        <v>107</v>
      </c>
      <c r="G20" s="6" t="s">
        <v>108</v>
      </c>
      <c r="H20" s="5" t="s">
        <v>109</v>
      </c>
      <c r="I20" s="6" t="s">
        <v>34</v>
      </c>
      <c r="J20" s="5" t="b">
        <f t="shared" ca="1" si="1"/>
        <v>0</v>
      </c>
      <c r="K20" s="7" t="str">
        <f>IF(ISNA(VLOOKUP($B20,geographic!$A:$B,1,0)), "no", "yes")</f>
        <v>yes</v>
      </c>
      <c r="L20" s="8" t="str">
        <f>IF(ISNA(VLOOKUP($B20,scientific!$A:$B,1,0)), "no", "yes")</f>
        <v>yes</v>
      </c>
      <c r="M20" s="8" t="str">
        <f>IF(ISNA(VLOOKUP($B20,datasets!$B:$C,1,0)), "no", "yes")</f>
        <v>yes</v>
      </c>
      <c r="N20" s="8" t="str">
        <f>IF(ISNA(VLOOKUP($B20,processing!$B:$C,1,0)), "no", "yes")</f>
        <v>yes</v>
      </c>
      <c r="O20" s="8" t="str">
        <f>IF(ISNA(VLOOKUP($B20,outputs!$B:$C,1,0)), "no", "yes")</f>
        <v>yes</v>
      </c>
      <c r="P20" s="8" t="str">
        <f>IF(ISNA(VLOOKUP($B20,accuracy!$B:$I,1,0)), "no", "yes")</f>
        <v>yes</v>
      </c>
    </row>
    <row r="21" spans="1:16" ht="12.75" customHeight="1">
      <c r="A21" s="6" t="s">
        <v>16</v>
      </c>
      <c r="B21" s="5" t="str">
        <f t="shared" si="0"/>
        <v>Capolupo et al. 2018, International Journal of Applied Earth Observation and Geoinformation (VPA8IRXJ)</v>
      </c>
      <c r="C21" s="5">
        <v>2018</v>
      </c>
      <c r="D21" s="5" t="s">
        <v>110</v>
      </c>
      <c r="E21" s="5" t="s">
        <v>111</v>
      </c>
      <c r="F21" s="5" t="s">
        <v>112</v>
      </c>
      <c r="G21" s="5" t="s">
        <v>113</v>
      </c>
      <c r="H21" s="5" t="s">
        <v>114</v>
      </c>
      <c r="I21" s="6" t="s">
        <v>34</v>
      </c>
      <c r="J21" s="5" t="b">
        <f t="shared" ca="1" si="1"/>
        <v>0</v>
      </c>
      <c r="K21" s="7" t="str">
        <f>IF(ISNA(VLOOKUP($B21,geographic!$A:$B,1,0)), "no", "yes")</f>
        <v>yes</v>
      </c>
      <c r="L21" s="8" t="str">
        <f>IF(ISNA(VLOOKUP($B21,scientific!$A:$B,1,0)), "no", "yes")</f>
        <v>yes</v>
      </c>
      <c r="M21" s="8" t="str">
        <f>IF(ISNA(VLOOKUP($B21,datasets!$B:$C,1,0)), "no", "yes")</f>
        <v>yes</v>
      </c>
      <c r="N21" s="8" t="str">
        <f>IF(ISNA(VLOOKUP($B21,processing!$B:$C,1,0)), "no", "yes")</f>
        <v>yes</v>
      </c>
      <c r="O21" s="8" t="str">
        <f>IF(ISNA(VLOOKUP($B21,outputs!$B:$C,1,0)), "no", "yes")</f>
        <v>yes</v>
      </c>
      <c r="P21" s="8" t="str">
        <f>IF(ISNA(VLOOKUP($B21,accuracy!$B:$I,1,0)), "no", "yes")</f>
        <v>yes</v>
      </c>
    </row>
    <row r="22" spans="1:16" ht="12.75" customHeight="1">
      <c r="A22" s="6" t="s">
        <v>16</v>
      </c>
      <c r="B22" s="5" t="str">
        <f t="shared" si="0"/>
        <v>Cardenal et al. 2006, Proceedings of the Spatial Accuracy 2006 (ANVHQVC3)</v>
      </c>
      <c r="C22" s="5">
        <v>2006</v>
      </c>
      <c r="D22" s="5" t="s">
        <v>115</v>
      </c>
      <c r="E22" s="5" t="s">
        <v>116</v>
      </c>
      <c r="F22" s="5" t="s">
        <v>117</v>
      </c>
      <c r="G22" s="5" t="s">
        <v>118</v>
      </c>
      <c r="I22" s="6" t="s">
        <v>34</v>
      </c>
      <c r="J22" s="5" t="b">
        <f t="shared" ca="1" si="1"/>
        <v>0</v>
      </c>
      <c r="K22" s="7" t="str">
        <f>IF(ISNA(VLOOKUP($B22,geographic!$A:$B,1,0)), "no", "yes")</f>
        <v>yes</v>
      </c>
      <c r="L22" s="8" t="str">
        <f>IF(ISNA(VLOOKUP($B22,scientific!$A:$B,1,0)), "no", "yes")</f>
        <v>yes</v>
      </c>
      <c r="M22" s="8" t="str">
        <f>IF(ISNA(VLOOKUP($B22,datasets!$B:$C,1,0)), "no", "yes")</f>
        <v>yes</v>
      </c>
      <c r="N22" s="8" t="str">
        <f>IF(ISNA(VLOOKUP($B22,processing!$B:$C,1,0)), "no", "yes")</f>
        <v>yes</v>
      </c>
      <c r="O22" s="8" t="str">
        <f>IF(ISNA(VLOOKUP($B22,outputs!$B:$C,1,0)), "no", "yes")</f>
        <v>yes</v>
      </c>
      <c r="P22" s="8" t="str">
        <f>IF(ISNA(VLOOKUP($B22,accuracy!$B:$I,1,0)), "no", "yes")</f>
        <v>yes</v>
      </c>
    </row>
    <row r="23" spans="1:16" ht="12.75" customHeight="1">
      <c r="A23" s="6" t="s">
        <v>16</v>
      </c>
      <c r="B23" s="5" t="str">
        <f t="shared" si="0"/>
        <v>Carvalho et al. 2020, Earth Surface Processes and Landforms (RFLJ9CDM)</v>
      </c>
      <c r="C23" s="5">
        <v>2020</v>
      </c>
      <c r="D23" s="5" t="s">
        <v>119</v>
      </c>
      <c r="E23" s="5" t="s">
        <v>120</v>
      </c>
      <c r="F23" s="5" t="s">
        <v>121</v>
      </c>
      <c r="G23" s="5" t="s">
        <v>38</v>
      </c>
      <c r="H23" s="5" t="s">
        <v>122</v>
      </c>
      <c r="I23" s="6" t="s">
        <v>34</v>
      </c>
      <c r="J23" s="5" t="b">
        <f t="shared" ca="1" si="1"/>
        <v>0</v>
      </c>
      <c r="K23" s="7" t="str">
        <f>IF(ISNA(VLOOKUP($B23,geographic!$A:$B,1,0)), "no", "yes")</f>
        <v>yes</v>
      </c>
      <c r="L23" s="8" t="str">
        <f>IF(ISNA(VLOOKUP($B23,scientific!$A:$B,1,0)), "no", "yes")</f>
        <v>yes</v>
      </c>
      <c r="M23" s="8" t="str">
        <f>IF(ISNA(VLOOKUP($B23,datasets!$B:$C,1,0)), "no", "yes")</f>
        <v>yes</v>
      </c>
      <c r="N23" s="8" t="str">
        <f>IF(ISNA(VLOOKUP($B23,processing!$B:$C,1,0)), "no", "yes")</f>
        <v>yes</v>
      </c>
      <c r="O23" s="8" t="str">
        <f>IF(ISNA(VLOOKUP($B23,outputs!$B:$C,1,0)), "no", "yes")</f>
        <v>yes</v>
      </c>
      <c r="P23" s="8" t="str">
        <f>IF(ISNA(VLOOKUP($B23,accuracy!$B:$I,1,0)), "no", "yes")</f>
        <v>yes</v>
      </c>
    </row>
    <row r="24" spans="1:16" ht="12.75" customHeight="1">
      <c r="A24" s="6" t="s">
        <v>44</v>
      </c>
      <c r="B24" s="5" t="str">
        <f t="shared" si="0"/>
        <v>Carvalho et al. 2021, Earth Surface Processes and Landforms (DIS2XCPI)</v>
      </c>
      <c r="C24" s="5">
        <v>2021</v>
      </c>
      <c r="D24" s="5" t="s">
        <v>123</v>
      </c>
      <c r="E24" s="5" t="s">
        <v>120</v>
      </c>
      <c r="F24" s="5" t="s">
        <v>124</v>
      </c>
      <c r="G24" s="5" t="s">
        <v>38</v>
      </c>
      <c r="H24" s="5" t="s">
        <v>125</v>
      </c>
      <c r="I24" s="6" t="s">
        <v>34</v>
      </c>
      <c r="J24" s="5" t="b">
        <f t="shared" ca="1" si="1"/>
        <v>0</v>
      </c>
      <c r="K24" s="7" t="str">
        <f>IF(ISNA(VLOOKUP($B24,geographic!$A:$B,1,0)), "no", "yes")</f>
        <v>yes</v>
      </c>
      <c r="L24" s="8" t="str">
        <f>IF(ISNA(VLOOKUP($B24,scientific!$A:$B,1,0)), "no", "yes")</f>
        <v>yes</v>
      </c>
      <c r="M24" s="8" t="str">
        <f>IF(ISNA(VLOOKUP($B24,datasets!$B:$C,1,0)), "no", "yes")</f>
        <v>yes</v>
      </c>
      <c r="N24" s="8" t="str">
        <f>IF(ISNA(VLOOKUP($B24,processing!$B:$C,1,0)), "no", "yes")</f>
        <v>yes</v>
      </c>
      <c r="O24" s="8" t="str">
        <f>IF(ISNA(VLOOKUP($B24,outputs!$B:$C,1,0)), "no", "yes")</f>
        <v>yes</v>
      </c>
      <c r="P24" s="8" t="str">
        <f>IF(ISNA(VLOOKUP($B24,accuracy!$B:$I,1,0)), "no", "yes")</f>
        <v>yes</v>
      </c>
    </row>
    <row r="25" spans="1:16" ht="12.75" customHeight="1">
      <c r="A25" s="4" t="s">
        <v>16</v>
      </c>
      <c r="B25" s="5" t="str">
        <f t="shared" si="0"/>
        <v>Casado et al. 2018, International Journal of Geographical Information Science (RWU3ALN9)</v>
      </c>
      <c r="C25" s="5">
        <v>2018</v>
      </c>
      <c r="D25" s="5" t="s">
        <v>126</v>
      </c>
      <c r="E25" s="5" t="s">
        <v>127</v>
      </c>
      <c r="F25" s="5" t="s">
        <v>128</v>
      </c>
      <c r="G25" s="5" t="s">
        <v>129</v>
      </c>
      <c r="H25" s="5" t="s">
        <v>130</v>
      </c>
      <c r="I25" s="6" t="s">
        <v>22</v>
      </c>
      <c r="J25" s="5" t="b">
        <f t="shared" ca="1" si="1"/>
        <v>0</v>
      </c>
      <c r="K25" s="7" t="str">
        <f>IF(ISNA(VLOOKUP($B25,geographic!$A:$B,1,0)), "no", "yes")</f>
        <v>yes</v>
      </c>
      <c r="L25" s="8" t="str">
        <f>IF(ISNA(VLOOKUP($B25,scientific!$A:$B,1,0)), "no", "yes")</f>
        <v>yes</v>
      </c>
      <c r="M25" s="8" t="str">
        <f>IF(ISNA(VLOOKUP($B25,datasets!$B:$C,1,0)), "no", "yes")</f>
        <v>yes</v>
      </c>
      <c r="N25" s="8" t="str">
        <f>IF(ISNA(VLOOKUP($B25,processing!$B:$C,1,0)), "no", "yes")</f>
        <v>yes</v>
      </c>
      <c r="O25" s="8" t="str">
        <f>IF(ISNA(VLOOKUP($B25,outputs!$B:$C,1,0)), "no", "yes")</f>
        <v>yes</v>
      </c>
      <c r="P25" s="8" t="str">
        <f>IF(ISNA(VLOOKUP($B25,accuracy!$B:$I,1,0)), "no", "yes")</f>
        <v>yes</v>
      </c>
    </row>
    <row r="26" spans="1:16" ht="12.75" customHeight="1">
      <c r="A26" s="4" t="s">
        <v>74</v>
      </c>
      <c r="B26" s="5" t="str">
        <f t="shared" si="0"/>
        <v>Casana and Cothren 2008, Antiquity (U3Q4U35X)</v>
      </c>
      <c r="C26" s="5">
        <v>2008</v>
      </c>
      <c r="D26" s="5" t="s">
        <v>131</v>
      </c>
      <c r="E26" s="5" t="s">
        <v>132</v>
      </c>
      <c r="F26" s="5" t="s">
        <v>133</v>
      </c>
      <c r="G26" s="5" t="s">
        <v>134</v>
      </c>
      <c r="H26" s="5" t="s">
        <v>135</v>
      </c>
      <c r="I26" s="6" t="s">
        <v>34</v>
      </c>
      <c r="J26" s="5" t="b">
        <f t="shared" ca="1" si="1"/>
        <v>0</v>
      </c>
      <c r="K26" s="7" t="str">
        <f>IF(ISNA(VLOOKUP($B26,geographic!$A:$B,1,0)), "no", "yes")</f>
        <v>yes</v>
      </c>
      <c r="L26" s="8" t="str">
        <f>IF(ISNA(VLOOKUP($B26,scientific!$A:$B,1,0)), "no", "yes")</f>
        <v>yes</v>
      </c>
      <c r="M26" s="8" t="str">
        <f>IF(ISNA(VLOOKUP($B26,datasets!$B:$C,1,0)), "no", "yes")</f>
        <v>yes</v>
      </c>
      <c r="N26" s="8" t="str">
        <f>IF(ISNA(VLOOKUP($B26,processing!$B:$C,1,0)), "no", "yes")</f>
        <v>yes</v>
      </c>
      <c r="O26" s="8" t="str">
        <f>IF(ISNA(VLOOKUP($B26,outputs!$B:$C,1,0)), "no", "yes")</f>
        <v>yes</v>
      </c>
      <c r="P26" s="8" t="str">
        <f>IF(ISNA(VLOOKUP($B26,accuracy!$B:$I,1,0)), "no", "yes")</f>
        <v>yes</v>
      </c>
    </row>
    <row r="27" spans="1:16" ht="12.75" customHeight="1">
      <c r="A27" s="4" t="s">
        <v>28</v>
      </c>
      <c r="B27" s="5" t="str">
        <f t="shared" si="0"/>
        <v>Child et al. 2021, Remote Sensing (E675XV2W)</v>
      </c>
      <c r="C27" s="5">
        <v>2021</v>
      </c>
      <c r="D27" s="5" t="s">
        <v>136</v>
      </c>
      <c r="E27" s="5" t="s">
        <v>137</v>
      </c>
      <c r="F27" s="5" t="s">
        <v>138</v>
      </c>
      <c r="G27" s="5" t="s">
        <v>103</v>
      </c>
      <c r="H27" s="5" t="s">
        <v>139</v>
      </c>
      <c r="I27" s="6" t="s">
        <v>34</v>
      </c>
      <c r="J27" s="5" t="b">
        <f t="shared" ca="1" si="1"/>
        <v>0</v>
      </c>
      <c r="K27" s="7" t="str">
        <f>IF(ISNA(VLOOKUP($B27,geographic!$A:$B,1,0)), "no", "yes")</f>
        <v>yes</v>
      </c>
      <c r="L27" s="8" t="str">
        <f>IF(ISNA(VLOOKUP($B27,scientific!$A:$B,1,0)), "no", "yes")</f>
        <v>yes</v>
      </c>
      <c r="M27" s="8" t="str">
        <f>IF(ISNA(VLOOKUP($B27,datasets!$B:$C,1,0)), "no", "yes")</f>
        <v>yes</v>
      </c>
      <c r="N27" s="8" t="str">
        <f>IF(ISNA(VLOOKUP($B27,processing!$B:$C,1,0)), "no", "yes")</f>
        <v>yes</v>
      </c>
      <c r="O27" s="8" t="str">
        <f>IF(ISNA(VLOOKUP($B27,outputs!$B:$C,1,0)), "no", "yes")</f>
        <v>yes</v>
      </c>
      <c r="P27" s="8" t="str">
        <f>IF(ISNA(VLOOKUP($B27,accuracy!$B:$I,1,0)), "no", "yes")</f>
        <v>yes</v>
      </c>
    </row>
    <row r="28" spans="1:16" ht="12.75" customHeight="1">
      <c r="A28" s="4" t="s">
        <v>74</v>
      </c>
      <c r="B28" s="5" t="str">
        <f t="shared" si="0"/>
        <v>Cogliati et al. 2017, ISPRS Annals of Photogrammetry, Remote Sensing and Spatial Information Sciences (Z32D9335)</v>
      </c>
      <c r="C28" s="5">
        <v>2017</v>
      </c>
      <c r="D28" s="5" t="s">
        <v>140</v>
      </c>
      <c r="E28" s="5" t="s">
        <v>141</v>
      </c>
      <c r="F28" s="5" t="s">
        <v>142</v>
      </c>
      <c r="G28" s="5" t="s">
        <v>143</v>
      </c>
      <c r="H28" s="5" t="s">
        <v>144</v>
      </c>
      <c r="I28" s="6" t="s">
        <v>34</v>
      </c>
      <c r="J28" s="5" t="b">
        <f t="shared" ca="1" si="1"/>
        <v>0</v>
      </c>
      <c r="K28" s="7" t="str">
        <f>IF(ISNA(VLOOKUP($B28,geographic!$A:$B,1,0)), "no", "yes")</f>
        <v>yes</v>
      </c>
      <c r="L28" s="8" t="str">
        <f>IF(ISNA(VLOOKUP($B28,scientific!$A:$B,1,0)), "no", "yes")</f>
        <v>yes</v>
      </c>
      <c r="M28" s="8" t="str">
        <f>IF(ISNA(VLOOKUP($B28,datasets!$B:$C,1,0)), "no", "yes")</f>
        <v>yes</v>
      </c>
      <c r="N28" s="8" t="str">
        <f>IF(ISNA(VLOOKUP($B28,processing!$B:$C,1,0)), "no", "yes")</f>
        <v>yes</v>
      </c>
      <c r="O28" s="8" t="str">
        <f>IF(ISNA(VLOOKUP($B28,outputs!$B:$C,1,0)), "no", "yes")</f>
        <v>yes</v>
      </c>
      <c r="P28" s="8" t="str">
        <f>IF(ISNA(VLOOKUP($B28,accuracy!$B:$I,1,0)), "no", "yes")</f>
        <v>yes</v>
      </c>
    </row>
    <row r="29" spans="1:16" ht="12.75" customHeight="1">
      <c r="A29" s="6" t="s">
        <v>44</v>
      </c>
      <c r="B29" s="5" t="str">
        <f t="shared" si="0"/>
        <v>Cusicanqui et al. 2021, Journal of Geophysical Research: Earth Surface (ND6RB5G9)</v>
      </c>
      <c r="C29" s="6">
        <v>2021</v>
      </c>
      <c r="D29" s="6" t="s">
        <v>145</v>
      </c>
      <c r="E29" s="6" t="s">
        <v>146</v>
      </c>
      <c r="F29" s="6" t="s">
        <v>147</v>
      </c>
      <c r="G29" s="6" t="s">
        <v>148</v>
      </c>
      <c r="H29" s="6" t="s">
        <v>149</v>
      </c>
      <c r="I29" s="6" t="s">
        <v>34</v>
      </c>
      <c r="J29" s="5" t="b">
        <f t="shared" ca="1" si="1"/>
        <v>0</v>
      </c>
      <c r="K29" s="7" t="str">
        <f>IF(ISNA(VLOOKUP($B29,geographic!$A:$B,1,0)), "no", "yes")</f>
        <v>yes</v>
      </c>
      <c r="L29" s="8" t="str">
        <f>IF(ISNA(VLOOKUP($B29,scientific!$A:$B,1,0)), "no", "yes")</f>
        <v>yes</v>
      </c>
      <c r="M29" s="8" t="str">
        <f>IF(ISNA(VLOOKUP($B29,datasets!$B:$C,1,0)), "no", "yes")</f>
        <v>yes</v>
      </c>
      <c r="N29" s="8" t="str">
        <f>IF(ISNA(VLOOKUP($B29,processing!$B:$C,1,0)), "no", "yes")</f>
        <v>yes</v>
      </c>
      <c r="O29" s="8" t="str">
        <f>IF(ISNA(VLOOKUP($B29,outputs!$B:$C,1,0)), "no", "yes")</f>
        <v>yes</v>
      </c>
      <c r="P29" s="8" t="str">
        <f>IF(ISNA(VLOOKUP($B29,accuracy!$B:$I,1,0)), "no", "yes")</f>
        <v>yes</v>
      </c>
    </row>
    <row r="30" spans="1:16" ht="12.75" customHeight="1">
      <c r="A30" s="4" t="s">
        <v>54</v>
      </c>
      <c r="B30" s="5" t="str">
        <f t="shared" si="0"/>
        <v>Dehecq et al. 2020, Frontiers in Earth Science (IWKSCW57)</v>
      </c>
      <c r="C30" s="5">
        <v>2020</v>
      </c>
      <c r="D30" s="5" t="s">
        <v>150</v>
      </c>
      <c r="E30" s="5" t="s">
        <v>151</v>
      </c>
      <c r="F30" s="5" t="s">
        <v>152</v>
      </c>
      <c r="G30" s="5" t="s">
        <v>57</v>
      </c>
      <c r="H30" s="5" t="s">
        <v>153</v>
      </c>
      <c r="I30" s="6" t="s">
        <v>34</v>
      </c>
      <c r="J30" s="5" t="b">
        <f t="shared" ca="1" si="1"/>
        <v>0</v>
      </c>
      <c r="K30" s="7" t="str">
        <f>IF(ISNA(VLOOKUP($B30,geographic!$A:$B,1,0)), "no", "yes")</f>
        <v>yes</v>
      </c>
      <c r="L30" s="8" t="str">
        <f>IF(ISNA(VLOOKUP($B30,scientific!$A:$B,1,0)), "no", "yes")</f>
        <v>yes</v>
      </c>
      <c r="M30" s="8" t="str">
        <f>IF(ISNA(VLOOKUP($B30,datasets!$B:$C,1,0)), "no", "yes")</f>
        <v>yes</v>
      </c>
      <c r="N30" s="8" t="str">
        <f>IF(ISNA(VLOOKUP($B30,processing!$B:$C,1,0)), "no", "yes")</f>
        <v>yes</v>
      </c>
      <c r="O30" s="8" t="str">
        <f>IF(ISNA(VLOOKUP($B30,outputs!$B:$C,1,0)), "no", "yes")</f>
        <v>yes</v>
      </c>
      <c r="P30" s="8" t="str">
        <f>IF(ISNA(VLOOKUP($B30,accuracy!$B:$I,1,0)), "no", "yes")</f>
        <v>yes</v>
      </c>
    </row>
    <row r="31" spans="1:16" ht="12.75" customHeight="1">
      <c r="A31" s="4" t="s">
        <v>154</v>
      </c>
      <c r="B31" s="5" t="str">
        <f t="shared" si="0"/>
        <v>Del Soldato et al. 2018, Landslides (KB29BMY8)</v>
      </c>
      <c r="C31" s="5">
        <v>2018</v>
      </c>
      <c r="D31" s="5" t="s">
        <v>155</v>
      </c>
      <c r="E31" s="5" t="s">
        <v>156</v>
      </c>
      <c r="F31" s="5" t="s">
        <v>157</v>
      </c>
      <c r="G31" s="5" t="s">
        <v>158</v>
      </c>
      <c r="H31" s="5" t="s">
        <v>159</v>
      </c>
      <c r="I31" s="6" t="s">
        <v>22</v>
      </c>
      <c r="J31" s="5" t="b">
        <f t="shared" ca="1" si="1"/>
        <v>0</v>
      </c>
      <c r="K31" s="7" t="str">
        <f>IF(ISNA(VLOOKUP($B31,geographic!$A:$B,1,0)), "no", "yes")</f>
        <v>yes</v>
      </c>
      <c r="L31" s="8" t="str">
        <f>IF(ISNA(VLOOKUP($B31,scientific!$A:$B,1,0)), "no", "yes")</f>
        <v>yes</v>
      </c>
      <c r="M31" s="8" t="str">
        <f>IF(ISNA(VLOOKUP($B31,datasets!$B:$C,1,0)), "no", "yes")</f>
        <v>yes</v>
      </c>
      <c r="N31" s="8" t="str">
        <f>IF(ISNA(VLOOKUP($B31,processing!$B:$C,1,0)), "no", "yes")</f>
        <v>yes</v>
      </c>
      <c r="O31" s="8" t="str">
        <f>IF(ISNA(VLOOKUP($B31,outputs!$B:$C,1,0)), "no", "yes")</f>
        <v>yes</v>
      </c>
      <c r="P31" s="8" t="str">
        <f>IF(ISNA(VLOOKUP($B31,accuracy!$B:$I,1,0)), "no", "yes")</f>
        <v>yes</v>
      </c>
    </row>
    <row r="32" spans="1:16" ht="12.75" customHeight="1">
      <c r="A32" s="6" t="s">
        <v>16</v>
      </c>
      <c r="B32" s="5" t="str">
        <f t="shared" si="0"/>
        <v>Denzinger et al. 2021, Journal of Glaciology (C5WD2SYT)</v>
      </c>
      <c r="C32" s="5">
        <v>2021</v>
      </c>
      <c r="D32" s="5" t="s">
        <v>160</v>
      </c>
      <c r="E32" s="5" t="s">
        <v>161</v>
      </c>
      <c r="F32" s="5" t="s">
        <v>162</v>
      </c>
      <c r="G32" s="5" t="s">
        <v>32</v>
      </c>
      <c r="H32" s="5" t="s">
        <v>163</v>
      </c>
      <c r="I32" s="6" t="s">
        <v>164</v>
      </c>
      <c r="J32" s="5" t="b">
        <f t="shared" ca="1" si="1"/>
        <v>0</v>
      </c>
      <c r="K32" s="7" t="str">
        <f>IF(ISNA(VLOOKUP($B32,geographic!$A:$B,1,0)), "no", "yes")</f>
        <v>yes</v>
      </c>
      <c r="L32" s="8" t="str">
        <f>IF(ISNA(VLOOKUP($B32,scientific!$A:$B,1,0)), "no", "yes")</f>
        <v>yes</v>
      </c>
      <c r="M32" s="8" t="str">
        <f>IF(ISNA(VLOOKUP($B32,datasets!$B:$C,1,0)), "no", "yes")</f>
        <v>yes</v>
      </c>
      <c r="N32" s="8" t="str">
        <f>IF(ISNA(VLOOKUP($B32,processing!$B:$C,1,0)), "no", "yes")</f>
        <v>yes</v>
      </c>
      <c r="O32" s="8" t="str">
        <f>IF(ISNA(VLOOKUP($B32,outputs!$B:$C,1,0)), "no", "yes")</f>
        <v>yes</v>
      </c>
      <c r="P32" s="8" t="str">
        <f>IF(ISNA(VLOOKUP($B32,accuracy!$B:$I,1,0)), "no", "yes")</f>
        <v>yes</v>
      </c>
    </row>
    <row r="33" spans="1:16" ht="12.75" customHeight="1">
      <c r="A33" s="4" t="s">
        <v>16</v>
      </c>
      <c r="B33" s="5" t="str">
        <f t="shared" si="0"/>
        <v>Derrien et al. 2015, Geophysical Research Letters (FW4KPDXH)</v>
      </c>
      <c r="C33" s="6">
        <v>2015</v>
      </c>
      <c r="D33" s="6" t="s">
        <v>165</v>
      </c>
      <c r="E33" s="6" t="s">
        <v>166</v>
      </c>
      <c r="F33" s="6" t="s">
        <v>167</v>
      </c>
      <c r="G33" s="6" t="s">
        <v>168</v>
      </c>
      <c r="H33" s="6" t="s">
        <v>169</v>
      </c>
      <c r="I33" s="6" t="s">
        <v>22</v>
      </c>
      <c r="J33" s="5" t="b">
        <f t="shared" ca="1" si="1"/>
        <v>0</v>
      </c>
      <c r="K33" s="7" t="str">
        <f>IF(ISNA(VLOOKUP($B33,geographic!$A:$B,1,0)), "no", "yes")</f>
        <v>yes</v>
      </c>
      <c r="L33" s="8" t="str">
        <f>IF(ISNA(VLOOKUP($B33,scientific!$A:$B,1,0)), "no", "yes")</f>
        <v>yes</v>
      </c>
      <c r="M33" s="8" t="str">
        <f>IF(ISNA(VLOOKUP($B33,datasets!$B:$C,1,0)), "no", "yes")</f>
        <v>yes</v>
      </c>
      <c r="N33" s="8" t="str">
        <f>IF(ISNA(VLOOKUP($B33,processing!$B:$C,1,0)), "no", "yes")</f>
        <v>yes</v>
      </c>
      <c r="O33" s="8" t="str">
        <f>IF(ISNA(VLOOKUP($B33,outputs!$B:$C,1,0)), "no", "yes")</f>
        <v>yes</v>
      </c>
      <c r="P33" s="8" t="str">
        <f>IF(ISNA(VLOOKUP($B33,accuracy!$B:$I,1,0)), "no", "yes")</f>
        <v>yes</v>
      </c>
    </row>
    <row r="34" spans="1:16" ht="12.75" customHeight="1">
      <c r="A34" s="4" t="s">
        <v>16</v>
      </c>
      <c r="B34" s="5" t="str">
        <f t="shared" si="0"/>
        <v>Ewertowski et al. 2019, Geomorphology (T9UHGZVR)</v>
      </c>
      <c r="C34" s="5">
        <v>2019</v>
      </c>
      <c r="D34" s="5" t="s">
        <v>170</v>
      </c>
      <c r="E34" s="5" t="s">
        <v>171</v>
      </c>
      <c r="F34" s="5" t="s">
        <v>172</v>
      </c>
      <c r="G34" s="5" t="s">
        <v>173</v>
      </c>
      <c r="H34" s="5" t="s">
        <v>174</v>
      </c>
      <c r="I34" s="6" t="s">
        <v>22</v>
      </c>
      <c r="J34" s="5" t="b">
        <f t="shared" ca="1" si="1"/>
        <v>0</v>
      </c>
      <c r="K34" s="7" t="str">
        <f>IF(ISNA(VLOOKUP($B34,geographic!$A:$B,1,0)), "no", "yes")</f>
        <v>yes</v>
      </c>
      <c r="L34" s="8" t="str">
        <f>IF(ISNA(VLOOKUP($B34,scientific!$A:$B,1,0)), "no", "yes")</f>
        <v>yes</v>
      </c>
      <c r="M34" s="8" t="str">
        <f>IF(ISNA(VLOOKUP($B34,datasets!$B:$C,1,0)), "no", "yes")</f>
        <v>yes</v>
      </c>
      <c r="N34" s="8" t="str">
        <f>IF(ISNA(VLOOKUP($B34,processing!$B:$C,1,0)), "no", "yes")</f>
        <v>yes</v>
      </c>
      <c r="O34" s="8" t="str">
        <f>IF(ISNA(VLOOKUP($B34,outputs!$B:$C,1,0)), "no", "yes")</f>
        <v>yes</v>
      </c>
      <c r="P34" s="8" t="str">
        <f>IF(ISNA(VLOOKUP($B34,accuracy!$B:$I,1,0)), "no", "yes")</f>
        <v>yes</v>
      </c>
    </row>
    <row r="35" spans="1:16" ht="12.75" customHeight="1">
      <c r="A35" s="4" t="s">
        <v>54</v>
      </c>
      <c r="B35" s="5" t="str">
        <f t="shared" si="0"/>
        <v>Falaschi et al. 2019, Frontiers in Earth Science (YW232UWW)</v>
      </c>
      <c r="C35" s="5">
        <v>2019</v>
      </c>
      <c r="D35" s="5" t="s">
        <v>175</v>
      </c>
      <c r="E35" s="5" t="s">
        <v>176</v>
      </c>
      <c r="F35" s="5" t="s">
        <v>177</v>
      </c>
      <c r="G35" s="5" t="s">
        <v>57</v>
      </c>
      <c r="H35" s="5" t="s">
        <v>178</v>
      </c>
      <c r="I35" s="6" t="s">
        <v>34</v>
      </c>
      <c r="J35" s="5" t="b">
        <f t="shared" ca="1" si="1"/>
        <v>0</v>
      </c>
      <c r="K35" s="7" t="str">
        <f>IF(ISNA(VLOOKUP($B35,geographic!$A:$B,1,0)), "no", "yes")</f>
        <v>yes</v>
      </c>
      <c r="L35" s="8" t="str">
        <f>IF(ISNA(VLOOKUP($B35,scientific!$A:$B,1,0)), "no", "yes")</f>
        <v>yes</v>
      </c>
      <c r="M35" s="8" t="str">
        <f>IF(ISNA(VLOOKUP($B35,datasets!$B:$C,1,0)), "no", "yes")</f>
        <v>yes</v>
      </c>
      <c r="N35" s="8" t="str">
        <f>IF(ISNA(VLOOKUP($B35,processing!$B:$C,1,0)), "no", "yes")</f>
        <v>yes</v>
      </c>
      <c r="O35" s="8" t="str">
        <f>IF(ISNA(VLOOKUP($B35,outputs!$B:$C,1,0)), "no", "yes")</f>
        <v>yes</v>
      </c>
      <c r="P35" s="8" t="str">
        <f>IF(ISNA(VLOOKUP($B35,accuracy!$B:$I,1,0)), "no", "yes")</f>
        <v>yes</v>
      </c>
    </row>
    <row r="36" spans="1:16" ht="12.75" customHeight="1">
      <c r="A36" s="4" t="s">
        <v>28</v>
      </c>
      <c r="B36" s="5" t="str">
        <f t="shared" si="0"/>
        <v>Farías-Barahona et al. 2020, Journal of Glaciology (MDM8SQRY)</v>
      </c>
      <c r="C36" s="5">
        <v>2020</v>
      </c>
      <c r="D36" s="5" t="s">
        <v>179</v>
      </c>
      <c r="E36" s="5" t="s">
        <v>180</v>
      </c>
      <c r="F36" s="5" t="s">
        <v>181</v>
      </c>
      <c r="G36" s="5" t="s">
        <v>32</v>
      </c>
      <c r="H36" s="5" t="s">
        <v>182</v>
      </c>
      <c r="I36" s="6" t="s">
        <v>34</v>
      </c>
      <c r="J36" s="5" t="b">
        <f t="shared" ca="1" si="1"/>
        <v>0</v>
      </c>
      <c r="K36" s="7" t="str">
        <f>IF(ISNA(VLOOKUP($B36,geographic!$A:$B,1,0)), "no", "yes")</f>
        <v>yes</v>
      </c>
      <c r="L36" s="8" t="str">
        <f>IF(ISNA(VLOOKUP($B36,scientific!$A:$B,1,0)), "no", "yes")</f>
        <v>yes</v>
      </c>
      <c r="M36" s="8" t="str">
        <f>IF(ISNA(VLOOKUP($B36,datasets!$B:$C,1,0)), "no", "yes")</f>
        <v>yes</v>
      </c>
      <c r="N36" s="8" t="str">
        <f>IF(ISNA(VLOOKUP($B36,processing!$B:$C,1,0)), "no", "yes")</f>
        <v>yes</v>
      </c>
      <c r="O36" s="8" t="str">
        <f>IF(ISNA(VLOOKUP($B36,outputs!$B:$C,1,0)), "no", "yes")</f>
        <v>yes</v>
      </c>
      <c r="P36" s="8" t="str">
        <f>IF(ISNA(VLOOKUP($B36,accuracy!$B:$I,1,0)), "no", "yes")</f>
        <v>yes</v>
      </c>
    </row>
    <row r="37" spans="1:16" ht="12.75" customHeight="1">
      <c r="A37" s="6" t="s">
        <v>28</v>
      </c>
      <c r="B37" s="5" t="str">
        <f t="shared" si="0"/>
        <v>Feurer and Vinatier 2018, arXiv:1807.09700 [cs] (AD7WLXMF)</v>
      </c>
      <c r="C37" s="5">
        <v>2018</v>
      </c>
      <c r="D37" s="5" t="s">
        <v>183</v>
      </c>
      <c r="E37" s="5" t="s">
        <v>184</v>
      </c>
      <c r="F37" s="5" t="s">
        <v>185</v>
      </c>
      <c r="G37" s="5" t="s">
        <v>186</v>
      </c>
      <c r="I37" s="6" t="s">
        <v>34</v>
      </c>
      <c r="J37" s="5" t="b">
        <f t="shared" ca="1" si="1"/>
        <v>0</v>
      </c>
      <c r="K37" s="7" t="str">
        <f>IF(ISNA(VLOOKUP($B37,geographic!$A:$B,1,0)), "no", "yes")</f>
        <v>yes</v>
      </c>
      <c r="L37" s="8" t="str">
        <f>IF(ISNA(VLOOKUP($B37,scientific!$A:$B,1,0)), "no", "yes")</f>
        <v>yes</v>
      </c>
      <c r="M37" s="8" t="str">
        <f>IF(ISNA(VLOOKUP($B37,datasets!$B:$C,1,0)), "no", "yes")</f>
        <v>yes</v>
      </c>
      <c r="N37" s="8" t="str">
        <f>IF(ISNA(VLOOKUP($B37,processing!$B:$C,1,0)), "no", "yes")</f>
        <v>yes</v>
      </c>
      <c r="O37" s="8" t="str">
        <f>IF(ISNA(VLOOKUP($B37,outputs!$B:$C,1,0)), "no", "yes")</f>
        <v>yes</v>
      </c>
      <c r="P37" s="8" t="str">
        <f>IF(ISNA(VLOOKUP($B37,accuracy!$B:$I,1,0)), "no", "yes")</f>
        <v>yes</v>
      </c>
    </row>
    <row r="38" spans="1:16" ht="12.75" customHeight="1">
      <c r="A38" s="4" t="s">
        <v>68</v>
      </c>
      <c r="B38" s="5" t="str">
        <f t="shared" si="0"/>
        <v>Feurer and Vinatier 2018, ISPRS Journal of Photogrammetry and Remote Sensing (4IQDTMM4)</v>
      </c>
      <c r="C38" s="5">
        <v>2018</v>
      </c>
      <c r="D38" s="5" t="s">
        <v>187</v>
      </c>
      <c r="E38" s="5" t="s">
        <v>184</v>
      </c>
      <c r="F38" s="5" t="s">
        <v>188</v>
      </c>
      <c r="G38" s="5" t="s">
        <v>66</v>
      </c>
      <c r="H38" s="5" t="s">
        <v>189</v>
      </c>
      <c r="I38" s="6" t="s">
        <v>34</v>
      </c>
      <c r="J38" s="5" t="b">
        <f t="shared" ca="1" si="1"/>
        <v>0</v>
      </c>
      <c r="K38" s="7" t="str">
        <f>IF(ISNA(VLOOKUP($B38,geographic!$A:$B,1,0)), "no", "yes")</f>
        <v>yes</v>
      </c>
      <c r="L38" s="8" t="str">
        <f>IF(ISNA(VLOOKUP($B38,scientific!$A:$B,1,0)), "no", "yes")</f>
        <v>yes</v>
      </c>
      <c r="M38" s="8" t="str">
        <f>IF(ISNA(VLOOKUP($B38,datasets!$B:$C,1,0)), "no", "yes")</f>
        <v>yes</v>
      </c>
      <c r="N38" s="8" t="str">
        <f>IF(ISNA(VLOOKUP($B38,processing!$B:$C,1,0)), "no", "yes")</f>
        <v>yes</v>
      </c>
      <c r="O38" s="8" t="str">
        <f>IF(ISNA(VLOOKUP($B38,outputs!$B:$C,1,0)), "no", "yes")</f>
        <v>yes</v>
      </c>
      <c r="P38" s="8" t="str">
        <f>IF(ISNA(VLOOKUP($B38,accuracy!$B:$I,1,0)), "no", "yes")</f>
        <v>yes</v>
      </c>
    </row>
    <row r="39" spans="1:16" ht="12.75" customHeight="1">
      <c r="A39" s="4" t="s">
        <v>68</v>
      </c>
      <c r="B39" s="10" t="str">
        <f t="shared" si="0"/>
        <v>Fieber et al. 2017, ISPRS - International Archives of the Photogrammetry, Remote Sensing and Spatial Information Sciences (D28F7QAG)</v>
      </c>
      <c r="C39" s="5">
        <v>2017</v>
      </c>
      <c r="D39" s="5" t="s">
        <v>190</v>
      </c>
      <c r="E39" s="5" t="s">
        <v>191</v>
      </c>
      <c r="F39" s="5" t="s">
        <v>192</v>
      </c>
      <c r="G39" s="5" t="s">
        <v>193</v>
      </c>
      <c r="H39" s="5" t="s">
        <v>194</v>
      </c>
      <c r="I39" s="6" t="s">
        <v>34</v>
      </c>
      <c r="J39" s="5" t="b">
        <f t="shared" ca="1" si="1"/>
        <v>0</v>
      </c>
      <c r="K39" s="7" t="str">
        <f>IF(ISNA(VLOOKUP($B39,geographic!$A:$B,1,0)), "no", "yes")</f>
        <v>yes</v>
      </c>
      <c r="L39" s="8" t="str">
        <f>IF(ISNA(VLOOKUP($B39,scientific!$A:$B,1,0)), "no", "yes")</f>
        <v>yes</v>
      </c>
      <c r="M39" s="8" t="str">
        <f>IF(ISNA(VLOOKUP($B39,datasets!$B:$C,1,0)), "no", "yes")</f>
        <v>yes</v>
      </c>
      <c r="N39" s="8" t="str">
        <f>IF(ISNA(VLOOKUP($B39,processing!$B:$C,1,0)), "no", "yes")</f>
        <v>yes</v>
      </c>
      <c r="O39" s="8" t="str">
        <f>IF(ISNA(VLOOKUP($B39,outputs!$B:$C,1,0)), "no", "yes")</f>
        <v>yes</v>
      </c>
      <c r="P39" s="8" t="str">
        <f>IF(ISNA(VLOOKUP($B39,accuracy!$B:$I,1,0)), "no", "yes")</f>
        <v>yes</v>
      </c>
    </row>
    <row r="40" spans="1:16" ht="12.75" customHeight="1">
      <c r="A40" s="4" t="s">
        <v>54</v>
      </c>
      <c r="B40" s="5" t="str">
        <f t="shared" si="0"/>
        <v>Fieber et al. 2018, Remote Sensing of Environment (5ER8DF4Z)</v>
      </c>
      <c r="C40" s="5">
        <v>2018</v>
      </c>
      <c r="D40" s="5" t="s">
        <v>195</v>
      </c>
      <c r="E40" s="5" t="s">
        <v>191</v>
      </c>
      <c r="F40" s="5" t="s">
        <v>196</v>
      </c>
      <c r="G40" s="5" t="s">
        <v>197</v>
      </c>
      <c r="H40" s="5" t="s">
        <v>198</v>
      </c>
      <c r="I40" s="6" t="s">
        <v>34</v>
      </c>
      <c r="J40" s="5" t="b">
        <f t="shared" ca="1" si="1"/>
        <v>0</v>
      </c>
      <c r="K40" s="7" t="str">
        <f>IF(ISNA(VLOOKUP($B40,geographic!$A:$B,1,0)), "no", "yes")</f>
        <v>yes</v>
      </c>
      <c r="L40" s="8" t="str">
        <f>IF(ISNA(VLOOKUP($B40,scientific!$A:$B,1,0)), "no", "yes")</f>
        <v>yes</v>
      </c>
      <c r="M40" s="8" t="str">
        <f>IF(ISNA(VLOOKUP($B40,datasets!$B:$C,1,0)), "no", "yes")</f>
        <v>yes</v>
      </c>
      <c r="N40" s="8" t="str">
        <f>IF(ISNA(VLOOKUP($B40,processing!$B:$C,1,0)), "no", "yes")</f>
        <v>yes</v>
      </c>
      <c r="O40" s="8" t="str">
        <f>IF(ISNA(VLOOKUP($B40,outputs!$B:$C,1,0)), "no", "yes")</f>
        <v>yes</v>
      </c>
      <c r="P40" s="8" t="str">
        <f>IF(ISNA(VLOOKUP($B40,accuracy!$B:$I,1,0)), "no", "yes")</f>
        <v>yes</v>
      </c>
    </row>
    <row r="41" spans="1:16" ht="12.75" customHeight="1">
      <c r="A41" s="6" t="s">
        <v>16</v>
      </c>
      <c r="B41" s="5" t="str">
        <f t="shared" si="0"/>
        <v>Fleischer et al. 2021, The Cryosphere (BRUM54LP)</v>
      </c>
      <c r="C41" s="6">
        <v>2021</v>
      </c>
      <c r="D41" s="11" t="s">
        <v>199</v>
      </c>
      <c r="E41" s="6" t="s">
        <v>200</v>
      </c>
      <c r="F41" s="6" t="s">
        <v>201</v>
      </c>
      <c r="G41" s="6" t="s">
        <v>91</v>
      </c>
      <c r="H41" s="6" t="s">
        <v>202</v>
      </c>
      <c r="I41" s="6" t="s">
        <v>34</v>
      </c>
      <c r="J41" s="5" t="b">
        <f t="shared" ca="1" si="1"/>
        <v>0</v>
      </c>
      <c r="K41" s="7" t="str">
        <f>IF(ISNA(VLOOKUP($B41,geographic!$A:$B,1,0)), "no", "yes")</f>
        <v>yes</v>
      </c>
      <c r="L41" s="8" t="str">
        <f>IF(ISNA(VLOOKUP($B41,scientific!$A:$B,1,0)), "no", "yes")</f>
        <v>yes</v>
      </c>
      <c r="M41" s="8" t="str">
        <f>IF(ISNA(VLOOKUP($B41,datasets!$B:$C,1,0)), "no", "yes")</f>
        <v>yes</v>
      </c>
      <c r="N41" s="8" t="str">
        <f>IF(ISNA(VLOOKUP($B41,processing!$B:$C,1,0)), "no", "yes")</f>
        <v>yes</v>
      </c>
      <c r="O41" s="8" t="str">
        <f>IF(ISNA(VLOOKUP($B41,outputs!$B:$C,1,0)), "no", "yes")</f>
        <v>yes</v>
      </c>
      <c r="P41" s="8" t="str">
        <f>IF(ISNA(VLOOKUP($B41,accuracy!$B:$I,1,0)), "no", "yes")</f>
        <v>yes</v>
      </c>
    </row>
    <row r="42" spans="1:16" ht="12.75" customHeight="1">
      <c r="A42" s="4" t="s">
        <v>74</v>
      </c>
      <c r="B42" s="5" t="str">
        <f t="shared" si="0"/>
        <v>Fox and Cziferszky 2008, The Photogrammetric Record (2DJYIF82)</v>
      </c>
      <c r="C42" s="5">
        <v>2008</v>
      </c>
      <c r="D42" s="5" t="s">
        <v>203</v>
      </c>
      <c r="E42" s="5" t="s">
        <v>204</v>
      </c>
      <c r="F42" s="5" t="s">
        <v>205</v>
      </c>
      <c r="G42" s="5" t="s">
        <v>20</v>
      </c>
      <c r="H42" s="5" t="s">
        <v>206</v>
      </c>
      <c r="I42" s="6" t="s">
        <v>34</v>
      </c>
      <c r="J42" s="5" t="b">
        <f t="shared" ca="1" si="1"/>
        <v>0</v>
      </c>
      <c r="K42" s="7" t="str">
        <f>IF(ISNA(VLOOKUP($B42,geographic!$A:$B,1,0)), "no", "yes")</f>
        <v>yes</v>
      </c>
      <c r="L42" s="8" t="str">
        <f>IF(ISNA(VLOOKUP($B42,scientific!$A:$B,1,0)), "no", "yes")</f>
        <v>yes</v>
      </c>
      <c r="M42" s="8" t="str">
        <f>IF(ISNA(VLOOKUP($B42,datasets!$B:$C,1,0)), "no", "yes")</f>
        <v>yes</v>
      </c>
      <c r="N42" s="8" t="str">
        <f>IF(ISNA(VLOOKUP($B42,processing!$B:$C,1,0)), "no", "yes")</f>
        <v>yes</v>
      </c>
      <c r="O42" s="8" t="str">
        <f>IF(ISNA(VLOOKUP($B42,outputs!$B:$C,1,0)), "no", "yes")</f>
        <v>yes</v>
      </c>
      <c r="P42" s="8" t="str">
        <f>IF(ISNA(VLOOKUP($B42,accuracy!$B:$I,1,0)), "no", "yes")</f>
        <v>yes</v>
      </c>
    </row>
    <row r="43" spans="1:16" ht="12.75" customHeight="1">
      <c r="A43" s="4" t="s">
        <v>16</v>
      </c>
      <c r="B43" s="5" t="str">
        <f t="shared" si="0"/>
        <v>Frankl et al. 2015, International Journal of Digital Earth (KR7QGQ96)</v>
      </c>
      <c r="C43" s="5">
        <v>2015</v>
      </c>
      <c r="D43" s="5" t="s">
        <v>207</v>
      </c>
      <c r="E43" s="5" t="s">
        <v>208</v>
      </c>
      <c r="F43" s="5" t="s">
        <v>209</v>
      </c>
      <c r="G43" s="5" t="s">
        <v>210</v>
      </c>
      <c r="H43" s="5" t="s">
        <v>211</v>
      </c>
      <c r="I43" s="6" t="s">
        <v>22</v>
      </c>
      <c r="J43" s="5" t="b">
        <f t="shared" ca="1" si="1"/>
        <v>0</v>
      </c>
      <c r="K43" s="7" t="str">
        <f>IF(ISNA(VLOOKUP($B43,geographic!$A:$B,1,0)), "no", "yes")</f>
        <v>yes</v>
      </c>
      <c r="L43" s="8" t="str">
        <f>IF(ISNA(VLOOKUP($B43,scientific!$A:$B,1,0)), "no", "yes")</f>
        <v>yes</v>
      </c>
      <c r="M43" s="8" t="str">
        <f>IF(ISNA(VLOOKUP($B43,datasets!$B:$C,1,0)), "no", "yes")</f>
        <v>yes</v>
      </c>
      <c r="N43" s="8" t="str">
        <f>IF(ISNA(VLOOKUP($B43,processing!$B:$C,1,0)), "no", "yes")</f>
        <v>yes</v>
      </c>
      <c r="O43" s="8" t="str">
        <f>IF(ISNA(VLOOKUP($B43,outputs!$B:$C,1,0)), "no", "yes")</f>
        <v>yes</v>
      </c>
      <c r="P43" s="8" t="str">
        <f>IF(ISNA(VLOOKUP($B43,accuracy!$B:$I,1,0)), "no", "yes")</f>
        <v>yes</v>
      </c>
    </row>
    <row r="44" spans="1:16" ht="12.75" customHeight="1">
      <c r="A44" s="6" t="s">
        <v>28</v>
      </c>
      <c r="B44" s="5" t="str">
        <f t="shared" si="0"/>
        <v>Galiatsatos et al. 2005, 25th EARSeL symposium, workshop on 3D remote sensing (WW4K3NXX)</v>
      </c>
      <c r="C44" s="5">
        <v>2005</v>
      </c>
      <c r="D44" s="5" t="s">
        <v>212</v>
      </c>
      <c r="E44" s="5" t="s">
        <v>213</v>
      </c>
      <c r="F44" s="5" t="s">
        <v>214</v>
      </c>
      <c r="G44" s="5" t="s">
        <v>215</v>
      </c>
      <c r="I44" s="6" t="s">
        <v>164</v>
      </c>
      <c r="J44" s="5" t="b">
        <f t="shared" ca="1" si="1"/>
        <v>0</v>
      </c>
      <c r="K44" s="7" t="str">
        <f>IF(ISNA(VLOOKUP($B44,geographic!$A:$B,1,0)), "no", "yes")</f>
        <v>yes</v>
      </c>
      <c r="L44" s="8" t="str">
        <f>IF(ISNA(VLOOKUP($B44,scientific!$A:$B,1,0)), "no", "yes")</f>
        <v>yes</v>
      </c>
      <c r="M44" s="8" t="str">
        <f>IF(ISNA(VLOOKUP($B44,datasets!$B:$C,1,0)), "no", "yes")</f>
        <v>yes</v>
      </c>
      <c r="N44" s="8" t="str">
        <f>IF(ISNA(VLOOKUP($B44,processing!$B:$C,1,0)), "no", "yes")</f>
        <v>yes</v>
      </c>
      <c r="O44" s="8" t="str">
        <f>IF(ISNA(VLOOKUP($B44,outputs!$B:$C,1,0)), "no", "yes")</f>
        <v>yes</v>
      </c>
      <c r="P44" s="8" t="str">
        <f>IF(ISNA(VLOOKUP($B44,accuracy!$B:$I,1,0)), "no", "yes")</f>
        <v>yes</v>
      </c>
    </row>
    <row r="45" spans="1:16" ht="12.75" customHeight="1">
      <c r="A45" s="4" t="s">
        <v>74</v>
      </c>
      <c r="B45" s="5" t="str">
        <f t="shared" si="0"/>
        <v>Galiatsatos et al. 2008, Photogrammetric Engineering and Remote Sensing (NP2PWBRU)</v>
      </c>
      <c r="C45" s="5">
        <v>2008</v>
      </c>
      <c r="D45" s="5" t="s">
        <v>216</v>
      </c>
      <c r="E45" s="5" t="s">
        <v>213</v>
      </c>
      <c r="F45" s="5" t="s">
        <v>217</v>
      </c>
      <c r="G45" s="5" t="s">
        <v>218</v>
      </c>
      <c r="H45" s="5" t="s">
        <v>219</v>
      </c>
      <c r="I45" s="6" t="s">
        <v>34</v>
      </c>
      <c r="J45" s="5" t="b">
        <f t="shared" ca="1" si="1"/>
        <v>0</v>
      </c>
      <c r="K45" s="7" t="str">
        <f>IF(ISNA(VLOOKUP($B45,geographic!$A:$B,1,0)), "no", "yes")</f>
        <v>yes</v>
      </c>
      <c r="L45" s="8" t="str">
        <f>IF(ISNA(VLOOKUP($B45,scientific!$A:$B,1,0)), "no", "yes")</f>
        <v>yes</v>
      </c>
      <c r="M45" s="8" t="str">
        <f>IF(ISNA(VLOOKUP($B45,datasets!$B:$C,1,0)), "no", "yes")</f>
        <v>yes</v>
      </c>
      <c r="N45" s="8" t="str">
        <f>IF(ISNA(VLOOKUP($B45,processing!$B:$C,1,0)), "no", "yes")</f>
        <v>yes</v>
      </c>
      <c r="O45" s="8" t="str">
        <f>IF(ISNA(VLOOKUP($B45,outputs!$B:$C,1,0)), "no", "yes")</f>
        <v>yes</v>
      </c>
      <c r="P45" s="8" t="str">
        <f>IF(ISNA(VLOOKUP($B45,accuracy!$B:$I,1,0)), "no", "yes")</f>
        <v>yes</v>
      </c>
    </row>
    <row r="46" spans="1:16" ht="12.75" customHeight="1">
      <c r="A46" s="6" t="s">
        <v>220</v>
      </c>
      <c r="B46" s="5" t="str">
        <f t="shared" si="0"/>
        <v>Geyman et al. 2022, Nature (PXC5ENIG)</v>
      </c>
      <c r="C46" s="6">
        <v>2022</v>
      </c>
      <c r="D46" s="6" t="s">
        <v>221</v>
      </c>
      <c r="E46" s="6" t="s">
        <v>222</v>
      </c>
      <c r="F46" s="12" t="s">
        <v>223</v>
      </c>
      <c r="G46" s="6" t="s">
        <v>224</v>
      </c>
      <c r="H46" s="6" t="s">
        <v>225</v>
      </c>
      <c r="I46" s="6" t="s">
        <v>164</v>
      </c>
      <c r="J46" s="5" t="b">
        <f t="shared" ca="1" si="1"/>
        <v>0</v>
      </c>
      <c r="K46" s="7" t="str">
        <f>IF(ISNA(VLOOKUP($B46,geographic!$A:$B,1,0)), "no", "yes")</f>
        <v>yes</v>
      </c>
      <c r="L46" s="8" t="str">
        <f>IF(ISNA(VLOOKUP($B46,scientific!$A:$B,1,0)), "no", "yes")</f>
        <v>yes</v>
      </c>
      <c r="M46" s="8" t="str">
        <f>IF(ISNA(VLOOKUP($B46,datasets!$B:$C,1,0)), "no", "yes")</f>
        <v>yes</v>
      </c>
      <c r="N46" s="8" t="str">
        <f>IF(ISNA(VLOOKUP($B46,processing!$B:$C,1,0)), "no", "yes")</f>
        <v>yes</v>
      </c>
      <c r="O46" s="8" t="str">
        <f>IF(ISNA(VLOOKUP($B46,outputs!$B:$C,1,0)), "no", "yes")</f>
        <v>yes</v>
      </c>
      <c r="P46" s="8" t="str">
        <f>IF(ISNA(VLOOKUP($B46,accuracy!$B:$I,1,0)), "no", "yes")</f>
        <v>yes</v>
      </c>
    </row>
    <row r="47" spans="1:16" ht="12.75" customHeight="1">
      <c r="A47" s="4" t="s">
        <v>16</v>
      </c>
      <c r="B47" s="5" t="str">
        <f t="shared" si="0"/>
        <v>Giordano et al. 2018, ISPRS Annals of Photogrammetry, Remote Sensing and Spatial Information Sciences (ERBERDB6)</v>
      </c>
      <c r="C47" s="5">
        <v>2018</v>
      </c>
      <c r="D47" s="5" t="s">
        <v>226</v>
      </c>
      <c r="E47" s="5" t="s">
        <v>227</v>
      </c>
      <c r="F47" s="5" t="s">
        <v>228</v>
      </c>
      <c r="G47" s="5" t="s">
        <v>143</v>
      </c>
      <c r="H47" s="5" t="s">
        <v>229</v>
      </c>
      <c r="I47" s="6" t="s">
        <v>164</v>
      </c>
      <c r="J47" s="5" t="b">
        <f t="shared" ca="1" si="1"/>
        <v>0</v>
      </c>
      <c r="K47" s="7" t="str">
        <f>IF(ISNA(VLOOKUP($B47,geographic!$A:$B,1,0)), "no", "yes")</f>
        <v>yes</v>
      </c>
      <c r="L47" s="8" t="str">
        <f>IF(ISNA(VLOOKUP($B47,scientific!$A:$B,1,0)), "no", "yes")</f>
        <v>yes</v>
      </c>
      <c r="M47" s="8" t="str">
        <f>IF(ISNA(VLOOKUP($B47,datasets!$B:$C,1,0)), "no", "yes")</f>
        <v>yes</v>
      </c>
      <c r="N47" s="8" t="str">
        <f>IF(ISNA(VLOOKUP($B47,processing!$B:$C,1,0)), "no", "yes")</f>
        <v>yes</v>
      </c>
      <c r="O47" s="8" t="str">
        <f>IF(ISNA(VLOOKUP($B47,outputs!$B:$C,1,0)), "no", "yes")</f>
        <v>yes</v>
      </c>
      <c r="P47" s="8" t="str">
        <f>IF(ISNA(VLOOKUP($B47,accuracy!$B:$I,1,0)), "no", "yes")</f>
        <v>yes</v>
      </c>
    </row>
    <row r="48" spans="1:16" ht="12.75" customHeight="1">
      <c r="A48" s="4" t="s">
        <v>220</v>
      </c>
      <c r="B48" s="5" t="str">
        <f t="shared" si="0"/>
        <v>Girod et al. 2018, Geoscientific Instrumentation, Methods and Data Systems (V5H2LDCV)</v>
      </c>
      <c r="C48" s="5">
        <v>2018</v>
      </c>
      <c r="D48" s="5" t="s">
        <v>230</v>
      </c>
      <c r="E48" s="5" t="s">
        <v>231</v>
      </c>
      <c r="F48" s="5" t="s">
        <v>232</v>
      </c>
      <c r="G48" s="5" t="s">
        <v>233</v>
      </c>
      <c r="H48" s="5" t="s">
        <v>234</v>
      </c>
      <c r="I48" s="6" t="s">
        <v>164</v>
      </c>
      <c r="J48" s="5" t="b">
        <f t="shared" ca="1" si="1"/>
        <v>0</v>
      </c>
      <c r="K48" s="7" t="str">
        <f>IF(ISNA(VLOOKUP($B48,geographic!$A:$B,1,0)), "no", "yes")</f>
        <v>yes</v>
      </c>
      <c r="L48" s="8" t="str">
        <f>IF(ISNA(VLOOKUP($B48,scientific!$A:$B,1,0)), "no", "yes")</f>
        <v>yes</v>
      </c>
      <c r="M48" s="8" t="str">
        <f>IF(ISNA(VLOOKUP($B48,datasets!$B:$C,1,0)), "no", "yes")</f>
        <v>yes</v>
      </c>
      <c r="N48" s="8" t="str">
        <f>IF(ISNA(VLOOKUP($B48,processing!$B:$C,1,0)), "no", "yes")</f>
        <v>yes</v>
      </c>
      <c r="O48" s="8" t="str">
        <f>IF(ISNA(VLOOKUP($B48,outputs!$B:$C,1,0)), "no", "yes")</f>
        <v>yes</v>
      </c>
      <c r="P48" s="8" t="str">
        <f>IF(ISNA(VLOOKUP($B48,accuracy!$B:$I,1,0)), "no", "yes")</f>
        <v>yes</v>
      </c>
    </row>
    <row r="49" spans="1:16" ht="12.75" customHeight="1">
      <c r="A49" s="4" t="s">
        <v>54</v>
      </c>
      <c r="B49" s="5" t="str">
        <f t="shared" si="0"/>
        <v>Goerlich et al. 2017, Remote Sensing (TPNA7T79)</v>
      </c>
      <c r="C49" s="5">
        <v>2017</v>
      </c>
      <c r="D49" s="5" t="s">
        <v>235</v>
      </c>
      <c r="E49" s="5" t="s">
        <v>236</v>
      </c>
      <c r="F49" s="5" t="s">
        <v>237</v>
      </c>
      <c r="G49" s="5" t="s">
        <v>103</v>
      </c>
      <c r="H49" s="5" t="s">
        <v>238</v>
      </c>
      <c r="I49" s="6" t="s">
        <v>34</v>
      </c>
      <c r="J49" s="5" t="b">
        <f t="shared" ca="1" si="1"/>
        <v>0</v>
      </c>
      <c r="K49" s="7" t="str">
        <f>IF(ISNA(VLOOKUP($B49,geographic!$A:$B,1,0)), "no", "yes")</f>
        <v>yes</v>
      </c>
      <c r="L49" s="8" t="str">
        <f>IF(ISNA(VLOOKUP($B49,scientific!$A:$B,1,0)), "no", "yes")</f>
        <v>yes</v>
      </c>
      <c r="M49" s="8" t="str">
        <f>IF(ISNA(VLOOKUP($B49,datasets!$B:$C,1,0)), "no", "yes")</f>
        <v>yes</v>
      </c>
      <c r="N49" s="8" t="str">
        <f>IF(ISNA(VLOOKUP($B49,processing!$B:$C,1,0)), "no", "yes")</f>
        <v>yes</v>
      </c>
      <c r="O49" s="8" t="str">
        <f>IF(ISNA(VLOOKUP($B49,outputs!$B:$C,1,0)), "no", "yes")</f>
        <v>yes</v>
      </c>
      <c r="P49" s="8" t="str">
        <f>IF(ISNA(VLOOKUP($B49,accuracy!$B:$I,1,0)), "no", "yes")</f>
        <v>yes</v>
      </c>
    </row>
    <row r="50" spans="1:16" ht="12.75" customHeight="1">
      <c r="A50" s="4" t="s">
        <v>68</v>
      </c>
      <c r="B50" s="5" t="str">
        <f t="shared" si="0"/>
        <v>Gomez 2012, arXiv (87CUAK8B)</v>
      </c>
      <c r="C50" s="5">
        <v>2012</v>
      </c>
      <c r="D50" s="5" t="s">
        <v>239</v>
      </c>
      <c r="E50" s="5" t="s">
        <v>240</v>
      </c>
      <c r="F50" s="5" t="s">
        <v>241</v>
      </c>
      <c r="G50" s="6" t="s">
        <v>242</v>
      </c>
      <c r="I50" s="6" t="s">
        <v>34</v>
      </c>
      <c r="J50" s="5" t="b">
        <f t="shared" ca="1" si="1"/>
        <v>0</v>
      </c>
      <c r="K50" s="7" t="str">
        <f>IF(ISNA(VLOOKUP($B50,geographic!$A:$B,1,0)), "no", "yes")</f>
        <v>yes</v>
      </c>
      <c r="L50" s="8" t="str">
        <f>IF(ISNA(VLOOKUP($B50,scientific!$A:$B,1,0)), "no", "yes")</f>
        <v>yes</v>
      </c>
      <c r="M50" s="8" t="str">
        <f>IF(ISNA(VLOOKUP($B50,datasets!$B:$C,1,0)), "no", "yes")</f>
        <v>yes</v>
      </c>
      <c r="N50" s="8" t="str">
        <f>IF(ISNA(VLOOKUP($B50,processing!$B:$C,1,0)), "no", "yes")</f>
        <v>yes</v>
      </c>
      <c r="O50" s="8" t="str">
        <f>IF(ISNA(VLOOKUP($B50,outputs!$B:$C,1,0)), "no", "yes")</f>
        <v>yes</v>
      </c>
      <c r="P50" s="8" t="str">
        <f>IF(ISNA(VLOOKUP($B50,accuracy!$B:$I,1,0)), "no", "yes")</f>
        <v>yes</v>
      </c>
    </row>
    <row r="51" spans="1:16" ht="12.75" customHeight="1">
      <c r="A51" s="4" t="s">
        <v>16</v>
      </c>
      <c r="B51" s="5" t="str">
        <f t="shared" si="0"/>
        <v>Gomez et al. 2015, Geomorphology (96JUIQK7)</v>
      </c>
      <c r="C51" s="5">
        <v>2015</v>
      </c>
      <c r="D51" s="5" t="s">
        <v>243</v>
      </c>
      <c r="E51" s="5" t="s">
        <v>244</v>
      </c>
      <c r="F51" s="5" t="s">
        <v>245</v>
      </c>
      <c r="G51" s="5" t="s">
        <v>173</v>
      </c>
      <c r="H51" s="5" t="s">
        <v>246</v>
      </c>
      <c r="I51" s="6" t="s">
        <v>22</v>
      </c>
      <c r="J51" s="5" t="b">
        <f t="shared" ca="1" si="1"/>
        <v>0</v>
      </c>
      <c r="K51" s="7" t="str">
        <f>IF(ISNA(VLOOKUP($B51,geographic!$A:$B,1,0)), "no", "yes")</f>
        <v>yes</v>
      </c>
      <c r="L51" s="8" t="str">
        <f>IF(ISNA(VLOOKUP($B51,scientific!$A:$B,1,0)), "no", "yes")</f>
        <v>yes</v>
      </c>
      <c r="M51" s="8" t="str">
        <f>IF(ISNA(VLOOKUP($B51,datasets!$B:$C,1,0)), "no", "yes")</f>
        <v>yes</v>
      </c>
      <c r="N51" s="8" t="str">
        <f>IF(ISNA(VLOOKUP($B51,processing!$B:$C,1,0)), "no", "yes")</f>
        <v>yes</v>
      </c>
      <c r="O51" s="8" t="str">
        <f>IF(ISNA(VLOOKUP($B51,outputs!$B:$C,1,0)), "no", "yes")</f>
        <v>yes</v>
      </c>
      <c r="P51" s="8" t="str">
        <f>IF(ISNA(VLOOKUP($B51,accuracy!$B:$I,1,0)), "no", "yes")</f>
        <v>yes</v>
      </c>
    </row>
    <row r="52" spans="1:16" ht="12.75" customHeight="1">
      <c r="A52" s="4" t="s">
        <v>16</v>
      </c>
      <c r="B52" s="5" t="str">
        <f t="shared" si="0"/>
        <v>Gonçalves 2016, ISPRS - International Archives of the Photogrammetry, Remote Sensing and Spatial Information Sciences (4N97ZMU9)</v>
      </c>
      <c r="C52" s="5">
        <v>2016</v>
      </c>
      <c r="D52" s="5" t="s">
        <v>247</v>
      </c>
      <c r="E52" s="5" t="s">
        <v>248</v>
      </c>
      <c r="F52" s="5" t="s">
        <v>249</v>
      </c>
      <c r="G52" s="5" t="s">
        <v>193</v>
      </c>
      <c r="H52" s="5" t="s">
        <v>250</v>
      </c>
      <c r="I52" s="6" t="s">
        <v>22</v>
      </c>
      <c r="J52" s="5" t="b">
        <f t="shared" ca="1" si="1"/>
        <v>0</v>
      </c>
      <c r="K52" s="7" t="str">
        <f>IF(ISNA(VLOOKUP($B52,geographic!$A:$B,1,0)), "no", "yes")</f>
        <v>yes</v>
      </c>
      <c r="L52" s="8" t="str">
        <f>IF(ISNA(VLOOKUP($B52,scientific!$A:$B,1,0)), "no", "yes")</f>
        <v>yes</v>
      </c>
      <c r="M52" s="8" t="str">
        <f>IF(ISNA(VLOOKUP($B52,datasets!$B:$C,1,0)), "no", "yes")</f>
        <v>yes</v>
      </c>
      <c r="N52" s="8" t="str">
        <f>IF(ISNA(VLOOKUP($B52,processing!$B:$C,1,0)), "no", "yes")</f>
        <v>yes</v>
      </c>
      <c r="O52" s="8" t="str">
        <f>IF(ISNA(VLOOKUP($B52,outputs!$B:$C,1,0)), "no", "yes")</f>
        <v>yes</v>
      </c>
      <c r="P52" s="8" t="str">
        <f>IF(ISNA(VLOOKUP($B52,accuracy!$B:$I,1,0)), "no", "yes")</f>
        <v>yes</v>
      </c>
    </row>
    <row r="53" spans="1:16" ht="12.75" customHeight="1">
      <c r="A53" s="6" t="s">
        <v>28</v>
      </c>
      <c r="B53" s="5" t="str">
        <f t="shared" si="0"/>
        <v>Goossens et al. 2006, Journal of Archaeological Science (TH6B9CR4)</v>
      </c>
      <c r="C53" s="5">
        <v>2006</v>
      </c>
      <c r="D53" s="5" t="s">
        <v>251</v>
      </c>
      <c r="E53" s="5" t="s">
        <v>252</v>
      </c>
      <c r="F53" s="5" t="s">
        <v>253</v>
      </c>
      <c r="G53" s="5" t="s">
        <v>254</v>
      </c>
      <c r="H53" s="5" t="s">
        <v>255</v>
      </c>
      <c r="I53" s="6" t="s">
        <v>34</v>
      </c>
      <c r="J53" s="5" t="b">
        <f t="shared" ca="1" si="1"/>
        <v>0</v>
      </c>
      <c r="K53" s="7" t="str">
        <f>IF(ISNA(VLOOKUP($B53,geographic!$A:$B,1,0)), "no", "yes")</f>
        <v>yes</v>
      </c>
      <c r="L53" s="8" t="str">
        <f>IF(ISNA(VLOOKUP($B53,scientific!$A:$B,1,0)), "no", "yes")</f>
        <v>yes</v>
      </c>
      <c r="M53" s="8" t="str">
        <f>IF(ISNA(VLOOKUP($B53,datasets!$B:$C,1,0)), "no", "yes")</f>
        <v>yes</v>
      </c>
      <c r="N53" s="8" t="str">
        <f>IF(ISNA(VLOOKUP($B53,processing!$B:$C,1,0)), "no", "yes")</f>
        <v>yes</v>
      </c>
      <c r="O53" s="8" t="str">
        <f>IF(ISNA(VLOOKUP($B53,outputs!$B:$C,1,0)), "no", "yes")</f>
        <v>yes</v>
      </c>
      <c r="P53" s="8" t="str">
        <f>IF(ISNA(VLOOKUP($B53,accuracy!$B:$I,1,0)), "no", "yes")</f>
        <v>yes</v>
      </c>
    </row>
    <row r="54" spans="1:16" ht="12.75" customHeight="1">
      <c r="A54" s="6" t="s">
        <v>74</v>
      </c>
      <c r="B54" s="5" t="str">
        <f t="shared" si="0"/>
        <v>Grottoli et al. 2021, Remote Sensing (ISESFWSP)</v>
      </c>
      <c r="C54" s="5">
        <v>2021</v>
      </c>
      <c r="D54" s="5" t="s">
        <v>256</v>
      </c>
      <c r="E54" s="5" t="s">
        <v>257</v>
      </c>
      <c r="F54" s="5" t="s">
        <v>258</v>
      </c>
      <c r="G54" s="5" t="s">
        <v>103</v>
      </c>
      <c r="H54" s="5" t="s">
        <v>259</v>
      </c>
      <c r="I54" s="6" t="s">
        <v>34</v>
      </c>
      <c r="J54" s="5" t="b">
        <f t="shared" ca="1" si="1"/>
        <v>0</v>
      </c>
      <c r="K54" s="7" t="str">
        <f>IF(ISNA(VLOOKUP($B54,geographic!$A:$B,1,0)), "no", "yes")</f>
        <v>yes</v>
      </c>
      <c r="L54" s="8" t="str">
        <f>IF(ISNA(VLOOKUP($B54,scientific!$A:$B,1,0)), "no", "yes")</f>
        <v>yes</v>
      </c>
      <c r="M54" s="8" t="str">
        <f>IF(ISNA(VLOOKUP($B54,datasets!$B:$C,1,0)), "no", "yes")</f>
        <v>yes</v>
      </c>
      <c r="N54" s="8" t="str">
        <f>IF(ISNA(VLOOKUP($B54,processing!$B:$C,1,0)), "no", "yes")</f>
        <v>yes</v>
      </c>
      <c r="O54" s="8" t="str">
        <f>IF(ISNA(VLOOKUP($B54,outputs!$B:$C,1,0)), "no", "yes")</f>
        <v>yes</v>
      </c>
      <c r="P54" s="8" t="str">
        <f>IF(ISNA(VLOOKUP($B54,accuracy!$B:$I,1,0)), "no", "yes")</f>
        <v>yes</v>
      </c>
    </row>
    <row r="55" spans="1:16" ht="12.75" customHeight="1">
      <c r="A55" s="4" t="s">
        <v>154</v>
      </c>
      <c r="B55" s="5" t="str">
        <f t="shared" si="0"/>
        <v>Guerin et al. 2020, Geomorphology (6J9XIMI9)</v>
      </c>
      <c r="C55" s="5">
        <v>2020</v>
      </c>
      <c r="D55" s="5" t="s">
        <v>260</v>
      </c>
      <c r="E55" s="5" t="s">
        <v>261</v>
      </c>
      <c r="F55" s="5" t="s">
        <v>262</v>
      </c>
      <c r="G55" s="5" t="s">
        <v>173</v>
      </c>
      <c r="H55" s="5" t="s">
        <v>263</v>
      </c>
      <c r="I55" s="6" t="s">
        <v>164</v>
      </c>
      <c r="J55" s="5" t="b">
        <f t="shared" ca="1" si="1"/>
        <v>0</v>
      </c>
      <c r="K55" s="7" t="str">
        <f>IF(ISNA(VLOOKUP($B55,geographic!$A:$B,1,0)), "no", "yes")</f>
        <v>yes</v>
      </c>
      <c r="L55" s="8" t="str">
        <f>IF(ISNA(VLOOKUP($B55,scientific!$A:$B,1,0)), "no", "yes")</f>
        <v>yes</v>
      </c>
      <c r="M55" s="8" t="str">
        <f>IF(ISNA(VLOOKUP($B55,datasets!$B:$C,1,0)), "no", "yes")</f>
        <v>yes</v>
      </c>
      <c r="N55" s="8" t="str">
        <f>IF(ISNA(VLOOKUP($B55,processing!$B:$C,1,0)), "no", "yes")</f>
        <v>yes</v>
      </c>
      <c r="O55" s="8" t="str">
        <f>IF(ISNA(VLOOKUP($B55,outputs!$B:$C,1,0)), "no", "yes")</f>
        <v>yes</v>
      </c>
      <c r="P55" s="8" t="str">
        <f>IF(ISNA(VLOOKUP($B55,accuracy!$B:$I,1,0)), "no", "yes")</f>
        <v>yes</v>
      </c>
    </row>
    <row r="56" spans="1:16" ht="12.75" customHeight="1">
      <c r="A56" s="6" t="s">
        <v>44</v>
      </c>
      <c r="B56" s="5" t="str">
        <f t="shared" si="0"/>
        <v>Heisig and Simmen 2021, PFG – Journal of Photogrammetry, Remote Sensing and Geoinformation Science (E9FLCYRK)</v>
      </c>
      <c r="C56" s="6">
        <v>2021</v>
      </c>
      <c r="D56" s="11" t="s">
        <v>264</v>
      </c>
      <c r="E56" s="6" t="s">
        <v>265</v>
      </c>
      <c r="F56" s="6" t="s">
        <v>266</v>
      </c>
      <c r="G56" s="6" t="s">
        <v>267</v>
      </c>
      <c r="H56" s="6" t="s">
        <v>268</v>
      </c>
      <c r="I56" s="6" t="s">
        <v>164</v>
      </c>
      <c r="J56" s="5" t="b">
        <f t="shared" ca="1" si="1"/>
        <v>0</v>
      </c>
      <c r="K56" s="7" t="str">
        <f>IF(ISNA(VLOOKUP($B56,geographic!$A:$B,1,0)), "no", "yes")</f>
        <v>yes</v>
      </c>
      <c r="L56" s="8" t="str">
        <f>IF(ISNA(VLOOKUP($B56,scientific!$A:$B,1,0)), "no", "yes")</f>
        <v>yes</v>
      </c>
      <c r="M56" s="8" t="str">
        <f>IF(ISNA(VLOOKUP($B56,datasets!$B:$C,1,0)), "no", "yes")</f>
        <v>yes</v>
      </c>
      <c r="N56" s="8" t="str">
        <f>IF(ISNA(VLOOKUP($B56,processing!$B:$C,1,0)), "no", "yes")</f>
        <v>yes</v>
      </c>
      <c r="O56" s="8" t="str">
        <f>IF(ISNA(VLOOKUP($B56,outputs!$B:$C,1,0)), "no", "yes")</f>
        <v>yes</v>
      </c>
      <c r="P56" s="8" t="str">
        <f>IF(ISNA(VLOOKUP($B56,accuracy!$B:$I,1,0)), "no", "yes")</f>
        <v>yes</v>
      </c>
    </row>
    <row r="57" spans="1:16" ht="12.75" customHeight="1">
      <c r="A57" s="6" t="s">
        <v>16</v>
      </c>
      <c r="B57" s="5" t="str">
        <f t="shared" si="0"/>
        <v>Holden and Smit 2019, South African Journal of Geomatics (PJ3SVQP3)</v>
      </c>
      <c r="C57" s="5">
        <v>2019</v>
      </c>
      <c r="D57" s="5" t="s">
        <v>269</v>
      </c>
      <c r="E57" s="5" t="s">
        <v>270</v>
      </c>
      <c r="F57" s="5" t="s">
        <v>271</v>
      </c>
      <c r="G57" s="5" t="s">
        <v>272</v>
      </c>
      <c r="H57" s="6" t="s">
        <v>273</v>
      </c>
      <c r="I57" s="6" t="s">
        <v>274</v>
      </c>
      <c r="J57" s="5" t="b">
        <f t="shared" ca="1" si="1"/>
        <v>0</v>
      </c>
      <c r="K57" s="7" t="str">
        <f>IF(ISNA(VLOOKUP($B57,geographic!$A:$B,1,0)), "no", "yes")</f>
        <v>yes</v>
      </c>
      <c r="L57" s="8" t="str">
        <f>IF(ISNA(VLOOKUP($B57,scientific!$A:$B,1,0)), "no", "yes")</f>
        <v>yes</v>
      </c>
      <c r="M57" s="8" t="str">
        <f>IF(ISNA(VLOOKUP($B57,datasets!$B:$C,1,0)), "no", "yes")</f>
        <v>yes</v>
      </c>
      <c r="N57" s="8" t="str">
        <f>IF(ISNA(VLOOKUP($B57,processing!$B:$C,1,0)), "no", "yes")</f>
        <v>yes</v>
      </c>
      <c r="O57" s="8" t="str">
        <f>IF(ISNA(VLOOKUP($B57,outputs!$B:$C,1,0)), "no", "yes")</f>
        <v>yes</v>
      </c>
      <c r="P57" s="8" t="str">
        <f>IF(ISNA(VLOOKUP($B57,accuracy!$B:$I,1,0)), "no", "yes")</f>
        <v>yes</v>
      </c>
    </row>
    <row r="58" spans="1:16" ht="12.75" customHeight="1">
      <c r="A58" s="6" t="s">
        <v>16</v>
      </c>
      <c r="B58" s="5" t="str">
        <f t="shared" si="0"/>
        <v>Holmlund 2021, Journal of Glaciology (AYRB3XCS)</v>
      </c>
      <c r="C58" s="5">
        <v>2021</v>
      </c>
      <c r="D58" s="5" t="s">
        <v>275</v>
      </c>
      <c r="E58" s="5" t="s">
        <v>276</v>
      </c>
      <c r="F58" s="5" t="s">
        <v>277</v>
      </c>
      <c r="G58" s="5" t="s">
        <v>32</v>
      </c>
      <c r="H58" s="5" t="s">
        <v>278</v>
      </c>
      <c r="I58" s="6" t="s">
        <v>22</v>
      </c>
      <c r="J58" s="5" t="b">
        <f t="shared" ca="1" si="1"/>
        <v>0</v>
      </c>
      <c r="K58" s="7" t="str">
        <f>IF(ISNA(VLOOKUP($B58,geographic!$A:$B,1,0)), "no", "yes")</f>
        <v>yes</v>
      </c>
      <c r="L58" s="8" t="str">
        <f>IF(ISNA(VLOOKUP($B58,scientific!$A:$B,1,0)), "no", "yes")</f>
        <v>yes</v>
      </c>
      <c r="M58" s="8" t="str">
        <f>IF(ISNA(VLOOKUP($B58,datasets!$B:$C,1,0)), "no", "yes")</f>
        <v>yes</v>
      </c>
      <c r="N58" s="8" t="str">
        <f>IF(ISNA(VLOOKUP($B58,processing!$B:$C,1,0)), "no", "yes")</f>
        <v>yes</v>
      </c>
      <c r="O58" s="8" t="str">
        <f>IF(ISNA(VLOOKUP($B58,outputs!$B:$C,1,0)), "no", "yes")</f>
        <v>yes</v>
      </c>
      <c r="P58" s="8" t="str">
        <f>IF(ISNA(VLOOKUP($B58,accuracy!$B:$I,1,0)), "no", "yes")</f>
        <v>yes</v>
      </c>
    </row>
    <row r="59" spans="1:16" ht="12.75" customHeight="1">
      <c r="A59" s="6" t="s">
        <v>16</v>
      </c>
      <c r="B59" s="5" t="str">
        <f t="shared" si="0"/>
        <v>Holmlund and Holmlund 2019, Geografiska Annaler: Series A, Physical Geography (LYMM9UQZ)</v>
      </c>
      <c r="C59" s="5">
        <v>2019</v>
      </c>
      <c r="D59" s="5" t="s">
        <v>279</v>
      </c>
      <c r="E59" s="5" t="s">
        <v>280</v>
      </c>
      <c r="F59" s="5" t="s">
        <v>281</v>
      </c>
      <c r="G59" s="5" t="s">
        <v>282</v>
      </c>
      <c r="H59" s="5" t="s">
        <v>283</v>
      </c>
      <c r="I59" s="6" t="s">
        <v>22</v>
      </c>
      <c r="J59" s="5" t="b">
        <f t="shared" ca="1" si="1"/>
        <v>0</v>
      </c>
      <c r="K59" s="7" t="str">
        <f>IF(ISNA(VLOOKUP($B59,geographic!$A:$B,1,0)), "no", "yes")</f>
        <v>yes</v>
      </c>
      <c r="L59" s="8" t="str">
        <f>IF(ISNA(VLOOKUP($B59,scientific!$A:$B,1,0)), "no", "yes")</f>
        <v>yes</v>
      </c>
      <c r="M59" s="8" t="str">
        <f>IF(ISNA(VLOOKUP($B59,datasets!$B:$C,1,0)), "no", "yes")</f>
        <v>yes</v>
      </c>
      <c r="N59" s="8" t="str">
        <f>IF(ISNA(VLOOKUP($B59,processing!$B:$C,1,0)), "no", "yes")</f>
        <v>yes</v>
      </c>
      <c r="O59" s="8" t="str">
        <f>IF(ISNA(VLOOKUP($B59,outputs!$B:$C,1,0)), "no", "yes")</f>
        <v>yes</v>
      </c>
      <c r="P59" s="8" t="str">
        <f>IF(ISNA(VLOOKUP($B59,accuracy!$B:$I,1,0)), "no", "yes")</f>
        <v>yes</v>
      </c>
    </row>
    <row r="60" spans="1:16" ht="12.75" customHeight="1">
      <c r="A60" s="4" t="s">
        <v>54</v>
      </c>
      <c r="B60" s="5" t="str">
        <f t="shared" si="0"/>
        <v>Holzer et al. 2015, The Cryosphere (5UI9RGTX)</v>
      </c>
      <c r="C60" s="5">
        <v>2015</v>
      </c>
      <c r="D60" s="5" t="s">
        <v>284</v>
      </c>
      <c r="E60" s="5" t="s">
        <v>285</v>
      </c>
      <c r="F60" s="5" t="s">
        <v>286</v>
      </c>
      <c r="G60" s="5" t="s">
        <v>91</v>
      </c>
      <c r="H60" s="5" t="s">
        <v>287</v>
      </c>
      <c r="I60" s="6" t="s">
        <v>34</v>
      </c>
      <c r="J60" s="5" t="b">
        <f t="shared" ca="1" si="1"/>
        <v>0</v>
      </c>
      <c r="K60" s="7" t="str">
        <f>IF(ISNA(VLOOKUP($B60,geographic!$A:$B,1,0)), "no", "yes")</f>
        <v>yes</v>
      </c>
      <c r="L60" s="8" t="str">
        <f>IF(ISNA(VLOOKUP($B60,scientific!$A:$B,1,0)), "no", "yes")</f>
        <v>yes</v>
      </c>
      <c r="M60" s="8" t="str">
        <f>IF(ISNA(VLOOKUP($B60,datasets!$B:$C,1,0)), "no", "yes")</f>
        <v>yes</v>
      </c>
      <c r="N60" s="8" t="str">
        <f>IF(ISNA(VLOOKUP($B60,processing!$B:$C,1,0)), "no", "yes")</f>
        <v>yes</v>
      </c>
      <c r="O60" s="8" t="str">
        <f>IF(ISNA(VLOOKUP($B60,outputs!$B:$C,1,0)), "no", "yes")</f>
        <v>yes</v>
      </c>
      <c r="P60" s="8" t="str">
        <f>IF(ISNA(VLOOKUP($B60,accuracy!$B:$I,1,0)), "no", "yes")</f>
        <v>yes</v>
      </c>
    </row>
    <row r="61" spans="1:16" ht="12.75" customHeight="1">
      <c r="A61" s="6" t="s">
        <v>16</v>
      </c>
      <c r="B61" s="5" t="str">
        <f t="shared" si="0"/>
        <v>Ishiguro et al. 2016, Geomorphology (GSL8VV32)</v>
      </c>
      <c r="C61" s="5">
        <v>2016</v>
      </c>
      <c r="D61" s="5" t="s">
        <v>288</v>
      </c>
      <c r="E61" s="5" t="s">
        <v>289</v>
      </c>
      <c r="F61" s="5" t="s">
        <v>290</v>
      </c>
      <c r="G61" s="5" t="s">
        <v>173</v>
      </c>
      <c r="H61" s="5" t="s">
        <v>291</v>
      </c>
      <c r="I61" s="6" t="s">
        <v>22</v>
      </c>
      <c r="J61" s="5" t="b">
        <f t="shared" ca="1" si="1"/>
        <v>0</v>
      </c>
      <c r="K61" s="7" t="str">
        <f>IF(ISNA(VLOOKUP($B61,geographic!$A:$B,1,0)), "no", "yes")</f>
        <v>yes</v>
      </c>
      <c r="L61" s="8" t="str">
        <f>IF(ISNA(VLOOKUP($B61,scientific!$A:$B,1,0)), "no", "yes")</f>
        <v>yes</v>
      </c>
      <c r="M61" s="8" t="str">
        <f>IF(ISNA(VLOOKUP($B61,datasets!$B:$C,1,0)), "no", "yes")</f>
        <v>yes</v>
      </c>
      <c r="N61" s="8" t="str">
        <f>IF(ISNA(VLOOKUP($B61,processing!$B:$C,1,0)), "no", "yes")</f>
        <v>yes</v>
      </c>
      <c r="O61" s="8" t="str">
        <f>IF(ISNA(VLOOKUP($B61,outputs!$B:$C,1,0)), "no", "yes")</f>
        <v>yes</v>
      </c>
      <c r="P61" s="8" t="str">
        <f>IF(ISNA(VLOOKUP($B61,accuracy!$B:$I,1,0)), "no", "yes")</f>
        <v>yes</v>
      </c>
    </row>
    <row r="62" spans="1:16" ht="12.75" customHeight="1">
      <c r="A62" s="6" t="s">
        <v>16</v>
      </c>
      <c r="B62" s="5" t="str">
        <f t="shared" si="0"/>
        <v>Jao et al. 2014, Environments (QQMI8N9T)</v>
      </c>
      <c r="C62" s="5">
        <v>2014</v>
      </c>
      <c r="D62" s="5" t="s">
        <v>292</v>
      </c>
      <c r="E62" s="5" t="s">
        <v>293</v>
      </c>
      <c r="F62" s="5" t="s">
        <v>294</v>
      </c>
      <c r="G62" s="5" t="s">
        <v>295</v>
      </c>
      <c r="H62" s="5" t="s">
        <v>296</v>
      </c>
      <c r="I62" s="6" t="s">
        <v>22</v>
      </c>
      <c r="J62" s="5" t="b">
        <f t="shared" ca="1" si="1"/>
        <v>0</v>
      </c>
      <c r="K62" s="7" t="str">
        <f>IF(ISNA(VLOOKUP($B62,geographic!$A:$B,1,0)), "no", "yes")</f>
        <v>yes</v>
      </c>
      <c r="L62" s="8" t="str">
        <f>IF(ISNA(VLOOKUP($B62,scientific!$A:$B,1,0)), "no", "yes")</f>
        <v>yes</v>
      </c>
      <c r="M62" s="8" t="str">
        <f>IF(ISNA(VLOOKUP($B62,datasets!$B:$C,1,0)), "no", "yes")</f>
        <v>yes</v>
      </c>
      <c r="N62" s="8" t="str">
        <f>IF(ISNA(VLOOKUP($B62,processing!$B:$C,1,0)), "no", "yes")</f>
        <v>yes</v>
      </c>
      <c r="O62" s="8" t="str">
        <f>IF(ISNA(VLOOKUP($B62,outputs!$B:$C,1,0)), "no", "yes")</f>
        <v>yes</v>
      </c>
      <c r="P62" s="8" t="str">
        <f>IF(ISNA(VLOOKUP($B62,accuracy!$B:$I,1,0)), "no", "yes")</f>
        <v>yes</v>
      </c>
    </row>
    <row r="63" spans="1:16" ht="12.75" customHeight="1">
      <c r="A63" s="6" t="s">
        <v>28</v>
      </c>
      <c r="B63" s="5" t="str">
        <f t="shared" si="0"/>
        <v>Kääb et al. 2021, The Cryosphere (RBYR4QG6)</v>
      </c>
      <c r="C63" s="5">
        <v>2021</v>
      </c>
      <c r="D63" s="5" t="s">
        <v>297</v>
      </c>
      <c r="E63" s="5" t="s">
        <v>298</v>
      </c>
      <c r="F63" s="5" t="s">
        <v>299</v>
      </c>
      <c r="G63" s="5" t="s">
        <v>91</v>
      </c>
      <c r="H63" s="5" t="s">
        <v>300</v>
      </c>
      <c r="I63" s="6" t="s">
        <v>34</v>
      </c>
      <c r="J63" s="5" t="b">
        <f t="shared" ca="1" si="1"/>
        <v>0</v>
      </c>
      <c r="K63" s="7" t="str">
        <f>IF(ISNA(VLOOKUP($B63,geographic!$A:$B,1,0)), "no", "yes")</f>
        <v>yes</v>
      </c>
      <c r="L63" s="8" t="str">
        <f>IF(ISNA(VLOOKUP($B63,scientific!$A:$B,1,0)), "no", "yes")</f>
        <v>yes</v>
      </c>
      <c r="M63" s="8" t="str">
        <f>IF(ISNA(VLOOKUP($B63,datasets!$B:$C,1,0)), "no", "yes")</f>
        <v>yes</v>
      </c>
      <c r="N63" s="8" t="str">
        <f>IF(ISNA(VLOOKUP($B63,processing!$B:$C,1,0)), "no", "yes")</f>
        <v>yes</v>
      </c>
      <c r="O63" s="8" t="str">
        <f>IF(ISNA(VLOOKUP($B63,outputs!$B:$C,1,0)), "no", "yes")</f>
        <v>yes</v>
      </c>
      <c r="P63" s="8" t="str">
        <f>IF(ISNA(VLOOKUP($B63,accuracy!$B:$I,1,0)), "no", "yes")</f>
        <v>yes</v>
      </c>
    </row>
    <row r="64" spans="1:16" ht="12.75" customHeight="1">
      <c r="A64" s="6" t="s">
        <v>16</v>
      </c>
      <c r="B64" s="5" t="str">
        <f t="shared" si="0"/>
        <v>Kavan 2020, Geografiska Annaler: Series A, Physical Geography (EYCHKICS)</v>
      </c>
      <c r="C64" s="5">
        <v>2020</v>
      </c>
      <c r="D64" s="5" t="s">
        <v>301</v>
      </c>
      <c r="E64" s="5" t="s">
        <v>302</v>
      </c>
      <c r="F64" s="5" t="s">
        <v>303</v>
      </c>
      <c r="G64" s="5" t="s">
        <v>282</v>
      </c>
      <c r="H64" s="5" t="s">
        <v>304</v>
      </c>
      <c r="I64" s="6" t="s">
        <v>22</v>
      </c>
      <c r="J64" s="5" t="b">
        <f t="shared" ca="1" si="1"/>
        <v>0</v>
      </c>
      <c r="K64" s="7" t="str">
        <f>IF(ISNA(VLOOKUP($B64,geographic!$A:$B,1,0)), "no", "yes")</f>
        <v>yes</v>
      </c>
      <c r="L64" s="8" t="str">
        <f>IF(ISNA(VLOOKUP($B64,scientific!$A:$B,1,0)), "no", "yes")</f>
        <v>yes</v>
      </c>
      <c r="M64" s="8" t="str">
        <f>IF(ISNA(VLOOKUP($B64,datasets!$B:$C,1,0)), "no", "yes")</f>
        <v>yes</v>
      </c>
      <c r="N64" s="8" t="str">
        <f>IF(ISNA(VLOOKUP($B64,processing!$B:$C,1,0)), "no", "yes")</f>
        <v>yes</v>
      </c>
      <c r="O64" s="8" t="str">
        <f>IF(ISNA(VLOOKUP($B64,outputs!$B:$C,1,0)), "no", "yes")</f>
        <v>yes</v>
      </c>
      <c r="P64" s="8" t="str">
        <f>IF(ISNA(VLOOKUP($B64,accuracy!$B:$I,1,0)), "no", "yes")</f>
        <v>yes</v>
      </c>
    </row>
    <row r="65" spans="1:16" ht="12.75" customHeight="1">
      <c r="A65" s="4" t="s">
        <v>28</v>
      </c>
      <c r="B65" s="5" t="str">
        <f t="shared" si="0"/>
        <v>King et al. 2020, One Earth (PB8P2UVG)</v>
      </c>
      <c r="C65" s="5">
        <v>2020</v>
      </c>
      <c r="D65" s="5" t="s">
        <v>305</v>
      </c>
      <c r="E65" s="5" t="s">
        <v>306</v>
      </c>
      <c r="F65" s="5" t="s">
        <v>307</v>
      </c>
      <c r="G65" s="5" t="s">
        <v>308</v>
      </c>
      <c r="H65" s="5" t="s">
        <v>309</v>
      </c>
      <c r="I65" s="6" t="s">
        <v>34</v>
      </c>
      <c r="J65" s="5" t="b">
        <f t="shared" ca="1" si="1"/>
        <v>0</v>
      </c>
      <c r="K65" s="7" t="str">
        <f>IF(ISNA(VLOOKUP($B65,geographic!$A:$B,1,0)), "no", "yes")</f>
        <v>yes</v>
      </c>
      <c r="L65" s="8" t="str">
        <f>IF(ISNA(VLOOKUP($B65,scientific!$A:$B,1,0)), "no", "yes")</f>
        <v>yes</v>
      </c>
      <c r="M65" s="8" t="str">
        <f>IF(ISNA(VLOOKUP($B65,datasets!$B:$C,1,0)), "no", "yes")</f>
        <v>yes</v>
      </c>
      <c r="N65" s="8" t="str">
        <f>IF(ISNA(VLOOKUP($B65,processing!$B:$C,1,0)), "no", "yes")</f>
        <v>yes</v>
      </c>
      <c r="O65" s="8" t="str">
        <f>IF(ISNA(VLOOKUP($B65,outputs!$B:$C,1,0)), "no", "yes")</f>
        <v>yes</v>
      </c>
      <c r="P65" s="8" t="str">
        <f>IF(ISNA(VLOOKUP($B65,accuracy!$B:$I,1,0)), "no", "yes")</f>
        <v>yes</v>
      </c>
    </row>
    <row r="66" spans="1:16" ht="12.75" customHeight="1">
      <c r="A66" s="6" t="s">
        <v>54</v>
      </c>
      <c r="B66" s="5" t="str">
        <f t="shared" si="0"/>
        <v>Klimetzek et al. 2021, Remote Sensing (UHTXA8J6)</v>
      </c>
      <c r="C66" s="5">
        <v>2021</v>
      </c>
      <c r="D66" s="5" t="s">
        <v>310</v>
      </c>
      <c r="E66" s="5" t="s">
        <v>311</v>
      </c>
      <c r="F66" s="5" t="s">
        <v>312</v>
      </c>
      <c r="G66" s="5" t="s">
        <v>103</v>
      </c>
      <c r="H66" s="5" t="s">
        <v>313</v>
      </c>
      <c r="I66" s="6" t="s">
        <v>34</v>
      </c>
      <c r="J66" s="5" t="b">
        <f t="shared" ca="1" si="1"/>
        <v>0</v>
      </c>
      <c r="K66" s="7" t="str">
        <f>IF(ISNA(VLOOKUP($B66,geographic!$A:$B,1,0)), "no", "yes")</f>
        <v>yes</v>
      </c>
      <c r="L66" s="8" t="str">
        <f>IF(ISNA(VLOOKUP($B66,scientific!$A:$B,1,0)), "no", "yes")</f>
        <v>yes</v>
      </c>
      <c r="M66" s="8" t="str">
        <f>IF(ISNA(VLOOKUP($B66,datasets!$B:$C,1,0)), "no", "yes")</f>
        <v>yes</v>
      </c>
      <c r="N66" s="8" t="str">
        <f>IF(ISNA(VLOOKUP($B66,processing!$B:$C,1,0)), "no", "yes")</f>
        <v>yes</v>
      </c>
      <c r="O66" s="8" t="str">
        <f>IF(ISNA(VLOOKUP($B66,outputs!$B:$C,1,0)), "no", "yes")</f>
        <v>yes</v>
      </c>
      <c r="P66" s="8" t="str">
        <f>IF(ISNA(VLOOKUP($B66,accuracy!$B:$I,1,0)), "no", "yes")</f>
        <v>yes</v>
      </c>
    </row>
    <row r="67" spans="1:16" ht="12.75" customHeight="1">
      <c r="A67" s="6" t="s">
        <v>16</v>
      </c>
      <c r="B67" s="5" t="str">
        <f t="shared" si="0"/>
        <v>Klug et al. 2012, Tenth International Conference on Permafrost (5MLZ39V2)</v>
      </c>
      <c r="C67" s="5">
        <v>2012</v>
      </c>
      <c r="D67" s="5" t="s">
        <v>314</v>
      </c>
      <c r="E67" s="5" t="s">
        <v>315</v>
      </c>
      <c r="F67" s="5" t="s">
        <v>316</v>
      </c>
      <c r="G67" s="5" t="s">
        <v>317</v>
      </c>
      <c r="H67" s="5" t="s">
        <v>318</v>
      </c>
      <c r="I67" s="6" t="s">
        <v>22</v>
      </c>
      <c r="J67" s="5" t="b">
        <f t="shared" ca="1" si="1"/>
        <v>0</v>
      </c>
      <c r="K67" s="7" t="str">
        <f>IF(ISNA(VLOOKUP($B67,geographic!$A:$B,1,0)), "no", "yes")</f>
        <v>yes</v>
      </c>
      <c r="L67" s="8" t="str">
        <f>IF(ISNA(VLOOKUP($B67,scientific!$A:$B,1,0)), "no", "yes")</f>
        <v>yes</v>
      </c>
      <c r="M67" s="8" t="str">
        <f>IF(ISNA(VLOOKUP($B67,datasets!$B:$C,1,0)), "no", "yes")</f>
        <v>yes</v>
      </c>
      <c r="N67" s="8" t="str">
        <f>IF(ISNA(VLOOKUP($B67,processing!$B:$C,1,0)), "no", "yes")</f>
        <v>yes</v>
      </c>
      <c r="O67" s="8" t="str">
        <f>IF(ISNA(VLOOKUP($B67,outputs!$B:$C,1,0)), "no", "yes")</f>
        <v>yes</v>
      </c>
      <c r="P67" s="8" t="str">
        <f>IF(ISNA(VLOOKUP($B67,accuracy!$B:$I,1,0)), "no", "yes")</f>
        <v>yes</v>
      </c>
    </row>
    <row r="68" spans="1:16" ht="12.75" customHeight="1">
      <c r="A68" s="6" t="s">
        <v>16</v>
      </c>
      <c r="B68" s="5" t="str">
        <f t="shared" si="0"/>
        <v>Koblet et al. 2010, The Cryosphere (D6TCSWWR)</v>
      </c>
      <c r="C68" s="5">
        <v>2010</v>
      </c>
      <c r="D68" s="5" t="s">
        <v>319</v>
      </c>
      <c r="E68" s="5" t="s">
        <v>320</v>
      </c>
      <c r="F68" s="5" t="s">
        <v>321</v>
      </c>
      <c r="G68" s="5" t="s">
        <v>91</v>
      </c>
      <c r="H68" s="5" t="s">
        <v>322</v>
      </c>
      <c r="I68" s="6" t="s">
        <v>22</v>
      </c>
      <c r="J68" s="5" t="b">
        <f t="shared" ca="1" si="1"/>
        <v>0</v>
      </c>
      <c r="K68" s="7" t="str">
        <f>IF(ISNA(VLOOKUP($B68,geographic!$A:$B,1,0)), "no", "yes")</f>
        <v>yes</v>
      </c>
      <c r="L68" s="8" t="str">
        <f>IF(ISNA(VLOOKUP($B68,scientific!$A:$B,1,0)), "no", "yes")</f>
        <v>yes</v>
      </c>
      <c r="M68" s="8" t="str">
        <f>IF(ISNA(VLOOKUP($B68,datasets!$B:$C,1,0)), "no", "yes")</f>
        <v>yes</v>
      </c>
      <c r="N68" s="8" t="str">
        <f>IF(ISNA(VLOOKUP($B68,processing!$B:$C,1,0)), "no", "yes")</f>
        <v>yes</v>
      </c>
      <c r="O68" s="8" t="str">
        <f>IF(ISNA(VLOOKUP($B68,outputs!$B:$C,1,0)), "no", "yes")</f>
        <v>yes</v>
      </c>
      <c r="P68" s="8" t="str">
        <f>IF(ISNA(VLOOKUP($B68,accuracy!$B:$I,1,0)), "no", "yes")</f>
        <v>yes</v>
      </c>
    </row>
    <row r="69" spans="1:16" ht="12.75" customHeight="1">
      <c r="A69" s="6" t="s">
        <v>44</v>
      </c>
      <c r="B69" s="5" t="str">
        <f t="shared" si="0"/>
        <v>Korpela 2006, Silva Fennica (ZP22ZXGG)</v>
      </c>
      <c r="C69" s="5">
        <v>2006</v>
      </c>
      <c r="D69" s="5" t="s">
        <v>323</v>
      </c>
      <c r="E69" s="5" t="s">
        <v>324</v>
      </c>
      <c r="F69" s="5" t="s">
        <v>325</v>
      </c>
      <c r="G69" s="5" t="s">
        <v>326</v>
      </c>
      <c r="H69" s="5" t="s">
        <v>327</v>
      </c>
      <c r="I69" s="6" t="s">
        <v>34</v>
      </c>
      <c r="J69" s="5" t="b">
        <f t="shared" ca="1" si="1"/>
        <v>0</v>
      </c>
      <c r="K69" s="7" t="str">
        <f>IF(ISNA(VLOOKUP($B69,geographic!$A:$B,1,0)), "no", "yes")</f>
        <v>yes</v>
      </c>
      <c r="L69" s="8" t="str">
        <f>IF(ISNA(VLOOKUP($B69,scientific!$A:$B,1,0)), "no", "yes")</f>
        <v>yes</v>
      </c>
      <c r="M69" s="8" t="str">
        <f>IF(ISNA(VLOOKUP($B69,datasets!$B:$C,1,0)), "no", "yes")</f>
        <v>yes</v>
      </c>
      <c r="N69" s="8" t="str">
        <f>IF(ISNA(VLOOKUP($B69,processing!$B:$C,1,0)), "no", "yes")</f>
        <v>yes</v>
      </c>
      <c r="O69" s="8" t="str">
        <f>IF(ISNA(VLOOKUP($B69,outputs!$B:$C,1,0)), "no", "yes")</f>
        <v>yes</v>
      </c>
      <c r="P69" s="8" t="str">
        <f>IF(ISNA(VLOOKUP($B69,accuracy!$B:$I,1,0)), "no", "yes")</f>
        <v>yes</v>
      </c>
    </row>
    <row r="70" spans="1:16" ht="12.75" customHeight="1">
      <c r="A70" s="6" t="s">
        <v>28</v>
      </c>
      <c r="B70" s="5" t="str">
        <f t="shared" si="0"/>
        <v>Korsgaard et al. 2016, Scientific Data (UKJUNZNC)</v>
      </c>
      <c r="C70" s="5">
        <v>2016</v>
      </c>
      <c r="D70" s="5" t="s">
        <v>328</v>
      </c>
      <c r="E70" s="5" t="s">
        <v>329</v>
      </c>
      <c r="F70" s="5" t="s">
        <v>330</v>
      </c>
      <c r="G70" s="5" t="s">
        <v>331</v>
      </c>
      <c r="H70" s="5" t="s">
        <v>332</v>
      </c>
      <c r="I70" s="6" t="s">
        <v>34</v>
      </c>
      <c r="J70" s="5" t="b">
        <f t="shared" ca="1" si="1"/>
        <v>0</v>
      </c>
      <c r="K70" s="7" t="str">
        <f>IF(ISNA(VLOOKUP($B70,geographic!$A:$B,1,0)), "no", "yes")</f>
        <v>yes</v>
      </c>
      <c r="L70" s="8" t="str">
        <f>IF(ISNA(VLOOKUP($B70,scientific!$A:$B,1,0)), "no", "yes")</f>
        <v>yes</v>
      </c>
      <c r="M70" s="8" t="str">
        <f>IF(ISNA(VLOOKUP($B70,datasets!$B:$C,1,0)), "no", "yes")</f>
        <v>yes</v>
      </c>
      <c r="N70" s="8" t="str">
        <f>IF(ISNA(VLOOKUP($B70,processing!$B:$C,1,0)), "no", "yes")</f>
        <v>yes</v>
      </c>
      <c r="O70" s="8" t="str">
        <f>IF(ISNA(VLOOKUP($B70,outputs!$B:$C,1,0)), "no", "yes")</f>
        <v>yes</v>
      </c>
      <c r="P70" s="8" t="str">
        <f>IF(ISNA(VLOOKUP($B70,accuracy!$B:$I,1,0)), "no", "yes")</f>
        <v>yes</v>
      </c>
    </row>
    <row r="71" spans="1:16" ht="12.75" customHeight="1">
      <c r="A71" s="6" t="s">
        <v>16</v>
      </c>
      <c r="B71" s="5" t="str">
        <f t="shared" si="0"/>
        <v>Kropáček et al. 2019, Land Degradation &amp; Development (K6MS44VU)</v>
      </c>
      <c r="C71" s="5">
        <v>2019</v>
      </c>
      <c r="D71" s="5" t="s">
        <v>333</v>
      </c>
      <c r="E71" s="5" t="s">
        <v>334</v>
      </c>
      <c r="F71" s="5" t="s">
        <v>335</v>
      </c>
      <c r="G71" s="5" t="s">
        <v>336</v>
      </c>
      <c r="H71" s="5" t="s">
        <v>337</v>
      </c>
      <c r="I71" s="6" t="s">
        <v>22</v>
      </c>
      <c r="J71" s="5" t="b">
        <f t="shared" ca="1" si="1"/>
        <v>0</v>
      </c>
      <c r="K71" s="7" t="str">
        <f>IF(ISNA(VLOOKUP($B71,geographic!$A:$B,1,0)), "no", "yes")</f>
        <v>yes</v>
      </c>
      <c r="L71" s="8" t="str">
        <f>IF(ISNA(VLOOKUP($B71,scientific!$A:$B,1,0)), "no", "yes")</f>
        <v>yes</v>
      </c>
      <c r="M71" s="8" t="str">
        <f>IF(ISNA(VLOOKUP($B71,datasets!$B:$C,1,0)), "no", "yes")</f>
        <v>yes</v>
      </c>
      <c r="N71" s="8" t="str">
        <f>IF(ISNA(VLOOKUP($B71,processing!$B:$C,1,0)), "no", "yes")</f>
        <v>yes</v>
      </c>
      <c r="O71" s="8" t="str">
        <f>IF(ISNA(VLOOKUP($B71,outputs!$B:$C,1,0)), "no", "yes")</f>
        <v>yes</v>
      </c>
      <c r="P71" s="8" t="str">
        <f>IF(ISNA(VLOOKUP($B71,accuracy!$B:$I,1,0)), "no", "yes")</f>
        <v>yes</v>
      </c>
    </row>
    <row r="72" spans="1:16" ht="12.75" customHeight="1">
      <c r="A72" s="6" t="s">
        <v>68</v>
      </c>
      <c r="B72" s="5" t="str">
        <f t="shared" si="0"/>
        <v>Kulha et al. 2018, Forests (FFRWPF9M)</v>
      </c>
      <c r="C72" s="5">
        <v>2018</v>
      </c>
      <c r="D72" s="5" t="s">
        <v>338</v>
      </c>
      <c r="E72" s="5" t="s">
        <v>339</v>
      </c>
      <c r="F72" s="5" t="s">
        <v>340</v>
      </c>
      <c r="G72" s="5" t="s">
        <v>341</v>
      </c>
      <c r="H72" s="5" t="s">
        <v>342</v>
      </c>
      <c r="I72" s="6" t="s">
        <v>34</v>
      </c>
      <c r="J72" s="5" t="b">
        <f t="shared" ca="1" si="1"/>
        <v>0</v>
      </c>
      <c r="K72" s="7" t="str">
        <f>IF(ISNA(VLOOKUP($B72,geographic!$A:$B,1,0)), "no", "yes")</f>
        <v>yes</v>
      </c>
      <c r="L72" s="8" t="str">
        <f>IF(ISNA(VLOOKUP($B72,scientific!$A:$B,1,0)), "no", "yes")</f>
        <v>yes</v>
      </c>
      <c r="M72" s="8" t="str">
        <f>IF(ISNA(VLOOKUP($B72,datasets!$B:$C,1,0)), "no", "yes")</f>
        <v>yes</v>
      </c>
      <c r="N72" s="8" t="str">
        <f>IF(ISNA(VLOOKUP($B72,processing!$B:$C,1,0)), "no", "yes")</f>
        <v>yes</v>
      </c>
      <c r="O72" s="8" t="str">
        <f>IF(ISNA(VLOOKUP($B72,outputs!$B:$C,1,0)), "no", "yes")</f>
        <v>yes</v>
      </c>
      <c r="P72" s="8" t="str">
        <f>IF(ISNA(VLOOKUP($B72,accuracy!$B:$I,1,0)), "no", "yes")</f>
        <v>yes</v>
      </c>
    </row>
    <row r="73" spans="1:16" ht="12.75" customHeight="1">
      <c r="A73" s="6" t="s">
        <v>16</v>
      </c>
      <c r="B73" s="5" t="str">
        <f t="shared" si="0"/>
        <v>Kupidura et al. 2019, ISPRS International Journal of Geo-Information (BQWUAZPY)</v>
      </c>
      <c r="C73" s="5">
        <v>2019</v>
      </c>
      <c r="D73" s="5" t="s">
        <v>343</v>
      </c>
      <c r="E73" s="5" t="s">
        <v>344</v>
      </c>
      <c r="F73" s="5" t="s">
        <v>345</v>
      </c>
      <c r="G73" s="5" t="s">
        <v>346</v>
      </c>
      <c r="H73" s="5" t="s">
        <v>347</v>
      </c>
      <c r="I73" s="6" t="s">
        <v>274</v>
      </c>
      <c r="J73" s="5" t="b">
        <f t="shared" ca="1" si="1"/>
        <v>0</v>
      </c>
      <c r="K73" s="7" t="str">
        <f>IF(ISNA(VLOOKUP($B73,geographic!$A:$B,1,0)), "no", "yes")</f>
        <v>yes</v>
      </c>
      <c r="L73" s="8" t="str">
        <f>IF(ISNA(VLOOKUP($B73,scientific!$A:$B,1,0)), "no", "yes")</f>
        <v>yes</v>
      </c>
      <c r="M73" s="8" t="str">
        <f>IF(ISNA(VLOOKUP($B73,datasets!$B:$C,1,0)), "no", "yes")</f>
        <v>yes</v>
      </c>
      <c r="N73" s="8" t="str">
        <f>IF(ISNA(VLOOKUP($B73,processing!$B:$C,1,0)), "no", "yes")</f>
        <v>yes</v>
      </c>
      <c r="O73" s="8" t="str">
        <f>IF(ISNA(VLOOKUP($B73,outputs!$B:$C,1,0)), "no", "yes")</f>
        <v>yes</v>
      </c>
      <c r="P73" s="8" t="str">
        <f>IF(ISNA(VLOOKUP($B73,accuracy!$B:$I,1,0)), "no", "yes")</f>
        <v>yes</v>
      </c>
    </row>
    <row r="74" spans="1:16" ht="12.75" customHeight="1">
      <c r="A74" s="6" t="s">
        <v>28</v>
      </c>
      <c r="B74" s="5" t="str">
        <f t="shared" si="0"/>
        <v>Lacroix et al. 2020, Nature Geoscience (K6I8E5QJ)</v>
      </c>
      <c r="C74" s="5">
        <v>2020</v>
      </c>
      <c r="D74" s="5" t="s">
        <v>348</v>
      </c>
      <c r="E74" s="5" t="s">
        <v>349</v>
      </c>
      <c r="F74" s="5" t="s">
        <v>350</v>
      </c>
      <c r="G74" s="5" t="s">
        <v>351</v>
      </c>
      <c r="H74" s="5" t="s">
        <v>352</v>
      </c>
      <c r="I74" s="6" t="s">
        <v>34</v>
      </c>
      <c r="J74" s="5" t="b">
        <f t="shared" ca="1" si="1"/>
        <v>0</v>
      </c>
      <c r="K74" s="7" t="str">
        <f>IF(ISNA(VLOOKUP($B74,geographic!$A:$B,1,0)), "no", "yes")</f>
        <v>yes</v>
      </c>
      <c r="L74" s="8" t="str">
        <f>IF(ISNA(VLOOKUP($B74,scientific!$A:$B,1,0)), "no", "yes")</f>
        <v>yes</v>
      </c>
      <c r="M74" s="8" t="str">
        <f>IF(ISNA(VLOOKUP($B74,datasets!$B:$C,1,0)), "no", "yes")</f>
        <v>yes</v>
      </c>
      <c r="N74" s="8" t="str">
        <f>IF(ISNA(VLOOKUP($B74,processing!$B:$C,1,0)), "no", "yes")</f>
        <v>yes</v>
      </c>
      <c r="O74" s="8" t="str">
        <f>IF(ISNA(VLOOKUP($B74,outputs!$B:$C,1,0)), "no", "yes")</f>
        <v>yes</v>
      </c>
      <c r="P74" s="8" t="str">
        <f>IF(ISNA(VLOOKUP($B74,accuracy!$B:$I,1,0)), "no", "yes")</f>
        <v>yes</v>
      </c>
    </row>
    <row r="75" spans="1:16" ht="12.75" customHeight="1">
      <c r="A75" s="6" t="s">
        <v>16</v>
      </c>
      <c r="B75" s="5" t="str">
        <f t="shared" si="0"/>
        <v>Lajoie et al. 2020, Earth and Space Science (E8CED4N3)</v>
      </c>
      <c r="C75" s="5">
        <v>2020</v>
      </c>
      <c r="D75" s="5" t="s">
        <v>353</v>
      </c>
      <c r="E75" s="5" t="s">
        <v>354</v>
      </c>
      <c r="F75" s="6" t="s">
        <v>355</v>
      </c>
      <c r="G75" s="5" t="s">
        <v>356</v>
      </c>
      <c r="H75" s="5" t="s">
        <v>357</v>
      </c>
      <c r="I75" s="6" t="s">
        <v>22</v>
      </c>
      <c r="J75" s="5" t="b">
        <f t="shared" ca="1" si="1"/>
        <v>0</v>
      </c>
      <c r="K75" s="7" t="str">
        <f>IF(ISNA(VLOOKUP($B75,geographic!$A:$B,1,0)), "no", "yes")</f>
        <v>yes</v>
      </c>
      <c r="L75" s="8" t="str">
        <f>IF(ISNA(VLOOKUP($B75,scientific!$A:$B,1,0)), "no", "yes")</f>
        <v>yes</v>
      </c>
      <c r="M75" s="8" t="str">
        <f>IF(ISNA(VLOOKUP($B75,datasets!$B:$C,1,0)), "no", "yes")</f>
        <v>yes</v>
      </c>
      <c r="N75" s="8" t="str">
        <f>IF(ISNA(VLOOKUP($B75,processing!$B:$C,1,0)), "no", "yes")</f>
        <v>yes</v>
      </c>
      <c r="O75" s="8" t="str">
        <f>IF(ISNA(VLOOKUP($B75,outputs!$B:$C,1,0)), "no", "yes")</f>
        <v>yes</v>
      </c>
      <c r="P75" s="8" t="str">
        <f>IF(ISNA(VLOOKUP($B75,accuracy!$B:$I,1,0)), "no", "yes")</f>
        <v>yes</v>
      </c>
    </row>
    <row r="76" spans="1:16" ht="12.75" customHeight="1">
      <c r="A76" s="6" t="s">
        <v>44</v>
      </c>
      <c r="B76" s="5" t="str">
        <f t="shared" si="0"/>
        <v>Lamsal et al. 2011, Journal of Mountain Science (8AWR2PHU)</v>
      </c>
      <c r="C76" s="6">
        <v>2011</v>
      </c>
      <c r="D76" s="11" t="s">
        <v>358</v>
      </c>
      <c r="E76" s="6" t="s">
        <v>359</v>
      </c>
      <c r="F76" s="6" t="s">
        <v>360</v>
      </c>
      <c r="G76" s="6" t="s">
        <v>361</v>
      </c>
      <c r="H76" s="6" t="s">
        <v>362</v>
      </c>
      <c r="I76" s="6" t="s">
        <v>34</v>
      </c>
      <c r="J76" s="5" t="b">
        <f t="shared" ca="1" si="1"/>
        <v>0</v>
      </c>
      <c r="K76" s="7" t="str">
        <f>IF(ISNA(VLOOKUP($B76,geographic!$A:$B,1,0)), "no", "yes")</f>
        <v>yes</v>
      </c>
      <c r="L76" s="8" t="str">
        <f>IF(ISNA(VLOOKUP($B76,scientific!$A:$B,1,0)), "no", "yes")</f>
        <v>yes</v>
      </c>
      <c r="M76" s="8" t="str">
        <f>IF(ISNA(VLOOKUP($B76,datasets!$B:$C,1,0)), "no", "yes")</f>
        <v>yes</v>
      </c>
      <c r="N76" s="8" t="str">
        <f>IF(ISNA(VLOOKUP($B76,processing!$B:$C,1,0)), "no", "yes")</f>
        <v>yes</v>
      </c>
      <c r="O76" s="8" t="str">
        <f>IF(ISNA(VLOOKUP($B76,outputs!$B:$C,1,0)), "no", "yes")</f>
        <v>yes</v>
      </c>
      <c r="P76" s="8" t="str">
        <f>IF(ISNA(VLOOKUP($B76,accuracy!$B:$I,1,0)), "no", "yes")</f>
        <v>yes</v>
      </c>
    </row>
    <row r="77" spans="1:16" ht="12.75" customHeight="1">
      <c r="A77" s="6" t="s">
        <v>16</v>
      </c>
      <c r="B77" s="5" t="str">
        <f t="shared" si="0"/>
        <v>Lamsal et al. 2016, Hydrological Processes (83JZ9Q8V)</v>
      </c>
      <c r="C77" s="5">
        <v>2016</v>
      </c>
      <c r="D77" s="5" t="s">
        <v>363</v>
      </c>
      <c r="E77" s="5" t="s">
        <v>359</v>
      </c>
      <c r="F77" s="5" t="s">
        <v>364</v>
      </c>
      <c r="G77" s="5" t="s">
        <v>365</v>
      </c>
      <c r="H77" s="5" t="s">
        <v>366</v>
      </c>
      <c r="I77" s="6" t="s">
        <v>22</v>
      </c>
      <c r="J77" s="5" t="b">
        <f t="shared" ca="1" si="1"/>
        <v>0</v>
      </c>
      <c r="K77" s="7" t="str">
        <f>IF(ISNA(VLOOKUP($B77,geographic!$A:$B,1,0)), "no", "yes")</f>
        <v>yes</v>
      </c>
      <c r="L77" s="8" t="str">
        <f>IF(ISNA(VLOOKUP($B77,scientific!$A:$B,1,0)), "no", "yes")</f>
        <v>yes</v>
      </c>
      <c r="M77" s="8" t="str">
        <f>IF(ISNA(VLOOKUP($B77,datasets!$B:$C,1,0)), "no", "yes")</f>
        <v>yes</v>
      </c>
      <c r="N77" s="8" t="str">
        <f>IF(ISNA(VLOOKUP($B77,processing!$B:$C,1,0)), "no", "yes")</f>
        <v>yes</v>
      </c>
      <c r="O77" s="8" t="str">
        <f>IF(ISNA(VLOOKUP($B77,outputs!$B:$C,1,0)), "no", "yes")</f>
        <v>yes</v>
      </c>
      <c r="P77" s="8" t="str">
        <f>IF(ISNA(VLOOKUP($B77,accuracy!$B:$I,1,0)), "no", "yes")</f>
        <v>yes</v>
      </c>
    </row>
    <row r="78" spans="1:16" ht="12.75" customHeight="1">
      <c r="A78" s="6" t="s">
        <v>16</v>
      </c>
      <c r="B78" s="5" t="str">
        <f t="shared" si="0"/>
        <v>Lamsal et al. 2017, The Cryosphere (F848E2UT)</v>
      </c>
      <c r="C78" s="5">
        <v>2017</v>
      </c>
      <c r="D78" s="5" t="s">
        <v>367</v>
      </c>
      <c r="E78" s="5" t="s">
        <v>359</v>
      </c>
      <c r="F78" s="5" t="s">
        <v>368</v>
      </c>
      <c r="G78" s="5" t="s">
        <v>91</v>
      </c>
      <c r="H78" s="5" t="s">
        <v>369</v>
      </c>
      <c r="I78" s="6" t="s">
        <v>22</v>
      </c>
      <c r="J78" s="5" t="b">
        <f t="shared" ca="1" si="1"/>
        <v>0</v>
      </c>
      <c r="K78" s="7" t="str">
        <f>IF(ISNA(VLOOKUP($B78,geographic!$A:$B,1,0)), "no", "yes")</f>
        <v>yes</v>
      </c>
      <c r="L78" s="8" t="str">
        <f>IF(ISNA(VLOOKUP($B78,scientific!$A:$B,1,0)), "no", "yes")</f>
        <v>yes</v>
      </c>
      <c r="M78" s="8" t="str">
        <f>IF(ISNA(VLOOKUP($B78,datasets!$B:$C,1,0)), "no", "yes")</f>
        <v>yes</v>
      </c>
      <c r="N78" s="8" t="str">
        <f>IF(ISNA(VLOOKUP($B78,processing!$B:$C,1,0)), "no", "yes")</f>
        <v>yes</v>
      </c>
      <c r="O78" s="8" t="str">
        <f>IF(ISNA(VLOOKUP($B78,outputs!$B:$C,1,0)), "no", "yes")</f>
        <v>yes</v>
      </c>
      <c r="P78" s="8" t="str">
        <f>IF(ISNA(VLOOKUP($B78,accuracy!$B:$I,1,0)), "no", "yes")</f>
        <v>yes</v>
      </c>
    </row>
    <row r="79" spans="1:16" ht="12.75" customHeight="1">
      <c r="A79" s="6" t="s">
        <v>16</v>
      </c>
      <c r="B79" s="5" t="str">
        <f t="shared" si="0"/>
        <v>Lane et al. 2010, Earth Surface Processes and Landforms (6YCLP6W5)</v>
      </c>
      <c r="C79" s="5">
        <v>2010</v>
      </c>
      <c r="D79" s="5" t="s">
        <v>370</v>
      </c>
      <c r="E79" s="5" t="s">
        <v>371</v>
      </c>
      <c r="F79" s="5" t="s">
        <v>372</v>
      </c>
      <c r="G79" s="5" t="s">
        <v>38</v>
      </c>
      <c r="H79" s="5" t="s">
        <v>373</v>
      </c>
      <c r="I79" s="6" t="s">
        <v>34</v>
      </c>
      <c r="J79" s="5" t="b">
        <f t="shared" ca="1" si="1"/>
        <v>0</v>
      </c>
      <c r="K79" s="7" t="str">
        <f>IF(ISNA(VLOOKUP($B79,geographic!$A:$B,1,0)), "no", "yes")</f>
        <v>yes</v>
      </c>
      <c r="L79" s="8" t="str">
        <f>IF(ISNA(VLOOKUP($B79,scientific!$A:$B,1,0)), "no", "yes")</f>
        <v>yes</v>
      </c>
      <c r="M79" s="8" t="str">
        <f>IF(ISNA(VLOOKUP($B79,datasets!$B:$C,1,0)), "no", "yes")</f>
        <v>yes</v>
      </c>
      <c r="N79" s="8" t="str">
        <f>IF(ISNA(VLOOKUP($B79,processing!$B:$C,1,0)), "no", "yes")</f>
        <v>yes</v>
      </c>
      <c r="O79" s="8" t="str">
        <f>IF(ISNA(VLOOKUP($B79,outputs!$B:$C,1,0)), "no", "yes")</f>
        <v>yes</v>
      </c>
      <c r="P79" s="8" t="str">
        <f>IF(ISNA(VLOOKUP($B79,accuracy!$B:$I,1,0)), "no", "yes")</f>
        <v>yes</v>
      </c>
    </row>
    <row r="80" spans="1:16" ht="12.75" customHeight="1">
      <c r="A80" s="6" t="s">
        <v>16</v>
      </c>
      <c r="B80" s="5" t="str">
        <f t="shared" si="0"/>
        <v>Li et al. 2017, IEEE Transactions on Geoscience and Remote Sensing (XQDZXEBX)</v>
      </c>
      <c r="C80" s="5">
        <v>2017</v>
      </c>
      <c r="D80" s="5" t="s">
        <v>374</v>
      </c>
      <c r="E80" s="5" t="s">
        <v>375</v>
      </c>
      <c r="F80" s="5" t="s">
        <v>376</v>
      </c>
      <c r="G80" s="5" t="s">
        <v>377</v>
      </c>
      <c r="H80" s="5" t="s">
        <v>378</v>
      </c>
      <c r="I80" s="6" t="s">
        <v>34</v>
      </c>
      <c r="J80" s="5" t="b">
        <f t="shared" ca="1" si="1"/>
        <v>0</v>
      </c>
      <c r="K80" s="7" t="str">
        <f>IF(ISNA(VLOOKUP($B80,geographic!$A:$B,1,0)), "no", "yes")</f>
        <v>yes</v>
      </c>
      <c r="L80" s="8" t="str">
        <f>IF(ISNA(VLOOKUP($B80,scientific!$A:$B,1,0)), "no", "yes")</f>
        <v>yes</v>
      </c>
      <c r="M80" s="8" t="str">
        <f>IF(ISNA(VLOOKUP($B80,datasets!$B:$C,1,0)), "no", "yes")</f>
        <v>yes</v>
      </c>
      <c r="N80" s="8" t="str">
        <f>IF(ISNA(VLOOKUP($B80,processing!$B:$C,1,0)), "no", "yes")</f>
        <v>yes</v>
      </c>
      <c r="O80" s="8" t="str">
        <f>IF(ISNA(VLOOKUP($B80,outputs!$B:$C,1,0)), "no", "yes")</f>
        <v>yes</v>
      </c>
      <c r="P80" s="8" t="str">
        <f>IF(ISNA(VLOOKUP($B80,accuracy!$B:$I,1,0)), "no", "yes")</f>
        <v>yes</v>
      </c>
    </row>
    <row r="81" spans="1:16" ht="12.75" customHeight="1">
      <c r="A81" s="6" t="s">
        <v>16</v>
      </c>
      <c r="B81" s="5" t="str">
        <f t="shared" si="0"/>
        <v>Llena et al. 2018, Rendiconti Online della Società Geologica Italiana (LVY6ENEU)</v>
      </c>
      <c r="C81" s="5">
        <v>2018</v>
      </c>
      <c r="D81" s="5" t="s">
        <v>379</v>
      </c>
      <c r="E81" s="5" t="s">
        <v>380</v>
      </c>
      <c r="F81" s="5" t="s">
        <v>381</v>
      </c>
      <c r="G81" s="5" t="s">
        <v>382</v>
      </c>
      <c r="H81" s="5" t="s">
        <v>383</v>
      </c>
      <c r="I81" s="6" t="s">
        <v>22</v>
      </c>
      <c r="J81" s="5" t="b">
        <f t="shared" ca="1" si="1"/>
        <v>0</v>
      </c>
      <c r="K81" s="7" t="str">
        <f>IF(ISNA(VLOOKUP($B81,geographic!$A:$B,1,0)), "no", "yes")</f>
        <v>yes</v>
      </c>
      <c r="L81" s="8" t="str">
        <f>IF(ISNA(VLOOKUP($B81,scientific!$A:$B,1,0)), "no", "yes")</f>
        <v>yes</v>
      </c>
      <c r="M81" s="8" t="str">
        <f>IF(ISNA(VLOOKUP($B81,datasets!$B:$C,1,0)), "no", "yes")</f>
        <v>yes</v>
      </c>
      <c r="N81" s="8" t="str">
        <f>IF(ISNA(VLOOKUP($B81,processing!$B:$C,1,0)), "no", "yes")</f>
        <v>yes</v>
      </c>
      <c r="O81" s="8" t="str">
        <f>IF(ISNA(VLOOKUP($B81,outputs!$B:$C,1,0)), "no", "yes")</f>
        <v>yes</v>
      </c>
      <c r="P81" s="8" t="str">
        <f>IF(ISNA(VLOOKUP($B81,accuracy!$B:$I,1,0)), "no", "yes")</f>
        <v>yes</v>
      </c>
    </row>
    <row r="82" spans="1:16" ht="12.75" customHeight="1">
      <c r="A82" s="6" t="s">
        <v>74</v>
      </c>
      <c r="B82" s="5" t="str">
        <f t="shared" si="0"/>
        <v>Lu et al. 2021, Remote Sensing of Environment (5W2H2P54)</v>
      </c>
      <c r="C82" s="5">
        <v>2021</v>
      </c>
      <c r="D82" s="5" t="s">
        <v>384</v>
      </c>
      <c r="E82" s="5" t="s">
        <v>385</v>
      </c>
      <c r="F82" s="5" t="s">
        <v>386</v>
      </c>
      <c r="G82" s="5" t="s">
        <v>197</v>
      </c>
      <c r="H82" s="5" t="s">
        <v>387</v>
      </c>
      <c r="I82" s="6" t="s">
        <v>34</v>
      </c>
      <c r="J82" s="5" t="b">
        <f t="shared" ca="1" si="1"/>
        <v>0</v>
      </c>
      <c r="K82" s="7" t="str">
        <f>IF(ISNA(VLOOKUP($B82,geographic!$A:$B,1,0)), "no", "yes")</f>
        <v>yes</v>
      </c>
      <c r="L82" s="8" t="str">
        <f>IF(ISNA(VLOOKUP($B82,scientific!$A:$B,1,0)), "no", "yes")</f>
        <v>yes</v>
      </c>
      <c r="M82" s="8" t="str">
        <f>IF(ISNA(VLOOKUP($B82,datasets!$B:$C,1,0)), "no", "yes")</f>
        <v>yes</v>
      </c>
      <c r="N82" s="8" t="str">
        <f>IF(ISNA(VLOOKUP($B82,processing!$B:$C,1,0)), "no", "yes")</f>
        <v>yes</v>
      </c>
      <c r="O82" s="8" t="str">
        <f>IF(ISNA(VLOOKUP($B82,outputs!$B:$C,1,0)), "no", "yes")</f>
        <v>yes</v>
      </c>
      <c r="P82" s="8" t="str">
        <f>IF(ISNA(VLOOKUP($B82,accuracy!$B:$I,1,0)), "no", "yes")</f>
        <v>yes</v>
      </c>
    </row>
    <row r="83" spans="1:16" ht="12.75" customHeight="1">
      <c r="A83" s="4" t="s">
        <v>16</v>
      </c>
      <c r="B83" s="5" t="str">
        <f t="shared" si="0"/>
        <v>Ma et al. 2020, Journal of the Indian Society of Remote Sensing (3R65I8XW)</v>
      </c>
      <c r="C83" s="5">
        <v>2020</v>
      </c>
      <c r="D83" s="5" t="s">
        <v>388</v>
      </c>
      <c r="E83" s="5" t="s">
        <v>389</v>
      </c>
      <c r="F83" s="5" t="s">
        <v>390</v>
      </c>
      <c r="G83" s="5" t="s">
        <v>391</v>
      </c>
      <c r="H83" s="5" t="s">
        <v>392</v>
      </c>
      <c r="I83" s="6" t="s">
        <v>164</v>
      </c>
      <c r="J83" s="5" t="b">
        <f t="shared" ca="1" si="1"/>
        <v>0</v>
      </c>
      <c r="K83" s="7" t="str">
        <f>IF(ISNA(VLOOKUP($B83,geographic!$A:$B,1,0)), "no", "yes")</f>
        <v>yes</v>
      </c>
      <c r="L83" s="8" t="str">
        <f>IF(ISNA(VLOOKUP($B83,scientific!$A:$B,1,0)), "no", "yes")</f>
        <v>yes</v>
      </c>
      <c r="M83" s="8" t="str">
        <f>IF(ISNA(VLOOKUP($B83,datasets!$B:$C,1,0)), "no", "yes")</f>
        <v>yes</v>
      </c>
      <c r="N83" s="8" t="str">
        <f>IF(ISNA(VLOOKUP($B83,processing!$B:$C,1,0)), "no", "yes")</f>
        <v>yes</v>
      </c>
      <c r="O83" s="8" t="str">
        <f>IF(ISNA(VLOOKUP($B83,outputs!$B:$C,1,0)), "no", "yes")</f>
        <v>yes</v>
      </c>
      <c r="P83" s="8" t="str">
        <f>IF(ISNA(VLOOKUP($B83,accuracy!$B:$I,1,0)), "no", "yes")</f>
        <v>yes</v>
      </c>
    </row>
    <row r="84" spans="1:16" ht="12.75" customHeight="1">
      <c r="A84" s="4" t="s">
        <v>28</v>
      </c>
      <c r="B84" s="5" t="str">
        <f t="shared" si="0"/>
        <v>Magnússon et al. 2016, The Cryosphere (F6IX3QIF)</v>
      </c>
      <c r="C84" s="5">
        <v>2016</v>
      </c>
      <c r="D84" s="5" t="s">
        <v>393</v>
      </c>
      <c r="E84" s="5" t="s">
        <v>394</v>
      </c>
      <c r="F84" s="5" t="s">
        <v>395</v>
      </c>
      <c r="G84" s="5" t="s">
        <v>91</v>
      </c>
      <c r="H84" s="5" t="s">
        <v>396</v>
      </c>
      <c r="I84" s="6" t="s">
        <v>34</v>
      </c>
      <c r="J84" s="5" t="b">
        <f t="shared" ca="1" si="1"/>
        <v>0</v>
      </c>
      <c r="K84" s="7" t="str">
        <f>IF(ISNA(VLOOKUP($B84,geographic!$A:$B,1,0)), "no", "yes")</f>
        <v>yes</v>
      </c>
      <c r="L84" s="8" t="str">
        <f>IF(ISNA(VLOOKUP($B84,scientific!$A:$B,1,0)), "no", "yes")</f>
        <v>yes</v>
      </c>
      <c r="M84" s="8" t="str">
        <f>IF(ISNA(VLOOKUP($B84,datasets!$B:$C,1,0)), "no", "yes")</f>
        <v>yes</v>
      </c>
      <c r="N84" s="8" t="str">
        <f>IF(ISNA(VLOOKUP($B84,processing!$B:$C,1,0)), "no", "yes")</f>
        <v>yes</v>
      </c>
      <c r="O84" s="8" t="str">
        <f>IF(ISNA(VLOOKUP($B84,outputs!$B:$C,1,0)), "no", "yes")</f>
        <v>yes</v>
      </c>
      <c r="P84" s="8" t="str">
        <f>IF(ISNA(VLOOKUP($B84,accuracy!$B:$I,1,0)), "no", "yes")</f>
        <v>yes</v>
      </c>
    </row>
    <row r="85" spans="1:16" ht="12.75" customHeight="1">
      <c r="A85" s="6" t="s">
        <v>28</v>
      </c>
      <c r="B85" s="5" t="str">
        <f t="shared" si="0"/>
        <v>Maurer and Rupper 2015, ISPRS Journal of Photogrammetry and Remote Sensing (CJDLGEZ6)</v>
      </c>
      <c r="C85" s="5">
        <v>2015</v>
      </c>
      <c r="D85" s="5" t="s">
        <v>397</v>
      </c>
      <c r="E85" s="5" t="s">
        <v>398</v>
      </c>
      <c r="F85" s="5" t="s">
        <v>399</v>
      </c>
      <c r="G85" s="5" t="s">
        <v>66</v>
      </c>
      <c r="H85" s="5" t="s">
        <v>400</v>
      </c>
      <c r="I85" s="6" t="s">
        <v>164</v>
      </c>
      <c r="J85" s="5" t="b">
        <f t="shared" ca="1" si="1"/>
        <v>0</v>
      </c>
      <c r="K85" s="7" t="str">
        <f>IF(ISNA(VLOOKUP($B85,geographic!$A:$B,1,0)), "no", "yes")</f>
        <v>yes</v>
      </c>
      <c r="L85" s="8" t="str">
        <f>IF(ISNA(VLOOKUP($B85,scientific!$A:$B,1,0)), "no", "yes")</f>
        <v>yes</v>
      </c>
      <c r="M85" s="8" t="str">
        <f>IF(ISNA(VLOOKUP($B85,datasets!$B:$C,1,0)), "no", "yes")</f>
        <v>yes</v>
      </c>
      <c r="N85" s="8" t="str">
        <f>IF(ISNA(VLOOKUP($B85,processing!$B:$C,1,0)), "no", "yes")</f>
        <v>yes</v>
      </c>
      <c r="O85" s="8" t="str">
        <f>IF(ISNA(VLOOKUP($B85,outputs!$B:$C,1,0)), "no", "yes")</f>
        <v>yes</v>
      </c>
      <c r="P85" s="8" t="str">
        <f>IF(ISNA(VLOOKUP($B85,accuracy!$B:$I,1,0)), "no", "yes")</f>
        <v>yes</v>
      </c>
    </row>
    <row r="86" spans="1:16" ht="12.75" customHeight="1">
      <c r="A86" s="6" t="s">
        <v>28</v>
      </c>
      <c r="B86" s="5" t="str">
        <f t="shared" si="0"/>
        <v>Maurer et al. 2016, The Cryosphere (RDFY8VGI)</v>
      </c>
      <c r="C86" s="5">
        <v>2016</v>
      </c>
      <c r="D86" s="5" t="s">
        <v>401</v>
      </c>
      <c r="E86" s="5" t="s">
        <v>402</v>
      </c>
      <c r="F86" s="5" t="s">
        <v>403</v>
      </c>
      <c r="G86" s="5" t="s">
        <v>91</v>
      </c>
      <c r="H86" s="5" t="s">
        <v>404</v>
      </c>
      <c r="I86" s="6" t="s">
        <v>34</v>
      </c>
      <c r="J86" s="5" t="b">
        <f t="shared" ca="1" si="1"/>
        <v>0</v>
      </c>
      <c r="K86" s="7" t="str">
        <f>IF(ISNA(VLOOKUP($B86,geographic!$A:$B,1,0)), "no", "yes")</f>
        <v>yes</v>
      </c>
      <c r="L86" s="8" t="str">
        <f>IF(ISNA(VLOOKUP($B86,scientific!$A:$B,1,0)), "no", "yes")</f>
        <v>yes</v>
      </c>
      <c r="M86" s="8" t="str">
        <f>IF(ISNA(VLOOKUP($B86,datasets!$B:$C,1,0)), "no", "yes")</f>
        <v>yes</v>
      </c>
      <c r="N86" s="8" t="str">
        <f>IF(ISNA(VLOOKUP($B86,processing!$B:$C,1,0)), "no", "yes")</f>
        <v>yes</v>
      </c>
      <c r="O86" s="8" t="str">
        <f>IF(ISNA(VLOOKUP($B86,outputs!$B:$C,1,0)), "no", "yes")</f>
        <v>yes</v>
      </c>
      <c r="P86" s="8" t="str">
        <f>IF(ISNA(VLOOKUP($B86,accuracy!$B:$I,1,0)), "no", "yes")</f>
        <v>yes</v>
      </c>
    </row>
    <row r="87" spans="1:16" ht="12.75" customHeight="1">
      <c r="A87" s="6" t="s">
        <v>28</v>
      </c>
      <c r="B87" s="5" t="str">
        <f t="shared" si="0"/>
        <v>Maurer et al. 2019, Science Advances (8IDZABSN)</v>
      </c>
      <c r="C87" s="5">
        <v>2019</v>
      </c>
      <c r="D87" s="5" t="s">
        <v>405</v>
      </c>
      <c r="E87" s="5" t="s">
        <v>402</v>
      </c>
      <c r="F87" s="5" t="s">
        <v>406</v>
      </c>
      <c r="G87" s="5" t="s">
        <v>407</v>
      </c>
      <c r="H87" s="5" t="s">
        <v>408</v>
      </c>
      <c r="I87" s="6" t="s">
        <v>34</v>
      </c>
      <c r="J87" s="5" t="b">
        <f t="shared" ca="1" si="1"/>
        <v>1</v>
      </c>
      <c r="K87" s="7" t="str">
        <f>IF(ISNA(VLOOKUP($B87,geographic!$A:$B,1,0)), "no", "yes")</f>
        <v>yes</v>
      </c>
      <c r="L87" s="8" t="str">
        <f>IF(ISNA(VLOOKUP($B87,scientific!$A:$B,1,0)), "no", "yes")</f>
        <v>yes</v>
      </c>
      <c r="M87" s="8" t="str">
        <f>IF(ISNA(VLOOKUP($B87,datasets!$B:$C,1,0)), "no", "yes")</f>
        <v>yes</v>
      </c>
      <c r="N87" s="8" t="str">
        <f>IF(ISNA(VLOOKUP($B87,processing!$B:$C,1,0)), "no", "yes")</f>
        <v>yes</v>
      </c>
      <c r="O87" s="8" t="str">
        <f>IF(ISNA(VLOOKUP($B87,outputs!$B:$C,1,0)), "no", "yes")</f>
        <v>yes</v>
      </c>
      <c r="P87" s="8" t="str">
        <f>IF(ISNA(VLOOKUP($B87,accuracy!$B:$I,1,0)), "no", "yes")</f>
        <v>yes</v>
      </c>
    </row>
    <row r="88" spans="1:16" ht="12.75" customHeight="1">
      <c r="A88" s="6" t="s">
        <v>16</v>
      </c>
      <c r="B88" s="5" t="str">
        <f t="shared" si="0"/>
        <v>Mertes et al. 2017, Earth Surface Processes and Landforms (UA5FY4A8)</v>
      </c>
      <c r="C88" s="5">
        <v>2017</v>
      </c>
      <c r="D88" s="5" t="s">
        <v>409</v>
      </c>
      <c r="E88" s="5" t="s">
        <v>410</v>
      </c>
      <c r="F88" s="5" t="s">
        <v>411</v>
      </c>
      <c r="G88" s="5" t="s">
        <v>38</v>
      </c>
      <c r="H88" s="5" t="s">
        <v>412</v>
      </c>
      <c r="I88" s="6" t="s">
        <v>34</v>
      </c>
      <c r="J88" s="5" t="b">
        <f t="shared" ca="1" si="1"/>
        <v>0</v>
      </c>
      <c r="K88" s="7" t="str">
        <f>IF(ISNA(VLOOKUP($B88,geographic!$A:$B,1,0)), "no", "yes")</f>
        <v>yes</v>
      </c>
      <c r="L88" s="8" t="str">
        <f>IF(ISNA(VLOOKUP($B88,scientific!$A:$B,1,0)), "no", "yes")</f>
        <v>yes</v>
      </c>
      <c r="M88" s="8" t="str">
        <f>IF(ISNA(VLOOKUP($B88,datasets!$B:$C,1,0)), "no", "yes")</f>
        <v>yes</v>
      </c>
      <c r="N88" s="8" t="str">
        <f>IF(ISNA(VLOOKUP($B88,processing!$B:$C,1,0)), "no", "yes")</f>
        <v>yes</v>
      </c>
      <c r="O88" s="8" t="str">
        <f>IF(ISNA(VLOOKUP($B88,outputs!$B:$C,1,0)), "no", "yes")</f>
        <v>yes</v>
      </c>
      <c r="P88" s="8" t="str">
        <f>IF(ISNA(VLOOKUP($B88,accuracy!$B:$I,1,0)), "no", "yes")</f>
        <v>yes</v>
      </c>
    </row>
    <row r="89" spans="1:16" ht="12.75" customHeight="1">
      <c r="A89" s="6" t="s">
        <v>68</v>
      </c>
      <c r="B89" s="5" t="str">
        <f t="shared" si="0"/>
        <v>Micheletti et al. 2015, The Photogrammetric Record (D54J7ZC4)</v>
      </c>
      <c r="C89" s="5">
        <v>2015</v>
      </c>
      <c r="D89" s="5" t="s">
        <v>413</v>
      </c>
      <c r="E89" s="5" t="s">
        <v>414</v>
      </c>
      <c r="F89" s="5" t="s">
        <v>415</v>
      </c>
      <c r="G89" s="5" t="s">
        <v>20</v>
      </c>
      <c r="H89" s="5" t="s">
        <v>416</v>
      </c>
      <c r="I89" s="6" t="s">
        <v>34</v>
      </c>
      <c r="J89" s="5" t="b">
        <f t="shared" ca="1" si="1"/>
        <v>0</v>
      </c>
      <c r="K89" s="7" t="str">
        <f>IF(ISNA(VLOOKUP($B89,geographic!$A:$B,1,0)), "no", "yes")</f>
        <v>yes</v>
      </c>
      <c r="L89" s="8" t="str">
        <f>IF(ISNA(VLOOKUP($B89,scientific!$A:$B,1,0)), "no", "yes")</f>
        <v>yes</v>
      </c>
      <c r="M89" s="8" t="str">
        <f>IF(ISNA(VLOOKUP($B89,datasets!$B:$C,1,0)), "no", "yes")</f>
        <v>yes</v>
      </c>
      <c r="N89" s="8" t="str">
        <f>IF(ISNA(VLOOKUP($B89,processing!$B:$C,1,0)), "no", "yes")</f>
        <v>yes</v>
      </c>
      <c r="O89" s="8" t="str">
        <f>IF(ISNA(VLOOKUP($B89,outputs!$B:$C,1,0)), "no", "yes")</f>
        <v>yes</v>
      </c>
      <c r="P89" s="8" t="str">
        <f>IF(ISNA(VLOOKUP($B89,accuracy!$B:$I,1,0)), "no", "yes")</f>
        <v>yes</v>
      </c>
    </row>
    <row r="90" spans="1:16" ht="12.75" customHeight="1">
      <c r="A90" s="4" t="s">
        <v>68</v>
      </c>
      <c r="B90" s="5" t="str">
        <f t="shared" si="0"/>
        <v>Midgley and Tonkin 2017, Geomorphology (4FQSHSBF)</v>
      </c>
      <c r="C90" s="5">
        <v>2017</v>
      </c>
      <c r="D90" s="5" t="s">
        <v>417</v>
      </c>
      <c r="E90" s="5" t="s">
        <v>418</v>
      </c>
      <c r="F90" s="5" t="s">
        <v>419</v>
      </c>
      <c r="G90" s="5" t="s">
        <v>173</v>
      </c>
      <c r="H90" s="5" t="s">
        <v>420</v>
      </c>
      <c r="I90" s="6" t="s">
        <v>34</v>
      </c>
      <c r="J90" s="5" t="b">
        <f t="shared" ca="1" si="1"/>
        <v>0</v>
      </c>
      <c r="K90" s="7" t="str">
        <f>IF(ISNA(VLOOKUP($B90,geographic!$A:$B,1,0)), "no", "yes")</f>
        <v>yes</v>
      </c>
      <c r="L90" s="8" t="str">
        <f>IF(ISNA(VLOOKUP($B90,scientific!$A:$B,1,0)), "no", "yes")</f>
        <v>yes</v>
      </c>
      <c r="M90" s="8" t="str">
        <f>IF(ISNA(VLOOKUP($B90,datasets!$B:$C,1,0)), "no", "yes")</f>
        <v>yes</v>
      </c>
      <c r="N90" s="8" t="str">
        <f>IF(ISNA(VLOOKUP($B90,processing!$B:$C,1,0)), "no", "yes")</f>
        <v>yes</v>
      </c>
      <c r="O90" s="8" t="str">
        <f>IF(ISNA(VLOOKUP($B90,outputs!$B:$C,1,0)), "no", "yes")</f>
        <v>yes</v>
      </c>
      <c r="P90" s="8" t="str">
        <f>IF(ISNA(VLOOKUP($B90,accuracy!$B:$I,1,0)), "no", "yes")</f>
        <v>yes</v>
      </c>
    </row>
    <row r="91" spans="1:16" ht="12.75" customHeight="1">
      <c r="A91" s="6" t="s">
        <v>54</v>
      </c>
      <c r="B91" s="5" t="str">
        <f t="shared" si="0"/>
        <v>Mihai et al. 2016, Procedia Environmental Sciences (KTXXTV3Y)</v>
      </c>
      <c r="C91" s="5">
        <v>2016</v>
      </c>
      <c r="D91" s="5" t="s">
        <v>421</v>
      </c>
      <c r="E91" s="5" t="s">
        <v>422</v>
      </c>
      <c r="F91" s="5" t="s">
        <v>423</v>
      </c>
      <c r="G91" s="5" t="s">
        <v>424</v>
      </c>
      <c r="H91" s="5" t="s">
        <v>425</v>
      </c>
      <c r="I91" s="6" t="s">
        <v>34</v>
      </c>
      <c r="J91" s="5" t="b">
        <f t="shared" ca="1" si="1"/>
        <v>0</v>
      </c>
      <c r="K91" s="7" t="str">
        <f>IF(ISNA(VLOOKUP($B91,geographic!$A:$B,1,0)), "no", "yes")</f>
        <v>yes</v>
      </c>
      <c r="L91" s="8" t="str">
        <f>IF(ISNA(VLOOKUP($B91,scientific!$A:$B,1,0)), "no", "yes")</f>
        <v>yes</v>
      </c>
      <c r="M91" s="8" t="str">
        <f>IF(ISNA(VLOOKUP($B91,datasets!$B:$C,1,0)), "no", "yes")</f>
        <v>yes</v>
      </c>
      <c r="N91" s="8" t="str">
        <f>IF(ISNA(VLOOKUP($B91,processing!$B:$C,1,0)), "no", "yes")</f>
        <v>yes</v>
      </c>
      <c r="O91" s="8" t="str">
        <f>IF(ISNA(VLOOKUP($B91,outputs!$B:$C,1,0)), "no", "yes")</f>
        <v>yes</v>
      </c>
      <c r="P91" s="8" t="str">
        <f>IF(ISNA(VLOOKUP($B91,accuracy!$B:$I,1,0)), "no", "yes")</f>
        <v>yes</v>
      </c>
    </row>
    <row r="92" spans="1:16" ht="12.75" customHeight="1">
      <c r="A92" s="6" t="s">
        <v>68</v>
      </c>
      <c r="B92" s="5" t="str">
        <f t="shared" si="0"/>
        <v>Mölg and Bolch 2017, Remote Sensing (IFALXNZB)</v>
      </c>
      <c r="C92" s="5">
        <v>2017</v>
      </c>
      <c r="D92" s="5" t="s">
        <v>426</v>
      </c>
      <c r="E92" s="5" t="s">
        <v>427</v>
      </c>
      <c r="F92" s="5" t="s">
        <v>428</v>
      </c>
      <c r="G92" s="5" t="s">
        <v>103</v>
      </c>
      <c r="H92" s="5" t="s">
        <v>429</v>
      </c>
      <c r="I92" s="6" t="s">
        <v>34</v>
      </c>
      <c r="J92" s="5" t="b">
        <f t="shared" ca="1" si="1"/>
        <v>0</v>
      </c>
      <c r="K92" s="7" t="str">
        <f>IF(ISNA(VLOOKUP($B92,geographic!$A:$B,1,0)), "no", "yes")</f>
        <v>yes</v>
      </c>
      <c r="L92" s="8" t="str">
        <f>IF(ISNA(VLOOKUP($B92,scientific!$A:$B,1,0)), "no", "yes")</f>
        <v>yes</v>
      </c>
      <c r="M92" s="8" t="str">
        <f>IF(ISNA(VLOOKUP($B92,datasets!$B:$C,1,0)), "no", "yes")</f>
        <v>yes</v>
      </c>
      <c r="N92" s="8" t="str">
        <f>IF(ISNA(VLOOKUP($B92,processing!$B:$C,1,0)), "no", "yes")</f>
        <v>yes</v>
      </c>
      <c r="O92" s="8" t="str">
        <f>IF(ISNA(VLOOKUP($B92,outputs!$B:$C,1,0)), "no", "yes")</f>
        <v>yes</v>
      </c>
      <c r="P92" s="8" t="str">
        <f>IF(ISNA(VLOOKUP($B92,accuracy!$B:$I,1,0)), "no", "yes")</f>
        <v>yes</v>
      </c>
    </row>
    <row r="93" spans="1:16" ht="12.75" customHeight="1">
      <c r="A93" s="6" t="s">
        <v>68</v>
      </c>
      <c r="B93" s="5" t="str">
        <f t="shared" si="0"/>
        <v>Mölg et al. 2019, The Cryosphere (ZMXR5AJX)</v>
      </c>
      <c r="C93" s="5">
        <v>2019</v>
      </c>
      <c r="D93" s="5" t="s">
        <v>430</v>
      </c>
      <c r="E93" s="5" t="s">
        <v>431</v>
      </c>
      <c r="F93" s="5" t="s">
        <v>432</v>
      </c>
      <c r="G93" s="5" t="s">
        <v>91</v>
      </c>
      <c r="H93" s="5" t="s">
        <v>433</v>
      </c>
      <c r="I93" s="6" t="s">
        <v>34</v>
      </c>
      <c r="J93" s="5" t="b">
        <f t="shared" ca="1" si="1"/>
        <v>0</v>
      </c>
      <c r="K93" s="7" t="str">
        <f>IF(ISNA(VLOOKUP($B93,geographic!$A:$B,1,0)), "no", "yes")</f>
        <v>yes</v>
      </c>
      <c r="L93" s="8" t="str">
        <f>IF(ISNA(VLOOKUP($B93,scientific!$A:$B,1,0)), "no", "yes")</f>
        <v>yes</v>
      </c>
      <c r="M93" s="8" t="str">
        <f>IF(ISNA(VLOOKUP($B93,datasets!$B:$C,1,0)), "no", "yes")</f>
        <v>yes</v>
      </c>
      <c r="N93" s="8" t="str">
        <f>IF(ISNA(VLOOKUP($B93,processing!$B:$C,1,0)), "no", "yes")</f>
        <v>yes</v>
      </c>
      <c r="O93" s="8" t="str">
        <f>IF(ISNA(VLOOKUP($B93,outputs!$B:$C,1,0)), "no", "yes")</f>
        <v>yes</v>
      </c>
      <c r="P93" s="8" t="str">
        <f>IF(ISNA(VLOOKUP($B93,accuracy!$B:$I,1,0)), "no", "yes")</f>
        <v>yes</v>
      </c>
    </row>
    <row r="94" spans="1:16" ht="12.75" customHeight="1">
      <c r="A94" s="6" t="s">
        <v>16</v>
      </c>
      <c r="B94" s="5" t="str">
        <f t="shared" si="0"/>
        <v>Munteanu et al. 2020, Proceedings of the Royal Society B: Biological Sciences (GD7U5PGI)</v>
      </c>
      <c r="C94" s="5">
        <v>2020</v>
      </c>
      <c r="D94" s="5" t="s">
        <v>434</v>
      </c>
      <c r="E94" s="5" t="s">
        <v>435</v>
      </c>
      <c r="F94" s="5" t="s">
        <v>436</v>
      </c>
      <c r="G94" s="5" t="s">
        <v>437</v>
      </c>
      <c r="H94" s="5" t="s">
        <v>438</v>
      </c>
      <c r="I94" s="6" t="s">
        <v>22</v>
      </c>
      <c r="J94" s="5" t="b">
        <f t="shared" ca="1" si="1"/>
        <v>0</v>
      </c>
      <c r="K94" s="7" t="str">
        <f>IF(ISNA(VLOOKUP($B94,geographic!$A:$B,1,0)), "no", "yes")</f>
        <v>yes</v>
      </c>
      <c r="L94" s="8" t="str">
        <f>IF(ISNA(VLOOKUP($B94,scientific!$A:$B,1,0)), "no", "yes")</f>
        <v>yes</v>
      </c>
      <c r="M94" s="8" t="str">
        <f>IF(ISNA(VLOOKUP($B94,datasets!$B:$C,1,0)), "no", "yes")</f>
        <v>yes</v>
      </c>
      <c r="N94" s="8" t="str">
        <f>IF(ISNA(VLOOKUP($B94,processing!$B:$C,1,0)), "no", "yes")</f>
        <v>yes</v>
      </c>
      <c r="O94" s="8" t="str">
        <f>IF(ISNA(VLOOKUP($B94,outputs!$B:$C,1,0)), "no", "yes")</f>
        <v>yes</v>
      </c>
      <c r="P94" s="8" t="str">
        <f>IF(ISNA(VLOOKUP($B94,accuracy!$B:$I,1,0)), "no", "yes")</f>
        <v>yes</v>
      </c>
    </row>
    <row r="95" spans="1:16" ht="12.75" customHeight="1">
      <c r="A95" s="6" t="s">
        <v>154</v>
      </c>
      <c r="B95" s="5" t="str">
        <f t="shared" si="0"/>
        <v>Nagarajan and Schenk 2016, ISPRS Journal of Photogrammetry and Remote Sensing (Q45H8ZC2)</v>
      </c>
      <c r="C95" s="5">
        <v>2016</v>
      </c>
      <c r="D95" s="5" t="s">
        <v>439</v>
      </c>
      <c r="E95" s="5" t="s">
        <v>440</v>
      </c>
      <c r="F95" s="5" t="s">
        <v>441</v>
      </c>
      <c r="G95" s="5" t="s">
        <v>66</v>
      </c>
      <c r="H95" s="5" t="s">
        <v>442</v>
      </c>
      <c r="I95" s="6" t="s">
        <v>164</v>
      </c>
      <c r="J95" s="5" t="b">
        <f t="shared" ca="1" si="1"/>
        <v>0</v>
      </c>
      <c r="K95" s="7" t="str">
        <f>IF(ISNA(VLOOKUP($B95,geographic!$A:$B,1,0)), "no", "yes")</f>
        <v>yes</v>
      </c>
      <c r="L95" s="8" t="str">
        <f>IF(ISNA(VLOOKUP($B95,scientific!$A:$B,1,0)), "no", "yes")</f>
        <v>yes</v>
      </c>
      <c r="M95" s="8" t="str">
        <f>IF(ISNA(VLOOKUP($B95,datasets!$B:$C,1,0)), "no", "yes")</f>
        <v>yes</v>
      </c>
      <c r="N95" s="8" t="str">
        <f>IF(ISNA(VLOOKUP($B95,processing!$B:$C,1,0)), "no", "yes")</f>
        <v>yes</v>
      </c>
      <c r="O95" s="8" t="str">
        <f>IF(ISNA(VLOOKUP($B95,outputs!$B:$C,1,0)), "no", "yes")</f>
        <v>yes</v>
      </c>
      <c r="P95" s="8" t="str">
        <f>IF(ISNA(VLOOKUP($B95,accuracy!$B:$I,1,0)), "no", "yes")</f>
        <v>yes</v>
      </c>
    </row>
    <row r="96" spans="1:16" ht="12.75" customHeight="1">
      <c r="A96" s="6" t="s">
        <v>44</v>
      </c>
      <c r="B96" s="5" t="str">
        <f t="shared" si="0"/>
        <v>Nebiker et al. 2014, Remote Sensing (TTUA98S8)</v>
      </c>
      <c r="C96" s="5">
        <v>2014</v>
      </c>
      <c r="D96" s="5" t="s">
        <v>443</v>
      </c>
      <c r="E96" s="5" t="s">
        <v>444</v>
      </c>
      <c r="F96" s="5" t="s">
        <v>445</v>
      </c>
      <c r="G96" s="5" t="s">
        <v>103</v>
      </c>
      <c r="H96" s="5" t="s">
        <v>446</v>
      </c>
      <c r="I96" s="6" t="s">
        <v>164</v>
      </c>
      <c r="J96" s="5" t="b">
        <f t="shared" ca="1" si="1"/>
        <v>0</v>
      </c>
      <c r="K96" s="7" t="str">
        <f>IF(ISNA(VLOOKUP($B96,geographic!$A:$B,1,0)), "no", "yes")</f>
        <v>yes</v>
      </c>
      <c r="L96" s="8" t="str">
        <f>IF(ISNA(VLOOKUP($B96,scientific!$A:$B,1,0)), "no", "yes")</f>
        <v>yes</v>
      </c>
      <c r="M96" s="8" t="str">
        <f>IF(ISNA(VLOOKUP($B96,datasets!$B:$C,1,0)), "no", "yes")</f>
        <v>yes</v>
      </c>
      <c r="N96" s="8" t="str">
        <f>IF(ISNA(VLOOKUP($B96,processing!$B:$C,1,0)), "no", "yes")</f>
        <v>yes</v>
      </c>
      <c r="O96" s="8" t="str">
        <f>IF(ISNA(VLOOKUP($B96,outputs!$B:$C,1,0)), "no", "yes")</f>
        <v>yes</v>
      </c>
      <c r="P96" s="8" t="str">
        <f>IF(ISNA(VLOOKUP($B96,accuracy!$B:$I,1,0)), "no", "yes")</f>
        <v>yes</v>
      </c>
    </row>
    <row r="97" spans="1:16" ht="12.75" customHeight="1">
      <c r="A97" s="6" t="s">
        <v>54</v>
      </c>
      <c r="B97" s="5" t="str">
        <f t="shared" si="0"/>
        <v>Nita et al. 2018, Remote Sensing of Environment (69M5DZSF)</v>
      </c>
      <c r="C97" s="5">
        <v>2018</v>
      </c>
      <c r="D97" s="5" t="s">
        <v>447</v>
      </c>
      <c r="E97" s="5" t="s">
        <v>448</v>
      </c>
      <c r="F97" s="5" t="s">
        <v>449</v>
      </c>
      <c r="G97" s="5" t="s">
        <v>197</v>
      </c>
      <c r="H97" s="5" t="s">
        <v>450</v>
      </c>
      <c r="I97" s="6" t="s">
        <v>34</v>
      </c>
      <c r="J97" s="5" t="b">
        <f t="shared" ca="1" si="1"/>
        <v>0</v>
      </c>
      <c r="K97" s="7" t="str">
        <f>IF(ISNA(VLOOKUP($B97,geographic!$A:$B,1,0)), "no", "yes")</f>
        <v>yes</v>
      </c>
      <c r="L97" s="8" t="str">
        <f>IF(ISNA(VLOOKUP($B97,scientific!$A:$B,1,0)), "no", "yes")</f>
        <v>yes</v>
      </c>
      <c r="M97" s="8" t="str">
        <f>IF(ISNA(VLOOKUP($B97,datasets!$B:$C,1,0)), "no", "yes")</f>
        <v>yes</v>
      </c>
      <c r="N97" s="8" t="str">
        <f>IF(ISNA(VLOOKUP($B97,processing!$B:$C,1,0)), "no", "yes")</f>
        <v>yes</v>
      </c>
      <c r="O97" s="8" t="str">
        <f>IF(ISNA(VLOOKUP($B97,outputs!$B:$C,1,0)), "no", "yes")</f>
        <v>yes</v>
      </c>
      <c r="P97" s="8" t="str">
        <f>IF(ISNA(VLOOKUP($B97,accuracy!$B:$I,1,0)), "no", "yes")</f>
        <v>yes</v>
      </c>
    </row>
    <row r="98" spans="1:16" ht="12.75" customHeight="1">
      <c r="A98" s="6" t="s">
        <v>54</v>
      </c>
      <c r="B98" s="5" t="str">
        <f t="shared" si="0"/>
        <v>Nuimura et al. 2017, Quaternary International (SPYHCGR7)</v>
      </c>
      <c r="C98" s="5">
        <v>2017</v>
      </c>
      <c r="D98" s="5" t="s">
        <v>451</v>
      </c>
      <c r="E98" s="5" t="s">
        <v>452</v>
      </c>
      <c r="F98" s="5" t="s">
        <v>453</v>
      </c>
      <c r="G98" s="5" t="s">
        <v>454</v>
      </c>
      <c r="H98" s="5" t="s">
        <v>455</v>
      </c>
      <c r="I98" s="6" t="s">
        <v>34</v>
      </c>
      <c r="J98" s="5" t="b">
        <f t="shared" ca="1" si="1"/>
        <v>0</v>
      </c>
      <c r="K98" s="7" t="str">
        <f>IF(ISNA(VLOOKUP($B98,geographic!$A:$B,1,0)), "no", "yes")</f>
        <v>yes</v>
      </c>
      <c r="L98" s="8" t="str">
        <f>IF(ISNA(VLOOKUP($B98,scientific!$A:$B,1,0)), "no", "yes")</f>
        <v>yes</v>
      </c>
      <c r="M98" s="8" t="str">
        <f>IF(ISNA(VLOOKUP($B98,datasets!$B:$C,1,0)), "no", "yes")</f>
        <v>yes</v>
      </c>
      <c r="N98" s="8" t="str">
        <f>IF(ISNA(VLOOKUP($B98,processing!$B:$C,1,0)), "no", "yes")</f>
        <v>yes</v>
      </c>
      <c r="O98" s="8" t="str">
        <f>IF(ISNA(VLOOKUP($B98,outputs!$B:$C,1,0)), "no", "yes")</f>
        <v>yes</v>
      </c>
      <c r="P98" s="8" t="str">
        <f>IF(ISNA(VLOOKUP($B98,accuracy!$B:$I,1,0)), "no", "yes")</f>
        <v>yes</v>
      </c>
    </row>
    <row r="99" spans="1:16" ht="12.75" customHeight="1">
      <c r="A99" s="6" t="s">
        <v>68</v>
      </c>
      <c r="B99" s="5" t="str">
        <f t="shared" si="0"/>
        <v>Núñez-Andrés et al. 2019, Geomatics, Natural Hazards and Risk (JTUUBHR8)</v>
      </c>
      <c r="C99" s="5">
        <v>2019</v>
      </c>
      <c r="D99" s="5" t="s">
        <v>456</v>
      </c>
      <c r="E99" s="5" t="s">
        <v>457</v>
      </c>
      <c r="F99" s="5" t="s">
        <v>458</v>
      </c>
      <c r="G99" s="5" t="s">
        <v>459</v>
      </c>
      <c r="H99" s="5" t="s">
        <v>460</v>
      </c>
      <c r="I99" s="6" t="s">
        <v>274</v>
      </c>
      <c r="J99" s="5" t="b">
        <f t="shared" ca="1" si="1"/>
        <v>0</v>
      </c>
      <c r="K99" s="7" t="str">
        <f>IF(ISNA(VLOOKUP($B99,geographic!$A:$B,1,0)), "no", "yes")</f>
        <v>yes</v>
      </c>
      <c r="L99" s="8" t="str">
        <f>IF(ISNA(VLOOKUP($B99,scientific!$A:$B,1,0)), "no", "yes")</f>
        <v>yes</v>
      </c>
      <c r="M99" s="8" t="str">
        <f>IF(ISNA(VLOOKUP($B99,datasets!$B:$C,1,0)), "no", "yes")</f>
        <v>yes</v>
      </c>
      <c r="N99" s="8" t="str">
        <f>IF(ISNA(VLOOKUP($B99,processing!$B:$C,1,0)), "no", "yes")</f>
        <v>yes</v>
      </c>
      <c r="O99" s="8" t="str">
        <f>IF(ISNA(VLOOKUP($B99,outputs!$B:$C,1,0)), "no", "yes")</f>
        <v>yes</v>
      </c>
      <c r="P99" s="8" t="str">
        <f>IF(ISNA(VLOOKUP($B99,accuracy!$B:$I,1,0)), "no", "yes")</f>
        <v>yes</v>
      </c>
    </row>
    <row r="100" spans="1:16" ht="12.75" customHeight="1">
      <c r="A100" s="6" t="s">
        <v>16</v>
      </c>
      <c r="B100" s="5" t="str">
        <f t="shared" si="0"/>
        <v>Nurminen et al. 2015, Remote Sensing (ZVQJ9Z46)</v>
      </c>
      <c r="C100" s="5">
        <v>2015</v>
      </c>
      <c r="D100" s="5" t="s">
        <v>461</v>
      </c>
      <c r="E100" s="5" t="s">
        <v>462</v>
      </c>
      <c r="F100" s="5" t="s">
        <v>463</v>
      </c>
      <c r="G100" s="5" t="s">
        <v>103</v>
      </c>
      <c r="H100" s="5" t="s">
        <v>464</v>
      </c>
      <c r="I100" s="6" t="s">
        <v>274</v>
      </c>
      <c r="J100" s="5" t="b">
        <f t="shared" ca="1" si="1"/>
        <v>0</v>
      </c>
      <c r="K100" s="7" t="str">
        <f>IF(ISNA(VLOOKUP($B100,geographic!$A:$B,1,0)), "no", "yes")</f>
        <v>yes</v>
      </c>
      <c r="L100" s="8" t="str">
        <f>IF(ISNA(VLOOKUP($B100,scientific!$A:$B,1,0)), "no", "yes")</f>
        <v>yes</v>
      </c>
      <c r="M100" s="8" t="str">
        <f>IF(ISNA(VLOOKUP($B100,datasets!$B:$C,1,0)), "no", "yes")</f>
        <v>yes</v>
      </c>
      <c r="N100" s="8" t="str">
        <f>IF(ISNA(VLOOKUP($B100,processing!$B:$C,1,0)), "no", "yes")</f>
        <v>yes</v>
      </c>
      <c r="O100" s="8" t="str">
        <f>IF(ISNA(VLOOKUP($B100,outputs!$B:$C,1,0)), "no", "yes")</f>
        <v>yes</v>
      </c>
      <c r="P100" s="8" t="str">
        <f>IF(ISNA(VLOOKUP($B100,accuracy!$B:$I,1,0)), "no", "yes")</f>
        <v>yes</v>
      </c>
    </row>
    <row r="101" spans="1:16" ht="12.75" customHeight="1">
      <c r="A101" s="6" t="s">
        <v>28</v>
      </c>
      <c r="B101" s="5" t="str">
        <f t="shared" si="0"/>
        <v>Óskarsson et al. 2020, Surtsey Research (PTTQ9VGB)</v>
      </c>
      <c r="C101" s="5">
        <v>2020</v>
      </c>
      <c r="D101" s="5" t="s">
        <v>465</v>
      </c>
      <c r="E101" s="5" t="s">
        <v>466</v>
      </c>
      <c r="F101" s="5" t="s">
        <v>467</v>
      </c>
      <c r="G101" s="5" t="s">
        <v>468</v>
      </c>
      <c r="H101" s="5" t="s">
        <v>469</v>
      </c>
      <c r="I101" s="6" t="s">
        <v>34</v>
      </c>
      <c r="J101" s="5" t="b">
        <f t="shared" ca="1" si="1"/>
        <v>0</v>
      </c>
      <c r="K101" s="7" t="str">
        <f>IF(ISNA(VLOOKUP($B101,geographic!$A:$B,1,0)), "no", "yes")</f>
        <v>yes</v>
      </c>
      <c r="L101" s="8" t="str">
        <f>IF(ISNA(VLOOKUP($B101,scientific!$A:$B,1,0)), "no", "yes")</f>
        <v>yes</v>
      </c>
      <c r="M101" s="8" t="str">
        <f>IF(ISNA(VLOOKUP($B101,datasets!$B:$C,1,0)), "no", "yes")</f>
        <v>yes</v>
      </c>
      <c r="N101" s="8" t="str">
        <f>IF(ISNA(VLOOKUP($B101,processing!$B:$C,1,0)), "no", "yes")</f>
        <v>yes</v>
      </c>
      <c r="O101" s="8" t="str">
        <f>IF(ISNA(VLOOKUP($B101,outputs!$B:$C,1,0)), "no", "yes")</f>
        <v>yes</v>
      </c>
      <c r="P101" s="8" t="str">
        <f>IF(ISNA(VLOOKUP($B101,accuracy!$B:$I,1,0)), "no", "yes")</f>
        <v>yes</v>
      </c>
    </row>
    <row r="102" spans="1:16" ht="12.75" customHeight="1">
      <c r="A102" s="6" t="s">
        <v>16</v>
      </c>
      <c r="B102" s="5" t="str">
        <f t="shared" si="0"/>
        <v>Pacina and Popelka 2017, Geoinformatics FCE CTU (46MI564E)</v>
      </c>
      <c r="C102" s="5">
        <v>2017</v>
      </c>
      <c r="D102" s="5" t="s">
        <v>470</v>
      </c>
      <c r="E102" s="5" t="s">
        <v>471</v>
      </c>
      <c r="F102" s="5" t="s">
        <v>472</v>
      </c>
      <c r="G102" s="5" t="s">
        <v>473</v>
      </c>
      <c r="H102" s="5" t="s">
        <v>474</v>
      </c>
      <c r="I102" s="6" t="s">
        <v>22</v>
      </c>
      <c r="J102" s="5" t="b">
        <f t="shared" ca="1" si="1"/>
        <v>0</v>
      </c>
      <c r="K102" s="7" t="str">
        <f>IF(ISNA(VLOOKUP($B102,geographic!$A:$B,1,0)), "no", "yes")</f>
        <v>yes</v>
      </c>
      <c r="L102" s="8" t="str">
        <f>IF(ISNA(VLOOKUP($B102,scientific!$A:$B,1,0)), "no", "yes")</f>
        <v>yes</v>
      </c>
      <c r="M102" s="8" t="str">
        <f>IF(ISNA(VLOOKUP($B102,datasets!$B:$C,1,0)), "no", "yes")</f>
        <v>yes</v>
      </c>
      <c r="N102" s="8" t="str">
        <f>IF(ISNA(VLOOKUP($B102,processing!$B:$C,1,0)), "no", "yes")</f>
        <v>yes</v>
      </c>
      <c r="O102" s="8" t="str">
        <f>IF(ISNA(VLOOKUP($B102,outputs!$B:$C,1,0)), "no", "yes")</f>
        <v>yes</v>
      </c>
      <c r="P102" s="8" t="str">
        <f>IF(ISNA(VLOOKUP($B102,accuracy!$B:$I,1,0)), "no", "yes")</f>
        <v>yes</v>
      </c>
    </row>
    <row r="103" spans="1:16" ht="12.75" customHeight="1">
      <c r="A103" s="6" t="s">
        <v>68</v>
      </c>
      <c r="B103" s="5" t="str">
        <f t="shared" si="0"/>
        <v>Papworth et al. 2016, Journal of Archaeological Science (B5ILGT3L)</v>
      </c>
      <c r="C103" s="5">
        <v>2016</v>
      </c>
      <c r="D103" s="5" t="s">
        <v>475</v>
      </c>
      <c r="E103" s="5" t="s">
        <v>476</v>
      </c>
      <c r="F103" s="5" t="s">
        <v>477</v>
      </c>
      <c r="G103" s="5" t="s">
        <v>254</v>
      </c>
      <c r="H103" s="5" t="s">
        <v>478</v>
      </c>
      <c r="I103" s="6" t="s">
        <v>34</v>
      </c>
      <c r="J103" s="5" t="b">
        <f t="shared" ca="1" si="1"/>
        <v>0</v>
      </c>
      <c r="K103" s="7" t="str">
        <f>IF(ISNA(VLOOKUP($B103,geographic!$A:$B,1,0)), "no", "yes")</f>
        <v>yes</v>
      </c>
      <c r="L103" s="8" t="str">
        <f>IF(ISNA(VLOOKUP($B103,scientific!$A:$B,1,0)), "no", "yes")</f>
        <v>yes</v>
      </c>
      <c r="M103" s="8" t="str">
        <f>IF(ISNA(VLOOKUP($B103,datasets!$B:$C,1,0)), "no", "yes")</f>
        <v>yes</v>
      </c>
      <c r="N103" s="8" t="str">
        <f>IF(ISNA(VLOOKUP($B103,processing!$B:$C,1,0)), "no", "yes")</f>
        <v>yes</v>
      </c>
      <c r="O103" s="8" t="str">
        <f>IF(ISNA(VLOOKUP($B103,outputs!$B:$C,1,0)), "no", "yes")</f>
        <v>yes</v>
      </c>
      <c r="P103" s="8" t="str">
        <f>IF(ISNA(VLOOKUP($B103,accuracy!$B:$I,1,0)), "no", "yes")</f>
        <v>yes</v>
      </c>
    </row>
    <row r="104" spans="1:16" ht="12.75" customHeight="1">
      <c r="A104" s="6" t="s">
        <v>16</v>
      </c>
      <c r="B104" s="5" t="str">
        <f t="shared" si="0"/>
        <v>Pedersen et al. 2018, Geophysical Research Letters (AXLJGWNE)</v>
      </c>
      <c r="C104" s="5">
        <v>2018</v>
      </c>
      <c r="D104" s="5" t="s">
        <v>479</v>
      </c>
      <c r="E104" s="5" t="s">
        <v>480</v>
      </c>
      <c r="F104" s="5" t="s">
        <v>481</v>
      </c>
      <c r="G104" s="5" t="s">
        <v>168</v>
      </c>
      <c r="H104" s="5" t="s">
        <v>482</v>
      </c>
      <c r="I104" s="6" t="s">
        <v>22</v>
      </c>
      <c r="J104" s="5" t="b">
        <f t="shared" ca="1" si="1"/>
        <v>0</v>
      </c>
      <c r="K104" s="7" t="str">
        <f>IF(ISNA(VLOOKUP($B104,geographic!$A:$B,1,0)), "no", "yes")</f>
        <v>yes</v>
      </c>
      <c r="L104" s="8" t="str">
        <f>IF(ISNA(VLOOKUP($B104,scientific!$A:$B,1,0)), "no", "yes")</f>
        <v>yes</v>
      </c>
      <c r="M104" s="8" t="str">
        <f>IF(ISNA(VLOOKUP($B104,datasets!$B:$C,1,0)), "no", "yes")</f>
        <v>yes</v>
      </c>
      <c r="N104" s="8" t="str">
        <f>IF(ISNA(VLOOKUP($B104,processing!$B:$C,1,0)), "no", "yes")</f>
        <v>yes</v>
      </c>
      <c r="O104" s="8" t="str">
        <f>IF(ISNA(VLOOKUP($B104,outputs!$B:$C,1,0)), "no", "yes")</f>
        <v>yes</v>
      </c>
      <c r="P104" s="8" t="str">
        <f>IF(ISNA(VLOOKUP($B104,accuracy!$B:$I,1,0)), "no", "yes")</f>
        <v>yes</v>
      </c>
    </row>
    <row r="105" spans="1:16" ht="12.75" customHeight="1">
      <c r="A105" s="6" t="s">
        <v>54</v>
      </c>
      <c r="B105" s="5" t="str">
        <f t="shared" si="0"/>
        <v>Pellicciotti et al. 2015, Journal of Glaciology (I497FPR3)</v>
      </c>
      <c r="C105" s="6">
        <v>2015</v>
      </c>
      <c r="D105" s="6" t="s">
        <v>483</v>
      </c>
      <c r="E105" s="6" t="s">
        <v>484</v>
      </c>
      <c r="F105" s="6" t="s">
        <v>485</v>
      </c>
      <c r="G105" s="6" t="s">
        <v>32</v>
      </c>
      <c r="H105" s="6" t="s">
        <v>486</v>
      </c>
      <c r="I105" s="6" t="s">
        <v>34</v>
      </c>
      <c r="J105" s="5" t="b">
        <f t="shared" ca="1" si="1"/>
        <v>0</v>
      </c>
      <c r="K105" s="7" t="str">
        <f>IF(ISNA(VLOOKUP($B105,geographic!$A:$B,1,0)), "no", "yes")</f>
        <v>yes</v>
      </c>
      <c r="L105" s="8" t="str">
        <f>IF(ISNA(VLOOKUP($B105,scientific!$A:$B,1,0)), "no", "yes")</f>
        <v>yes</v>
      </c>
      <c r="M105" s="8" t="str">
        <f>IF(ISNA(VLOOKUP($B105,datasets!$B:$C,1,0)), "no", "yes")</f>
        <v>yes</v>
      </c>
      <c r="N105" s="8" t="str">
        <f>IF(ISNA(VLOOKUP($B105,processing!$B:$C,1,0)), "no", "yes")</f>
        <v>yes</v>
      </c>
      <c r="O105" s="8" t="str">
        <f>IF(ISNA(VLOOKUP($B105,outputs!$B:$C,1,0)), "no", "yes")</f>
        <v>yes</v>
      </c>
      <c r="P105" s="8" t="str">
        <f>IF(ISNA(VLOOKUP($B105,accuracy!$B:$I,1,0)), "no", "yes")</f>
        <v>yes</v>
      </c>
    </row>
    <row r="106" spans="1:16" ht="12.75" customHeight="1">
      <c r="A106" s="6" t="s">
        <v>28</v>
      </c>
      <c r="B106" s="5" t="str">
        <f t="shared" si="0"/>
        <v>Peppa et al. 2018, ISPRS - International Archives of the Photogrammetry, Remote Sensing and Spatial Information Sciences (NSVSN55R)</v>
      </c>
      <c r="C106" s="5">
        <v>2018</v>
      </c>
      <c r="D106" s="5" t="s">
        <v>487</v>
      </c>
      <c r="E106" s="5" t="s">
        <v>488</v>
      </c>
      <c r="F106" s="5" t="s">
        <v>489</v>
      </c>
      <c r="G106" s="5" t="s">
        <v>193</v>
      </c>
      <c r="H106" s="5" t="s">
        <v>490</v>
      </c>
      <c r="I106" s="6" t="s">
        <v>34</v>
      </c>
      <c r="J106" s="5" t="b">
        <f t="shared" ca="1" si="1"/>
        <v>0</v>
      </c>
      <c r="K106" s="7" t="str">
        <f>IF(ISNA(VLOOKUP($B106,geographic!$A:$B,1,0)), "no", "yes")</f>
        <v>yes</v>
      </c>
      <c r="L106" s="8" t="str">
        <f>IF(ISNA(VLOOKUP($B106,scientific!$A:$B,1,0)), "no", "yes")</f>
        <v>yes</v>
      </c>
      <c r="M106" s="8" t="str">
        <f>IF(ISNA(VLOOKUP($B106,datasets!$B:$C,1,0)), "no", "yes")</f>
        <v>yes</v>
      </c>
      <c r="N106" s="8" t="str">
        <f>IF(ISNA(VLOOKUP($B106,processing!$B:$C,1,0)), "no", "yes")</f>
        <v>yes</v>
      </c>
      <c r="O106" s="8" t="str">
        <f>IF(ISNA(VLOOKUP($B106,outputs!$B:$C,1,0)), "no", "yes")</f>
        <v>yes</v>
      </c>
      <c r="P106" s="8" t="str">
        <f>IF(ISNA(VLOOKUP($B106,accuracy!$B:$I,1,0)), "no", "yes")</f>
        <v>yes</v>
      </c>
    </row>
    <row r="107" spans="1:16" ht="12.75" customHeight="1">
      <c r="A107" s="6" t="s">
        <v>74</v>
      </c>
      <c r="B107" s="5" t="str">
        <f t="shared" si="0"/>
        <v>Pérez Álvarez et al. 2013, Journal of Archaeological Science (A37E78PU)</v>
      </c>
      <c r="C107" s="5">
        <v>2013</v>
      </c>
      <c r="D107" s="5" t="s">
        <v>491</v>
      </c>
      <c r="E107" s="5" t="s">
        <v>492</v>
      </c>
      <c r="F107" s="5" t="s">
        <v>493</v>
      </c>
      <c r="G107" s="5" t="s">
        <v>254</v>
      </c>
      <c r="H107" s="5" t="s">
        <v>494</v>
      </c>
      <c r="I107" s="6" t="s">
        <v>34</v>
      </c>
      <c r="J107" s="5" t="b">
        <f t="shared" ca="1" si="1"/>
        <v>0</v>
      </c>
      <c r="K107" s="7" t="str">
        <f>IF(ISNA(VLOOKUP($B107,geographic!$A:$B,1,0)), "no", "yes")</f>
        <v>yes</v>
      </c>
      <c r="L107" s="8" t="str">
        <f>IF(ISNA(VLOOKUP($B107,scientific!$A:$B,1,0)), "no", "yes")</f>
        <v>yes</v>
      </c>
      <c r="M107" s="8" t="str">
        <f>IF(ISNA(VLOOKUP($B107,datasets!$B:$C,1,0)), "no", "yes")</f>
        <v>yes</v>
      </c>
      <c r="N107" s="8" t="str">
        <f>IF(ISNA(VLOOKUP($B107,processing!$B:$C,1,0)), "no", "yes")</f>
        <v>yes</v>
      </c>
      <c r="O107" s="8" t="str">
        <f>IF(ISNA(VLOOKUP($B107,outputs!$B:$C,1,0)), "no", "yes")</f>
        <v>yes</v>
      </c>
      <c r="P107" s="8" t="str">
        <f>IF(ISNA(VLOOKUP($B107,accuracy!$B:$I,1,0)), "no", "yes")</f>
        <v>yes</v>
      </c>
    </row>
    <row r="108" spans="1:16" ht="12.75" customHeight="1">
      <c r="A108" s="6" t="s">
        <v>16</v>
      </c>
      <c r="B108" s="5" t="str">
        <f t="shared" si="0"/>
        <v>Pérez et al. 2014, The Photogrammetric Record (QI38W8V2)</v>
      </c>
      <c r="C108" s="5">
        <v>2014</v>
      </c>
      <c r="D108" s="5" t="s">
        <v>495</v>
      </c>
      <c r="E108" s="5" t="s">
        <v>496</v>
      </c>
      <c r="F108" s="5" t="s">
        <v>497</v>
      </c>
      <c r="G108" s="5" t="s">
        <v>20</v>
      </c>
      <c r="H108" s="5" t="s">
        <v>498</v>
      </c>
      <c r="I108" s="6" t="s">
        <v>34</v>
      </c>
      <c r="J108" s="5" t="b">
        <f t="shared" ca="1" si="1"/>
        <v>0</v>
      </c>
      <c r="K108" s="7" t="str">
        <f>IF(ISNA(VLOOKUP($B108,geographic!$A:$B,1,0)), "no", "yes")</f>
        <v>yes</v>
      </c>
      <c r="L108" s="8" t="str">
        <f>IF(ISNA(VLOOKUP($B108,scientific!$A:$B,1,0)), "no", "yes")</f>
        <v>yes</v>
      </c>
      <c r="M108" s="8" t="str">
        <f>IF(ISNA(VLOOKUP($B108,datasets!$B:$C,1,0)), "no", "yes")</f>
        <v>yes</v>
      </c>
      <c r="N108" s="8" t="str">
        <f>IF(ISNA(VLOOKUP($B108,processing!$B:$C,1,0)), "no", "yes")</f>
        <v>yes</v>
      </c>
      <c r="O108" s="8" t="str">
        <f>IF(ISNA(VLOOKUP($B108,outputs!$B:$C,1,0)), "no", "yes")</f>
        <v>yes</v>
      </c>
      <c r="P108" s="8" t="str">
        <f>IF(ISNA(VLOOKUP($B108,accuracy!$B:$I,1,0)), "no", "yes")</f>
        <v>yes</v>
      </c>
    </row>
    <row r="109" spans="1:16" ht="12.75" customHeight="1">
      <c r="A109" s="6" t="s">
        <v>44</v>
      </c>
      <c r="B109" s="5" t="str">
        <f t="shared" si="0"/>
        <v>Persia et al. 2020, Remote Sensing (4ZVAVBQZ)</v>
      </c>
      <c r="C109" s="5">
        <v>2020</v>
      </c>
      <c r="D109" s="5" t="s">
        <v>499</v>
      </c>
      <c r="E109" s="5" t="s">
        <v>500</v>
      </c>
      <c r="F109" s="5" t="s">
        <v>501</v>
      </c>
      <c r="G109" s="5" t="s">
        <v>103</v>
      </c>
      <c r="H109" s="5" t="s">
        <v>103</v>
      </c>
      <c r="I109" s="6" t="s">
        <v>22</v>
      </c>
      <c r="J109" s="5" t="b">
        <f t="shared" ca="1" si="1"/>
        <v>0</v>
      </c>
      <c r="K109" s="7" t="str">
        <f>IF(ISNA(VLOOKUP($B109,geographic!$A:$B,1,0)), "no", "yes")</f>
        <v>yes</v>
      </c>
      <c r="L109" s="8" t="str">
        <f>IF(ISNA(VLOOKUP($B109,scientific!$A:$B,1,0)), "no", "yes")</f>
        <v>yes</v>
      </c>
      <c r="M109" s="8" t="str">
        <f>IF(ISNA(VLOOKUP($B109,datasets!$B:$C,1,0)), "no", "yes")</f>
        <v>yes</v>
      </c>
      <c r="N109" s="8" t="str">
        <f>IF(ISNA(VLOOKUP($B109,processing!$B:$C,1,0)), "no", "yes")</f>
        <v>yes</v>
      </c>
      <c r="O109" s="8" t="str">
        <f>IF(ISNA(VLOOKUP($B109,outputs!$B:$C,1,0)), "no", "yes")</f>
        <v>yes</v>
      </c>
      <c r="P109" s="8" t="str">
        <f>IF(ISNA(VLOOKUP($B109,accuracy!$B:$I,1,0)), "no", "yes")</f>
        <v>yes</v>
      </c>
    </row>
    <row r="110" spans="1:16" ht="12.75" customHeight="1">
      <c r="A110" s="13" t="s">
        <v>68</v>
      </c>
      <c r="B110" s="5" t="str">
        <f t="shared" si="0"/>
        <v>Pętlicki et al. 2017, Remote Sensing (NDDTRXM9)</v>
      </c>
      <c r="C110" s="5">
        <v>2017</v>
      </c>
      <c r="D110" s="5" t="s">
        <v>502</v>
      </c>
      <c r="E110" s="5" t="s">
        <v>503</v>
      </c>
      <c r="F110" s="5" t="s">
        <v>504</v>
      </c>
      <c r="G110" s="5" t="s">
        <v>103</v>
      </c>
      <c r="H110" s="5" t="s">
        <v>505</v>
      </c>
      <c r="I110" s="6" t="s">
        <v>34</v>
      </c>
      <c r="J110" s="5" t="b">
        <f t="shared" ca="1" si="1"/>
        <v>0</v>
      </c>
      <c r="K110" s="7" t="str">
        <f>IF(ISNA(VLOOKUP($B110,geographic!$A:$B,1,0)), "no", "yes")</f>
        <v>yes</v>
      </c>
      <c r="L110" s="8" t="str">
        <f>IF(ISNA(VLOOKUP($B110,scientific!$A:$B,1,0)), "no", "yes")</f>
        <v>yes</v>
      </c>
      <c r="M110" s="8" t="str">
        <f>IF(ISNA(VLOOKUP($B110,datasets!$B:$C,1,0)), "no", "yes")</f>
        <v>yes</v>
      </c>
      <c r="N110" s="8" t="str">
        <f>IF(ISNA(VLOOKUP($B110,processing!$B:$C,1,0)), "no", "yes")</f>
        <v>yes</v>
      </c>
      <c r="O110" s="8" t="str">
        <f>IF(ISNA(VLOOKUP($B110,outputs!$B:$C,1,0)), "no", "yes")</f>
        <v>yes</v>
      </c>
      <c r="P110" s="8" t="str">
        <f>IF(ISNA(VLOOKUP($B110,accuracy!$B:$I,1,0)), "no", "yes")</f>
        <v>yes</v>
      </c>
    </row>
    <row r="111" spans="1:16" ht="12.75" customHeight="1">
      <c r="A111" s="6" t="s">
        <v>74</v>
      </c>
      <c r="B111" s="5" t="str">
        <f t="shared" si="0"/>
        <v>Picon-Cabrera et al. 2020, Sustainability (35V5TW6B)</v>
      </c>
      <c r="C111" s="5">
        <v>2020</v>
      </c>
      <c r="D111" s="5" t="s">
        <v>506</v>
      </c>
      <c r="E111" s="5" t="s">
        <v>507</v>
      </c>
      <c r="F111" s="5" t="s">
        <v>508</v>
      </c>
      <c r="G111" s="5" t="s">
        <v>509</v>
      </c>
      <c r="H111" s="5" t="s">
        <v>510</v>
      </c>
      <c r="I111" s="6" t="s">
        <v>34</v>
      </c>
      <c r="J111" s="5" t="b">
        <f t="shared" ca="1" si="1"/>
        <v>0</v>
      </c>
      <c r="K111" s="7" t="str">
        <f>IF(ISNA(VLOOKUP($B111,geographic!$A:$B,1,0)), "no", "yes")</f>
        <v>yes</v>
      </c>
      <c r="L111" s="8" t="str">
        <f>IF(ISNA(VLOOKUP($B111,scientific!$A:$B,1,0)), "no", "yes")</f>
        <v>yes</v>
      </c>
      <c r="M111" s="8" t="str">
        <f>IF(ISNA(VLOOKUP($B111,datasets!$B:$C,1,0)), "no", "yes")</f>
        <v>yes</v>
      </c>
      <c r="N111" s="8" t="str">
        <f>IF(ISNA(VLOOKUP($B111,processing!$B:$C,1,0)), "no", "yes")</f>
        <v>yes</v>
      </c>
      <c r="O111" s="8" t="str">
        <f>IF(ISNA(VLOOKUP($B111,outputs!$B:$C,1,0)), "no", "yes")</f>
        <v>yes</v>
      </c>
      <c r="P111" s="8" t="str">
        <f>IF(ISNA(VLOOKUP($B111,accuracy!$B:$I,1,0)), "no", "yes")</f>
        <v>yes</v>
      </c>
    </row>
    <row r="112" spans="1:16" ht="12.75" customHeight="1">
      <c r="A112" s="4" t="s">
        <v>28</v>
      </c>
      <c r="B112" s="5" t="str">
        <f t="shared" si="0"/>
        <v>Pieczonka and Bolch 2015, Global and Planetary Change (6YYMSPRM)</v>
      </c>
      <c r="C112" s="5">
        <v>2015</v>
      </c>
      <c r="D112" s="5" t="s">
        <v>511</v>
      </c>
      <c r="E112" s="5" t="s">
        <v>512</v>
      </c>
      <c r="F112" s="5" t="s">
        <v>513</v>
      </c>
      <c r="G112" s="5" t="s">
        <v>514</v>
      </c>
      <c r="H112" s="5" t="s">
        <v>515</v>
      </c>
      <c r="I112" s="6" t="s">
        <v>34</v>
      </c>
      <c r="J112" s="5" t="b">
        <f t="shared" ca="1" si="1"/>
        <v>0</v>
      </c>
      <c r="K112" s="7" t="str">
        <f>IF(ISNA(VLOOKUP($B112,geographic!$A:$B,1,0)), "no", "yes")</f>
        <v>yes</v>
      </c>
      <c r="L112" s="8" t="str">
        <f>IF(ISNA(VLOOKUP($B112,scientific!$A:$B,1,0)), "no", "yes")</f>
        <v>yes</v>
      </c>
      <c r="M112" s="8" t="str">
        <f>IF(ISNA(VLOOKUP($B112,datasets!$B:$C,1,0)), "no", "yes")</f>
        <v>yes</v>
      </c>
      <c r="N112" s="8" t="str">
        <f>IF(ISNA(VLOOKUP($B112,processing!$B:$C,1,0)), "no", "yes")</f>
        <v>yes</v>
      </c>
      <c r="O112" s="8" t="str">
        <f>IF(ISNA(VLOOKUP($B112,outputs!$B:$C,1,0)), "no", "yes")</f>
        <v>yes</v>
      </c>
      <c r="P112" s="8" t="str">
        <f>IF(ISNA(VLOOKUP($B112,accuracy!$B:$I,1,0)), "no", "yes")</f>
        <v>yes</v>
      </c>
    </row>
    <row r="113" spans="1:16" ht="12.75" customHeight="1">
      <c r="A113" s="4" t="s">
        <v>28</v>
      </c>
      <c r="B113" s="5" t="str">
        <f t="shared" si="0"/>
        <v>Pieczonka et al. 2013, Remote Sensing of Environment (E6FMSYH2)</v>
      </c>
      <c r="C113" s="5">
        <v>2013</v>
      </c>
      <c r="D113" s="5" t="s">
        <v>516</v>
      </c>
      <c r="E113" s="5" t="s">
        <v>517</v>
      </c>
      <c r="F113" s="5" t="s">
        <v>518</v>
      </c>
      <c r="G113" s="5" t="s">
        <v>197</v>
      </c>
      <c r="H113" s="5" t="s">
        <v>519</v>
      </c>
      <c r="I113" s="6" t="s">
        <v>34</v>
      </c>
      <c r="J113" s="5" t="b">
        <f t="shared" ca="1" si="1"/>
        <v>0</v>
      </c>
      <c r="K113" s="7" t="str">
        <f>IF(ISNA(VLOOKUP($B113,geographic!$A:$B,1,0)), "no", "yes")</f>
        <v>yes</v>
      </c>
      <c r="L113" s="8" t="str">
        <f>IF(ISNA(VLOOKUP($B113,scientific!$A:$B,1,0)), "no", "yes")</f>
        <v>yes</v>
      </c>
      <c r="M113" s="8" t="str">
        <f>IF(ISNA(VLOOKUP($B113,datasets!$B:$C,1,0)), "no", "yes")</f>
        <v>yes</v>
      </c>
      <c r="N113" s="8" t="str">
        <f>IF(ISNA(VLOOKUP($B113,processing!$B:$C,1,0)), "no", "yes")</f>
        <v>yes</v>
      </c>
      <c r="O113" s="8" t="str">
        <f>IF(ISNA(VLOOKUP($B113,outputs!$B:$C,1,0)), "no", "yes")</f>
        <v>yes</v>
      </c>
      <c r="P113" s="8" t="str">
        <f>IF(ISNA(VLOOKUP($B113,accuracy!$B:$I,1,0)), "no", "yes")</f>
        <v>yes</v>
      </c>
    </row>
    <row r="114" spans="1:16" ht="12.75" customHeight="1">
      <c r="A114" s="6" t="s">
        <v>154</v>
      </c>
      <c r="B114" s="5" t="str">
        <f t="shared" si="0"/>
        <v>Pinto et al. 2019, Remote Sensing (B9WB4IEJ)</v>
      </c>
      <c r="C114" s="5">
        <v>2019</v>
      </c>
      <c r="D114" s="5" t="s">
        <v>520</v>
      </c>
      <c r="E114" s="5" t="s">
        <v>521</v>
      </c>
      <c r="F114" s="5" t="s">
        <v>522</v>
      </c>
      <c r="G114" s="5" t="s">
        <v>103</v>
      </c>
      <c r="H114" s="5" t="s">
        <v>523</v>
      </c>
      <c r="I114" s="6" t="s">
        <v>34</v>
      </c>
      <c r="J114" s="6" t="b">
        <v>0</v>
      </c>
      <c r="K114" s="7" t="str">
        <f>IF(ISNA(VLOOKUP($B114,geographic!$A:$B,1,0)), "no", "yes")</f>
        <v>yes</v>
      </c>
      <c r="L114" s="8" t="str">
        <f>IF(ISNA(VLOOKUP($B114,scientific!$A:$B,1,0)), "no", "yes")</f>
        <v>yes</v>
      </c>
      <c r="M114" s="8" t="str">
        <f>IF(ISNA(VLOOKUP($B114,datasets!$B:$C,1,0)), "no", "yes")</f>
        <v>yes</v>
      </c>
      <c r="N114" s="8" t="str">
        <f>IF(ISNA(VLOOKUP($B114,processing!$B:$C,1,0)), "no", "yes")</f>
        <v>yes</v>
      </c>
      <c r="O114" s="8" t="str">
        <f>IF(ISNA(VLOOKUP($B114,outputs!$B:$C,1,0)), "no", "yes")</f>
        <v>yes</v>
      </c>
      <c r="P114" s="8" t="str">
        <f>IF(ISNA(VLOOKUP($B114,accuracy!$B:$I,1,0)), "no", "yes")</f>
        <v>yes</v>
      </c>
    </row>
    <row r="115" spans="1:16" ht="12.75" customHeight="1">
      <c r="A115" s="6" t="s">
        <v>74</v>
      </c>
      <c r="B115" s="5" t="str">
        <f t="shared" si="0"/>
        <v>Pulighe and Fava 2013, European Journal of Remote Sensing (CBLF77TD)</v>
      </c>
      <c r="C115" s="5">
        <v>2013</v>
      </c>
      <c r="D115" s="5" t="s">
        <v>524</v>
      </c>
      <c r="E115" s="5" t="s">
        <v>525</v>
      </c>
      <c r="F115" s="5" t="s">
        <v>526</v>
      </c>
      <c r="G115" s="5" t="s">
        <v>527</v>
      </c>
      <c r="H115" s="5" t="s">
        <v>528</v>
      </c>
      <c r="I115" s="6" t="s">
        <v>34</v>
      </c>
      <c r="J115" s="5" t="b">
        <f t="shared" ref="J115:J148" ca="1" si="2">EXACT(VLOOKUP($B115, INDIRECT("scientific!$A:$E"), 5, FALSE), "no")</f>
        <v>0</v>
      </c>
      <c r="K115" s="7" t="str">
        <f>IF(ISNA(VLOOKUP($B115,geographic!$A:$B,1,0)), "no", "yes")</f>
        <v>yes</v>
      </c>
      <c r="L115" s="8" t="str">
        <f>IF(ISNA(VLOOKUP($B115,scientific!$A:$B,1,0)), "no", "yes")</f>
        <v>yes</v>
      </c>
      <c r="M115" s="8" t="str">
        <f>IF(ISNA(VLOOKUP($B115,datasets!$B:$C,1,0)), "no", "yes")</f>
        <v>yes</v>
      </c>
      <c r="N115" s="8" t="str">
        <f>IF(ISNA(VLOOKUP($B115,processing!$B:$C,1,0)), "no", "yes")</f>
        <v>yes</v>
      </c>
      <c r="O115" s="8" t="str">
        <f>IF(ISNA(VLOOKUP($B115,outputs!$B:$C,1,0)), "no", "yes")</f>
        <v>yes</v>
      </c>
      <c r="P115" s="8" t="str">
        <f>IF(ISNA(VLOOKUP($B115,accuracy!$B:$I,1,0)), "no", "yes")</f>
        <v>yes</v>
      </c>
    </row>
    <row r="116" spans="1:16" ht="12.75" customHeight="1">
      <c r="A116" s="6" t="s">
        <v>54</v>
      </c>
      <c r="B116" s="5" t="str">
        <f t="shared" si="0"/>
        <v>Ragettli et al. 2016, The Cryosphere (LNXI6UYT)</v>
      </c>
      <c r="C116" s="5">
        <v>2016</v>
      </c>
      <c r="D116" s="5" t="s">
        <v>529</v>
      </c>
      <c r="E116" s="5" t="s">
        <v>530</v>
      </c>
      <c r="F116" s="5" t="s">
        <v>531</v>
      </c>
      <c r="G116" s="5" t="s">
        <v>91</v>
      </c>
      <c r="H116" s="5" t="s">
        <v>532</v>
      </c>
      <c r="I116" s="6" t="s">
        <v>34</v>
      </c>
      <c r="J116" s="5" t="b">
        <f t="shared" ca="1" si="2"/>
        <v>0</v>
      </c>
      <c r="K116" s="7" t="str">
        <f>IF(ISNA(VLOOKUP($B116,geographic!$A:$B,1,0)), "no", "yes")</f>
        <v>yes</v>
      </c>
      <c r="L116" s="8" t="str">
        <f>IF(ISNA(VLOOKUP($B116,scientific!$A:$B,1,0)), "no", "yes")</f>
        <v>yes</v>
      </c>
      <c r="M116" s="8" t="str">
        <f>IF(ISNA(VLOOKUP($B116,datasets!$B:$C,1,0)), "no", "yes")</f>
        <v>yes</v>
      </c>
      <c r="N116" s="8" t="str">
        <f>IF(ISNA(VLOOKUP($B116,processing!$B:$C,1,0)), "no", "yes")</f>
        <v>yes</v>
      </c>
      <c r="O116" s="8" t="str">
        <f>IF(ISNA(VLOOKUP($B116,outputs!$B:$C,1,0)), "no", "yes")</f>
        <v>yes</v>
      </c>
      <c r="P116" s="8" t="str">
        <f>IF(ISNA(VLOOKUP($B116,accuracy!$B:$I,1,0)), "no", "yes")</f>
        <v>yes</v>
      </c>
    </row>
    <row r="117" spans="1:16" ht="12.75" customHeight="1">
      <c r="A117" s="6" t="s">
        <v>16</v>
      </c>
      <c r="B117" s="5" t="str">
        <f t="shared" si="0"/>
        <v>Rault et al. 2020, ISPRS Annals of Photogrammetry, Remote Sensing and Spatial Information Sciences (P6V87WN5)</v>
      </c>
      <c r="C117" s="5">
        <v>2020</v>
      </c>
      <c r="D117" s="5" t="s">
        <v>533</v>
      </c>
      <c r="E117" s="5" t="s">
        <v>534</v>
      </c>
      <c r="F117" s="5" t="s">
        <v>535</v>
      </c>
      <c r="G117" s="5" t="s">
        <v>143</v>
      </c>
      <c r="H117" s="5" t="s">
        <v>536</v>
      </c>
      <c r="I117" s="6" t="s">
        <v>34</v>
      </c>
      <c r="J117" s="5" t="b">
        <f t="shared" ca="1" si="2"/>
        <v>0</v>
      </c>
      <c r="K117" s="7" t="str">
        <f>IF(ISNA(VLOOKUP($B117,geographic!$A:$B,1,0)), "no", "yes")</f>
        <v>yes</v>
      </c>
      <c r="L117" s="8" t="str">
        <f>IF(ISNA(VLOOKUP($B117,scientific!$A:$B,1,0)), "no", "yes")</f>
        <v>yes</v>
      </c>
      <c r="M117" s="8" t="str">
        <f>IF(ISNA(VLOOKUP($B117,datasets!$B:$C,1,0)), "no", "yes")</f>
        <v>yes</v>
      </c>
      <c r="N117" s="8" t="str">
        <f>IF(ISNA(VLOOKUP($B117,processing!$B:$C,1,0)), "no", "yes")</f>
        <v>yes</v>
      </c>
      <c r="O117" s="8" t="str">
        <f>IF(ISNA(VLOOKUP($B117,outputs!$B:$C,1,0)), "no", "yes")</f>
        <v>yes</v>
      </c>
      <c r="P117" s="8" t="str">
        <f>IF(ISNA(VLOOKUP($B117,accuracy!$B:$I,1,0)), "no", "yes")</f>
        <v>yes</v>
      </c>
    </row>
    <row r="118" spans="1:16" ht="12.75" customHeight="1">
      <c r="A118" s="6" t="s">
        <v>16</v>
      </c>
      <c r="B118" s="5" t="str">
        <f t="shared" si="0"/>
        <v>Redweik et al. 2016, The Photogrammetric Record (LDJRWPWA)</v>
      </c>
      <c r="C118" s="5">
        <v>2016</v>
      </c>
      <c r="D118" s="5" t="s">
        <v>537</v>
      </c>
      <c r="E118" s="5" t="s">
        <v>538</v>
      </c>
      <c r="F118" s="5" t="s">
        <v>539</v>
      </c>
      <c r="G118" s="5" t="s">
        <v>20</v>
      </c>
      <c r="H118" s="5" t="s">
        <v>540</v>
      </c>
      <c r="I118" s="6" t="s">
        <v>34</v>
      </c>
      <c r="J118" s="5" t="b">
        <f t="shared" ca="1" si="2"/>
        <v>0</v>
      </c>
      <c r="K118" s="7" t="str">
        <f>IF(ISNA(VLOOKUP($B118,geographic!$A:$B,1,0)), "no", "yes")</f>
        <v>yes</v>
      </c>
      <c r="L118" s="8" t="str">
        <f>IF(ISNA(VLOOKUP($B118,scientific!$A:$B,1,0)), "no", "yes")</f>
        <v>yes</v>
      </c>
      <c r="M118" s="8" t="str">
        <f>IF(ISNA(VLOOKUP($B118,datasets!$B:$C,1,0)), "no", "yes")</f>
        <v>yes</v>
      </c>
      <c r="N118" s="8" t="str">
        <f>IF(ISNA(VLOOKUP($B118,processing!$B:$C,1,0)), "no", "yes")</f>
        <v>yes</v>
      </c>
      <c r="O118" s="8" t="str">
        <f>IF(ISNA(VLOOKUP($B118,outputs!$B:$C,1,0)), "no", "yes")</f>
        <v>yes</v>
      </c>
      <c r="P118" s="8" t="str">
        <f>IF(ISNA(VLOOKUP($B118,accuracy!$B:$I,1,0)), "no", "yes")</f>
        <v>yes</v>
      </c>
    </row>
    <row r="119" spans="1:16" ht="12.75" customHeight="1">
      <c r="A119" s="6" t="s">
        <v>16</v>
      </c>
      <c r="B119" s="5" t="str">
        <f t="shared" si="0"/>
        <v>Rendenieks et al. 2020, Remote Sensing of Environment (CZ6H3CWC)</v>
      </c>
      <c r="C119" s="5">
        <v>2020</v>
      </c>
      <c r="D119" s="5" t="s">
        <v>541</v>
      </c>
      <c r="E119" s="5" t="s">
        <v>542</v>
      </c>
      <c r="F119" s="5" t="s">
        <v>543</v>
      </c>
      <c r="G119" s="5" t="s">
        <v>197</v>
      </c>
      <c r="H119" s="5" t="s">
        <v>544</v>
      </c>
      <c r="I119" s="6" t="s">
        <v>34</v>
      </c>
      <c r="J119" s="5" t="b">
        <f t="shared" ca="1" si="2"/>
        <v>0</v>
      </c>
      <c r="K119" s="7" t="str">
        <f>IF(ISNA(VLOOKUP($B119,geographic!$A:$B,1,0)), "no", "yes")</f>
        <v>yes</v>
      </c>
      <c r="L119" s="8" t="str">
        <f>IF(ISNA(VLOOKUP($B119,scientific!$A:$B,1,0)), "no", "yes")</f>
        <v>yes</v>
      </c>
      <c r="M119" s="8" t="str">
        <f>IF(ISNA(VLOOKUP($B119,datasets!$B:$C,1,0)), "no", "yes")</f>
        <v>yes</v>
      </c>
      <c r="N119" s="8" t="str">
        <f>IF(ISNA(VLOOKUP($B119,processing!$B:$C,1,0)), "no", "yes")</f>
        <v>yes</v>
      </c>
      <c r="O119" s="8" t="str">
        <f>IF(ISNA(VLOOKUP($B119,outputs!$B:$C,1,0)), "no", "yes")</f>
        <v>yes</v>
      </c>
      <c r="P119" s="8" t="str">
        <f>IF(ISNA(VLOOKUP($B119,accuracy!$B:$I,1,0)), "no", "yes")</f>
        <v>yes</v>
      </c>
    </row>
    <row r="120" spans="1:16" ht="12.75" customHeight="1">
      <c r="A120" s="6" t="s">
        <v>16</v>
      </c>
      <c r="B120" s="5" t="str">
        <f t="shared" si="0"/>
        <v>Riquelme et al. 2019, Geomorphology (ZF5KTA9J)</v>
      </c>
      <c r="C120" s="5">
        <v>2019</v>
      </c>
      <c r="D120" s="5" t="s">
        <v>545</v>
      </c>
      <c r="E120" s="5" t="s">
        <v>546</v>
      </c>
      <c r="F120" s="5" t="s">
        <v>547</v>
      </c>
      <c r="G120" s="5" t="s">
        <v>173</v>
      </c>
      <c r="H120" s="5" t="s">
        <v>548</v>
      </c>
      <c r="I120" s="6" t="s">
        <v>34</v>
      </c>
      <c r="J120" s="5" t="b">
        <f t="shared" ca="1" si="2"/>
        <v>0</v>
      </c>
      <c r="K120" s="7" t="str">
        <f>IF(ISNA(VLOOKUP($B120,geographic!$A:$B,1,0)), "no", "yes")</f>
        <v>yes</v>
      </c>
      <c r="L120" s="8" t="str">
        <f>IF(ISNA(VLOOKUP($B120,scientific!$A:$B,1,0)), "no", "yes")</f>
        <v>yes</v>
      </c>
      <c r="M120" s="8" t="str">
        <f>IF(ISNA(VLOOKUP($B120,datasets!$B:$C,1,0)), "no", "yes")</f>
        <v>yes</v>
      </c>
      <c r="N120" s="8" t="str">
        <f>IF(ISNA(VLOOKUP($B120,processing!$B:$C,1,0)), "no", "yes")</f>
        <v>yes</v>
      </c>
      <c r="O120" s="8" t="str">
        <f>IF(ISNA(VLOOKUP($B120,outputs!$B:$C,1,0)), "no", "yes")</f>
        <v>yes</v>
      </c>
      <c r="P120" s="8" t="str">
        <f>IF(ISNA(VLOOKUP($B120,accuracy!$B:$I,1,0)), "no", "yes")</f>
        <v>yes</v>
      </c>
    </row>
    <row r="121" spans="1:16" ht="12.75" customHeight="1">
      <c r="A121" s="6" t="s">
        <v>28</v>
      </c>
      <c r="B121" s="5" t="str">
        <f t="shared" si="0"/>
        <v>Risbøl et al. 2015, Journal of Cultural Heritage (7T8X95KY)</v>
      </c>
      <c r="C121" s="5">
        <v>2015</v>
      </c>
      <c r="D121" s="5" t="s">
        <v>549</v>
      </c>
      <c r="E121" s="5" t="s">
        <v>550</v>
      </c>
      <c r="F121" s="5" t="s">
        <v>551</v>
      </c>
      <c r="G121" s="5" t="s">
        <v>83</v>
      </c>
      <c r="H121" s="5" t="s">
        <v>552</v>
      </c>
      <c r="I121" s="6" t="s">
        <v>34</v>
      </c>
      <c r="J121" s="5" t="b">
        <f t="shared" ca="1" si="2"/>
        <v>0</v>
      </c>
      <c r="K121" s="7" t="str">
        <f>IF(ISNA(VLOOKUP($B121,geographic!$A:$B,1,0)), "no", "yes")</f>
        <v>yes</v>
      </c>
      <c r="L121" s="8" t="str">
        <f>IF(ISNA(VLOOKUP($B121,scientific!$A:$B,1,0)), "no", "yes")</f>
        <v>yes</v>
      </c>
      <c r="M121" s="8" t="str">
        <f>IF(ISNA(VLOOKUP($B121,datasets!$B:$C,1,0)), "no", "yes")</f>
        <v>yes</v>
      </c>
      <c r="N121" s="8" t="str">
        <f>IF(ISNA(VLOOKUP($B121,processing!$B:$C,1,0)), "no", "yes")</f>
        <v>yes</v>
      </c>
      <c r="O121" s="8" t="str">
        <f>IF(ISNA(VLOOKUP($B121,outputs!$B:$C,1,0)), "no", "yes")</f>
        <v>yes</v>
      </c>
      <c r="P121" s="8" t="str">
        <f>IF(ISNA(VLOOKUP($B121,accuracy!$B:$I,1,0)), "no", "yes")</f>
        <v>yes</v>
      </c>
    </row>
    <row r="122" spans="1:16" ht="12.75" customHeight="1">
      <c r="A122" s="6" t="s">
        <v>16</v>
      </c>
      <c r="B122" s="5" t="str">
        <f t="shared" si="0"/>
        <v>Roberti et al. 2021, Canadian Journal of Earth Sciences (39PV5BL5)</v>
      </c>
      <c r="C122" s="6">
        <v>2021</v>
      </c>
      <c r="D122" s="6" t="s">
        <v>553</v>
      </c>
      <c r="E122" s="6" t="s">
        <v>554</v>
      </c>
      <c r="F122" s="12" t="s">
        <v>555</v>
      </c>
      <c r="G122" s="6" t="s">
        <v>556</v>
      </c>
      <c r="H122" s="6" t="s">
        <v>557</v>
      </c>
      <c r="I122" s="6" t="s">
        <v>22</v>
      </c>
      <c r="J122" s="5" t="b">
        <f t="shared" ca="1" si="2"/>
        <v>0</v>
      </c>
      <c r="K122" s="7" t="str">
        <f>IF(ISNA(VLOOKUP($B122,geographic!$A:$B,1,0)), "no", "yes")</f>
        <v>yes</v>
      </c>
      <c r="L122" s="8" t="str">
        <f>IF(ISNA(VLOOKUP($B122,scientific!$A:$B,1,0)), "no", "yes")</f>
        <v>yes</v>
      </c>
      <c r="M122" s="8" t="str">
        <f>IF(ISNA(VLOOKUP($B122,datasets!$B:$C,1,0)), "no", "yes")</f>
        <v>yes</v>
      </c>
      <c r="N122" s="8" t="str">
        <f>IF(ISNA(VLOOKUP($B122,processing!$B:$C,1,0)), "no", "yes")</f>
        <v>yes</v>
      </c>
      <c r="O122" s="8" t="str">
        <f>IF(ISNA(VLOOKUP($B122,outputs!$B:$C,1,0)), "no", "yes")</f>
        <v>yes</v>
      </c>
      <c r="P122" s="8" t="str">
        <f>IF(ISNA(VLOOKUP($B122,accuracy!$B:$I,1,0)), "no", "yes")</f>
        <v>yes</v>
      </c>
    </row>
    <row r="123" spans="1:16" ht="12.75" customHeight="1">
      <c r="A123" s="6" t="s">
        <v>74</v>
      </c>
      <c r="B123" s="5" t="str">
        <f t="shared" si="0"/>
        <v>Rocchini et al. 2012, Computers &amp; Geosciences (V4UW2P8U)</v>
      </c>
      <c r="C123" s="5">
        <v>2012</v>
      </c>
      <c r="D123" s="5" t="s">
        <v>558</v>
      </c>
      <c r="E123" s="5" t="s">
        <v>559</v>
      </c>
      <c r="F123" s="5" t="s">
        <v>560</v>
      </c>
      <c r="G123" s="5" t="s">
        <v>561</v>
      </c>
      <c r="H123" s="5" t="s">
        <v>562</v>
      </c>
      <c r="I123" s="6" t="s">
        <v>34</v>
      </c>
      <c r="J123" s="5" t="b">
        <f t="shared" ca="1" si="2"/>
        <v>0</v>
      </c>
      <c r="K123" s="7" t="str">
        <f>IF(ISNA(VLOOKUP($B123,geographic!$A:$B,1,0)), "no", "yes")</f>
        <v>yes</v>
      </c>
      <c r="L123" s="8" t="str">
        <f>IF(ISNA(VLOOKUP($B123,scientific!$A:$B,1,0)), "no", "yes")</f>
        <v>yes</v>
      </c>
      <c r="M123" s="8" t="str">
        <f>IF(ISNA(VLOOKUP($B123,datasets!$B:$C,1,0)), "no", "yes")</f>
        <v>yes</v>
      </c>
      <c r="N123" s="8" t="str">
        <f>IF(ISNA(VLOOKUP($B123,processing!$B:$C,1,0)), "no", "yes")</f>
        <v>yes</v>
      </c>
      <c r="O123" s="8" t="str">
        <f>IF(ISNA(VLOOKUP($B123,outputs!$B:$C,1,0)), "no", "yes")</f>
        <v>yes</v>
      </c>
      <c r="P123" s="8" t="str">
        <f>IF(ISNA(VLOOKUP($B123,accuracy!$B:$I,1,0)), "no", "yes")</f>
        <v>yes</v>
      </c>
    </row>
    <row r="124" spans="1:16" ht="12.75" customHeight="1">
      <c r="A124" s="4" t="s">
        <v>68</v>
      </c>
      <c r="B124" s="5" t="str">
        <f t="shared" si="0"/>
        <v>Salach 2017, ISPRS - International Archives of the Photogrammetry, Remote Sensing and Spatial Information Sciences (LJ848PGR)</v>
      </c>
      <c r="C124" s="5">
        <v>2017</v>
      </c>
      <c r="D124" s="5" t="s">
        <v>563</v>
      </c>
      <c r="E124" s="5" t="s">
        <v>564</v>
      </c>
      <c r="F124" s="5" t="s">
        <v>565</v>
      </c>
      <c r="G124" s="5" t="s">
        <v>193</v>
      </c>
      <c r="H124" s="5" t="s">
        <v>566</v>
      </c>
      <c r="I124" s="6" t="s">
        <v>34</v>
      </c>
      <c r="J124" s="5" t="b">
        <f t="shared" ca="1" si="2"/>
        <v>0</v>
      </c>
      <c r="K124" s="7" t="str">
        <f>IF(ISNA(VLOOKUP($B124,geographic!$A:$B,1,0)), "no", "yes")</f>
        <v>yes</v>
      </c>
      <c r="L124" s="8" t="str">
        <f>IF(ISNA(VLOOKUP($B124,scientific!$A:$B,1,0)), "no", "yes")</f>
        <v>yes</v>
      </c>
      <c r="M124" s="8" t="str">
        <f>IF(ISNA(VLOOKUP($B124,datasets!$B:$C,1,0)), "no", "yes")</f>
        <v>yes</v>
      </c>
      <c r="N124" s="8" t="str">
        <f>IF(ISNA(VLOOKUP($B124,processing!$B:$C,1,0)), "no", "yes")</f>
        <v>yes</v>
      </c>
      <c r="O124" s="8" t="str">
        <f>IF(ISNA(VLOOKUP($B124,outputs!$B:$C,1,0)), "no", "yes")</f>
        <v>yes</v>
      </c>
      <c r="P124" s="8" t="str">
        <f>IF(ISNA(VLOOKUP($B124,accuracy!$B:$I,1,0)), "no", "yes")</f>
        <v>yes</v>
      </c>
    </row>
    <row r="125" spans="1:16" ht="12.75" customHeight="1">
      <c r="A125" s="6" t="s">
        <v>16</v>
      </c>
      <c r="B125" s="5" t="str">
        <f t="shared" si="0"/>
        <v>Schiefer and Gilbert 2007, Geomorphology (UZ4K7DVA)</v>
      </c>
      <c r="C125" s="6">
        <v>2007</v>
      </c>
      <c r="D125" s="6" t="s">
        <v>567</v>
      </c>
      <c r="E125" s="6" t="s">
        <v>568</v>
      </c>
      <c r="F125" s="6" t="s">
        <v>569</v>
      </c>
      <c r="G125" s="6" t="s">
        <v>173</v>
      </c>
      <c r="H125" s="14" t="s">
        <v>570</v>
      </c>
      <c r="I125" s="6" t="s">
        <v>34</v>
      </c>
      <c r="J125" s="5" t="b">
        <f t="shared" ca="1" si="2"/>
        <v>0</v>
      </c>
      <c r="K125" s="7" t="str">
        <f>IF(ISNA(VLOOKUP($B125,geographic!$A:$B,1,0)), "no", "yes")</f>
        <v>yes</v>
      </c>
      <c r="L125" s="8" t="str">
        <f>IF(ISNA(VLOOKUP($B125,scientific!$A:$B,1,0)), "no", "yes")</f>
        <v>yes</v>
      </c>
      <c r="M125" s="8" t="str">
        <f>IF(ISNA(VLOOKUP($B125,datasets!$B:$C,1,0)), "no", "yes")</f>
        <v>yes</v>
      </c>
      <c r="N125" s="8" t="str">
        <f>IF(ISNA(VLOOKUP($B125,processing!$B:$C,1,0)), "no", "yes")</f>
        <v>yes</v>
      </c>
      <c r="O125" s="8" t="str">
        <f>IF(ISNA(VLOOKUP($B125,outputs!$B:$C,1,0)), "no", "yes")</f>
        <v>yes</v>
      </c>
      <c r="P125" s="8" t="str">
        <f>IF(ISNA(VLOOKUP($B125,accuracy!$B:$I,1,0)), "no", "yes")</f>
        <v>yes</v>
      </c>
    </row>
    <row r="126" spans="1:16" ht="12.75" customHeight="1">
      <c r="A126" s="15" t="s">
        <v>54</v>
      </c>
      <c r="B126" s="5" t="str">
        <f t="shared" si="0"/>
        <v>Schmidt et al. 2001, IGARSS 2001. Scanning the Present and Resolving the Future. Proceedings. IEEE 2001 International Geoscience and Remote Sensing Symposium (Cat. No.01CH37217) (WCZUHQVX)</v>
      </c>
      <c r="C126" s="5">
        <v>2001</v>
      </c>
      <c r="D126" s="5" t="s">
        <v>571</v>
      </c>
      <c r="E126" s="5" t="s">
        <v>572</v>
      </c>
      <c r="F126" s="5" t="s">
        <v>573</v>
      </c>
      <c r="G126" s="5" t="s">
        <v>574</v>
      </c>
      <c r="H126" s="5" t="s">
        <v>575</v>
      </c>
      <c r="I126" s="6" t="s">
        <v>34</v>
      </c>
      <c r="J126" s="5" t="b">
        <f t="shared" ca="1" si="2"/>
        <v>0</v>
      </c>
      <c r="K126" s="7" t="str">
        <f>IF(ISNA(VLOOKUP($B126,geographic!$A:$B,1,0)), "no", "yes")</f>
        <v>yes</v>
      </c>
      <c r="L126" s="8" t="str">
        <f>IF(ISNA(VLOOKUP($B126,scientific!$A:$B,1,0)), "no", "yes")</f>
        <v>yes</v>
      </c>
      <c r="M126" s="8" t="str">
        <f>IF(ISNA(VLOOKUP($B126,datasets!$B:$C,1,0)), "no", "yes")</f>
        <v>yes</v>
      </c>
      <c r="N126" s="8" t="str">
        <f>IF(ISNA(VLOOKUP($B126,processing!$B:$C,1,0)), "no", "yes")</f>
        <v>yes</v>
      </c>
      <c r="O126" s="8" t="str">
        <f>IF(ISNA(VLOOKUP($B126,outputs!$B:$C,1,0)), "no", "yes")</f>
        <v>yes</v>
      </c>
      <c r="P126" s="8" t="str">
        <f>IF(ISNA(VLOOKUP($B126,accuracy!$B:$I,1,0)), "no", "yes")</f>
        <v>yes</v>
      </c>
    </row>
    <row r="127" spans="1:16" ht="12.75" customHeight="1">
      <c r="A127" s="6" t="s">
        <v>16</v>
      </c>
      <c r="B127" s="5" t="str">
        <f t="shared" si="0"/>
        <v>Seccaroni et al. 2018, Proceedings (VAS8PQGQ)</v>
      </c>
      <c r="C127" s="5">
        <v>2018</v>
      </c>
      <c r="D127" s="5" t="s">
        <v>576</v>
      </c>
      <c r="E127" s="5" t="s">
        <v>577</v>
      </c>
      <c r="F127" s="5" t="s">
        <v>578</v>
      </c>
      <c r="G127" s="5" t="s">
        <v>579</v>
      </c>
      <c r="H127" s="5" t="s">
        <v>580</v>
      </c>
      <c r="I127" s="6" t="s">
        <v>34</v>
      </c>
      <c r="J127" s="5" t="b">
        <f t="shared" ca="1" si="2"/>
        <v>0</v>
      </c>
      <c r="K127" s="7" t="str">
        <f>IF(ISNA(VLOOKUP($B127,geographic!$A:$B,1,0)), "no", "yes")</f>
        <v>yes</v>
      </c>
      <c r="L127" s="8" t="str">
        <f>IF(ISNA(VLOOKUP($B127,scientific!$A:$B,1,0)), "no", "yes")</f>
        <v>yes</v>
      </c>
      <c r="M127" s="8" t="str">
        <f>IF(ISNA(VLOOKUP($B127,datasets!$B:$C,1,0)), "no", "yes")</f>
        <v>yes</v>
      </c>
      <c r="N127" s="8" t="str">
        <f>IF(ISNA(VLOOKUP($B127,processing!$B:$C,1,0)), "no", "yes")</f>
        <v>yes</v>
      </c>
      <c r="O127" s="8" t="str">
        <f>IF(ISNA(VLOOKUP($B127,outputs!$B:$C,1,0)), "no", "yes")</f>
        <v>yes</v>
      </c>
      <c r="P127" s="8" t="str">
        <f>IF(ISNA(VLOOKUP($B127,accuracy!$B:$I,1,0)), "no", "yes")</f>
        <v>yes</v>
      </c>
    </row>
    <row r="128" spans="1:16" ht="12.75" customHeight="1">
      <c r="A128" s="4" t="s">
        <v>54</v>
      </c>
      <c r="B128" s="5" t="str">
        <f t="shared" si="0"/>
        <v>Sevara 2013, International Journal of Heritage in the Digital Era (HRXNERQE)</v>
      </c>
      <c r="C128" s="5">
        <v>2013</v>
      </c>
      <c r="D128" s="5" t="s">
        <v>581</v>
      </c>
      <c r="E128" s="5" t="s">
        <v>582</v>
      </c>
      <c r="F128" s="5" t="s">
        <v>583</v>
      </c>
      <c r="G128" s="5" t="s">
        <v>584</v>
      </c>
      <c r="H128" s="5" t="s">
        <v>585</v>
      </c>
      <c r="I128" s="6" t="s">
        <v>34</v>
      </c>
      <c r="J128" s="5" t="b">
        <f t="shared" ca="1" si="2"/>
        <v>0</v>
      </c>
      <c r="K128" s="7" t="str">
        <f>IF(ISNA(VLOOKUP($B128,geographic!$A:$B,1,0)), "no", "yes")</f>
        <v>yes</v>
      </c>
      <c r="L128" s="8" t="str">
        <f>IF(ISNA(VLOOKUP($B128,scientific!$A:$B,1,0)), "no", "yes")</f>
        <v>yes</v>
      </c>
      <c r="M128" s="8" t="str">
        <f>IF(ISNA(VLOOKUP($B128,datasets!$B:$C,1,0)), "no", "yes")</f>
        <v>yes</v>
      </c>
      <c r="N128" s="8" t="str">
        <f>IF(ISNA(VLOOKUP($B128,processing!$B:$C,1,0)), "no", "yes")</f>
        <v>yes</v>
      </c>
      <c r="O128" s="8" t="str">
        <f>IF(ISNA(VLOOKUP($B128,outputs!$B:$C,1,0)), "no", "yes")</f>
        <v>yes</v>
      </c>
      <c r="P128" s="8" t="str">
        <f>IF(ISNA(VLOOKUP($B128,accuracy!$B:$I,1,0)), "no", "yes")</f>
        <v>yes</v>
      </c>
    </row>
    <row r="129" spans="1:16" ht="12.75" customHeight="1">
      <c r="A129" s="4" t="s">
        <v>54</v>
      </c>
      <c r="B129" s="5" t="str">
        <f t="shared" si="0"/>
        <v>Sevara et al. 2018, Journal of Archaeological Method and Theory (RCSSD3W5)</v>
      </c>
      <c r="C129" s="5">
        <v>2018</v>
      </c>
      <c r="D129" s="5" t="s">
        <v>586</v>
      </c>
      <c r="E129" s="5" t="s">
        <v>587</v>
      </c>
      <c r="F129" s="5" t="s">
        <v>588</v>
      </c>
      <c r="G129" s="5" t="s">
        <v>589</v>
      </c>
      <c r="H129" s="5" t="s">
        <v>590</v>
      </c>
      <c r="I129" s="6" t="s">
        <v>34</v>
      </c>
      <c r="J129" s="5" t="b">
        <f t="shared" ca="1" si="2"/>
        <v>0</v>
      </c>
      <c r="K129" s="7" t="str">
        <f>IF(ISNA(VLOOKUP($B129,geographic!$A:$B,1,0)), "no", "yes")</f>
        <v>yes</v>
      </c>
      <c r="L129" s="8" t="str">
        <f>IF(ISNA(VLOOKUP($B129,scientific!$A:$B,1,0)), "no", "yes")</f>
        <v>yes</v>
      </c>
      <c r="M129" s="8" t="str">
        <f>IF(ISNA(VLOOKUP($B129,datasets!$B:$C,1,0)), "no", "yes")</f>
        <v>yes</v>
      </c>
      <c r="N129" s="8" t="str">
        <f>IF(ISNA(VLOOKUP($B129,processing!$B:$C,1,0)), "no", "yes")</f>
        <v>yes</v>
      </c>
      <c r="O129" s="8" t="str">
        <f>IF(ISNA(VLOOKUP($B129,outputs!$B:$C,1,0)), "no", "yes")</f>
        <v>yes</v>
      </c>
      <c r="P129" s="8" t="str">
        <f>IF(ISNA(VLOOKUP($B129,accuracy!$B:$I,1,0)), "no", "yes")</f>
        <v>yes</v>
      </c>
    </row>
    <row r="130" spans="1:16" ht="12.75" customHeight="1">
      <c r="A130" s="6" t="s">
        <v>16</v>
      </c>
      <c r="B130" s="5" t="str">
        <f t="shared" si="0"/>
        <v>Shevchenko et al. 2020, Communications Earth &amp; Environment (FYPPE3AR)</v>
      </c>
      <c r="C130" s="6">
        <v>2020</v>
      </c>
      <c r="D130" s="11" t="s">
        <v>591</v>
      </c>
      <c r="E130" s="6" t="s">
        <v>592</v>
      </c>
      <c r="F130" s="6" t="s">
        <v>593</v>
      </c>
      <c r="G130" s="6" t="s">
        <v>594</v>
      </c>
      <c r="H130" s="6" t="s">
        <v>595</v>
      </c>
      <c r="I130" s="6" t="s">
        <v>34</v>
      </c>
      <c r="J130" s="5" t="b">
        <f t="shared" ca="1" si="2"/>
        <v>0</v>
      </c>
      <c r="K130" s="7" t="str">
        <f>IF(ISNA(VLOOKUP($B130,geographic!$A:$B,1,0)), "no", "yes")</f>
        <v>yes</v>
      </c>
      <c r="L130" s="8" t="str">
        <f>IF(ISNA(VLOOKUP($B130,scientific!$A:$B,1,0)), "no", "yes")</f>
        <v>yes</v>
      </c>
      <c r="M130" s="8" t="str">
        <f>IF(ISNA(VLOOKUP($B130,datasets!$B:$C,1,0)), "no", "yes")</f>
        <v>yes</v>
      </c>
      <c r="N130" s="8" t="str">
        <f>IF(ISNA(VLOOKUP($B130,processing!$B:$C,1,0)), "no", "yes")</f>
        <v>yes</v>
      </c>
      <c r="O130" s="8" t="str">
        <f>IF(ISNA(VLOOKUP($B130,outputs!$B:$C,1,0)), "no", "yes")</f>
        <v>yes</v>
      </c>
      <c r="P130" s="8" t="str">
        <f>IF(ISNA(VLOOKUP($B130,accuracy!$B:$I,1,0)), "no", "yes")</f>
        <v>yes</v>
      </c>
    </row>
    <row r="131" spans="1:16" ht="12.75" customHeight="1">
      <c r="A131" s="6" t="s">
        <v>74</v>
      </c>
      <c r="B131" s="5" t="str">
        <f t="shared" si="0"/>
        <v>Sohn et al. 2004, The Photogrammetric Record (JPQS9JXB)</v>
      </c>
      <c r="C131" s="6">
        <v>2004</v>
      </c>
      <c r="D131" s="6" t="s">
        <v>596</v>
      </c>
      <c r="E131" s="6" t="s">
        <v>597</v>
      </c>
      <c r="F131" s="6" t="s">
        <v>598</v>
      </c>
      <c r="G131" s="6" t="s">
        <v>20</v>
      </c>
      <c r="H131" s="6" t="s">
        <v>599</v>
      </c>
      <c r="I131" s="6" t="s">
        <v>34</v>
      </c>
      <c r="J131" s="5" t="b">
        <f t="shared" ca="1" si="2"/>
        <v>0</v>
      </c>
      <c r="K131" s="7" t="str">
        <f>IF(ISNA(VLOOKUP($B131,geographic!$A:$B,1,0)), "no", "yes")</f>
        <v>yes</v>
      </c>
      <c r="L131" s="8" t="str">
        <f>IF(ISNA(VLOOKUP($B131,scientific!$A:$B,1,0)), "no", "yes")</f>
        <v>yes</v>
      </c>
      <c r="M131" s="8" t="str">
        <f>IF(ISNA(VLOOKUP($B131,datasets!$B:$C,1,0)), "no", "yes")</f>
        <v>yes</v>
      </c>
      <c r="N131" s="8" t="str">
        <f>IF(ISNA(VLOOKUP($B131,processing!$B:$C,1,0)), "no", "yes")</f>
        <v>yes</v>
      </c>
      <c r="O131" s="8" t="str">
        <f>IF(ISNA(VLOOKUP($B131,outputs!$B:$C,1,0)), "no", "yes")</f>
        <v>yes</v>
      </c>
      <c r="P131" s="8" t="str">
        <f>IF(ISNA(VLOOKUP($B131,accuracy!$B:$I,1,0)), "no", "yes")</f>
        <v>yes</v>
      </c>
    </row>
    <row r="132" spans="1:16" ht="12.75" customHeight="1">
      <c r="A132" s="6" t="s">
        <v>74</v>
      </c>
      <c r="B132" s="5" t="str">
        <f t="shared" si="0"/>
        <v>Stăncioiu et al. 2021, Science of The Total Environment (RENZSNMD)</v>
      </c>
      <c r="C132" s="5">
        <v>2021</v>
      </c>
      <c r="D132" s="5" t="s">
        <v>600</v>
      </c>
      <c r="E132" s="5" t="s">
        <v>601</v>
      </c>
      <c r="F132" s="5" t="s">
        <v>602</v>
      </c>
      <c r="G132" s="5" t="s">
        <v>603</v>
      </c>
      <c r="H132" s="5" t="s">
        <v>604</v>
      </c>
      <c r="I132" s="6" t="s">
        <v>34</v>
      </c>
      <c r="J132" s="5" t="b">
        <f t="shared" ca="1" si="2"/>
        <v>0</v>
      </c>
      <c r="K132" s="7" t="str">
        <f>IF(ISNA(VLOOKUP($B132,geographic!$A:$B,1,0)), "no", "yes")</f>
        <v>yes</v>
      </c>
      <c r="L132" s="8" t="str">
        <f>IF(ISNA(VLOOKUP($B132,scientific!$A:$B,1,0)), "no", "yes")</f>
        <v>yes</v>
      </c>
      <c r="M132" s="8" t="str">
        <f>IF(ISNA(VLOOKUP($B132,datasets!$B:$C,1,0)), "no", "yes")</f>
        <v>yes</v>
      </c>
      <c r="N132" s="8" t="str">
        <f>IF(ISNA(VLOOKUP($B132,processing!$B:$C,1,0)), "no", "yes")</f>
        <v>yes</v>
      </c>
      <c r="O132" s="8" t="str">
        <f>IF(ISNA(VLOOKUP($B132,outputs!$B:$C,1,0)), "no", "yes")</f>
        <v>yes</v>
      </c>
      <c r="P132" s="8" t="str">
        <f>IF(ISNA(VLOOKUP($B132,accuracy!$B:$I,1,0)), "no", "yes")</f>
        <v>yes</v>
      </c>
    </row>
    <row r="133" spans="1:16" ht="12.75" customHeight="1">
      <c r="A133" s="6" t="s">
        <v>68</v>
      </c>
      <c r="B133" s="5" t="str">
        <f t="shared" si="0"/>
        <v>Stark et al. 2020, Journal of Geomorphology (42S2BQKV)</v>
      </c>
      <c r="C133" s="5">
        <v>2020</v>
      </c>
      <c r="D133" s="5" t="s">
        <v>605</v>
      </c>
      <c r="E133" s="5" t="s">
        <v>606</v>
      </c>
      <c r="F133" s="5" t="s">
        <v>607</v>
      </c>
      <c r="G133" s="5" t="s">
        <v>608</v>
      </c>
      <c r="H133" s="5" t="s">
        <v>609</v>
      </c>
      <c r="I133" s="6" t="s">
        <v>34</v>
      </c>
      <c r="J133" s="5" t="b">
        <f t="shared" ca="1" si="2"/>
        <v>0</v>
      </c>
      <c r="K133" s="7" t="str">
        <f>IF(ISNA(VLOOKUP($B133,geographic!$A:$B,1,0)), "no", "yes")</f>
        <v>yes</v>
      </c>
      <c r="L133" s="8" t="str">
        <f>IF(ISNA(VLOOKUP($B133,scientific!$A:$B,1,0)), "no", "yes")</f>
        <v>yes</v>
      </c>
      <c r="M133" s="8" t="str">
        <f>IF(ISNA(VLOOKUP($B133,datasets!$B:$C,1,0)), "no", "yes")</f>
        <v>yes</v>
      </c>
      <c r="N133" s="8" t="str">
        <f>IF(ISNA(VLOOKUP($B133,processing!$B:$C,1,0)), "no", "yes")</f>
        <v>yes</v>
      </c>
      <c r="O133" s="8" t="str">
        <f>IF(ISNA(VLOOKUP($B133,outputs!$B:$C,1,0)), "no", "yes")</f>
        <v>yes</v>
      </c>
      <c r="P133" s="8" t="str">
        <f>IF(ISNA(VLOOKUP($B133,accuracy!$B:$I,1,0)), "no", "yes")</f>
        <v>yes</v>
      </c>
    </row>
    <row r="134" spans="1:16" ht="12.75" customHeight="1">
      <c r="A134" s="6" t="s">
        <v>16</v>
      </c>
      <c r="B134" s="5" t="str">
        <f t="shared" si="0"/>
        <v>Stott et al. 2018, Proceedings of the National Academy of Sciences (UUN2FYMP)</v>
      </c>
      <c r="C134" s="5">
        <v>2018</v>
      </c>
      <c r="D134" s="5" t="s">
        <v>610</v>
      </c>
      <c r="E134" s="5" t="s">
        <v>611</v>
      </c>
      <c r="F134" s="5" t="s">
        <v>612</v>
      </c>
      <c r="G134" s="5" t="s">
        <v>613</v>
      </c>
      <c r="H134" s="5" t="s">
        <v>614</v>
      </c>
      <c r="I134" s="6" t="s">
        <v>34</v>
      </c>
      <c r="J134" s="5" t="b">
        <f t="shared" ca="1" si="2"/>
        <v>0</v>
      </c>
      <c r="K134" s="7" t="str">
        <f>IF(ISNA(VLOOKUP($B134,geographic!$A:$B,1,0)), "no", "yes")</f>
        <v>yes</v>
      </c>
      <c r="L134" s="8" t="str">
        <f>IF(ISNA(VLOOKUP($B134,scientific!$A:$B,1,0)), "no", "yes")</f>
        <v>yes</v>
      </c>
      <c r="M134" s="8" t="str">
        <f>IF(ISNA(VLOOKUP($B134,datasets!$B:$C,1,0)), "no", "yes")</f>
        <v>yes</v>
      </c>
      <c r="N134" s="8" t="str">
        <f>IF(ISNA(VLOOKUP($B134,processing!$B:$C,1,0)), "no", "yes")</f>
        <v>yes</v>
      </c>
      <c r="O134" s="8" t="str">
        <f>IF(ISNA(VLOOKUP($B134,outputs!$B:$C,1,0)), "no", "yes")</f>
        <v>yes</v>
      </c>
      <c r="P134" s="8" t="str">
        <f>IF(ISNA(VLOOKUP($B134,accuracy!$B:$I,1,0)), "no", "yes")</f>
        <v>yes</v>
      </c>
    </row>
    <row r="135" spans="1:16" ht="12.75" customHeight="1">
      <c r="A135" s="6" t="s">
        <v>28</v>
      </c>
      <c r="B135" s="5" t="str">
        <f t="shared" si="0"/>
        <v>Surazakov and Aizen 2010, Photogrammetric Engineering &amp; Remote Sensing (QUZPQPWA)</v>
      </c>
      <c r="C135" s="6">
        <v>2010</v>
      </c>
      <c r="D135" s="11" t="s">
        <v>615</v>
      </c>
      <c r="E135" s="6" t="s">
        <v>616</v>
      </c>
      <c r="F135" s="6" t="s">
        <v>617</v>
      </c>
      <c r="G135" s="6" t="s">
        <v>618</v>
      </c>
      <c r="H135" s="6" t="s">
        <v>619</v>
      </c>
      <c r="I135" s="6" t="s">
        <v>34</v>
      </c>
      <c r="J135" s="5" t="b">
        <f t="shared" ca="1" si="2"/>
        <v>0</v>
      </c>
      <c r="K135" s="7" t="str">
        <f>IF(ISNA(VLOOKUP($B135,geographic!$A:$B,1,0)), "no", "yes")</f>
        <v>yes</v>
      </c>
      <c r="L135" s="8" t="str">
        <f>IF(ISNA(VLOOKUP($B135,scientific!$A:$B,1,0)), "no", "yes")</f>
        <v>yes</v>
      </c>
      <c r="M135" s="8" t="str">
        <f>IF(ISNA(VLOOKUP($B135,datasets!$B:$C,1,0)), "no", "yes")</f>
        <v>yes</v>
      </c>
      <c r="N135" s="8" t="str">
        <f>IF(ISNA(VLOOKUP($B135,processing!$B:$C,1,0)), "no", "yes")</f>
        <v>yes</v>
      </c>
      <c r="O135" s="8" t="str">
        <f>IF(ISNA(VLOOKUP($B135,outputs!$B:$C,1,0)), "no", "yes")</f>
        <v>yes</v>
      </c>
      <c r="P135" s="8" t="str">
        <f>IF(ISNA(VLOOKUP($B135,accuracy!$B:$I,1,0)), "no", "yes")</f>
        <v>yes</v>
      </c>
    </row>
    <row r="136" spans="1:16" ht="12.75" customHeight="1">
      <c r="A136" s="6" t="s">
        <v>54</v>
      </c>
      <c r="B136" s="5" t="str">
        <f t="shared" si="0"/>
        <v>Tian et al. 2019, IGARSS 2019 - 2019 IEEE International Geoscience and Remote Sensing Symposium (3Q3MUWTB)</v>
      </c>
      <c r="C136" s="5">
        <v>2019</v>
      </c>
      <c r="D136" s="5" t="s">
        <v>620</v>
      </c>
      <c r="E136" s="5" t="s">
        <v>621</v>
      </c>
      <c r="F136" s="5" t="s">
        <v>622</v>
      </c>
      <c r="G136" s="5" t="s">
        <v>623</v>
      </c>
      <c r="H136" s="5" t="s">
        <v>624</v>
      </c>
      <c r="I136" s="6" t="s">
        <v>34</v>
      </c>
      <c r="J136" s="5" t="b">
        <f t="shared" ca="1" si="2"/>
        <v>0</v>
      </c>
      <c r="K136" s="7" t="str">
        <f>IF(ISNA(VLOOKUP($B136,geographic!$A:$B,1,0)), "no", "yes")</f>
        <v>yes</v>
      </c>
      <c r="L136" s="8" t="str">
        <f>IF(ISNA(VLOOKUP($B136,scientific!$A:$B,1,0)), "no", "yes")</f>
        <v>yes</v>
      </c>
      <c r="M136" s="8" t="str">
        <f>IF(ISNA(VLOOKUP($B136,datasets!$B:$C,1,0)), "no", "yes")</f>
        <v>yes</v>
      </c>
      <c r="N136" s="8" t="str">
        <f>IF(ISNA(VLOOKUP($B136,processing!$B:$C,1,0)), "no", "yes")</f>
        <v>yes</v>
      </c>
      <c r="O136" s="8" t="str">
        <f>IF(ISNA(VLOOKUP($B136,outputs!$B:$C,1,0)), "no", "yes")</f>
        <v>yes</v>
      </c>
      <c r="P136" s="8" t="str">
        <f>IF(ISNA(VLOOKUP($B136,accuracy!$B:$I,1,0)), "no", "yes")</f>
        <v>yes</v>
      </c>
    </row>
    <row r="137" spans="1:16" ht="12.75" customHeight="1">
      <c r="A137" s="4" t="s">
        <v>74</v>
      </c>
      <c r="B137" s="5" t="str">
        <f t="shared" si="0"/>
        <v>Triglav‐Čekada et al. 2011, The Photogrammetric Record (E5HRBYHP)</v>
      </c>
      <c r="C137" s="5">
        <v>2011</v>
      </c>
      <c r="D137" s="5" t="s">
        <v>625</v>
      </c>
      <c r="E137" s="6" t="s">
        <v>626</v>
      </c>
      <c r="F137" s="5" t="s">
        <v>627</v>
      </c>
      <c r="G137" s="5" t="s">
        <v>20</v>
      </c>
      <c r="H137" s="5" t="s">
        <v>628</v>
      </c>
      <c r="I137" s="6" t="s">
        <v>34</v>
      </c>
      <c r="J137" s="5" t="b">
        <f t="shared" ca="1" si="2"/>
        <v>0</v>
      </c>
      <c r="K137" s="7" t="str">
        <f>IF(ISNA(VLOOKUP($B137,geographic!$A:$B,1,0)), "no", "yes")</f>
        <v>yes</v>
      </c>
      <c r="L137" s="8" t="str">
        <f>IF(ISNA(VLOOKUP($B137,scientific!$A:$B,1,0)), "no", "yes")</f>
        <v>yes</v>
      </c>
      <c r="M137" s="8" t="str">
        <f>IF(ISNA(VLOOKUP($B137,datasets!$B:$C,1,0)), "no", "yes")</f>
        <v>yes</v>
      </c>
      <c r="N137" s="8" t="str">
        <f>IF(ISNA(VLOOKUP($B137,processing!$B:$C,1,0)), "no", "yes")</f>
        <v>yes</v>
      </c>
      <c r="O137" s="8" t="str">
        <f>IF(ISNA(VLOOKUP($B137,outputs!$B:$C,1,0)), "no", "yes")</f>
        <v>yes</v>
      </c>
      <c r="P137" s="8" t="str">
        <f>IF(ISNA(VLOOKUP($B137,accuracy!$B:$I,1,0)), "no", "yes")</f>
        <v>yes</v>
      </c>
    </row>
    <row r="138" spans="1:16" ht="12.75" customHeight="1">
      <c r="A138" s="6" t="s">
        <v>28</v>
      </c>
      <c r="B138" s="5" t="str">
        <f t="shared" si="0"/>
        <v>Turek et al. 2018, Proceedings of the 4th International Conference on Geographical Information Systems Theory, Applications and Management (UKWG7DZS)</v>
      </c>
      <c r="C138" s="5">
        <v>2018</v>
      </c>
      <c r="D138" s="5" t="s">
        <v>629</v>
      </c>
      <c r="E138" s="5" t="s">
        <v>630</v>
      </c>
      <c r="F138" s="5" t="s">
        <v>631</v>
      </c>
      <c r="G138" s="5" t="s">
        <v>632</v>
      </c>
      <c r="H138" s="5" t="s">
        <v>633</v>
      </c>
      <c r="I138" s="6" t="s">
        <v>34</v>
      </c>
      <c r="J138" s="5" t="b">
        <f t="shared" ca="1" si="2"/>
        <v>0</v>
      </c>
      <c r="K138" s="7" t="str">
        <f>IF(ISNA(VLOOKUP($B138,geographic!$A:$B,1,0)), "no", "yes")</f>
        <v>yes</v>
      </c>
      <c r="L138" s="8" t="str">
        <f>IF(ISNA(VLOOKUP($B138,scientific!$A:$B,1,0)), "no", "yes")</f>
        <v>yes</v>
      </c>
      <c r="M138" s="8" t="str">
        <f>IF(ISNA(VLOOKUP($B138,datasets!$B:$C,1,0)), "no", "yes")</f>
        <v>yes</v>
      </c>
      <c r="N138" s="8" t="str">
        <f>IF(ISNA(VLOOKUP($B138,processing!$B:$C,1,0)), "no", "yes")</f>
        <v>yes</v>
      </c>
      <c r="O138" s="8" t="str">
        <f>IF(ISNA(VLOOKUP($B138,outputs!$B:$C,1,0)), "no", "yes")</f>
        <v>yes</v>
      </c>
      <c r="P138" s="8" t="str">
        <f>IF(ISNA(VLOOKUP($B138,accuracy!$B:$I,1,0)), "no", "yes")</f>
        <v>yes</v>
      </c>
    </row>
    <row r="139" spans="1:16" ht="12.75" customHeight="1">
      <c r="A139" s="6" t="s">
        <v>74</v>
      </c>
      <c r="B139" s="5" t="str">
        <f t="shared" si="0"/>
        <v>Vargo et al. 2017, Journal of Glaciology (9USYID46)</v>
      </c>
      <c r="C139" s="5">
        <v>2017</v>
      </c>
      <c r="D139" s="5" t="s">
        <v>634</v>
      </c>
      <c r="E139" s="5" t="s">
        <v>635</v>
      </c>
      <c r="F139" s="5" t="s">
        <v>636</v>
      </c>
      <c r="G139" s="5" t="s">
        <v>32</v>
      </c>
      <c r="H139" s="5" t="s">
        <v>637</v>
      </c>
      <c r="I139" s="6" t="s">
        <v>34</v>
      </c>
      <c r="J139" s="5" t="b">
        <f t="shared" ca="1" si="2"/>
        <v>0</v>
      </c>
      <c r="K139" s="7" t="str">
        <f>IF(ISNA(VLOOKUP($B139,geographic!$A:$B,1,0)), "no", "yes")</f>
        <v>yes</v>
      </c>
      <c r="L139" s="8" t="str">
        <f>IF(ISNA(VLOOKUP($B139,scientific!$A:$B,1,0)), "no", "yes")</f>
        <v>yes</v>
      </c>
      <c r="M139" s="8" t="str">
        <f>IF(ISNA(VLOOKUP($B139,datasets!$B:$C,1,0)), "no", "yes")</f>
        <v>yes</v>
      </c>
      <c r="N139" s="8" t="str">
        <f>IF(ISNA(VLOOKUP($B139,processing!$B:$C,1,0)), "no", "yes")</f>
        <v>yes</v>
      </c>
      <c r="O139" s="8" t="str">
        <f>IF(ISNA(VLOOKUP($B139,outputs!$B:$C,1,0)), "no", "yes")</f>
        <v>yes</v>
      </c>
      <c r="P139" s="8" t="str">
        <f>IF(ISNA(VLOOKUP($B139,accuracy!$B:$I,1,0)), "no", "yes")</f>
        <v>yes</v>
      </c>
    </row>
    <row r="140" spans="1:16" ht="12.75" customHeight="1">
      <c r="A140" s="6" t="s">
        <v>68</v>
      </c>
      <c r="B140" s="5" t="str">
        <f t="shared" si="0"/>
        <v>Vastaranta et al. 2015, Scandinavian Journal of Forest Research (UJKIFHZ9)</v>
      </c>
      <c r="C140" s="6">
        <v>2015</v>
      </c>
      <c r="D140" s="5" t="s">
        <v>638</v>
      </c>
      <c r="E140" s="5" t="s">
        <v>639</v>
      </c>
      <c r="F140" s="5" t="s">
        <v>640</v>
      </c>
      <c r="G140" s="5" t="s">
        <v>641</v>
      </c>
      <c r="H140" s="5" t="s">
        <v>642</v>
      </c>
      <c r="I140" s="6" t="s">
        <v>34</v>
      </c>
      <c r="J140" s="5" t="b">
        <f t="shared" ca="1" si="2"/>
        <v>0</v>
      </c>
      <c r="K140" s="7" t="str">
        <f>IF(ISNA(VLOOKUP($B140,geographic!$A:$B,1,0)), "no", "yes")</f>
        <v>yes</v>
      </c>
      <c r="L140" s="8" t="str">
        <f>IF(ISNA(VLOOKUP($B140,scientific!$A:$B,1,0)), "no", "yes")</f>
        <v>yes</v>
      </c>
      <c r="M140" s="8" t="str">
        <f>IF(ISNA(VLOOKUP($B140,datasets!$B:$C,1,0)), "no", "yes")</f>
        <v>yes</v>
      </c>
      <c r="N140" s="8" t="str">
        <f>IF(ISNA(VLOOKUP($B140,processing!$B:$C,1,0)), "no", "yes")</f>
        <v>yes</v>
      </c>
      <c r="O140" s="8" t="str">
        <f>IF(ISNA(VLOOKUP($B140,outputs!$B:$C,1,0)), "no", "yes")</f>
        <v>yes</v>
      </c>
      <c r="P140" s="8" t="str">
        <f>IF(ISNA(VLOOKUP($B140,accuracy!$B:$I,1,0)), "no", "yes")</f>
        <v>yes</v>
      </c>
    </row>
    <row r="141" spans="1:16" ht="12.75" customHeight="1">
      <c r="A141" s="6" t="s">
        <v>74</v>
      </c>
      <c r="B141" s="5" t="str">
        <f t="shared" si="0"/>
        <v>Vautier et al. 2016, Earth Surface Processes and Landforms (A8RIYP3A)</v>
      </c>
      <c r="C141" s="5">
        <v>2016</v>
      </c>
      <c r="D141" s="5" t="s">
        <v>643</v>
      </c>
      <c r="E141" s="5" t="s">
        <v>644</v>
      </c>
      <c r="F141" s="5" t="s">
        <v>645</v>
      </c>
      <c r="G141" s="5" t="s">
        <v>38</v>
      </c>
      <c r="H141" s="5" t="s">
        <v>646</v>
      </c>
      <c r="I141" s="6" t="s">
        <v>34</v>
      </c>
      <c r="J141" s="5" t="b">
        <f t="shared" ca="1" si="2"/>
        <v>0</v>
      </c>
      <c r="K141" s="7" t="str">
        <f>IF(ISNA(VLOOKUP($B141,geographic!$A:$B,1,0)), "no", "yes")</f>
        <v>yes</v>
      </c>
      <c r="L141" s="8" t="str">
        <f>IF(ISNA(VLOOKUP($B141,scientific!$A:$B,1,0)), "no", "yes")</f>
        <v>yes</v>
      </c>
      <c r="M141" s="8" t="str">
        <f>IF(ISNA(VLOOKUP($B141,datasets!$B:$C,1,0)), "no", "yes")</f>
        <v>yes</v>
      </c>
      <c r="N141" s="8" t="str">
        <f>IF(ISNA(VLOOKUP($B141,processing!$B:$C,1,0)), "no", "yes")</f>
        <v>yes</v>
      </c>
      <c r="O141" s="8" t="str">
        <f>IF(ISNA(VLOOKUP($B141,outputs!$B:$C,1,0)), "no", "yes")</f>
        <v>yes</v>
      </c>
      <c r="P141" s="8" t="str">
        <f>IF(ISNA(VLOOKUP($B141,accuracy!$B:$I,1,0)), "no", "yes")</f>
        <v>yes</v>
      </c>
    </row>
    <row r="142" spans="1:16" ht="12.75" customHeight="1">
      <c r="A142" s="6" t="s">
        <v>68</v>
      </c>
      <c r="B142" s="5" t="str">
        <f t="shared" si="0"/>
        <v>Véga and St-Onge 2008, Remote Sensing of Environment (7PV3VJZP)</v>
      </c>
      <c r="C142" s="5">
        <v>2008</v>
      </c>
      <c r="D142" s="5" t="s">
        <v>647</v>
      </c>
      <c r="E142" s="5" t="s">
        <v>648</v>
      </c>
      <c r="F142" s="5" t="s">
        <v>649</v>
      </c>
      <c r="G142" s="5" t="s">
        <v>197</v>
      </c>
      <c r="H142" s="5" t="s">
        <v>650</v>
      </c>
      <c r="I142" s="6" t="s">
        <v>34</v>
      </c>
      <c r="J142" s="5" t="b">
        <f t="shared" ca="1" si="2"/>
        <v>0</v>
      </c>
      <c r="K142" s="7" t="str">
        <f>IF(ISNA(VLOOKUP($B142,geographic!$A:$B,1,0)), "no", "yes")</f>
        <v>yes</v>
      </c>
      <c r="L142" s="8" t="str">
        <f>IF(ISNA(VLOOKUP($B142,scientific!$A:$B,1,0)), "no", "yes")</f>
        <v>yes</v>
      </c>
      <c r="M142" s="8" t="str">
        <f>IF(ISNA(VLOOKUP($B142,datasets!$B:$C,1,0)), "no", "yes")</f>
        <v>yes</v>
      </c>
      <c r="N142" s="8" t="str">
        <f>IF(ISNA(VLOOKUP($B142,processing!$B:$C,1,0)), "no", "yes")</f>
        <v>yes</v>
      </c>
      <c r="O142" s="8" t="str">
        <f>IF(ISNA(VLOOKUP($B142,outputs!$B:$C,1,0)), "no", "yes")</f>
        <v>yes</v>
      </c>
      <c r="P142" s="8" t="str">
        <f>IF(ISNA(VLOOKUP($B142,accuracy!$B:$I,1,0)), "no", "yes")</f>
        <v>yes</v>
      </c>
    </row>
    <row r="143" spans="1:16" ht="12.75" customHeight="1">
      <c r="A143" s="6" t="s">
        <v>74</v>
      </c>
      <c r="B143" s="5" t="str">
        <f t="shared" si="0"/>
        <v>Verhoeven et al. 2012, Journal of Archeological Science (7TGQURPL)</v>
      </c>
      <c r="C143" s="6">
        <v>2012</v>
      </c>
      <c r="D143" s="6" t="s">
        <v>651</v>
      </c>
      <c r="E143" s="6" t="s">
        <v>652</v>
      </c>
      <c r="F143" s="16" t="s">
        <v>653</v>
      </c>
      <c r="G143" s="6" t="s">
        <v>654</v>
      </c>
      <c r="H143" s="17" t="s">
        <v>655</v>
      </c>
      <c r="I143" s="6" t="s">
        <v>34</v>
      </c>
      <c r="J143" s="5" t="b">
        <f t="shared" ca="1" si="2"/>
        <v>0</v>
      </c>
      <c r="K143" s="7" t="str">
        <f>IF(ISNA(VLOOKUP($B143,geographic!$A:$B,1,0)), "no", "yes")</f>
        <v>yes</v>
      </c>
      <c r="L143" s="8" t="str">
        <f>IF(ISNA(VLOOKUP($B143,scientific!$A:$B,1,0)), "no", "yes")</f>
        <v>yes</v>
      </c>
      <c r="M143" s="8" t="str">
        <f>IF(ISNA(VLOOKUP($B143,datasets!$B:$C,1,0)), "no", "yes")</f>
        <v>yes</v>
      </c>
      <c r="N143" s="8" t="str">
        <f>IF(ISNA(VLOOKUP($B143,processing!$B:$C,1,0)), "no", "yes")</f>
        <v>yes</v>
      </c>
      <c r="O143" s="8" t="str">
        <f>IF(ISNA(VLOOKUP($B143,outputs!$B:$C,1,0)), "no", "yes")</f>
        <v>yes</v>
      </c>
      <c r="P143" s="8" t="str">
        <f>IF(ISNA(VLOOKUP($B143,accuracy!$B:$I,1,0)), "no", "yes")</f>
        <v>yes</v>
      </c>
    </row>
    <row r="144" spans="1:16" ht="12.75" customHeight="1">
      <c r="A144" s="6" t="s">
        <v>74</v>
      </c>
      <c r="B144" s="5" t="str">
        <f t="shared" si="0"/>
        <v>Verhoeven et al. 2013, Good Practice in Archaeological Diagnostics (BUHU8ZK4)</v>
      </c>
      <c r="C144" s="5">
        <v>2013</v>
      </c>
      <c r="D144" s="5" t="s">
        <v>656</v>
      </c>
      <c r="E144" s="5" t="s">
        <v>652</v>
      </c>
      <c r="F144" s="5" t="s">
        <v>657</v>
      </c>
      <c r="G144" s="5" t="s">
        <v>658</v>
      </c>
      <c r="H144" s="5" t="s">
        <v>659</v>
      </c>
      <c r="I144" s="6" t="s">
        <v>34</v>
      </c>
      <c r="J144" s="5" t="b">
        <f t="shared" ca="1" si="2"/>
        <v>0</v>
      </c>
      <c r="K144" s="7" t="str">
        <f>IF(ISNA(VLOOKUP($B144,geographic!$A:$B,1,0)), "no", "yes")</f>
        <v>yes</v>
      </c>
      <c r="L144" s="8" t="str">
        <f>IF(ISNA(VLOOKUP($B144,scientific!$A:$B,1,0)), "no", "yes")</f>
        <v>yes</v>
      </c>
      <c r="M144" s="8" t="str">
        <f>IF(ISNA(VLOOKUP($B144,datasets!$B:$C,1,0)), "no", "yes")</f>
        <v>yes</v>
      </c>
      <c r="N144" s="8" t="str">
        <f>IF(ISNA(VLOOKUP($B144,processing!$B:$C,1,0)), "no", "yes")</f>
        <v>yes</v>
      </c>
      <c r="O144" s="8" t="str">
        <f>IF(ISNA(VLOOKUP($B144,outputs!$B:$C,1,0)), "no", "yes")</f>
        <v>yes</v>
      </c>
      <c r="P144" s="8" t="str">
        <f>IF(ISNA(VLOOKUP($B144,accuracy!$B:$I,1,0)), "no", "yes")</f>
        <v>yes</v>
      </c>
    </row>
    <row r="145" spans="1:16" ht="12.75" customHeight="1">
      <c r="A145" s="6" t="s">
        <v>28</v>
      </c>
      <c r="B145" s="5" t="str">
        <f t="shared" si="0"/>
        <v>Walstra et al. 2004, International Archives Of Photogrammetry, Remote Sensing And Spatial Information Sciences (2AR5AVGG)</v>
      </c>
      <c r="C145" s="5">
        <v>2004</v>
      </c>
      <c r="D145" s="5" t="s">
        <v>660</v>
      </c>
      <c r="E145" s="5" t="s">
        <v>661</v>
      </c>
      <c r="F145" s="5" t="s">
        <v>662</v>
      </c>
      <c r="G145" s="5" t="s">
        <v>663</v>
      </c>
      <c r="H145" s="18" t="s">
        <v>664</v>
      </c>
      <c r="I145" s="6" t="s">
        <v>164</v>
      </c>
      <c r="J145" s="5" t="b">
        <f t="shared" ca="1" si="2"/>
        <v>0</v>
      </c>
      <c r="K145" s="7" t="str">
        <f>IF(ISNA(VLOOKUP($B145,geographic!$A:$B,1,0)), "no", "yes")</f>
        <v>yes</v>
      </c>
      <c r="L145" s="8" t="str">
        <f>IF(ISNA(VLOOKUP($B145,scientific!$A:$B,1,0)), "no", "yes")</f>
        <v>yes</v>
      </c>
      <c r="M145" s="8" t="str">
        <f>IF(ISNA(VLOOKUP($B145,datasets!$B:$C,1,0)), "no", "yes")</f>
        <v>yes</v>
      </c>
      <c r="N145" s="8" t="str">
        <f>IF(ISNA(VLOOKUP($B145,processing!$B:$C,1,0)), "no", "yes")</f>
        <v>yes</v>
      </c>
      <c r="O145" s="8" t="str">
        <f>IF(ISNA(VLOOKUP($B145,outputs!$B:$C,1,0)), "no", "yes")</f>
        <v>yes</v>
      </c>
      <c r="P145" s="8" t="str">
        <f>IF(ISNA(VLOOKUP($B145,accuracy!$B:$I,1,0)), "no", "yes")</f>
        <v>yes</v>
      </c>
    </row>
    <row r="146" spans="1:16" ht="12.75" customHeight="1">
      <c r="A146" s="4" t="s">
        <v>74</v>
      </c>
      <c r="B146" s="5" t="str">
        <f t="shared" si="0"/>
        <v>Walstra et al. 2007, Quarterly Journal of Engineering Geology and Hydrogeology (35MF78DP)</v>
      </c>
      <c r="C146" s="5">
        <v>2007</v>
      </c>
      <c r="D146" s="5" t="s">
        <v>665</v>
      </c>
      <c r="E146" s="5" t="s">
        <v>661</v>
      </c>
      <c r="F146" s="5" t="s">
        <v>666</v>
      </c>
      <c r="G146" s="5" t="s">
        <v>667</v>
      </c>
      <c r="H146" s="5" t="s">
        <v>668</v>
      </c>
      <c r="I146" s="6" t="s">
        <v>34</v>
      </c>
      <c r="J146" s="5" t="b">
        <f t="shared" ca="1" si="2"/>
        <v>0</v>
      </c>
      <c r="K146" s="7" t="str">
        <f>IF(ISNA(VLOOKUP($B146,geographic!$A:$B,1,0)), "no", "yes")</f>
        <v>yes</v>
      </c>
      <c r="L146" s="8" t="str">
        <f>IF(ISNA(VLOOKUP($B146,scientific!$A:$B,1,0)), "no", "yes")</f>
        <v>yes</v>
      </c>
      <c r="M146" s="8" t="str">
        <f>IF(ISNA(VLOOKUP($B146,datasets!$B:$C,1,0)), "no", "yes")</f>
        <v>yes</v>
      </c>
      <c r="N146" s="8" t="str">
        <f>IF(ISNA(VLOOKUP($B146,processing!$B:$C,1,0)), "no", "yes")</f>
        <v>yes</v>
      </c>
      <c r="O146" s="8" t="str">
        <f>IF(ISNA(VLOOKUP($B146,outputs!$B:$C,1,0)), "no", "yes")</f>
        <v>yes</v>
      </c>
      <c r="P146" s="8" t="str">
        <f>IF(ISNA(VLOOKUP($B146,accuracy!$B:$I,1,0)), "no", "yes")</f>
        <v>yes</v>
      </c>
    </row>
    <row r="147" spans="1:16" ht="12.75" customHeight="1">
      <c r="A147" s="6" t="s">
        <v>28</v>
      </c>
      <c r="B147" s="5" t="str">
        <f t="shared" si="0"/>
        <v>Wang et al. 2021, Natural Hazards and Earth System Sciences Discussions (RCZYWWZJ)</v>
      </c>
      <c r="C147" s="5">
        <v>2021</v>
      </c>
      <c r="D147" s="5" t="s">
        <v>669</v>
      </c>
      <c r="E147" s="5" t="s">
        <v>670</v>
      </c>
      <c r="F147" s="6" t="s">
        <v>671</v>
      </c>
      <c r="G147" s="5" t="s">
        <v>672</v>
      </c>
      <c r="H147" s="5" t="s">
        <v>673</v>
      </c>
      <c r="I147" s="6" t="s">
        <v>34</v>
      </c>
      <c r="J147" s="5" t="b">
        <f t="shared" ca="1" si="2"/>
        <v>0</v>
      </c>
      <c r="K147" s="7" t="str">
        <f>IF(ISNA(VLOOKUP($B147,geographic!$A:$B,1,0)), "no", "yes")</f>
        <v>yes</v>
      </c>
      <c r="L147" s="8" t="str">
        <f>IF(ISNA(VLOOKUP($B147,scientific!$A:$B,1,0)), "no", "yes")</f>
        <v>yes</v>
      </c>
      <c r="M147" s="8" t="str">
        <f>IF(ISNA(VLOOKUP($B147,datasets!$B:$C,1,0)), "no", "yes")</f>
        <v>yes</v>
      </c>
      <c r="N147" s="8" t="str">
        <f>IF(ISNA(VLOOKUP($B147,processing!$B:$C,1,0)), "no", "yes")</f>
        <v>yes</v>
      </c>
      <c r="O147" s="8" t="str">
        <f>IF(ISNA(VLOOKUP($B147,outputs!$B:$C,1,0)), "no", "yes")</f>
        <v>yes</v>
      </c>
      <c r="P147" s="8" t="str">
        <f>IF(ISNA(VLOOKUP($B147,accuracy!$B:$I,1,0)), "no", "yes")</f>
        <v>yes</v>
      </c>
    </row>
    <row r="148" spans="1:16" ht="12.75" customHeight="1">
      <c r="A148" s="6" t="s">
        <v>28</v>
      </c>
      <c r="B148" s="5" t="str">
        <f t="shared" si="0"/>
        <v>Wilson et al. 2016, The Historic Environment: Policy &amp; Practice (2ARJBDQ8)</v>
      </c>
      <c r="C148" s="5">
        <v>2016</v>
      </c>
      <c r="D148" s="5" t="s">
        <v>674</v>
      </c>
      <c r="E148" s="5" t="s">
        <v>675</v>
      </c>
      <c r="F148" s="5" t="s">
        <v>676</v>
      </c>
      <c r="G148" s="5" t="s">
        <v>677</v>
      </c>
      <c r="H148" s="5" t="s">
        <v>678</v>
      </c>
      <c r="I148" s="6" t="s">
        <v>34</v>
      </c>
      <c r="J148" s="5" t="b">
        <f t="shared" ca="1" si="2"/>
        <v>0</v>
      </c>
      <c r="K148" s="7" t="str">
        <f>IF(ISNA(VLOOKUP($B148,geographic!$A:$B,1,0)), "no", "yes")</f>
        <v>yes</v>
      </c>
      <c r="L148" s="8" t="str">
        <f>IF(ISNA(VLOOKUP($B148,scientific!$A:$B,1,0)), "no", "yes")</f>
        <v>yes</v>
      </c>
      <c r="M148" s="8" t="str">
        <f>IF(ISNA(VLOOKUP($B148,datasets!$B:$C,1,0)), "no", "yes")</f>
        <v>yes</v>
      </c>
      <c r="N148" s="8" t="str">
        <f>IF(ISNA(VLOOKUP($B148,processing!$B:$C,1,0)), "no", "yes")</f>
        <v>yes</v>
      </c>
      <c r="O148" s="8" t="str">
        <f>IF(ISNA(VLOOKUP($B148,outputs!$B:$C,1,0)), "no", "yes")</f>
        <v>yes</v>
      </c>
      <c r="P148" s="8" t="str">
        <f>IF(ISNA(VLOOKUP($B148,accuracy!$B:$I,1,0)), "no", "yes")</f>
        <v>yes</v>
      </c>
    </row>
    <row r="149" spans="1:16" ht="12.75" customHeight="1">
      <c r="A149" s="6" t="s">
        <v>74</v>
      </c>
      <c r="B149" s="5" t="str">
        <f t="shared" si="0"/>
        <v>Zawieska et al. 2017, Int. Arch. Photogramm. Remote Sens. Spatial Inf. Sci., XLII-2/W3 (TBSJTSKM)</v>
      </c>
      <c r="C149" s="6">
        <v>2017</v>
      </c>
      <c r="D149" s="11" t="s">
        <v>679</v>
      </c>
      <c r="E149" s="6" t="s">
        <v>680</v>
      </c>
      <c r="F149" s="6" t="s">
        <v>681</v>
      </c>
      <c r="G149" s="6" t="s">
        <v>682</v>
      </c>
      <c r="H149" s="6" t="s">
        <v>683</v>
      </c>
      <c r="I149" s="6" t="s">
        <v>34</v>
      </c>
      <c r="J149" s="6" t="b">
        <v>0</v>
      </c>
      <c r="K149" s="7" t="str">
        <f>IF(ISNA(VLOOKUP($B149,geographic!$A:$B,1,0)), "no", "yes")</f>
        <v>yes</v>
      </c>
      <c r="L149" s="8" t="str">
        <f>IF(ISNA(VLOOKUP($B149,scientific!$A:$B,1,0)), "no", "yes")</f>
        <v>yes</v>
      </c>
      <c r="M149" s="8" t="str">
        <f>IF(ISNA(VLOOKUP($B149,datasets!$B:$C,1,0)), "no", "yes")</f>
        <v>yes</v>
      </c>
      <c r="N149" s="8" t="str">
        <f>IF(ISNA(VLOOKUP($B149,processing!$B:$C,1,0)), "no", "yes")</f>
        <v>yes</v>
      </c>
      <c r="O149" s="8" t="str">
        <f>IF(ISNA(VLOOKUP($B149,outputs!$B:$C,1,0)), "no", "yes")</f>
        <v>yes</v>
      </c>
      <c r="P149" s="8" t="str">
        <f>IF(ISNA(VLOOKUP($B149,accuracy!$B:$I,1,0)), "no", "yes")</f>
        <v>yes</v>
      </c>
    </row>
    <row r="150" spans="1:16" ht="12.75" customHeight="1">
      <c r="A150" s="6" t="s">
        <v>74</v>
      </c>
      <c r="B150" s="5" t="str">
        <f t="shared" si="0"/>
        <v>Zawieska et al. 2019, Archaeological Prospection (F9VIP5F7)</v>
      </c>
      <c r="C150" s="5">
        <v>2019</v>
      </c>
      <c r="D150" s="5" t="s">
        <v>684</v>
      </c>
      <c r="E150" s="5" t="s">
        <v>680</v>
      </c>
      <c r="F150" s="5" t="s">
        <v>685</v>
      </c>
      <c r="G150" s="5" t="s">
        <v>686</v>
      </c>
      <c r="H150" s="5" t="s">
        <v>687</v>
      </c>
      <c r="I150" s="6" t="s">
        <v>34</v>
      </c>
      <c r="J150" s="5" t="b">
        <f t="shared" ref="J150:J319" ca="1" si="3">EXACT(VLOOKUP($B150, INDIRECT("scientific!$A:$E"), 5, FALSE), "no")</f>
        <v>0</v>
      </c>
      <c r="K150" s="7" t="str">
        <f>IF(ISNA(VLOOKUP($B150,geographic!$A:$B,1,0)), "no", "yes")</f>
        <v>yes</v>
      </c>
      <c r="L150" s="8" t="str">
        <f>IF(ISNA(VLOOKUP($B150,scientific!$A:$B,1,0)), "no", "yes")</f>
        <v>yes</v>
      </c>
      <c r="M150" s="8" t="str">
        <f>IF(ISNA(VLOOKUP($B150,datasets!$B:$C,1,0)), "no", "yes")</f>
        <v>yes</v>
      </c>
      <c r="N150" s="8" t="str">
        <f>IF(ISNA(VLOOKUP($B150,processing!$B:$C,1,0)), "no", "yes")</f>
        <v>yes</v>
      </c>
      <c r="O150" s="8" t="str">
        <f>IF(ISNA(VLOOKUP($B150,outputs!$B:$C,1,0)), "no", "yes")</f>
        <v>yes</v>
      </c>
      <c r="P150" s="8" t="str">
        <f>IF(ISNA(VLOOKUP($B150,accuracy!$B:$I,1,0)), "no", "yes")</f>
        <v>yes</v>
      </c>
    </row>
    <row r="151" spans="1:16" ht="12.75" customHeight="1">
      <c r="A151" s="6" t="s">
        <v>68</v>
      </c>
      <c r="B151" s="5" t="str">
        <f t="shared" si="0"/>
        <v>Zhang et al. 2020, ISPRS Annals of Photogrammetry, Remote Sensing and Spatial Information Sciences (U33K22B3)</v>
      </c>
      <c r="C151" s="5">
        <v>2020</v>
      </c>
      <c r="D151" s="5" t="s">
        <v>688</v>
      </c>
      <c r="E151" s="5" t="s">
        <v>689</v>
      </c>
      <c r="F151" s="5" t="s">
        <v>690</v>
      </c>
      <c r="G151" s="5" t="s">
        <v>143</v>
      </c>
      <c r="H151" s="5" t="s">
        <v>691</v>
      </c>
      <c r="I151" s="6" t="s">
        <v>34</v>
      </c>
      <c r="J151" s="5" t="b">
        <f t="shared" ca="1" si="3"/>
        <v>0</v>
      </c>
      <c r="K151" s="7" t="str">
        <f>IF(ISNA(VLOOKUP($B151,geographic!$A:$B,1,0)), "no", "yes")</f>
        <v>yes</v>
      </c>
      <c r="L151" s="8" t="str">
        <f>IF(ISNA(VLOOKUP($B151,scientific!$A:$B,1,0)), "no", "yes")</f>
        <v>yes</v>
      </c>
      <c r="M151" s="8" t="str">
        <f>IF(ISNA(VLOOKUP($B151,datasets!$B:$C,1,0)), "no", "yes")</f>
        <v>yes</v>
      </c>
      <c r="N151" s="8" t="str">
        <f>IF(ISNA(VLOOKUP($B151,processing!$B:$C,1,0)), "no", "yes")</f>
        <v>yes</v>
      </c>
      <c r="O151" s="8" t="str">
        <f>IF(ISNA(VLOOKUP($B151,outputs!$B:$C,1,0)), "no", "yes")</f>
        <v>yes</v>
      </c>
      <c r="P151" s="8" t="str">
        <f>IF(ISNA(VLOOKUP($B151,accuracy!$B:$I,1,0)), "no", "yes")</f>
        <v>yes</v>
      </c>
    </row>
    <row r="152" spans="1:16" ht="12.75" customHeight="1">
      <c r="A152" s="6" t="s">
        <v>54</v>
      </c>
      <c r="B152" s="5" t="str">
        <f t="shared" si="0"/>
        <v>Zhou et al. 2018, Remote Sensing of Environment (ZZ5TKXNF)</v>
      </c>
      <c r="C152" s="5">
        <v>2018</v>
      </c>
      <c r="D152" s="5" t="s">
        <v>692</v>
      </c>
      <c r="E152" s="5" t="s">
        <v>693</v>
      </c>
      <c r="F152" s="5" t="s">
        <v>694</v>
      </c>
      <c r="G152" s="5" t="s">
        <v>197</v>
      </c>
      <c r="H152" s="5" t="s">
        <v>695</v>
      </c>
      <c r="I152" s="6" t="s">
        <v>34</v>
      </c>
      <c r="J152" s="5" t="b">
        <f t="shared" ca="1" si="3"/>
        <v>0</v>
      </c>
      <c r="K152" s="7" t="str">
        <f>IF(ISNA(VLOOKUP($B152,geographic!$A:$B,1,0)), "no", "yes")</f>
        <v>yes</v>
      </c>
      <c r="L152" s="8" t="str">
        <f>IF(ISNA(VLOOKUP($B152,scientific!$A:$B,1,0)), "no", "yes")</f>
        <v>yes</v>
      </c>
      <c r="M152" s="8" t="str">
        <f>IF(ISNA(VLOOKUP($B152,datasets!$B:$C,1,0)), "no", "yes")</f>
        <v>yes</v>
      </c>
      <c r="N152" s="8" t="str">
        <f>IF(ISNA(VLOOKUP($B152,processing!$B:$C,1,0)), "no", "yes")</f>
        <v>yes</v>
      </c>
      <c r="O152" s="8" t="str">
        <f>IF(ISNA(VLOOKUP($B152,outputs!$B:$C,1,0)), "no", "yes")</f>
        <v>yes</v>
      </c>
      <c r="P152" s="8" t="str">
        <f>IF(ISNA(VLOOKUP($B152,accuracy!$B:$I,1,0)), "no", "yes")</f>
        <v>yes</v>
      </c>
    </row>
    <row r="153" spans="1:16" ht="12.75" customHeight="1">
      <c r="A153" s="6" t="s">
        <v>28</v>
      </c>
      <c r="B153" s="5" t="str">
        <f t="shared" si="0"/>
        <v>Zhou et al. 2019, Journal of Glaciology (4NGVH92Z)</v>
      </c>
      <c r="C153" s="5">
        <v>2019</v>
      </c>
      <c r="D153" s="5" t="s">
        <v>696</v>
      </c>
      <c r="E153" s="5" t="s">
        <v>693</v>
      </c>
      <c r="F153" s="5" t="s">
        <v>697</v>
      </c>
      <c r="G153" s="5" t="s">
        <v>32</v>
      </c>
      <c r="H153" s="5" t="s">
        <v>698</v>
      </c>
      <c r="I153" s="6" t="s">
        <v>34</v>
      </c>
      <c r="J153" s="5" t="b">
        <f t="shared" ca="1" si="3"/>
        <v>0</v>
      </c>
      <c r="K153" s="7" t="str">
        <f>IF(ISNA(VLOOKUP($B153,geographic!$A:$B,1,0)), "no", "yes")</f>
        <v>yes</v>
      </c>
      <c r="L153" s="8" t="str">
        <f>IF(ISNA(VLOOKUP($B153,scientific!$A:$B,1,0)), "no", "yes")</f>
        <v>yes</v>
      </c>
      <c r="M153" s="8" t="str">
        <f>IF(ISNA(VLOOKUP($B153,datasets!$B:$C,1,0)), "no", "yes")</f>
        <v>yes</v>
      </c>
      <c r="N153" s="8" t="str">
        <f>IF(ISNA(VLOOKUP($B153,processing!$B:$C,1,0)), "no", "yes")</f>
        <v>yes</v>
      </c>
      <c r="O153" s="8" t="str">
        <f>IF(ISNA(VLOOKUP($B153,outputs!$B:$C,1,0)), "no", "yes")</f>
        <v>yes</v>
      </c>
      <c r="P153" s="8" t="str">
        <f>IF(ISNA(VLOOKUP($B153,accuracy!$B:$I,1,0)), "no", "yes")</f>
        <v>yes</v>
      </c>
    </row>
    <row r="154" spans="1:16" ht="12.75" customHeight="1">
      <c r="A154" s="4" t="s">
        <v>16</v>
      </c>
      <c r="B154" s="5" t="str">
        <f>CONCATENATE(E154," ",C154,", ",F154, " (", D154,")")</f>
        <v>Agapiou et al. 2016, Archaeological Prospection (3AS9P3GM)</v>
      </c>
      <c r="C154" s="5">
        <v>2016</v>
      </c>
      <c r="D154" s="5" t="s">
        <v>699</v>
      </c>
      <c r="E154" s="5" t="s">
        <v>700</v>
      </c>
      <c r="F154" s="5" t="s">
        <v>686</v>
      </c>
      <c r="H154" s="5" t="s">
        <v>701</v>
      </c>
      <c r="I154" s="6" t="s">
        <v>34</v>
      </c>
      <c r="J154" s="5" t="b">
        <f t="shared" ca="1" si="3"/>
        <v>1</v>
      </c>
      <c r="K154" s="7" t="str">
        <f>IF(ISNA(VLOOKUP($B154,geographic!$A:$B,1,0)), "no", "yes")</f>
        <v>no</v>
      </c>
      <c r="L154" s="8" t="str">
        <f>IF(ISNA(VLOOKUP($B154,scientific!$A:$B,1,0)), "no", "yes")</f>
        <v>yes</v>
      </c>
      <c r="M154" s="8" t="str">
        <f>IF(ISNA(VLOOKUP($B154,datasets!$B:$C,1,0)), "no", "yes")</f>
        <v>no</v>
      </c>
      <c r="N154" s="8" t="str">
        <f>IF(ISNA(VLOOKUP($B154,processing!$B:$C,1,0)), "no", "yes")</f>
        <v>no</v>
      </c>
      <c r="O154" s="8" t="str">
        <f>IF(ISNA(VLOOKUP($B154,outputs!$B:$C,1,0)), "no", "yes")</f>
        <v>no</v>
      </c>
      <c r="P154" s="8" t="str">
        <f>IF(ISNA(VLOOKUP($B154,accuracy!$B:$I,1,0)), "no", "yes")</f>
        <v>no</v>
      </c>
    </row>
    <row r="155" spans="1:16" ht="12.75" customHeight="1">
      <c r="A155" s="4" t="s">
        <v>74</v>
      </c>
      <c r="B155" s="5" t="str">
        <f t="shared" ref="B155:B319" si="4">CONCATENATE(E155," ",C155,", ",G155, " (", D155,")")</f>
        <v>Arenson et al. 2016, Permafrost and Periglacial Processes (TIL2ZE99)</v>
      </c>
      <c r="C155" s="5">
        <v>2016</v>
      </c>
      <c r="D155" s="5" t="s">
        <v>702</v>
      </c>
      <c r="E155" s="5" t="s">
        <v>703</v>
      </c>
      <c r="F155" s="5" t="s">
        <v>704</v>
      </c>
      <c r="G155" s="5" t="s">
        <v>705</v>
      </c>
      <c r="H155" s="5" t="s">
        <v>706</v>
      </c>
      <c r="I155" s="6" t="s">
        <v>34</v>
      </c>
      <c r="J155" s="5" t="b">
        <f t="shared" ca="1" si="3"/>
        <v>1</v>
      </c>
      <c r="K155" s="7" t="str">
        <f>IF(ISNA(VLOOKUP($B155,geographic!$A:$B,1,0)), "no", "yes")</f>
        <v>yes</v>
      </c>
      <c r="L155" s="8" t="str">
        <f>IF(ISNA(VLOOKUP($B155,scientific!$A:$B,1,0)), "no", "yes")</f>
        <v>yes</v>
      </c>
      <c r="M155" s="8" t="str">
        <f>IF(ISNA(VLOOKUP($B155,datasets!$B:$C,1,0)), "no", "yes")</f>
        <v>no</v>
      </c>
      <c r="N155" s="8" t="str">
        <f>IF(ISNA(VLOOKUP($B155,processing!$B:$C,1,0)), "no", "yes")</f>
        <v>no</v>
      </c>
      <c r="O155" s="8" t="str">
        <f>IF(ISNA(VLOOKUP($B155,outputs!$B:$C,1,0)), "no", "yes")</f>
        <v>no</v>
      </c>
      <c r="P155" s="8" t="str">
        <f>IF(ISNA(VLOOKUP($B155,accuracy!$B:$I,1,0)), "no", "yes")</f>
        <v>no</v>
      </c>
    </row>
    <row r="156" spans="1:16" ht="12.75" customHeight="1">
      <c r="A156" s="6" t="s">
        <v>74</v>
      </c>
      <c r="B156" s="5" t="str">
        <f t="shared" si="4"/>
        <v>Awange and Kiema 2019, Environmental Geoinformatics (NHRE6357)</v>
      </c>
      <c r="C156" s="5">
        <v>2019</v>
      </c>
      <c r="D156" s="5" t="s">
        <v>707</v>
      </c>
      <c r="E156" s="5" t="s">
        <v>708</v>
      </c>
      <c r="F156" s="5" t="s">
        <v>709</v>
      </c>
      <c r="G156" s="5" t="s">
        <v>710</v>
      </c>
      <c r="H156" s="5" t="s">
        <v>711</v>
      </c>
      <c r="I156" s="6" t="s">
        <v>34</v>
      </c>
      <c r="J156" s="5" t="b">
        <f t="shared" ca="1" si="3"/>
        <v>1</v>
      </c>
      <c r="K156" s="7" t="str">
        <f>IF(ISNA(VLOOKUP($B156,geographic!$A:$B,1,0)), "no", "yes")</f>
        <v>yes</v>
      </c>
      <c r="L156" s="8" t="str">
        <f>IF(ISNA(VLOOKUP($B156,scientific!$A:$B,1,0)), "no", "yes")</f>
        <v>yes</v>
      </c>
      <c r="M156" s="8" t="str">
        <f>IF(ISNA(VLOOKUP($B156,datasets!$B:$C,1,0)), "no", "yes")</f>
        <v>no</v>
      </c>
      <c r="N156" s="8" t="str">
        <f>IF(ISNA(VLOOKUP($B156,processing!$B:$C,1,0)), "no", "yes")</f>
        <v>no</v>
      </c>
      <c r="O156" s="8" t="str">
        <f>IF(ISNA(VLOOKUP($B156,outputs!$B:$C,1,0)), "no", "yes")</f>
        <v>no</v>
      </c>
      <c r="P156" s="8" t="str">
        <f>IF(ISNA(VLOOKUP($B156,accuracy!$B:$I,1,0)), "no", "yes")</f>
        <v>no</v>
      </c>
    </row>
    <row r="157" spans="1:16" ht="12.75" customHeight="1">
      <c r="A157" s="6" t="s">
        <v>16</v>
      </c>
      <c r="B157" s="5" t="str">
        <f t="shared" si="4"/>
        <v>Azzoni et al. 2018, Progress in Physical Geography: Earth and Environment (BLYNCEDG)</v>
      </c>
      <c r="C157" s="5">
        <v>2018</v>
      </c>
      <c r="D157" s="5" t="s">
        <v>712</v>
      </c>
      <c r="E157" s="5" t="s">
        <v>713</v>
      </c>
      <c r="F157" s="5" t="s">
        <v>714</v>
      </c>
      <c r="G157" s="5" t="s">
        <v>715</v>
      </c>
      <c r="H157" s="5" t="s">
        <v>716</v>
      </c>
      <c r="I157" s="6" t="s">
        <v>34</v>
      </c>
      <c r="J157" s="5" t="b">
        <f t="shared" ca="1" si="3"/>
        <v>1</v>
      </c>
      <c r="K157" s="7" t="str">
        <f>IF(ISNA(VLOOKUP($B157,geographic!$A:$B,1,0)), "no", "yes")</f>
        <v>yes</v>
      </c>
      <c r="L157" s="8" t="str">
        <f>IF(ISNA(VLOOKUP($B157,scientific!$A:$B,1,0)), "no", "yes")</f>
        <v>yes</v>
      </c>
      <c r="M157" s="8" t="str">
        <f>IF(ISNA(VLOOKUP($B157,datasets!$B:$C,1,0)), "no", "yes")</f>
        <v>no</v>
      </c>
      <c r="N157" s="8" t="str">
        <f>IF(ISNA(VLOOKUP($B157,processing!$B:$C,1,0)), "no", "yes")</f>
        <v>no</v>
      </c>
      <c r="O157" s="8" t="str">
        <f>IF(ISNA(VLOOKUP($B157,outputs!$B:$C,1,0)), "no", "yes")</f>
        <v>no</v>
      </c>
      <c r="P157" s="8" t="str">
        <f>IF(ISNA(VLOOKUP($B157,accuracy!$B:$I,1,0)), "no", "yes")</f>
        <v>no</v>
      </c>
    </row>
    <row r="158" spans="1:16" ht="12.75" customHeight="1">
      <c r="A158" s="5"/>
      <c r="B158" s="5" t="str">
        <f t="shared" si="4"/>
        <v>Bateman 2020, International Journal of Intelligence and CounterIntelligence (YPW49IBU)</v>
      </c>
      <c r="C158" s="5">
        <v>2020</v>
      </c>
      <c r="D158" s="5" t="s">
        <v>717</v>
      </c>
      <c r="E158" s="5" t="s">
        <v>718</v>
      </c>
      <c r="F158" s="5" t="s">
        <v>719</v>
      </c>
      <c r="G158" s="5" t="s">
        <v>720</v>
      </c>
      <c r="H158" s="5" t="s">
        <v>721</v>
      </c>
      <c r="I158" s="6" t="s">
        <v>34</v>
      </c>
      <c r="J158" s="5" t="b">
        <f t="shared" ca="1" si="3"/>
        <v>1</v>
      </c>
      <c r="K158" s="7" t="str">
        <f>IF(ISNA(VLOOKUP($B158,geographic!$A:$B,1,0)), "no", "yes")</f>
        <v>yes</v>
      </c>
      <c r="L158" s="8" t="str">
        <f>IF(ISNA(VLOOKUP($B158,scientific!$A:$B,1,0)), "no", "yes")</f>
        <v>yes</v>
      </c>
      <c r="M158" s="8" t="str">
        <f>IF(ISNA(VLOOKUP($B158,datasets!$B:$C,1,0)), "no", "yes")</f>
        <v>no</v>
      </c>
      <c r="N158" s="8" t="str">
        <f>IF(ISNA(VLOOKUP($B158,processing!$B:$C,1,0)), "no", "yes")</f>
        <v>no</v>
      </c>
      <c r="O158" s="8" t="str">
        <f>IF(ISNA(VLOOKUP($B158,outputs!$B:$C,1,0)), "no", "yes")</f>
        <v>no</v>
      </c>
      <c r="P158" s="8" t="str">
        <f>IF(ISNA(VLOOKUP($B158,accuracy!$B:$I,1,0)), "no", "yes")</f>
        <v>no</v>
      </c>
    </row>
    <row r="159" spans="1:16" ht="12.75" customHeight="1">
      <c r="A159" s="5"/>
      <c r="B159" s="5" t="str">
        <f t="shared" si="4"/>
        <v>Beck et al. 2007, Antiquity (PISHNTXT)</v>
      </c>
      <c r="C159" s="5">
        <v>2007</v>
      </c>
      <c r="D159" s="5" t="s">
        <v>722</v>
      </c>
      <c r="E159" s="5" t="s">
        <v>723</v>
      </c>
      <c r="F159" s="5" t="s">
        <v>724</v>
      </c>
      <c r="G159" s="5" t="s">
        <v>134</v>
      </c>
      <c r="H159" s="5" t="s">
        <v>725</v>
      </c>
      <c r="I159" s="6" t="s">
        <v>34</v>
      </c>
      <c r="J159" s="5" t="b">
        <f t="shared" ca="1" si="3"/>
        <v>1</v>
      </c>
      <c r="K159" s="7" t="str">
        <f>IF(ISNA(VLOOKUP($B159,geographic!$A:$B,1,0)), "no", "yes")</f>
        <v>yes</v>
      </c>
      <c r="L159" s="8" t="str">
        <f>IF(ISNA(VLOOKUP($B159,scientific!$A:$B,1,0)), "no", "yes")</f>
        <v>yes</v>
      </c>
      <c r="M159" s="8" t="str">
        <f>IF(ISNA(VLOOKUP($B159,datasets!$B:$C,1,0)), "no", "yes")</f>
        <v>no</v>
      </c>
      <c r="N159" s="8" t="str">
        <f>IF(ISNA(VLOOKUP($B159,processing!$B:$C,1,0)), "no", "yes")</f>
        <v>no</v>
      </c>
      <c r="O159" s="8" t="str">
        <f>IF(ISNA(VLOOKUP($B159,outputs!$B:$C,1,0)), "no", "yes")</f>
        <v>no</v>
      </c>
      <c r="P159" s="8" t="str">
        <f>IF(ISNA(VLOOKUP($B159,accuracy!$B:$I,1,0)), "no", "yes")</f>
        <v>no</v>
      </c>
    </row>
    <row r="160" spans="1:16" ht="12.75" customHeight="1">
      <c r="A160" s="5"/>
      <c r="B160" s="5" t="str">
        <f t="shared" si="4"/>
        <v>Becker 2019, Dreiländertagung der DGPF, der OVG und der SGPF (BIVI4TEU)</v>
      </c>
      <c r="C160" s="5">
        <v>2019</v>
      </c>
      <c r="D160" s="5" t="s">
        <v>726</v>
      </c>
      <c r="E160" s="5" t="s">
        <v>727</v>
      </c>
      <c r="F160" s="5" t="s">
        <v>728</v>
      </c>
      <c r="G160" s="5" t="s">
        <v>729</v>
      </c>
      <c r="I160" s="6" t="s">
        <v>34</v>
      </c>
      <c r="J160" s="5" t="b">
        <f t="shared" ca="1" si="3"/>
        <v>1</v>
      </c>
      <c r="K160" s="7" t="str">
        <f>IF(ISNA(VLOOKUP($B160,geographic!$A:$B,1,0)), "no", "yes")</f>
        <v>yes</v>
      </c>
      <c r="L160" s="8" t="str">
        <f>IF(ISNA(VLOOKUP($B160,scientific!$A:$B,1,0)), "no", "yes")</f>
        <v>yes</v>
      </c>
      <c r="M160" s="8" t="str">
        <f>IF(ISNA(VLOOKUP($B160,datasets!$B:$C,1,0)), "no", "yes")</f>
        <v>no</v>
      </c>
      <c r="N160" s="8" t="str">
        <f>IF(ISNA(VLOOKUP($B160,processing!$B:$C,1,0)), "no", "yes")</f>
        <v>no</v>
      </c>
      <c r="O160" s="8" t="str">
        <f>IF(ISNA(VLOOKUP($B160,outputs!$B:$C,1,0)), "no", "yes")</f>
        <v>no</v>
      </c>
      <c r="P160" s="8" t="str">
        <f>IF(ISNA(VLOOKUP($B160,accuracy!$B:$I,1,0)), "no", "yes")</f>
        <v>no</v>
      </c>
    </row>
    <row r="161" spans="1:16" ht="12.75" customHeight="1">
      <c r="A161" s="4" t="s">
        <v>54</v>
      </c>
      <c r="B161" s="5" t="str">
        <f t="shared" si="4"/>
        <v>Bhushan et al. 2021, ISPRS Journal of Photogrammetry and Remote Sensing (RPUQ6R2T)</v>
      </c>
      <c r="C161" s="5">
        <v>2021</v>
      </c>
      <c r="D161" s="5" t="s">
        <v>730</v>
      </c>
      <c r="E161" s="5" t="s">
        <v>731</v>
      </c>
      <c r="F161" s="5" t="s">
        <v>732</v>
      </c>
      <c r="G161" s="5" t="s">
        <v>66</v>
      </c>
      <c r="H161" s="5" t="s">
        <v>733</v>
      </c>
      <c r="I161" s="6" t="s">
        <v>34</v>
      </c>
      <c r="J161" s="5" t="b">
        <f t="shared" ca="1" si="3"/>
        <v>1</v>
      </c>
      <c r="K161" s="7" t="str">
        <f>IF(ISNA(VLOOKUP($B161,geographic!$A:$B,1,0)), "no", "yes")</f>
        <v>yes</v>
      </c>
      <c r="L161" s="8" t="str">
        <f>IF(ISNA(VLOOKUP($B161,scientific!$A:$B,1,0)), "no", "yes")</f>
        <v>yes</v>
      </c>
      <c r="M161" s="8" t="str">
        <f>IF(ISNA(VLOOKUP($B161,datasets!$B:$C,1,0)), "no", "yes")</f>
        <v>no</v>
      </c>
      <c r="N161" s="8" t="str">
        <f>IF(ISNA(VLOOKUP($B161,processing!$B:$C,1,0)), "no", "yes")</f>
        <v>no</v>
      </c>
      <c r="O161" s="8" t="str">
        <f>IF(ISNA(VLOOKUP($B161,outputs!$B:$C,1,0)), "no", "yes")</f>
        <v>no</v>
      </c>
      <c r="P161" s="8" t="str">
        <f>IF(ISNA(VLOOKUP($B161,accuracy!$B:$I,1,0)), "no", "yes")</f>
        <v>no</v>
      </c>
    </row>
    <row r="162" spans="1:16" ht="12.75" customHeight="1">
      <c r="A162" s="5"/>
      <c r="B162" s="5" t="str">
        <f t="shared" si="4"/>
        <v>Birdseye 1940, Annals of the Association of American Geographers (JG69VHSG)</v>
      </c>
      <c r="C162" s="5">
        <v>1940</v>
      </c>
      <c r="D162" s="5" t="s">
        <v>734</v>
      </c>
      <c r="E162" s="5" t="s">
        <v>735</v>
      </c>
      <c r="F162" s="5" t="s">
        <v>736</v>
      </c>
      <c r="G162" s="5" t="s">
        <v>737</v>
      </c>
      <c r="H162" s="5" t="s">
        <v>738</v>
      </c>
      <c r="I162" s="6" t="s">
        <v>34</v>
      </c>
      <c r="J162" s="5" t="b">
        <f t="shared" ca="1" si="3"/>
        <v>1</v>
      </c>
      <c r="K162" s="7" t="str">
        <f>IF(ISNA(VLOOKUP($B162,geographic!$A:$B,1,0)), "no", "yes")</f>
        <v>yes</v>
      </c>
      <c r="L162" s="8" t="str">
        <f>IF(ISNA(VLOOKUP($B162,scientific!$A:$B,1,0)), "no", "yes")</f>
        <v>yes</v>
      </c>
      <c r="M162" s="8" t="str">
        <f>IF(ISNA(VLOOKUP($B162,datasets!$B:$C,1,0)), "no", "yes")</f>
        <v>no</v>
      </c>
      <c r="N162" s="8" t="str">
        <f>IF(ISNA(VLOOKUP($B162,processing!$B:$C,1,0)), "no", "yes")</f>
        <v>no</v>
      </c>
      <c r="O162" s="8" t="str">
        <f>IF(ISNA(VLOOKUP($B162,outputs!$B:$C,1,0)), "no", "yes")</f>
        <v>no</v>
      </c>
      <c r="P162" s="8" t="str">
        <f>IF(ISNA(VLOOKUP($B162,accuracy!$B:$I,1,0)), "no", "yes")</f>
        <v>no</v>
      </c>
    </row>
    <row r="163" spans="1:16" ht="12.75" customHeight="1">
      <c r="A163" s="5"/>
      <c r="B163" s="5" t="str">
        <f t="shared" si="4"/>
        <v>Borowitz 2021, Strategic Studies Quarterly (5AXABY8K)</v>
      </c>
      <c r="C163" s="5">
        <v>2021</v>
      </c>
      <c r="D163" s="5" t="s">
        <v>739</v>
      </c>
      <c r="E163" s="5" t="s">
        <v>740</v>
      </c>
      <c r="F163" s="5" t="s">
        <v>741</v>
      </c>
      <c r="G163" s="5" t="s">
        <v>742</v>
      </c>
      <c r="I163" s="6" t="s">
        <v>34</v>
      </c>
      <c r="J163" s="5" t="b">
        <f t="shared" ca="1" si="3"/>
        <v>1</v>
      </c>
      <c r="K163" s="7" t="str">
        <f>IF(ISNA(VLOOKUP($B163,geographic!$A:$B,1,0)), "no", "yes")</f>
        <v>yes</v>
      </c>
      <c r="L163" s="8" t="str">
        <f>IF(ISNA(VLOOKUP($B163,scientific!$A:$B,1,0)), "no", "yes")</f>
        <v>yes</v>
      </c>
      <c r="M163" s="8" t="str">
        <f>IF(ISNA(VLOOKUP($B163,datasets!$B:$C,1,0)), "no", "yes")</f>
        <v>no</v>
      </c>
      <c r="N163" s="8" t="str">
        <f>IF(ISNA(VLOOKUP($B163,processing!$B:$C,1,0)), "no", "yes")</f>
        <v>no</v>
      </c>
      <c r="O163" s="8" t="str">
        <f>IF(ISNA(VLOOKUP($B163,outputs!$B:$C,1,0)), "no", "yes")</f>
        <v>no</v>
      </c>
      <c r="P163" s="8" t="str">
        <f>IF(ISNA(VLOOKUP($B163,accuracy!$B:$I,1,0)), "no", "yes")</f>
        <v>no</v>
      </c>
    </row>
    <row r="164" spans="1:16" ht="12.75" customHeight="1">
      <c r="A164" s="5"/>
      <c r="B164" s="5" t="str">
        <f t="shared" si="4"/>
        <v>Brannstrom et al. 2008, Land Use Policy (YP7JDRT2)</v>
      </c>
      <c r="C164" s="5">
        <v>2008</v>
      </c>
      <c r="D164" s="5" t="s">
        <v>743</v>
      </c>
      <c r="E164" s="5" t="s">
        <v>744</v>
      </c>
      <c r="F164" s="5" t="s">
        <v>745</v>
      </c>
      <c r="G164" s="5" t="s">
        <v>746</v>
      </c>
      <c r="H164" s="5" t="s">
        <v>747</v>
      </c>
      <c r="I164" s="6" t="s">
        <v>34</v>
      </c>
      <c r="J164" s="5" t="b">
        <f t="shared" ca="1" si="3"/>
        <v>1</v>
      </c>
      <c r="K164" s="7" t="str">
        <f>IF(ISNA(VLOOKUP($B164,geographic!$A:$B,1,0)), "no", "yes")</f>
        <v>yes</v>
      </c>
      <c r="L164" s="8" t="str">
        <f>IF(ISNA(VLOOKUP($B164,scientific!$A:$B,1,0)), "no", "yes")</f>
        <v>yes</v>
      </c>
      <c r="M164" s="8" t="str">
        <f>IF(ISNA(VLOOKUP($B164,datasets!$B:$C,1,0)), "no", "yes")</f>
        <v>no</v>
      </c>
      <c r="N164" s="8" t="str">
        <f>IF(ISNA(VLOOKUP($B164,processing!$B:$C,1,0)), "no", "yes")</f>
        <v>no</v>
      </c>
      <c r="O164" s="8" t="str">
        <f>IF(ISNA(VLOOKUP($B164,outputs!$B:$C,1,0)), "no", "yes")</f>
        <v>no</v>
      </c>
      <c r="P164" s="8" t="str">
        <f>IF(ISNA(VLOOKUP($B164,accuracy!$B:$I,1,0)), "no", "yes")</f>
        <v>no</v>
      </c>
    </row>
    <row r="165" spans="1:16" ht="12.75" customHeight="1">
      <c r="A165" s="4" t="s">
        <v>28</v>
      </c>
      <c r="B165" s="5" t="str">
        <f t="shared" si="4"/>
        <v>Braun 2017, Arctic Ice Shelves and Ice Islands (BFUJQTBU)</v>
      </c>
      <c r="C165" s="5">
        <v>2017</v>
      </c>
      <c r="D165" s="5" t="s">
        <v>748</v>
      </c>
      <c r="E165" s="5" t="s">
        <v>749</v>
      </c>
      <c r="F165" s="5" t="s">
        <v>750</v>
      </c>
      <c r="G165" s="5" t="s">
        <v>751</v>
      </c>
      <c r="H165" s="5" t="s">
        <v>752</v>
      </c>
      <c r="I165" s="6" t="s">
        <v>34</v>
      </c>
      <c r="J165" s="5" t="b">
        <f t="shared" ca="1" si="3"/>
        <v>1</v>
      </c>
      <c r="K165" s="7" t="str">
        <f>IF(ISNA(VLOOKUP($B165,geographic!$A:$B,1,0)), "no", "yes")</f>
        <v>yes</v>
      </c>
      <c r="L165" s="8" t="str">
        <f>IF(ISNA(VLOOKUP($B165,scientific!$A:$B,1,0)), "no", "yes")</f>
        <v>yes</v>
      </c>
      <c r="M165" s="8" t="str">
        <f>IF(ISNA(VLOOKUP($B165,datasets!$B:$C,1,0)), "no", "yes")</f>
        <v>no</v>
      </c>
      <c r="N165" s="8" t="str">
        <f>IF(ISNA(VLOOKUP($B165,processing!$B:$C,1,0)), "no", "yes")</f>
        <v>no</v>
      </c>
      <c r="O165" s="8" t="str">
        <f>IF(ISNA(VLOOKUP($B165,outputs!$B:$C,1,0)), "no", "yes")</f>
        <v>no</v>
      </c>
      <c r="P165" s="8" t="str">
        <f>IF(ISNA(VLOOKUP($B165,accuracy!$B:$I,1,0)), "no", "yes")</f>
        <v>no</v>
      </c>
    </row>
    <row r="166" spans="1:16" ht="12.75" customHeight="1">
      <c r="A166" s="5"/>
      <c r="B166" s="5" t="str">
        <f t="shared" si="4"/>
        <v>Brecheisen et al. 2020, Journal of Contemporary Water Research &amp; Education (J7F4XA5L)</v>
      </c>
      <c r="C166" s="5">
        <v>2020</v>
      </c>
      <c r="D166" s="5" t="s">
        <v>753</v>
      </c>
      <c r="E166" s="5" t="s">
        <v>754</v>
      </c>
      <c r="F166" s="5" t="s">
        <v>755</v>
      </c>
      <c r="G166" s="5" t="s">
        <v>756</v>
      </c>
      <c r="H166" s="5" t="s">
        <v>757</v>
      </c>
      <c r="I166" s="6" t="s">
        <v>34</v>
      </c>
      <c r="J166" s="5" t="b">
        <f t="shared" ca="1" si="3"/>
        <v>1</v>
      </c>
      <c r="K166" s="7" t="str">
        <f>IF(ISNA(VLOOKUP($B166,geographic!$A:$B,1,0)), "no", "yes")</f>
        <v>yes</v>
      </c>
      <c r="L166" s="8" t="str">
        <f>IF(ISNA(VLOOKUP($B166,scientific!$A:$B,1,0)), "no", "yes")</f>
        <v>yes</v>
      </c>
      <c r="M166" s="8" t="str">
        <f>IF(ISNA(VLOOKUP($B166,datasets!$B:$C,1,0)), "no", "yes")</f>
        <v>no</v>
      </c>
      <c r="N166" s="8" t="str">
        <f>IF(ISNA(VLOOKUP($B166,processing!$B:$C,1,0)), "no", "yes")</f>
        <v>no</v>
      </c>
      <c r="O166" s="8" t="str">
        <f>IF(ISNA(VLOOKUP($B166,outputs!$B:$C,1,0)), "no", "yes")</f>
        <v>no</v>
      </c>
      <c r="P166" s="8" t="str">
        <f>IF(ISNA(VLOOKUP($B166,accuracy!$B:$I,1,0)), "no", "yes")</f>
        <v>no</v>
      </c>
    </row>
    <row r="167" spans="1:16" ht="12.75" customHeight="1">
      <c r="A167" s="5"/>
      <c r="B167" s="5" t="str">
        <f t="shared" si="4"/>
        <v>Brinkmann et al. 2012, Landscape and Urban Planning (UEBEWVND)</v>
      </c>
      <c r="C167" s="5">
        <v>2012</v>
      </c>
      <c r="D167" s="5" t="s">
        <v>758</v>
      </c>
      <c r="E167" s="5" t="s">
        <v>759</v>
      </c>
      <c r="F167" s="5" t="s">
        <v>760</v>
      </c>
      <c r="G167" s="5" t="s">
        <v>761</v>
      </c>
      <c r="H167" s="5" t="s">
        <v>762</v>
      </c>
      <c r="I167" s="6" t="s">
        <v>34</v>
      </c>
      <c r="J167" s="5" t="b">
        <f t="shared" ca="1" si="3"/>
        <v>1</v>
      </c>
      <c r="K167" s="7" t="str">
        <f>IF(ISNA(VLOOKUP($B167,geographic!$A:$B,1,0)), "no", "yes")</f>
        <v>yes</v>
      </c>
      <c r="L167" s="8" t="str">
        <f>IF(ISNA(VLOOKUP($B167,scientific!$A:$B,1,0)), "no", "yes")</f>
        <v>yes</v>
      </c>
      <c r="M167" s="8" t="str">
        <f>IF(ISNA(VLOOKUP($B167,datasets!$B:$C,1,0)), "no", "yes")</f>
        <v>no</v>
      </c>
      <c r="N167" s="8" t="str">
        <f>IF(ISNA(VLOOKUP($B167,processing!$B:$C,1,0)), "no", "yes")</f>
        <v>no</v>
      </c>
      <c r="O167" s="8" t="str">
        <f>IF(ISNA(VLOOKUP($B167,outputs!$B:$C,1,0)), "no", "yes")</f>
        <v>no</v>
      </c>
      <c r="P167" s="8" t="str">
        <f>IF(ISNA(VLOOKUP($B167,accuracy!$B:$I,1,0)), "no", "yes")</f>
        <v>no</v>
      </c>
    </row>
    <row r="168" spans="1:16" ht="12.75" customHeight="1">
      <c r="A168" s="5"/>
      <c r="B168" s="5" t="str">
        <f t="shared" si="4"/>
        <v>Brünner et al. 2018,  (9465JE8H)</v>
      </c>
      <c r="C168" s="5">
        <v>2018</v>
      </c>
      <c r="D168" s="5" t="s">
        <v>763</v>
      </c>
      <c r="E168" s="5" t="s">
        <v>764</v>
      </c>
      <c r="F168" s="5" t="s">
        <v>765</v>
      </c>
      <c r="H168" s="5" t="s">
        <v>766</v>
      </c>
      <c r="I168" s="6" t="s">
        <v>34</v>
      </c>
      <c r="J168" s="5" t="b">
        <f t="shared" ca="1" si="3"/>
        <v>1</v>
      </c>
      <c r="K168" s="7" t="str">
        <f>IF(ISNA(VLOOKUP($B168,geographic!$A:$B,1,0)), "no", "yes")</f>
        <v>yes</v>
      </c>
      <c r="L168" s="8" t="str">
        <f>IF(ISNA(VLOOKUP($B168,scientific!$A:$B,1,0)), "no", "yes")</f>
        <v>yes</v>
      </c>
      <c r="M168" s="8" t="str">
        <f>IF(ISNA(VLOOKUP($B168,datasets!$B:$C,1,0)), "no", "yes")</f>
        <v>no</v>
      </c>
      <c r="N168" s="8" t="str">
        <f>IF(ISNA(VLOOKUP($B168,processing!$B:$C,1,0)), "no", "yes")</f>
        <v>no</v>
      </c>
      <c r="O168" s="8" t="str">
        <f>IF(ISNA(VLOOKUP($B168,outputs!$B:$C,1,0)), "no", "yes")</f>
        <v>no</v>
      </c>
      <c r="P168" s="8" t="str">
        <f>IF(ISNA(VLOOKUP($B168,accuracy!$B:$I,1,0)), "no", "yes")</f>
        <v>no</v>
      </c>
    </row>
    <row r="169" spans="1:16" ht="12.75" customHeight="1">
      <c r="A169" s="5"/>
      <c r="B169" s="5" t="str">
        <f t="shared" si="4"/>
        <v>Caddell 2016, Intelligence and National Security (IISPL86F)</v>
      </c>
      <c r="C169" s="5">
        <v>2016</v>
      </c>
      <c r="D169" s="5" t="s">
        <v>767</v>
      </c>
      <c r="E169" s="5" t="s">
        <v>768</v>
      </c>
      <c r="F169" s="5" t="s">
        <v>769</v>
      </c>
      <c r="G169" s="5" t="s">
        <v>770</v>
      </c>
      <c r="H169" s="5" t="s">
        <v>771</v>
      </c>
      <c r="I169" s="6" t="s">
        <v>34</v>
      </c>
      <c r="J169" s="5" t="b">
        <f t="shared" ca="1" si="3"/>
        <v>1</v>
      </c>
      <c r="K169" s="7" t="str">
        <f>IF(ISNA(VLOOKUP($B169,geographic!$A:$B,1,0)), "no", "yes")</f>
        <v>yes</v>
      </c>
      <c r="L169" s="8" t="str">
        <f>IF(ISNA(VLOOKUP($B169,scientific!$A:$B,1,0)), "no", "yes")</f>
        <v>yes</v>
      </c>
      <c r="M169" s="8" t="str">
        <f>IF(ISNA(VLOOKUP($B169,datasets!$B:$C,1,0)), "no", "yes")</f>
        <v>no</v>
      </c>
      <c r="N169" s="8" t="str">
        <f>IF(ISNA(VLOOKUP($B169,processing!$B:$C,1,0)), "no", "yes")</f>
        <v>no</v>
      </c>
      <c r="O169" s="8" t="str">
        <f>IF(ISNA(VLOOKUP($B169,outputs!$B:$C,1,0)), "no", "yes")</f>
        <v>no</v>
      </c>
      <c r="P169" s="8" t="str">
        <f>IF(ISNA(VLOOKUP($B169,accuracy!$B:$I,1,0)), "no", "yes")</f>
        <v>no</v>
      </c>
    </row>
    <row r="170" spans="1:16" ht="12.75" customHeight="1">
      <c r="A170" s="4" t="s">
        <v>54</v>
      </c>
      <c r="B170" s="5" t="str">
        <f t="shared" si="4"/>
        <v>Casana 2020, Journal of Field Archaeology (VAQ8LBE8)</v>
      </c>
      <c r="C170" s="5">
        <v>2020</v>
      </c>
      <c r="D170" s="5" t="s">
        <v>772</v>
      </c>
      <c r="E170" s="5" t="s">
        <v>773</v>
      </c>
      <c r="F170" s="5" t="s">
        <v>774</v>
      </c>
      <c r="G170" s="5" t="s">
        <v>775</v>
      </c>
      <c r="H170" s="5" t="s">
        <v>776</v>
      </c>
      <c r="I170" s="6" t="s">
        <v>34</v>
      </c>
      <c r="J170" s="5" t="b">
        <f t="shared" ca="1" si="3"/>
        <v>1</v>
      </c>
      <c r="K170" s="7" t="str">
        <f>IF(ISNA(VLOOKUP($B170,geographic!$A:$B,1,0)), "no", "yes")</f>
        <v>yes</v>
      </c>
      <c r="L170" s="8" t="str">
        <f>IF(ISNA(VLOOKUP($B170,scientific!$A:$B,1,0)), "no", "yes")</f>
        <v>yes</v>
      </c>
      <c r="M170" s="8" t="str">
        <f>IF(ISNA(VLOOKUP($B170,datasets!$B:$C,1,0)), "no", "yes")</f>
        <v>no</v>
      </c>
      <c r="N170" s="8" t="str">
        <f>IF(ISNA(VLOOKUP($B170,processing!$B:$C,1,0)), "no", "yes")</f>
        <v>no</v>
      </c>
      <c r="O170" s="8" t="str">
        <f>IF(ISNA(VLOOKUP($B170,outputs!$B:$C,1,0)), "no", "yes")</f>
        <v>no</v>
      </c>
      <c r="P170" s="8" t="str">
        <f>IF(ISNA(VLOOKUP($B170,accuracy!$B:$I,1,0)), "no", "yes")</f>
        <v>no</v>
      </c>
    </row>
    <row r="171" spans="1:16" ht="12.75" customHeight="1">
      <c r="A171" s="19"/>
      <c r="B171" s="5" t="str">
        <f t="shared" si="4"/>
        <v>Castrianni et al. 2010, Advances in Geosciences (5LJF3ABI)</v>
      </c>
      <c r="C171" s="5">
        <v>2010</v>
      </c>
      <c r="D171" s="5" t="s">
        <v>777</v>
      </c>
      <c r="E171" s="5" t="s">
        <v>778</v>
      </c>
      <c r="F171" s="5" t="s">
        <v>779</v>
      </c>
      <c r="G171" s="5" t="s">
        <v>780</v>
      </c>
      <c r="H171" s="5" t="s">
        <v>781</v>
      </c>
      <c r="I171" s="6" t="s">
        <v>34</v>
      </c>
      <c r="J171" s="5" t="b">
        <f t="shared" ca="1" si="3"/>
        <v>1</v>
      </c>
      <c r="K171" s="7" t="str">
        <f>IF(ISNA(VLOOKUP($B171,geographic!$A:$B,1,0)), "no", "yes")</f>
        <v>yes</v>
      </c>
      <c r="L171" s="8" t="str">
        <f>IF(ISNA(VLOOKUP($B171,scientific!$A:$B,1,0)), "no", "yes")</f>
        <v>yes</v>
      </c>
      <c r="M171" s="8" t="str">
        <f>IF(ISNA(VLOOKUP($B171,datasets!$B:$C,1,0)), "no", "yes")</f>
        <v>no</v>
      </c>
      <c r="N171" s="8" t="str">
        <f>IF(ISNA(VLOOKUP($B171,processing!$B:$C,1,0)), "no", "yes")</f>
        <v>no</v>
      </c>
      <c r="O171" s="8" t="str">
        <f>IF(ISNA(VLOOKUP($B171,outputs!$B:$C,1,0)), "no", "yes")</f>
        <v>no</v>
      </c>
      <c r="P171" s="8" t="str">
        <f>IF(ISNA(VLOOKUP($B171,accuracy!$B:$I,1,0)), "no", "yes")</f>
        <v>no</v>
      </c>
    </row>
    <row r="172" spans="1:16" ht="12.75" customHeight="1">
      <c r="A172" s="4" t="s">
        <v>74</v>
      </c>
      <c r="B172" s="5" t="str">
        <f t="shared" si="4"/>
        <v>Challis et al. 2004, Journal of Field Archaeology (CQEUGP7M)</v>
      </c>
      <c r="C172" s="5">
        <v>2004</v>
      </c>
      <c r="D172" s="5" t="s">
        <v>782</v>
      </c>
      <c r="E172" s="5" t="s">
        <v>783</v>
      </c>
      <c r="F172" s="5" t="s">
        <v>784</v>
      </c>
      <c r="G172" s="5" t="s">
        <v>775</v>
      </c>
      <c r="H172" s="5" t="s">
        <v>785</v>
      </c>
      <c r="I172" s="6" t="s">
        <v>34</v>
      </c>
      <c r="J172" s="5" t="b">
        <f t="shared" ca="1" si="3"/>
        <v>1</v>
      </c>
      <c r="K172" s="7" t="str">
        <f>IF(ISNA(VLOOKUP($B172,geographic!$A:$B,1,0)), "no", "yes")</f>
        <v>yes</v>
      </c>
      <c r="L172" s="8" t="str">
        <f>IF(ISNA(VLOOKUP($B172,scientific!$A:$B,1,0)), "no", "yes")</f>
        <v>yes</v>
      </c>
      <c r="M172" s="8" t="str">
        <f>IF(ISNA(VLOOKUP($B172,datasets!$B:$C,1,0)), "no", "yes")</f>
        <v>no</v>
      </c>
      <c r="N172" s="8" t="str">
        <f>IF(ISNA(VLOOKUP($B172,processing!$B:$C,1,0)), "no", "yes")</f>
        <v>no</v>
      </c>
      <c r="O172" s="8" t="str">
        <f>IF(ISNA(VLOOKUP($B172,outputs!$B:$C,1,0)), "no", "yes")</f>
        <v>no</v>
      </c>
      <c r="P172" s="8" t="str">
        <f>IF(ISNA(VLOOKUP($B172,accuracy!$B:$I,1,0)), "no", "yes")</f>
        <v>no</v>
      </c>
    </row>
    <row r="173" spans="1:16" ht="12.75" customHeight="1">
      <c r="A173" s="19"/>
      <c r="B173" s="5" t="str">
        <f t="shared" si="4"/>
        <v>Chand et al. 2020, International Journal of Remote Sensing (K2MGFKZ8)</v>
      </c>
      <c r="C173" s="5">
        <v>2020</v>
      </c>
      <c r="D173" s="5" t="s">
        <v>786</v>
      </c>
      <c r="E173" s="5" t="s">
        <v>787</v>
      </c>
      <c r="F173" s="5" t="s">
        <v>788</v>
      </c>
      <c r="G173" s="5" t="s">
        <v>789</v>
      </c>
      <c r="H173" s="5" t="s">
        <v>790</v>
      </c>
      <c r="I173" s="6" t="s">
        <v>34</v>
      </c>
      <c r="J173" s="5" t="b">
        <f t="shared" ca="1" si="3"/>
        <v>1</v>
      </c>
      <c r="K173" s="7" t="str">
        <f>IF(ISNA(VLOOKUP($B173,geographic!$A:$B,1,0)), "no", "yes")</f>
        <v>yes</v>
      </c>
      <c r="L173" s="8" t="str">
        <f>IF(ISNA(VLOOKUP($B173,scientific!$A:$B,1,0)), "no", "yes")</f>
        <v>yes</v>
      </c>
      <c r="M173" s="8" t="str">
        <f>IF(ISNA(VLOOKUP($B173,datasets!$B:$C,1,0)), "no", "yes")</f>
        <v>no</v>
      </c>
      <c r="N173" s="8" t="str">
        <f>IF(ISNA(VLOOKUP($B173,processing!$B:$C,1,0)), "no", "yes")</f>
        <v>no</v>
      </c>
      <c r="O173" s="8" t="str">
        <f>IF(ISNA(VLOOKUP($B173,outputs!$B:$C,1,0)), "no", "yes")</f>
        <v>no</v>
      </c>
      <c r="P173" s="8" t="str">
        <f>IF(ISNA(VLOOKUP($B173,accuracy!$B:$I,1,0)), "no", "yes")</f>
        <v>no</v>
      </c>
    </row>
    <row r="174" spans="1:16" ht="12.75" customHeight="1">
      <c r="A174" s="6" t="s">
        <v>44</v>
      </c>
      <c r="B174" s="5" t="str">
        <f t="shared" si="4"/>
        <v>Chandler and Clark 1992, The Photogrammetric Record (WIYIX4ZU)</v>
      </c>
      <c r="C174" s="5">
        <v>1992</v>
      </c>
      <c r="D174" s="5" t="s">
        <v>791</v>
      </c>
      <c r="E174" s="5" t="s">
        <v>792</v>
      </c>
      <c r="F174" s="5" t="s">
        <v>793</v>
      </c>
      <c r="G174" s="5" t="s">
        <v>20</v>
      </c>
      <c r="H174" s="5" t="s">
        <v>794</v>
      </c>
      <c r="I174" s="6" t="s">
        <v>22</v>
      </c>
      <c r="J174" s="5" t="b">
        <f t="shared" ca="1" si="3"/>
        <v>1</v>
      </c>
      <c r="K174" s="7" t="str">
        <f>IF(ISNA(VLOOKUP($B174,geographic!$A:$B,1,0)), "no", "yes")</f>
        <v>yes</v>
      </c>
      <c r="L174" s="8" t="str">
        <f>IF(ISNA(VLOOKUP($B174,scientific!$A:$B,1,0)), "no", "yes")</f>
        <v>yes</v>
      </c>
      <c r="M174" s="8" t="str">
        <f>IF(ISNA(VLOOKUP($B174,datasets!$B:$C,1,0)), "no", "yes")</f>
        <v>no</v>
      </c>
      <c r="N174" s="8" t="str">
        <f>IF(ISNA(VLOOKUP($B174,processing!$B:$C,1,0)), "no", "yes")</f>
        <v>no</v>
      </c>
      <c r="O174" s="8" t="str">
        <f>IF(ISNA(VLOOKUP($B174,outputs!$B:$C,1,0)), "no", "yes")</f>
        <v>no</v>
      </c>
      <c r="P174" s="8" t="str">
        <f>IF(ISNA(VLOOKUP($B174,accuracy!$B:$I,1,0)), "no", "yes")</f>
        <v>no</v>
      </c>
    </row>
    <row r="175" spans="1:16" ht="12.75" customHeight="1">
      <c r="A175" s="19"/>
      <c r="B175" s="5" t="str">
        <f t="shared" si="4"/>
        <v>Chasmer et al. 2010, Canadian Journal of Remote Sensing (SWQ2JGRH)</v>
      </c>
      <c r="C175" s="5">
        <v>2010</v>
      </c>
      <c r="D175" s="5" t="s">
        <v>795</v>
      </c>
      <c r="E175" s="5" t="s">
        <v>796</v>
      </c>
      <c r="F175" s="5" t="s">
        <v>797</v>
      </c>
      <c r="G175" s="5" t="s">
        <v>798</v>
      </c>
      <c r="H175" s="5" t="s">
        <v>799</v>
      </c>
      <c r="I175" s="6" t="s">
        <v>34</v>
      </c>
      <c r="J175" s="5" t="b">
        <f t="shared" ca="1" si="3"/>
        <v>1</v>
      </c>
      <c r="K175" s="7" t="str">
        <f>IF(ISNA(VLOOKUP($B175,geographic!$A:$B,1,0)), "no", "yes")</f>
        <v>yes</v>
      </c>
      <c r="L175" s="8" t="str">
        <f>IF(ISNA(VLOOKUP($B175,scientific!$A:$B,1,0)), "no", "yes")</f>
        <v>yes</v>
      </c>
      <c r="M175" s="8" t="str">
        <f>IF(ISNA(VLOOKUP($B175,datasets!$B:$C,1,0)), "no", "yes")</f>
        <v>no</v>
      </c>
      <c r="N175" s="8" t="str">
        <f>IF(ISNA(VLOOKUP($B175,processing!$B:$C,1,0)), "no", "yes")</f>
        <v>no</v>
      </c>
      <c r="O175" s="8" t="str">
        <f>IF(ISNA(VLOOKUP($B175,outputs!$B:$C,1,0)), "no", "yes")</f>
        <v>no</v>
      </c>
      <c r="P175" s="8" t="str">
        <f>IF(ISNA(VLOOKUP($B175,accuracy!$B:$I,1,0)), "no", "yes")</f>
        <v>no</v>
      </c>
    </row>
    <row r="176" spans="1:16" ht="12.75" customHeight="1">
      <c r="A176" s="4" t="s">
        <v>74</v>
      </c>
      <c r="B176" s="5" t="str">
        <f t="shared" si="4"/>
        <v>Chen and Tseng 2016, ISPRS - International Archives of the Photogrammetry, Remote Sensing and Spatial Information Sciences (VZJYESES)</v>
      </c>
      <c r="C176" s="5">
        <v>2016</v>
      </c>
      <c r="D176" s="5" t="s">
        <v>800</v>
      </c>
      <c r="E176" s="5" t="s">
        <v>801</v>
      </c>
      <c r="F176" s="5" t="s">
        <v>802</v>
      </c>
      <c r="G176" s="5" t="s">
        <v>193</v>
      </c>
      <c r="H176" s="5" t="s">
        <v>803</v>
      </c>
      <c r="I176" s="6" t="s">
        <v>34</v>
      </c>
      <c r="J176" s="5" t="b">
        <f t="shared" ca="1" si="3"/>
        <v>1</v>
      </c>
      <c r="K176" s="7" t="str">
        <f>IF(ISNA(VLOOKUP($B176,geographic!$A:$B,1,0)), "no", "yes")</f>
        <v>yes</v>
      </c>
      <c r="L176" s="8" t="str">
        <f>IF(ISNA(VLOOKUP($B176,scientific!$A:$B,1,0)), "no", "yes")</f>
        <v>yes</v>
      </c>
      <c r="M176" s="8" t="str">
        <f>IF(ISNA(VLOOKUP($B176,datasets!$B:$C,1,0)), "no", "yes")</f>
        <v>no</v>
      </c>
      <c r="N176" s="8" t="str">
        <f>IF(ISNA(VLOOKUP($B176,processing!$B:$C,1,0)), "no", "yes")</f>
        <v>no</v>
      </c>
      <c r="O176" s="8" t="str">
        <f>IF(ISNA(VLOOKUP($B176,outputs!$B:$C,1,0)), "no", "yes")</f>
        <v>no</v>
      </c>
      <c r="P176" s="8" t="str">
        <f>IF(ISNA(VLOOKUP($B176,accuracy!$B:$I,1,0)), "no", "yes")</f>
        <v>no</v>
      </c>
    </row>
    <row r="177" spans="1:16" ht="12.75" customHeight="1">
      <c r="A177" s="19"/>
      <c r="B177" s="5" t="str">
        <f t="shared" si="4"/>
        <v>Cisek et al. 2017, 2017 New York Scientific Data Summit (NYSDS) (S2DFAIB2)</v>
      </c>
      <c r="C177" s="5">
        <v>2017</v>
      </c>
      <c r="D177" s="5" t="s">
        <v>804</v>
      </c>
      <c r="E177" s="5" t="s">
        <v>805</v>
      </c>
      <c r="F177" s="5" t="s">
        <v>806</v>
      </c>
      <c r="G177" s="5" t="s">
        <v>807</v>
      </c>
      <c r="H177" s="5" t="s">
        <v>808</v>
      </c>
      <c r="I177" s="6" t="s">
        <v>34</v>
      </c>
      <c r="J177" s="5" t="b">
        <f t="shared" ca="1" si="3"/>
        <v>1</v>
      </c>
      <c r="K177" s="7" t="str">
        <f>IF(ISNA(VLOOKUP($B177,geographic!$A:$B,1,0)), "no", "yes")</f>
        <v>yes</v>
      </c>
      <c r="L177" s="8" t="str">
        <f>IF(ISNA(VLOOKUP($B177,scientific!$A:$B,1,0)), "no", "yes")</f>
        <v>yes</v>
      </c>
      <c r="M177" s="8" t="str">
        <f>IF(ISNA(VLOOKUP($B177,datasets!$B:$C,1,0)), "no", "yes")</f>
        <v>no</v>
      </c>
      <c r="N177" s="8" t="str">
        <f>IF(ISNA(VLOOKUP($B177,processing!$B:$C,1,0)), "no", "yes")</f>
        <v>no</v>
      </c>
      <c r="O177" s="8" t="str">
        <f>IF(ISNA(VLOOKUP($B177,outputs!$B:$C,1,0)), "no", "yes")</f>
        <v>no</v>
      </c>
      <c r="P177" s="8" t="str">
        <f>IF(ISNA(VLOOKUP($B177,accuracy!$B:$I,1,0)), "no", "yes")</f>
        <v>no</v>
      </c>
    </row>
    <row r="178" spans="1:16" ht="12.75" customHeight="1">
      <c r="A178" s="4" t="s">
        <v>74</v>
      </c>
      <c r="B178" s="5" t="str">
        <f t="shared" si="4"/>
        <v>Cléri et al. 2014, ISPRS Annals of Photogrammetry, Remote Sensing and Spatial Information Sciences (GQWSUEFF)</v>
      </c>
      <c r="C178" s="5">
        <v>2014</v>
      </c>
      <c r="D178" s="5" t="s">
        <v>809</v>
      </c>
      <c r="E178" s="5" t="s">
        <v>810</v>
      </c>
      <c r="F178" s="5" t="s">
        <v>811</v>
      </c>
      <c r="G178" s="5" t="s">
        <v>143</v>
      </c>
      <c r="H178" s="5" t="s">
        <v>812</v>
      </c>
      <c r="I178" s="6" t="s">
        <v>34</v>
      </c>
      <c r="J178" s="5" t="b">
        <f t="shared" ca="1" si="3"/>
        <v>1</v>
      </c>
      <c r="K178" s="7" t="str">
        <f>IF(ISNA(VLOOKUP($B178,geographic!$A:$B,1,0)), "no", "yes")</f>
        <v>yes</v>
      </c>
      <c r="L178" s="8" t="str">
        <f>IF(ISNA(VLOOKUP($B178,scientific!$A:$B,1,0)), "no", "yes")</f>
        <v>yes</v>
      </c>
      <c r="M178" s="8" t="str">
        <f>IF(ISNA(VLOOKUP($B178,datasets!$B:$C,1,0)), "no", "yes")</f>
        <v>no</v>
      </c>
      <c r="N178" s="8" t="str">
        <f>IF(ISNA(VLOOKUP($B178,processing!$B:$C,1,0)), "no", "yes")</f>
        <v>no</v>
      </c>
      <c r="O178" s="8" t="str">
        <f>IF(ISNA(VLOOKUP($B178,outputs!$B:$C,1,0)), "no", "yes")</f>
        <v>no</v>
      </c>
      <c r="P178" s="8" t="str">
        <f>IF(ISNA(VLOOKUP($B178,accuracy!$B:$I,1,0)), "no", "yes")</f>
        <v>no</v>
      </c>
    </row>
    <row r="179" spans="1:16" ht="12.75" customHeight="1">
      <c r="A179" s="5"/>
      <c r="B179" s="5" t="str">
        <f t="shared" si="4"/>
        <v>Comer and Harrower 2013,  (JTQWSKAG)</v>
      </c>
      <c r="C179" s="5">
        <v>2013</v>
      </c>
      <c r="D179" s="5" t="s">
        <v>813</v>
      </c>
      <c r="E179" s="5" t="s">
        <v>814</v>
      </c>
      <c r="F179" s="5" t="s">
        <v>815</v>
      </c>
      <c r="H179" s="5" t="s">
        <v>816</v>
      </c>
      <c r="I179" s="6" t="s">
        <v>34</v>
      </c>
      <c r="J179" s="5" t="b">
        <f t="shared" ca="1" si="3"/>
        <v>1</v>
      </c>
      <c r="K179" s="7" t="str">
        <f>IF(ISNA(VLOOKUP($B179,geographic!$A:$B,1,0)), "no", "yes")</f>
        <v>yes</v>
      </c>
      <c r="L179" s="8" t="str">
        <f>IF(ISNA(VLOOKUP($B179,scientific!$A:$B,1,0)), "no", "yes")</f>
        <v>yes</v>
      </c>
      <c r="M179" s="8" t="str">
        <f>IF(ISNA(VLOOKUP($B179,datasets!$B:$C,1,0)), "no", "yes")</f>
        <v>no</v>
      </c>
      <c r="N179" s="8" t="str">
        <f>IF(ISNA(VLOOKUP($B179,processing!$B:$C,1,0)), "no", "yes")</f>
        <v>no</v>
      </c>
      <c r="O179" s="8" t="str">
        <f>IF(ISNA(VLOOKUP($B179,outputs!$B:$C,1,0)), "no", "yes")</f>
        <v>no</v>
      </c>
      <c r="P179" s="8" t="str">
        <f>IF(ISNA(VLOOKUP($B179,accuracy!$B:$I,1,0)), "no", "yes")</f>
        <v>no</v>
      </c>
    </row>
    <row r="180" spans="1:16" ht="12.75" customHeight="1">
      <c r="A180" s="5"/>
      <c r="B180" s="5" t="str">
        <f t="shared" si="4"/>
        <v>Conesa et al. 2015, Archaeological Prospection (Q3BE6WDT)</v>
      </c>
      <c r="C180" s="5">
        <v>2015</v>
      </c>
      <c r="D180" s="5" t="s">
        <v>817</v>
      </c>
      <c r="E180" s="5" t="s">
        <v>818</v>
      </c>
      <c r="F180" s="5" t="s">
        <v>819</v>
      </c>
      <c r="G180" s="5" t="s">
        <v>686</v>
      </c>
      <c r="H180" s="5" t="s">
        <v>820</v>
      </c>
      <c r="I180" s="6" t="s">
        <v>34</v>
      </c>
      <c r="J180" s="5" t="b">
        <f t="shared" ca="1" si="3"/>
        <v>1</v>
      </c>
      <c r="K180" s="7" t="str">
        <f>IF(ISNA(VLOOKUP($B180,geographic!$A:$B,1,0)), "no", "yes")</f>
        <v>yes</v>
      </c>
      <c r="L180" s="8" t="str">
        <f>IF(ISNA(VLOOKUP($B180,scientific!$A:$B,1,0)), "no", "yes")</f>
        <v>yes</v>
      </c>
      <c r="M180" s="8" t="str">
        <f>IF(ISNA(VLOOKUP($B180,datasets!$B:$C,1,0)), "no", "yes")</f>
        <v>no</v>
      </c>
      <c r="N180" s="8" t="str">
        <f>IF(ISNA(VLOOKUP($B180,processing!$B:$C,1,0)), "no", "yes")</f>
        <v>no</v>
      </c>
      <c r="O180" s="8" t="str">
        <f>IF(ISNA(VLOOKUP($B180,outputs!$B:$C,1,0)), "no", "yes")</f>
        <v>no</v>
      </c>
      <c r="P180" s="8" t="str">
        <f>IF(ISNA(VLOOKUP($B180,accuracy!$B:$I,1,0)), "no", "yes")</f>
        <v>no</v>
      </c>
    </row>
    <row r="181" spans="1:16" ht="12.75" customHeight="1">
      <c r="A181" s="5"/>
      <c r="B181" s="5" t="str">
        <f t="shared" si="4"/>
        <v>Cowley and Stichelbaut 2012, European Journal of Archaeology (H99CQDD8)</v>
      </c>
      <c r="C181" s="5">
        <v>2012</v>
      </c>
      <c r="D181" s="5" t="s">
        <v>821</v>
      </c>
      <c r="E181" s="5" t="s">
        <v>822</v>
      </c>
      <c r="F181" s="5" t="s">
        <v>823</v>
      </c>
      <c r="G181" s="5" t="s">
        <v>824</v>
      </c>
      <c r="H181" s="5" t="s">
        <v>825</v>
      </c>
      <c r="I181" s="6" t="s">
        <v>34</v>
      </c>
      <c r="J181" s="5" t="b">
        <f t="shared" ca="1" si="3"/>
        <v>1</v>
      </c>
      <c r="K181" s="7" t="str">
        <f>IF(ISNA(VLOOKUP($B181,geographic!$A:$B,1,0)), "no", "yes")</f>
        <v>yes</v>
      </c>
      <c r="L181" s="8" t="str">
        <f>IF(ISNA(VLOOKUP($B181,scientific!$A:$B,1,0)), "no", "yes")</f>
        <v>yes</v>
      </c>
      <c r="M181" s="8" t="str">
        <f>IF(ISNA(VLOOKUP($B181,datasets!$B:$C,1,0)), "no", "yes")</f>
        <v>no</v>
      </c>
      <c r="N181" s="8" t="str">
        <f>IF(ISNA(VLOOKUP($B181,processing!$B:$C,1,0)), "no", "yes")</f>
        <v>no</v>
      </c>
      <c r="O181" s="8" t="str">
        <f>IF(ISNA(VLOOKUP($B181,outputs!$B:$C,1,0)), "no", "yes")</f>
        <v>no</v>
      </c>
      <c r="P181" s="8" t="str">
        <f>IF(ISNA(VLOOKUP($B181,accuracy!$B:$I,1,0)), "no", "yes")</f>
        <v>no</v>
      </c>
    </row>
    <row r="182" spans="1:16" ht="12.75" customHeight="1">
      <c r="A182" s="5"/>
      <c r="B182" s="5" t="str">
        <f t="shared" si="4"/>
        <v>Cowley et al. 2013, Archaeology from Historical Aerial and Satellite Archives (CKWZG6EX)</v>
      </c>
      <c r="C182" s="5">
        <v>2013</v>
      </c>
      <c r="D182" s="5" t="s">
        <v>826</v>
      </c>
      <c r="E182" s="5" t="s">
        <v>827</v>
      </c>
      <c r="F182" s="5" t="s">
        <v>828</v>
      </c>
      <c r="G182" s="5" t="s">
        <v>829</v>
      </c>
      <c r="H182" s="5" t="s">
        <v>830</v>
      </c>
      <c r="I182" s="6" t="s">
        <v>34</v>
      </c>
      <c r="J182" s="5" t="b">
        <f t="shared" ca="1" si="3"/>
        <v>1</v>
      </c>
      <c r="K182" s="7" t="str">
        <f>IF(ISNA(VLOOKUP($B182,geographic!$A:$B,1,0)), "no", "yes")</f>
        <v>yes</v>
      </c>
      <c r="L182" s="8" t="str">
        <f>IF(ISNA(VLOOKUP($B182,scientific!$A:$B,1,0)), "no", "yes")</f>
        <v>yes</v>
      </c>
      <c r="M182" s="8" t="str">
        <f>IF(ISNA(VLOOKUP($B182,datasets!$B:$C,1,0)), "no", "yes")</f>
        <v>no</v>
      </c>
      <c r="N182" s="8" t="str">
        <f>IF(ISNA(VLOOKUP($B182,processing!$B:$C,1,0)), "no", "yes")</f>
        <v>no</v>
      </c>
      <c r="O182" s="8" t="str">
        <f>IF(ISNA(VLOOKUP($B182,outputs!$B:$C,1,0)), "no", "yes")</f>
        <v>no</v>
      </c>
      <c r="P182" s="8" t="str">
        <f>IF(ISNA(VLOOKUP($B182,accuracy!$B:$I,1,0)), "no", "yes")</f>
        <v>no</v>
      </c>
    </row>
    <row r="183" spans="1:16" ht="12.75" customHeight="1">
      <c r="A183" s="5"/>
      <c r="B183" s="5" t="str">
        <f t="shared" si="4"/>
        <v>Darack 2019, Weatherwise (4X2JWUX3)</v>
      </c>
      <c r="C183" s="5">
        <v>2019</v>
      </c>
      <c r="D183" s="5" t="s">
        <v>831</v>
      </c>
      <c r="E183" s="5" t="s">
        <v>832</v>
      </c>
      <c r="F183" s="5" t="s">
        <v>833</v>
      </c>
      <c r="G183" s="5" t="s">
        <v>834</v>
      </c>
      <c r="H183" s="5" t="s">
        <v>835</v>
      </c>
      <c r="I183" s="6" t="s">
        <v>34</v>
      </c>
      <c r="J183" s="5" t="b">
        <f t="shared" ca="1" si="3"/>
        <v>1</v>
      </c>
      <c r="K183" s="7" t="str">
        <f>IF(ISNA(VLOOKUP($B183,geographic!$A:$B,1,0)), "no", "yes")</f>
        <v>yes</v>
      </c>
      <c r="L183" s="8" t="str">
        <f>IF(ISNA(VLOOKUP($B183,scientific!$A:$B,1,0)), "no", "yes")</f>
        <v>yes</v>
      </c>
      <c r="M183" s="8" t="str">
        <f>IF(ISNA(VLOOKUP($B183,datasets!$B:$C,1,0)), "no", "yes")</f>
        <v>no</v>
      </c>
      <c r="N183" s="8" t="str">
        <f>IF(ISNA(VLOOKUP($B183,processing!$B:$C,1,0)), "no", "yes")</f>
        <v>no</v>
      </c>
      <c r="O183" s="8" t="str">
        <f>IF(ISNA(VLOOKUP($B183,outputs!$B:$C,1,0)), "no", "yes")</f>
        <v>no</v>
      </c>
      <c r="P183" s="8" t="str">
        <f>IF(ISNA(VLOOKUP($B183,accuracy!$B:$I,1,0)), "no", "yes")</f>
        <v>no</v>
      </c>
    </row>
    <row r="184" spans="1:16" ht="12.75" customHeight="1">
      <c r="A184" s="5"/>
      <c r="B184" s="5" t="str">
        <f t="shared" si="4"/>
        <v>DaSilva et al. 2021, Journal of Coastal Research (TNF98CDA)</v>
      </c>
      <c r="C184" s="5">
        <v>2021</v>
      </c>
      <c r="D184" s="5" t="s">
        <v>836</v>
      </c>
      <c r="E184" s="5" t="s">
        <v>837</v>
      </c>
      <c r="F184" s="5" t="s">
        <v>838</v>
      </c>
      <c r="G184" s="5" t="s">
        <v>839</v>
      </c>
      <c r="H184" s="5" t="s">
        <v>840</v>
      </c>
      <c r="I184" s="6" t="s">
        <v>34</v>
      </c>
      <c r="J184" s="5" t="b">
        <f t="shared" ca="1" si="3"/>
        <v>1</v>
      </c>
      <c r="K184" s="7" t="str">
        <f>IF(ISNA(VLOOKUP($B184,geographic!$A:$B,1,0)), "no", "yes")</f>
        <v>yes</v>
      </c>
      <c r="L184" s="8" t="str">
        <f>IF(ISNA(VLOOKUP($B184,scientific!$A:$B,1,0)), "no", "yes")</f>
        <v>yes</v>
      </c>
      <c r="M184" s="8" t="str">
        <f>IF(ISNA(VLOOKUP($B184,datasets!$B:$C,1,0)), "no", "yes")</f>
        <v>no</v>
      </c>
      <c r="N184" s="8" t="str">
        <f>IF(ISNA(VLOOKUP($B184,processing!$B:$C,1,0)), "no", "yes")</f>
        <v>no</v>
      </c>
      <c r="O184" s="8" t="str">
        <f>IF(ISNA(VLOOKUP($B184,outputs!$B:$C,1,0)), "no", "yes")</f>
        <v>no</v>
      </c>
      <c r="P184" s="8" t="str">
        <f>IF(ISNA(VLOOKUP($B184,accuracy!$B:$I,1,0)), "no", "yes")</f>
        <v>no</v>
      </c>
    </row>
    <row r="185" spans="1:16" ht="12.75" customHeight="1">
      <c r="A185" s="5"/>
      <c r="B185" s="5" t="str">
        <f t="shared" si="4"/>
        <v>Day 2004, International Journal of Intelligence and CounterIntelligence (NSRAFX8V)</v>
      </c>
      <c r="C185" s="5">
        <v>2004</v>
      </c>
      <c r="D185" s="5" t="s">
        <v>841</v>
      </c>
      <c r="E185" s="5" t="s">
        <v>842</v>
      </c>
      <c r="F185" s="5" t="s">
        <v>843</v>
      </c>
      <c r="G185" s="5" t="s">
        <v>720</v>
      </c>
      <c r="H185" s="5" t="s">
        <v>844</v>
      </c>
      <c r="I185" s="6" t="s">
        <v>34</v>
      </c>
      <c r="J185" s="5" t="b">
        <f t="shared" ca="1" si="3"/>
        <v>1</v>
      </c>
      <c r="K185" s="7" t="str">
        <f>IF(ISNA(VLOOKUP($B185,geographic!$A:$B,1,0)), "no", "yes")</f>
        <v>yes</v>
      </c>
      <c r="L185" s="8" t="str">
        <f>IF(ISNA(VLOOKUP($B185,scientific!$A:$B,1,0)), "no", "yes")</f>
        <v>yes</v>
      </c>
      <c r="M185" s="8" t="str">
        <f>IF(ISNA(VLOOKUP($B185,datasets!$B:$C,1,0)), "no", "yes")</f>
        <v>no</v>
      </c>
      <c r="N185" s="8" t="str">
        <f>IF(ISNA(VLOOKUP($B185,processing!$B:$C,1,0)), "no", "yes")</f>
        <v>no</v>
      </c>
      <c r="O185" s="8" t="str">
        <f>IF(ISNA(VLOOKUP($B185,outputs!$B:$C,1,0)), "no", "yes")</f>
        <v>no</v>
      </c>
      <c r="P185" s="8" t="str">
        <f>IF(ISNA(VLOOKUP($B185,accuracy!$B:$I,1,0)), "no", "yes")</f>
        <v>no</v>
      </c>
    </row>
    <row r="186" spans="1:16" ht="12.75" customHeight="1">
      <c r="A186" s="5"/>
      <c r="B186" s="5" t="str">
        <f t="shared" si="4"/>
        <v>Denner and Raubenheimer 2018, Proceedings of the ICA (MXPLNJFR)</v>
      </c>
      <c r="C186" s="5">
        <v>2018</v>
      </c>
      <c r="D186" s="5" t="s">
        <v>845</v>
      </c>
      <c r="E186" s="5" t="s">
        <v>846</v>
      </c>
      <c r="F186" s="5" t="s">
        <v>847</v>
      </c>
      <c r="G186" s="5" t="s">
        <v>848</v>
      </c>
      <c r="H186" s="5" t="s">
        <v>849</v>
      </c>
      <c r="I186" s="6" t="s">
        <v>34</v>
      </c>
      <c r="J186" s="5" t="b">
        <f t="shared" ca="1" si="3"/>
        <v>1</v>
      </c>
      <c r="K186" s="7" t="str">
        <f>IF(ISNA(VLOOKUP($B186,geographic!$A:$B,1,0)), "no", "yes")</f>
        <v>yes</v>
      </c>
      <c r="L186" s="8" t="str">
        <f>IF(ISNA(VLOOKUP($B186,scientific!$A:$B,1,0)), "no", "yes")</f>
        <v>yes</v>
      </c>
      <c r="M186" s="8" t="str">
        <f>IF(ISNA(VLOOKUP($B186,datasets!$B:$C,1,0)), "no", "yes")</f>
        <v>no</v>
      </c>
      <c r="N186" s="8" t="str">
        <f>IF(ISNA(VLOOKUP($B186,processing!$B:$C,1,0)), "no", "yes")</f>
        <v>no</v>
      </c>
      <c r="O186" s="8" t="str">
        <f>IF(ISNA(VLOOKUP($B186,outputs!$B:$C,1,0)), "no", "yes")</f>
        <v>no</v>
      </c>
      <c r="P186" s="8" t="str">
        <f>IF(ISNA(VLOOKUP($B186,accuracy!$B:$I,1,0)), "no", "yes")</f>
        <v>no</v>
      </c>
    </row>
    <row r="187" spans="1:16" ht="12.75" customHeight="1">
      <c r="A187" s="5"/>
      <c r="B187" s="5" t="str">
        <f t="shared" si="4"/>
        <v>Deprez and Goossens 2004, Remote Sensing in Transition (UB784LU3)</v>
      </c>
      <c r="C187" s="5">
        <v>2004</v>
      </c>
      <c r="D187" s="5" t="s">
        <v>850</v>
      </c>
      <c r="E187" s="5" t="s">
        <v>851</v>
      </c>
      <c r="F187" s="5" t="s">
        <v>852</v>
      </c>
      <c r="G187" s="5" t="s">
        <v>853</v>
      </c>
      <c r="I187" s="6" t="s">
        <v>34</v>
      </c>
      <c r="J187" s="5" t="b">
        <f t="shared" ca="1" si="3"/>
        <v>1</v>
      </c>
      <c r="K187" s="7" t="str">
        <f>IF(ISNA(VLOOKUP($B187,geographic!$A:$B,1,0)), "no", "yes")</f>
        <v>yes</v>
      </c>
      <c r="L187" s="8" t="str">
        <f>IF(ISNA(VLOOKUP($B187,scientific!$A:$B,1,0)), "no", "yes")</f>
        <v>yes</v>
      </c>
      <c r="M187" s="8" t="str">
        <f>IF(ISNA(VLOOKUP($B187,datasets!$B:$C,1,0)), "no", "yes")</f>
        <v>no</v>
      </c>
      <c r="N187" s="8" t="str">
        <f>IF(ISNA(VLOOKUP($B187,processing!$B:$C,1,0)), "no", "yes")</f>
        <v>no</v>
      </c>
      <c r="O187" s="8" t="str">
        <f>IF(ISNA(VLOOKUP($B187,outputs!$B:$C,1,0)), "no", "yes")</f>
        <v>no</v>
      </c>
      <c r="P187" s="8" t="str">
        <f>IF(ISNA(VLOOKUP($B187,accuracy!$B:$I,1,0)), "no", "yes")</f>
        <v>no</v>
      </c>
    </row>
    <row r="188" spans="1:16" ht="12.75" customHeight="1">
      <c r="A188" s="5"/>
      <c r="B188" s="5" t="str">
        <f t="shared" si="4"/>
        <v>Deshpande et al. 2021, International Journal of Remote Sensing (D8Y9R9HH)</v>
      </c>
      <c r="C188" s="5">
        <v>2021</v>
      </c>
      <c r="D188" s="5" t="s">
        <v>854</v>
      </c>
      <c r="E188" s="5" t="s">
        <v>855</v>
      </c>
      <c r="F188" s="5" t="s">
        <v>856</v>
      </c>
      <c r="G188" s="5" t="s">
        <v>789</v>
      </c>
      <c r="H188" s="5" t="s">
        <v>857</v>
      </c>
      <c r="I188" s="6" t="s">
        <v>34</v>
      </c>
      <c r="J188" s="5" t="b">
        <f t="shared" ca="1" si="3"/>
        <v>1</v>
      </c>
      <c r="K188" s="7" t="str">
        <f>IF(ISNA(VLOOKUP($B188,geographic!$A:$B,1,0)), "no", "yes")</f>
        <v>yes</v>
      </c>
      <c r="L188" s="8" t="str">
        <f>IF(ISNA(VLOOKUP($B188,scientific!$A:$B,1,0)), "no", "yes")</f>
        <v>yes</v>
      </c>
      <c r="M188" s="8" t="str">
        <f>IF(ISNA(VLOOKUP($B188,datasets!$B:$C,1,0)), "no", "yes")</f>
        <v>no</v>
      </c>
      <c r="N188" s="8" t="str">
        <f>IF(ISNA(VLOOKUP($B188,processing!$B:$C,1,0)), "no", "yes")</f>
        <v>no</v>
      </c>
      <c r="O188" s="8" t="str">
        <f>IF(ISNA(VLOOKUP($B188,outputs!$B:$C,1,0)), "no", "yes")</f>
        <v>no</v>
      </c>
      <c r="P188" s="8" t="str">
        <f>IF(ISNA(VLOOKUP($B188,accuracy!$B:$I,1,0)), "no", "yes")</f>
        <v>no</v>
      </c>
    </row>
    <row r="189" spans="1:16" ht="12.75" customHeight="1">
      <c r="A189" s="5"/>
      <c r="B189" s="5" t="str">
        <f t="shared" si="4"/>
        <v>Dlesk et al. 2020, Acta Polytechnica (5FYV8I9Q)</v>
      </c>
      <c r="C189" s="5">
        <v>2020</v>
      </c>
      <c r="D189" s="5" t="s">
        <v>858</v>
      </c>
      <c r="E189" s="5" t="s">
        <v>859</v>
      </c>
      <c r="F189" s="5" t="s">
        <v>860</v>
      </c>
      <c r="G189" s="5" t="s">
        <v>861</v>
      </c>
      <c r="H189" s="5" t="s">
        <v>862</v>
      </c>
      <c r="I189" s="6" t="s">
        <v>34</v>
      </c>
      <c r="J189" s="5" t="b">
        <f t="shared" ca="1" si="3"/>
        <v>1</v>
      </c>
      <c r="K189" s="7" t="str">
        <f>IF(ISNA(VLOOKUP($B189,geographic!$A:$B,1,0)), "no", "yes")</f>
        <v>yes</v>
      </c>
      <c r="L189" s="8" t="str">
        <f>IF(ISNA(VLOOKUP($B189,scientific!$A:$B,1,0)), "no", "yes")</f>
        <v>yes</v>
      </c>
      <c r="M189" s="8" t="str">
        <f>IF(ISNA(VLOOKUP($B189,datasets!$B:$C,1,0)), "no", "yes")</f>
        <v>no</v>
      </c>
      <c r="N189" s="8" t="str">
        <f>IF(ISNA(VLOOKUP($B189,processing!$B:$C,1,0)), "no", "yes")</f>
        <v>no</v>
      </c>
      <c r="O189" s="8" t="str">
        <f>IF(ISNA(VLOOKUP($B189,outputs!$B:$C,1,0)), "no", "yes")</f>
        <v>no</v>
      </c>
      <c r="P189" s="8" t="str">
        <f>IF(ISNA(VLOOKUP($B189,accuracy!$B:$I,1,0)), "no", "yes")</f>
        <v>no</v>
      </c>
    </row>
    <row r="190" spans="1:16" ht="12.75" customHeight="1">
      <c r="A190" s="5"/>
      <c r="B190" s="5" t="str">
        <f t="shared" si="4"/>
        <v>Dlesk et al. 2020, Applied Sciences (ISAR97EX)</v>
      </c>
      <c r="C190" s="5">
        <v>2020</v>
      </c>
      <c r="D190" s="5" t="s">
        <v>863</v>
      </c>
      <c r="E190" s="5" t="s">
        <v>859</v>
      </c>
      <c r="F190" s="5" t="s">
        <v>864</v>
      </c>
      <c r="G190" s="5" t="s">
        <v>865</v>
      </c>
      <c r="H190" s="5" t="s">
        <v>866</v>
      </c>
      <c r="I190" s="6" t="s">
        <v>34</v>
      </c>
      <c r="J190" s="5" t="b">
        <f t="shared" ca="1" si="3"/>
        <v>1</v>
      </c>
      <c r="K190" s="7" t="str">
        <f>IF(ISNA(VLOOKUP($B190,geographic!$A:$B,1,0)), "no", "yes")</f>
        <v>yes</v>
      </c>
      <c r="L190" s="8" t="str">
        <f>IF(ISNA(VLOOKUP($B190,scientific!$A:$B,1,0)), "no", "yes")</f>
        <v>yes</v>
      </c>
      <c r="M190" s="8" t="str">
        <f>IF(ISNA(VLOOKUP($B190,datasets!$B:$C,1,0)), "no", "yes")</f>
        <v>no</v>
      </c>
      <c r="N190" s="8" t="str">
        <f>IF(ISNA(VLOOKUP($B190,processing!$B:$C,1,0)), "no", "yes")</f>
        <v>no</v>
      </c>
      <c r="O190" s="8" t="str">
        <f>IF(ISNA(VLOOKUP($B190,outputs!$B:$C,1,0)), "no", "yes")</f>
        <v>no</v>
      </c>
      <c r="P190" s="8" t="str">
        <f>IF(ISNA(VLOOKUP($B190,accuracy!$B:$I,1,0)), "no", "yes")</f>
        <v>no</v>
      </c>
    </row>
    <row r="191" spans="1:16" ht="12.75" customHeight="1">
      <c r="A191" s="19"/>
      <c r="B191" s="5" t="str">
        <f t="shared" si="4"/>
        <v>Doering et al. 2012, Hydrological Processes (GIMYYC9R)</v>
      </c>
      <c r="C191" s="5">
        <v>2012</v>
      </c>
      <c r="D191" s="5" t="s">
        <v>867</v>
      </c>
      <c r="E191" s="5" t="s">
        <v>868</v>
      </c>
      <c r="F191" s="5" t="s">
        <v>869</v>
      </c>
      <c r="G191" s="5" t="s">
        <v>365</v>
      </c>
      <c r="H191" s="5" t="s">
        <v>870</v>
      </c>
      <c r="I191" s="6" t="s">
        <v>34</v>
      </c>
      <c r="J191" s="5" t="b">
        <f t="shared" ca="1" si="3"/>
        <v>1</v>
      </c>
      <c r="K191" s="7" t="str">
        <f>IF(ISNA(VLOOKUP($B191,geographic!$A:$B,1,0)), "no", "yes")</f>
        <v>yes</v>
      </c>
      <c r="L191" s="8" t="str">
        <f>IF(ISNA(VLOOKUP($B191,scientific!$A:$B,1,0)), "no", "yes")</f>
        <v>yes</v>
      </c>
      <c r="M191" s="8" t="str">
        <f>IF(ISNA(VLOOKUP($B191,datasets!$B:$C,1,0)), "no", "yes")</f>
        <v>no</v>
      </c>
      <c r="N191" s="8" t="str">
        <f>IF(ISNA(VLOOKUP($B191,processing!$B:$C,1,0)), "no", "yes")</f>
        <v>no</v>
      </c>
      <c r="O191" s="8" t="str">
        <f>IF(ISNA(VLOOKUP($B191,outputs!$B:$C,1,0)), "no", "yes")</f>
        <v>no</v>
      </c>
      <c r="P191" s="8" t="str">
        <f>IF(ISNA(VLOOKUP($B191,accuracy!$B:$I,1,0)), "no", "yes")</f>
        <v>no</v>
      </c>
    </row>
    <row r="192" spans="1:16" ht="12.75" customHeight="1">
      <c r="A192" s="19"/>
      <c r="B192" s="5" t="str">
        <f t="shared" si="4"/>
        <v>Ellis et al. 2006, Remote Sensing of Environment (CAYZ3F44)</v>
      </c>
      <c r="C192" s="5">
        <v>2006</v>
      </c>
      <c r="D192" s="5" t="s">
        <v>871</v>
      </c>
      <c r="E192" s="5" t="s">
        <v>872</v>
      </c>
      <c r="F192" s="5" t="s">
        <v>873</v>
      </c>
      <c r="G192" s="5" t="s">
        <v>197</v>
      </c>
      <c r="H192" s="5" t="s">
        <v>874</v>
      </c>
      <c r="I192" s="6" t="s">
        <v>34</v>
      </c>
      <c r="J192" s="5" t="b">
        <f t="shared" ca="1" si="3"/>
        <v>1</v>
      </c>
      <c r="K192" s="7" t="str">
        <f>IF(ISNA(VLOOKUP($B192,geographic!$A:$B,1,0)), "no", "yes")</f>
        <v>yes</v>
      </c>
      <c r="L192" s="8" t="str">
        <f>IF(ISNA(VLOOKUP($B192,scientific!$A:$B,1,0)), "no", "yes")</f>
        <v>yes</v>
      </c>
      <c r="M192" s="8" t="str">
        <f>IF(ISNA(VLOOKUP($B192,datasets!$B:$C,1,0)), "no", "yes")</f>
        <v>no</v>
      </c>
      <c r="N192" s="8" t="str">
        <f>IF(ISNA(VLOOKUP($B192,processing!$B:$C,1,0)), "no", "yes")</f>
        <v>no</v>
      </c>
      <c r="O192" s="8" t="str">
        <f>IF(ISNA(VLOOKUP($B192,outputs!$B:$C,1,0)), "no", "yes")</f>
        <v>no</v>
      </c>
      <c r="P192" s="8" t="str">
        <f>IF(ISNA(VLOOKUP($B192,accuracy!$B:$I,1,0)), "no", "yes")</f>
        <v>no</v>
      </c>
    </row>
    <row r="193" spans="1:16" ht="12.75" customHeight="1">
      <c r="A193" s="19"/>
      <c r="B193" s="5" t="str">
        <f t="shared" si="4"/>
        <v>Enns 2021, Militarizing Outer Space (8G2UWTZU)</v>
      </c>
      <c r="C193" s="5">
        <v>2021</v>
      </c>
      <c r="D193" s="5" t="s">
        <v>875</v>
      </c>
      <c r="E193" s="5" t="s">
        <v>876</v>
      </c>
      <c r="F193" s="5" t="s">
        <v>877</v>
      </c>
      <c r="G193" s="5" t="s">
        <v>878</v>
      </c>
      <c r="H193" s="5" t="s">
        <v>879</v>
      </c>
      <c r="I193" s="6" t="s">
        <v>34</v>
      </c>
      <c r="J193" s="5" t="b">
        <f t="shared" ca="1" si="3"/>
        <v>1</v>
      </c>
      <c r="K193" s="7" t="str">
        <f>IF(ISNA(VLOOKUP($B193,geographic!$A:$B,1,0)), "no", "yes")</f>
        <v>yes</v>
      </c>
      <c r="L193" s="8" t="str">
        <f>IF(ISNA(VLOOKUP($B193,scientific!$A:$B,1,0)), "no", "yes")</f>
        <v>yes</v>
      </c>
      <c r="M193" s="8" t="str">
        <f>IF(ISNA(VLOOKUP($B193,datasets!$B:$C,1,0)), "no", "yes")</f>
        <v>no</v>
      </c>
      <c r="N193" s="8" t="str">
        <f>IF(ISNA(VLOOKUP($B193,processing!$B:$C,1,0)), "no", "yes")</f>
        <v>no</v>
      </c>
      <c r="O193" s="8" t="str">
        <f>IF(ISNA(VLOOKUP($B193,outputs!$B:$C,1,0)), "no", "yes")</f>
        <v>no</v>
      </c>
      <c r="P193" s="8" t="str">
        <f>IF(ISNA(VLOOKUP($B193,accuracy!$B:$I,1,0)), "no", "yes")</f>
        <v>no</v>
      </c>
    </row>
    <row r="194" spans="1:16" ht="12.75" customHeight="1">
      <c r="A194" s="20"/>
      <c r="B194" s="5" t="str">
        <f t="shared" si="4"/>
        <v>Farías-Barahona et al. 2020, Remote Sensing (2WCJZANX)</v>
      </c>
      <c r="C194" s="5">
        <v>2020</v>
      </c>
      <c r="D194" s="5" t="s">
        <v>880</v>
      </c>
      <c r="E194" s="5" t="s">
        <v>180</v>
      </c>
      <c r="F194" s="5" t="s">
        <v>881</v>
      </c>
      <c r="G194" s="5" t="s">
        <v>103</v>
      </c>
      <c r="H194" s="5" t="s">
        <v>882</v>
      </c>
      <c r="I194" s="6" t="s">
        <v>34</v>
      </c>
      <c r="J194" s="5" t="b">
        <f t="shared" ca="1" si="3"/>
        <v>1</v>
      </c>
      <c r="K194" s="7" t="str">
        <f>IF(ISNA(VLOOKUP($B194,geographic!$A:$B,1,0)), "no", "yes")</f>
        <v>yes</v>
      </c>
      <c r="L194" s="8" t="str">
        <f>IF(ISNA(VLOOKUP($B194,scientific!$A:$B,1,0)), "no", "yes")</f>
        <v>yes</v>
      </c>
      <c r="M194" s="8" t="str">
        <f>IF(ISNA(VLOOKUP($B194,datasets!$B:$C,1,0)), "no", "yes")</f>
        <v>no</v>
      </c>
      <c r="N194" s="8" t="str">
        <f>IF(ISNA(VLOOKUP($B194,processing!$B:$C,1,0)), "no", "yes")</f>
        <v>no</v>
      </c>
      <c r="O194" s="8" t="str">
        <f>IF(ISNA(VLOOKUP($B194,outputs!$B:$C,1,0)), "no", "yes")</f>
        <v>no</v>
      </c>
      <c r="P194" s="8" t="str">
        <f>IF(ISNA(VLOOKUP($B194,accuracy!$B:$I,1,0)), "no", "yes")</f>
        <v>no</v>
      </c>
    </row>
    <row r="195" spans="1:16" ht="12.75" customHeight="1">
      <c r="A195" s="19"/>
      <c r="B195" s="5" t="str">
        <f t="shared" si="4"/>
        <v>Farnsworth et al. 2017, Boreas (BNL7NSXI)</v>
      </c>
      <c r="C195" s="5">
        <v>2017</v>
      </c>
      <c r="D195" s="5" t="s">
        <v>883</v>
      </c>
      <c r="E195" s="5" t="s">
        <v>884</v>
      </c>
      <c r="F195" s="5" t="s">
        <v>885</v>
      </c>
      <c r="G195" s="5" t="s">
        <v>886</v>
      </c>
      <c r="H195" s="5" t="s">
        <v>887</v>
      </c>
      <c r="I195" s="6" t="s">
        <v>34</v>
      </c>
      <c r="J195" s="5" t="b">
        <f t="shared" ca="1" si="3"/>
        <v>1</v>
      </c>
      <c r="K195" s="7" t="str">
        <f>IF(ISNA(VLOOKUP($B195,geographic!$A:$B,1,0)), "no", "yes")</f>
        <v>yes</v>
      </c>
      <c r="L195" s="8" t="str">
        <f>IF(ISNA(VLOOKUP($B195,scientific!$A:$B,1,0)), "no", "yes")</f>
        <v>yes</v>
      </c>
      <c r="M195" s="8" t="str">
        <f>IF(ISNA(VLOOKUP($B195,datasets!$B:$C,1,0)), "no", "yes")</f>
        <v>no</v>
      </c>
      <c r="N195" s="8" t="str">
        <f>IF(ISNA(VLOOKUP($B195,processing!$B:$C,1,0)), "no", "yes")</f>
        <v>no</v>
      </c>
      <c r="O195" s="8" t="str">
        <f>IF(ISNA(VLOOKUP($B195,outputs!$B:$C,1,0)), "no", "yes")</f>
        <v>no</v>
      </c>
      <c r="P195" s="8" t="str">
        <f>IF(ISNA(VLOOKUP($B195,accuracy!$B:$I,1,0)), "no", "yes")</f>
        <v>no</v>
      </c>
    </row>
    <row r="196" spans="1:16" ht="12.75" customHeight="1">
      <c r="A196" s="4" t="s">
        <v>16</v>
      </c>
      <c r="B196" s="5" t="str">
        <f t="shared" si="4"/>
        <v>Ford 2013, Remote Sensing of Environment (GW8U4CWQ)</v>
      </c>
      <c r="C196" s="5">
        <v>2013</v>
      </c>
      <c r="D196" s="5" t="s">
        <v>888</v>
      </c>
      <c r="E196" s="5" t="s">
        <v>889</v>
      </c>
      <c r="F196" s="5" t="s">
        <v>890</v>
      </c>
      <c r="G196" s="5" t="s">
        <v>197</v>
      </c>
      <c r="H196" s="5" t="s">
        <v>891</v>
      </c>
      <c r="I196" s="6" t="s">
        <v>34</v>
      </c>
      <c r="J196" s="5" t="b">
        <f t="shared" ca="1" si="3"/>
        <v>1</v>
      </c>
      <c r="K196" s="7" t="str">
        <f>IF(ISNA(VLOOKUP($B196,geographic!$A:$B,1,0)), "no", "yes")</f>
        <v>yes</v>
      </c>
      <c r="L196" s="8" t="str">
        <f>IF(ISNA(VLOOKUP($B196,scientific!$A:$B,1,0)), "no", "yes")</f>
        <v>yes</v>
      </c>
      <c r="M196" s="8" t="str">
        <f>IF(ISNA(VLOOKUP($B196,datasets!$B:$C,1,0)), "no", "yes")</f>
        <v>no</v>
      </c>
      <c r="N196" s="8" t="str">
        <f>IF(ISNA(VLOOKUP($B196,processing!$B:$C,1,0)), "no", "yes")</f>
        <v>no</v>
      </c>
      <c r="O196" s="8" t="str">
        <f>IF(ISNA(VLOOKUP($B196,outputs!$B:$C,1,0)), "no", "yes")</f>
        <v>no</v>
      </c>
      <c r="P196" s="8" t="str">
        <f>IF(ISNA(VLOOKUP($B196,accuracy!$B:$I,1,0)), "no", "yes")</f>
        <v>no</v>
      </c>
    </row>
    <row r="197" spans="1:16" ht="12.75" customHeight="1">
      <c r="A197" s="19"/>
      <c r="B197" s="5" t="str">
        <f t="shared" si="4"/>
        <v>Fortin 2018, University of Victoria (NF894HPH)</v>
      </c>
      <c r="C197" s="5">
        <v>2018</v>
      </c>
      <c r="D197" s="5" t="s">
        <v>892</v>
      </c>
      <c r="E197" s="5" t="s">
        <v>893</v>
      </c>
      <c r="F197" s="5" t="s">
        <v>894</v>
      </c>
      <c r="G197" s="6" t="s">
        <v>895</v>
      </c>
      <c r="I197" s="6" t="s">
        <v>34</v>
      </c>
      <c r="J197" s="5" t="b">
        <f t="shared" ca="1" si="3"/>
        <v>1</v>
      </c>
      <c r="K197" s="7" t="str">
        <f>IF(ISNA(VLOOKUP($B197,geographic!$A:$B,1,0)), "no", "yes")</f>
        <v>yes</v>
      </c>
      <c r="L197" s="8" t="str">
        <f>IF(ISNA(VLOOKUP($B197,scientific!$A:$B,1,0)), "no", "yes")</f>
        <v>yes</v>
      </c>
      <c r="M197" s="8" t="str">
        <f>IF(ISNA(VLOOKUP($B197,datasets!$B:$C,1,0)), "no", "yes")</f>
        <v>no</v>
      </c>
      <c r="N197" s="8" t="str">
        <f>IF(ISNA(VLOOKUP($B197,processing!$B:$C,1,0)), "no", "yes")</f>
        <v>no</v>
      </c>
      <c r="O197" s="8" t="str">
        <f>IF(ISNA(VLOOKUP($B197,outputs!$B:$C,1,0)), "no", "yes")</f>
        <v>no</v>
      </c>
      <c r="P197" s="8" t="str">
        <f>IF(ISNA(VLOOKUP($B197,accuracy!$B:$I,1,0)), "no", "yes")</f>
        <v>no</v>
      </c>
    </row>
    <row r="198" spans="1:16" ht="12.75" customHeight="1">
      <c r="A198" s="4" t="s">
        <v>74</v>
      </c>
      <c r="B198" s="5" t="str">
        <f t="shared" si="4"/>
        <v>Fowler 2011, International Journal of Remote Sensing (IDSY8GNA)</v>
      </c>
      <c r="C198" s="5">
        <v>2011</v>
      </c>
      <c r="D198" s="5" t="s">
        <v>896</v>
      </c>
      <c r="E198" s="5" t="s">
        <v>897</v>
      </c>
      <c r="F198" s="5" t="s">
        <v>898</v>
      </c>
      <c r="G198" s="5" t="s">
        <v>789</v>
      </c>
      <c r="H198" s="5" t="s">
        <v>899</v>
      </c>
      <c r="I198" s="6" t="s">
        <v>34</v>
      </c>
      <c r="J198" s="5" t="b">
        <f t="shared" ca="1" si="3"/>
        <v>1</v>
      </c>
      <c r="K198" s="7" t="str">
        <f>IF(ISNA(VLOOKUP($B198,geographic!$A:$B,1,0)), "no", "yes")</f>
        <v>yes</v>
      </c>
      <c r="L198" s="8" t="str">
        <f>IF(ISNA(VLOOKUP($B198,scientific!$A:$B,1,0)), "no", "yes")</f>
        <v>yes</v>
      </c>
      <c r="M198" s="8" t="str">
        <f>IF(ISNA(VLOOKUP($B198,datasets!$B:$C,1,0)), "no", "yes")</f>
        <v>no</v>
      </c>
      <c r="N198" s="8" t="str">
        <f>IF(ISNA(VLOOKUP($B198,processing!$B:$C,1,0)), "no", "yes")</f>
        <v>no</v>
      </c>
      <c r="O198" s="8" t="str">
        <f>IF(ISNA(VLOOKUP($B198,outputs!$B:$C,1,0)), "no", "yes")</f>
        <v>no</v>
      </c>
      <c r="P198" s="8" t="str">
        <f>IF(ISNA(VLOOKUP($B198,accuracy!$B:$I,1,0)), "no", "yes")</f>
        <v>no</v>
      </c>
    </row>
    <row r="199" spans="1:16" ht="12.75" customHeight="1">
      <c r="A199" s="19"/>
      <c r="B199" s="5" t="str">
        <f t="shared" si="4"/>
        <v>Fowler 2013, Archaeology from Historical Aerial and Satellite Archives (W2E5DTWL)</v>
      </c>
      <c r="C199" s="5">
        <v>2013</v>
      </c>
      <c r="D199" s="5" t="s">
        <v>900</v>
      </c>
      <c r="E199" s="5" t="s">
        <v>897</v>
      </c>
      <c r="F199" s="5" t="s">
        <v>901</v>
      </c>
      <c r="G199" s="5" t="s">
        <v>829</v>
      </c>
      <c r="H199" s="5" t="s">
        <v>902</v>
      </c>
      <c r="I199" s="6" t="s">
        <v>34</v>
      </c>
      <c r="J199" s="5" t="b">
        <f t="shared" ca="1" si="3"/>
        <v>1</v>
      </c>
      <c r="K199" s="7" t="str">
        <f>IF(ISNA(VLOOKUP($B199,geographic!$A:$B,1,0)), "no", "yes")</f>
        <v>yes</v>
      </c>
      <c r="L199" s="8" t="str">
        <f>IF(ISNA(VLOOKUP($B199,scientific!$A:$B,1,0)), "no", "yes")</f>
        <v>yes</v>
      </c>
      <c r="M199" s="8" t="str">
        <f>IF(ISNA(VLOOKUP($B199,datasets!$B:$C,1,0)), "no", "yes")</f>
        <v>no</v>
      </c>
      <c r="N199" s="8" t="str">
        <f>IF(ISNA(VLOOKUP($B199,processing!$B:$C,1,0)), "no", "yes")</f>
        <v>no</v>
      </c>
      <c r="O199" s="8" t="str">
        <f>IF(ISNA(VLOOKUP($B199,outputs!$B:$C,1,0)), "no", "yes")</f>
        <v>no</v>
      </c>
      <c r="P199" s="8" t="str">
        <f>IF(ISNA(VLOOKUP($B199,accuracy!$B:$I,1,0)), "no", "yes")</f>
        <v>no</v>
      </c>
    </row>
    <row r="200" spans="1:16" ht="12.75" customHeight="1">
      <c r="A200" s="19"/>
      <c r="B200" s="5" t="str">
        <f t="shared" si="4"/>
        <v>Fowler and Fowler 2005, Archaeological Prospection (FRJ54JWB)</v>
      </c>
      <c r="C200" s="5">
        <v>2005</v>
      </c>
      <c r="D200" s="5" t="s">
        <v>903</v>
      </c>
      <c r="E200" s="5" t="s">
        <v>904</v>
      </c>
      <c r="F200" s="5" t="s">
        <v>905</v>
      </c>
      <c r="G200" s="5" t="s">
        <v>686</v>
      </c>
      <c r="H200" s="5" t="s">
        <v>906</v>
      </c>
      <c r="I200" s="6" t="s">
        <v>34</v>
      </c>
      <c r="J200" s="5" t="b">
        <f t="shared" ca="1" si="3"/>
        <v>1</v>
      </c>
      <c r="K200" s="7" t="str">
        <f>IF(ISNA(VLOOKUP($B200,geographic!$A:$B,1,0)), "no", "yes")</f>
        <v>yes</v>
      </c>
      <c r="L200" s="8" t="str">
        <f>IF(ISNA(VLOOKUP($B200,scientific!$A:$B,1,0)), "no", "yes")</f>
        <v>yes</v>
      </c>
      <c r="M200" s="8" t="str">
        <f>IF(ISNA(VLOOKUP($B200,datasets!$B:$C,1,0)), "no", "yes")</f>
        <v>no</v>
      </c>
      <c r="N200" s="8" t="str">
        <f>IF(ISNA(VLOOKUP($B200,processing!$B:$C,1,0)), "no", "yes")</f>
        <v>no</v>
      </c>
      <c r="O200" s="8" t="str">
        <f>IF(ISNA(VLOOKUP($B200,outputs!$B:$C,1,0)), "no", "yes")</f>
        <v>no</v>
      </c>
      <c r="P200" s="8" t="str">
        <f>IF(ISNA(VLOOKUP($B200,accuracy!$B:$I,1,0)), "no", "yes")</f>
        <v>no</v>
      </c>
    </row>
    <row r="201" spans="1:16" ht="12.75" customHeight="1">
      <c r="A201" s="19"/>
      <c r="B201" s="5" t="str">
        <f t="shared" si="4"/>
        <v>Frischauf 2018, Satellite-Based Earth Observation (7NPB2Y8W)</v>
      </c>
      <c r="C201" s="5">
        <v>2018</v>
      </c>
      <c r="D201" s="5" t="s">
        <v>907</v>
      </c>
      <c r="E201" s="5" t="s">
        <v>908</v>
      </c>
      <c r="F201" s="5" t="s">
        <v>909</v>
      </c>
      <c r="G201" s="5" t="s">
        <v>910</v>
      </c>
      <c r="H201" s="5" t="s">
        <v>911</v>
      </c>
      <c r="I201" s="6" t="s">
        <v>34</v>
      </c>
      <c r="J201" s="5" t="b">
        <f t="shared" ca="1" si="3"/>
        <v>1</v>
      </c>
      <c r="K201" s="7" t="str">
        <f>IF(ISNA(VLOOKUP($B201,geographic!$A:$B,1,0)), "no", "yes")</f>
        <v>yes</v>
      </c>
      <c r="L201" s="8" t="str">
        <f>IF(ISNA(VLOOKUP($B201,scientific!$A:$B,1,0)), "no", "yes")</f>
        <v>yes</v>
      </c>
      <c r="M201" s="8" t="str">
        <f>IF(ISNA(VLOOKUP($B201,datasets!$B:$C,1,0)), "no", "yes")</f>
        <v>no</v>
      </c>
      <c r="N201" s="8" t="str">
        <f>IF(ISNA(VLOOKUP($B201,processing!$B:$C,1,0)), "no", "yes")</f>
        <v>no</v>
      </c>
      <c r="O201" s="8" t="str">
        <f>IF(ISNA(VLOOKUP($B201,outputs!$B:$C,1,0)), "no", "yes")</f>
        <v>no</v>
      </c>
      <c r="P201" s="8" t="str">
        <f>IF(ISNA(VLOOKUP($B201,accuracy!$B:$I,1,0)), "no", "yes")</f>
        <v>no</v>
      </c>
    </row>
    <row r="202" spans="1:16" ht="12.75" customHeight="1">
      <c r="A202" s="19"/>
      <c r="B202" s="5" t="str">
        <f t="shared" si="4"/>
        <v>Fuentes et al. 2018, Geosciences (8MNEIYSF)</v>
      </c>
      <c r="C202" s="5">
        <v>2018</v>
      </c>
      <c r="D202" s="5" t="s">
        <v>912</v>
      </c>
      <c r="E202" s="5" t="s">
        <v>913</v>
      </c>
      <c r="F202" s="5" t="s">
        <v>914</v>
      </c>
      <c r="G202" s="5" t="s">
        <v>915</v>
      </c>
      <c r="H202" s="5" t="s">
        <v>916</v>
      </c>
      <c r="I202" s="6" t="s">
        <v>34</v>
      </c>
      <c r="J202" s="5" t="b">
        <f t="shared" ca="1" si="3"/>
        <v>1</v>
      </c>
      <c r="K202" s="7" t="str">
        <f>IF(ISNA(VLOOKUP($B202,geographic!$A:$B,1,0)), "no", "yes")</f>
        <v>yes</v>
      </c>
      <c r="L202" s="8" t="str">
        <f>IF(ISNA(VLOOKUP($B202,scientific!$A:$B,1,0)), "no", "yes")</f>
        <v>yes</v>
      </c>
      <c r="M202" s="8" t="str">
        <f>IF(ISNA(VLOOKUP($B202,datasets!$B:$C,1,0)), "no", "yes")</f>
        <v>no</v>
      </c>
      <c r="N202" s="8" t="str">
        <f>IF(ISNA(VLOOKUP($B202,processing!$B:$C,1,0)), "no", "yes")</f>
        <v>no</v>
      </c>
      <c r="O202" s="8" t="str">
        <f>IF(ISNA(VLOOKUP($B202,outputs!$B:$C,1,0)), "no", "yes")</f>
        <v>no</v>
      </c>
      <c r="P202" s="8" t="str">
        <f>IF(ISNA(VLOOKUP($B202,accuracy!$B:$I,1,0)), "no", "yes")</f>
        <v>no</v>
      </c>
    </row>
    <row r="203" spans="1:16" ht="12.75" customHeight="1">
      <c r="A203" s="4" t="s">
        <v>16</v>
      </c>
      <c r="B203" s="5" t="str">
        <f t="shared" si="4"/>
        <v>Galster et al. 2008, JAWRA Journal of the American Water Resources Association (SLY2YWWC)</v>
      </c>
      <c r="C203" s="5">
        <v>2008</v>
      </c>
      <c r="D203" s="5" t="s">
        <v>917</v>
      </c>
      <c r="E203" s="5" t="s">
        <v>918</v>
      </c>
      <c r="F203" s="5" t="s">
        <v>919</v>
      </c>
      <c r="G203" s="5" t="s">
        <v>920</v>
      </c>
      <c r="H203" s="5" t="s">
        <v>921</v>
      </c>
      <c r="I203" s="6" t="s">
        <v>34</v>
      </c>
      <c r="J203" s="5" t="b">
        <f t="shared" ca="1" si="3"/>
        <v>1</v>
      </c>
      <c r="K203" s="7" t="str">
        <f>IF(ISNA(VLOOKUP($B203,geographic!$A:$B,1,0)), "no", "yes")</f>
        <v>yes</v>
      </c>
      <c r="L203" s="8" t="str">
        <f>IF(ISNA(VLOOKUP($B203,scientific!$A:$B,1,0)), "no", "yes")</f>
        <v>yes</v>
      </c>
      <c r="M203" s="8" t="str">
        <f>IF(ISNA(VLOOKUP($B203,datasets!$B:$C,1,0)), "no", "yes")</f>
        <v>no</v>
      </c>
      <c r="N203" s="8" t="str">
        <f>IF(ISNA(VLOOKUP($B203,processing!$B:$C,1,0)), "no", "yes")</f>
        <v>no</v>
      </c>
      <c r="O203" s="8" t="str">
        <f>IF(ISNA(VLOOKUP($B203,outputs!$B:$C,1,0)), "no", "yes")</f>
        <v>no</v>
      </c>
      <c r="P203" s="8" t="str">
        <f>IF(ISNA(VLOOKUP($B203,accuracy!$B:$I,1,0)), "no", "yes")</f>
        <v>no</v>
      </c>
    </row>
    <row r="204" spans="1:16" ht="12.75" customHeight="1">
      <c r="A204" s="4" t="s">
        <v>16</v>
      </c>
      <c r="B204" s="5" t="str">
        <f t="shared" si="4"/>
        <v>Giordano et al. 2017, 2017 Joint Urban Remote Sensing Event (JURSE) (AENLFJST)</v>
      </c>
      <c r="C204" s="5">
        <v>2017</v>
      </c>
      <c r="D204" s="5" t="s">
        <v>922</v>
      </c>
      <c r="E204" s="5" t="s">
        <v>227</v>
      </c>
      <c r="F204" s="5" t="s">
        <v>923</v>
      </c>
      <c r="G204" s="5" t="s">
        <v>924</v>
      </c>
      <c r="H204" s="5" t="s">
        <v>925</v>
      </c>
      <c r="I204" s="6" t="s">
        <v>34</v>
      </c>
      <c r="J204" s="5" t="b">
        <f t="shared" ca="1" si="3"/>
        <v>1</v>
      </c>
      <c r="K204" s="7" t="str">
        <f>IF(ISNA(VLOOKUP($B204,geographic!$A:$B,1,0)), "no", "yes")</f>
        <v>yes</v>
      </c>
      <c r="L204" s="8" t="str">
        <f>IF(ISNA(VLOOKUP($B204,scientific!$A:$B,1,0)), "no", "yes")</f>
        <v>yes</v>
      </c>
      <c r="M204" s="8" t="str">
        <f>IF(ISNA(VLOOKUP($B204,datasets!$B:$C,1,0)), "no", "yes")</f>
        <v>no</v>
      </c>
      <c r="N204" s="8" t="str">
        <f>IF(ISNA(VLOOKUP($B204,processing!$B:$C,1,0)), "no", "yes")</f>
        <v>no</v>
      </c>
      <c r="O204" s="8" t="str">
        <f>IF(ISNA(VLOOKUP($B204,outputs!$B:$C,1,0)), "no", "yes")</f>
        <v>no</v>
      </c>
      <c r="P204" s="8" t="str">
        <f>IF(ISNA(VLOOKUP($B204,accuracy!$B:$I,1,0)), "no", "yes")</f>
        <v>no</v>
      </c>
    </row>
    <row r="205" spans="1:16" ht="12.75" customHeight="1">
      <c r="A205" s="19"/>
      <c r="B205" s="5" t="str">
        <f t="shared" si="4"/>
        <v>Girod et al. 2017, The Cryosphere (KMNMHCBW)</v>
      </c>
      <c r="C205" s="5">
        <v>2017</v>
      </c>
      <c r="D205" s="5" t="s">
        <v>926</v>
      </c>
      <c r="E205" s="5" t="s">
        <v>231</v>
      </c>
      <c r="F205" s="5" t="s">
        <v>927</v>
      </c>
      <c r="G205" s="5" t="s">
        <v>91</v>
      </c>
      <c r="H205" s="5" t="s">
        <v>928</v>
      </c>
      <c r="I205" s="6" t="s">
        <v>34</v>
      </c>
      <c r="J205" s="5" t="b">
        <f t="shared" ca="1" si="3"/>
        <v>1</v>
      </c>
      <c r="K205" s="7" t="str">
        <f>IF(ISNA(VLOOKUP($B205,geographic!$A:$B,1,0)), "no", "yes")</f>
        <v>yes</v>
      </c>
      <c r="L205" s="8" t="str">
        <f>IF(ISNA(VLOOKUP($B205,scientific!$A:$B,1,0)), "no", "yes")</f>
        <v>yes</v>
      </c>
      <c r="M205" s="8" t="str">
        <f>IF(ISNA(VLOOKUP($B205,datasets!$B:$C,1,0)), "no", "yes")</f>
        <v>no</v>
      </c>
      <c r="N205" s="8" t="str">
        <f>IF(ISNA(VLOOKUP($B205,processing!$B:$C,1,0)), "no", "yes")</f>
        <v>no</v>
      </c>
      <c r="O205" s="8" t="str">
        <f>IF(ISNA(VLOOKUP($B205,outputs!$B:$C,1,0)), "no", "yes")</f>
        <v>no</v>
      </c>
      <c r="P205" s="8" t="str">
        <f>IF(ISNA(VLOOKUP($B205,accuracy!$B:$I,1,0)), "no", "yes")</f>
        <v>no</v>
      </c>
    </row>
    <row r="206" spans="1:16" ht="12.75" customHeight="1">
      <c r="A206" s="19"/>
      <c r="B206" s="5" t="str">
        <f t="shared" si="4"/>
        <v>González-Yebra et al. 2018, Biosystems Engineering (3TRZPSLT)</v>
      </c>
      <c r="C206" s="5">
        <v>2018</v>
      </c>
      <c r="D206" s="5" t="s">
        <v>929</v>
      </c>
      <c r="E206" s="5" t="s">
        <v>930</v>
      </c>
      <c r="F206" s="5" t="s">
        <v>931</v>
      </c>
      <c r="G206" s="5" t="s">
        <v>932</v>
      </c>
      <c r="H206" s="5" t="s">
        <v>933</v>
      </c>
      <c r="I206" s="6" t="s">
        <v>34</v>
      </c>
      <c r="J206" s="5" t="b">
        <f t="shared" ca="1" si="3"/>
        <v>1</v>
      </c>
      <c r="K206" s="7" t="str">
        <f>IF(ISNA(VLOOKUP($B206,geographic!$A:$B,1,0)), "no", "yes")</f>
        <v>yes</v>
      </c>
      <c r="L206" s="8" t="str">
        <f>IF(ISNA(VLOOKUP($B206,scientific!$A:$B,1,0)), "no", "yes")</f>
        <v>yes</v>
      </c>
      <c r="M206" s="8" t="str">
        <f>IF(ISNA(VLOOKUP($B206,datasets!$B:$C,1,0)), "no", "yes")</f>
        <v>no</v>
      </c>
      <c r="N206" s="8" t="str">
        <f>IF(ISNA(VLOOKUP($B206,processing!$B:$C,1,0)), "no", "yes")</f>
        <v>no</v>
      </c>
      <c r="O206" s="8" t="str">
        <f>IF(ISNA(VLOOKUP($B206,outputs!$B:$C,1,0)), "no", "yes")</f>
        <v>no</v>
      </c>
      <c r="P206" s="8" t="str">
        <f>IF(ISNA(VLOOKUP($B206,accuracy!$B:$I,1,0)), "no", "yes")</f>
        <v>no</v>
      </c>
    </row>
    <row r="207" spans="1:16" ht="12.75" customHeight="1">
      <c r="A207" s="4" t="s">
        <v>28</v>
      </c>
      <c r="B207" s="5" t="str">
        <f t="shared" si="4"/>
        <v>Granshaw 2019, The Photogrammetric Record (IR257NMW)</v>
      </c>
      <c r="C207" s="5">
        <v>2019</v>
      </c>
      <c r="D207" s="5" t="s">
        <v>934</v>
      </c>
      <c r="E207" s="5" t="s">
        <v>935</v>
      </c>
      <c r="F207" s="5" t="s">
        <v>936</v>
      </c>
      <c r="G207" s="5" t="s">
        <v>20</v>
      </c>
      <c r="H207" s="5" t="s">
        <v>937</v>
      </c>
      <c r="I207" s="6" t="s">
        <v>34</v>
      </c>
      <c r="J207" s="5" t="b">
        <f t="shared" ca="1" si="3"/>
        <v>1</v>
      </c>
      <c r="K207" s="7" t="str">
        <f>IF(ISNA(VLOOKUP($B207,geographic!$A:$B,1,0)), "no", "yes")</f>
        <v>yes</v>
      </c>
      <c r="L207" s="8" t="str">
        <f>IF(ISNA(VLOOKUP($B207,scientific!$A:$B,1,0)), "no", "yes")</f>
        <v>yes</v>
      </c>
      <c r="M207" s="8" t="str">
        <f>IF(ISNA(VLOOKUP($B207,datasets!$B:$C,1,0)), "no", "yes")</f>
        <v>no</v>
      </c>
      <c r="N207" s="8" t="str">
        <f>IF(ISNA(VLOOKUP($B207,processing!$B:$C,1,0)), "no", "yes")</f>
        <v>no</v>
      </c>
      <c r="O207" s="8" t="str">
        <f>IF(ISNA(VLOOKUP($B207,outputs!$B:$C,1,0)), "no", "yes")</f>
        <v>no</v>
      </c>
      <c r="P207" s="8" t="str">
        <f>IF(ISNA(VLOOKUP($B207,accuracy!$B:$I,1,0)), "no", "yes")</f>
        <v>no</v>
      </c>
    </row>
    <row r="208" spans="1:16" ht="12.75" customHeight="1">
      <c r="A208" s="19"/>
      <c r="B208" s="5" t="str">
        <f t="shared" si="4"/>
        <v>Grimm et al. 2019, Progress in Aerospace Sciences (NR8JMLEM)</v>
      </c>
      <c r="C208" s="5">
        <v>2019</v>
      </c>
      <c r="D208" s="5" t="s">
        <v>938</v>
      </c>
      <c r="E208" s="5" t="s">
        <v>939</v>
      </c>
      <c r="F208" s="5" t="s">
        <v>940</v>
      </c>
      <c r="G208" s="5" t="s">
        <v>941</v>
      </c>
      <c r="H208" s="5" t="s">
        <v>942</v>
      </c>
      <c r="I208" s="6" t="s">
        <v>34</v>
      </c>
      <c r="J208" s="5" t="b">
        <f t="shared" ca="1" si="3"/>
        <v>1</v>
      </c>
      <c r="K208" s="7" t="str">
        <f>IF(ISNA(VLOOKUP($B208,geographic!$A:$B,1,0)), "no", "yes")</f>
        <v>yes</v>
      </c>
      <c r="L208" s="8" t="str">
        <f>IF(ISNA(VLOOKUP($B208,scientific!$A:$B,1,0)), "no", "yes")</f>
        <v>yes</v>
      </c>
      <c r="M208" s="8" t="str">
        <f>IF(ISNA(VLOOKUP($B208,datasets!$B:$C,1,0)), "no", "yes")</f>
        <v>no</v>
      </c>
      <c r="N208" s="8" t="str">
        <f>IF(ISNA(VLOOKUP($B208,processing!$B:$C,1,0)), "no", "yes")</f>
        <v>no</v>
      </c>
      <c r="O208" s="8" t="str">
        <f>IF(ISNA(VLOOKUP($B208,outputs!$B:$C,1,0)), "no", "yes")</f>
        <v>no</v>
      </c>
      <c r="P208" s="8" t="str">
        <f>IF(ISNA(VLOOKUP($B208,accuracy!$B:$I,1,0)), "no", "yes")</f>
        <v>no</v>
      </c>
    </row>
    <row r="209" spans="1:16" ht="12.75" customHeight="1">
      <c r="A209" s="5"/>
      <c r="B209" s="5" t="str">
        <f t="shared" si="4"/>
        <v>Grip et al. 2000, Environmental Forensics (QQ8Q5LCE)</v>
      </c>
      <c r="C209" s="6">
        <v>2000</v>
      </c>
      <c r="D209" s="5" t="s">
        <v>943</v>
      </c>
      <c r="E209" s="5" t="s">
        <v>944</v>
      </c>
      <c r="F209" s="5" t="s">
        <v>945</v>
      </c>
      <c r="G209" s="5" t="s">
        <v>946</v>
      </c>
      <c r="H209" s="5" t="s">
        <v>947</v>
      </c>
      <c r="I209" s="6" t="s">
        <v>34</v>
      </c>
      <c r="J209" s="5" t="b">
        <f t="shared" ca="1" si="3"/>
        <v>1</v>
      </c>
      <c r="K209" s="7" t="str">
        <f>IF(ISNA(VLOOKUP($B209,geographic!$A:$B,1,0)), "no", "yes")</f>
        <v>yes</v>
      </c>
      <c r="L209" s="8" t="str">
        <f>IF(ISNA(VLOOKUP($B209,scientific!$A:$B,1,0)), "no", "yes")</f>
        <v>yes</v>
      </c>
      <c r="M209" s="8" t="str">
        <f>IF(ISNA(VLOOKUP($B209,datasets!$B:$C,1,0)), "no", "yes")</f>
        <v>no</v>
      </c>
      <c r="N209" s="8" t="str">
        <f>IF(ISNA(VLOOKUP($B209,processing!$B:$C,1,0)), "no", "yes")</f>
        <v>no</v>
      </c>
      <c r="O209" s="8" t="str">
        <f>IF(ISNA(VLOOKUP($B209,outputs!$B:$C,1,0)), "no", "yes")</f>
        <v>no</v>
      </c>
      <c r="P209" s="8" t="str">
        <f>IF(ISNA(VLOOKUP($B209,accuracy!$B:$I,1,0)), "no", "yes")</f>
        <v>no</v>
      </c>
    </row>
    <row r="210" spans="1:16" ht="12.75" customHeight="1">
      <c r="A210" s="5"/>
      <c r="B210" s="5" t="str">
        <f t="shared" si="4"/>
        <v>Groen et al. 2012, GIScience &amp; Remote Sensing (X35JXHEJ)</v>
      </c>
      <c r="C210" s="5">
        <v>2012</v>
      </c>
      <c r="D210" s="5" t="s">
        <v>948</v>
      </c>
      <c r="E210" s="5" t="s">
        <v>949</v>
      </c>
      <c r="F210" s="5" t="s">
        <v>950</v>
      </c>
      <c r="G210" s="5" t="s">
        <v>951</v>
      </c>
      <c r="H210" s="5" t="s">
        <v>952</v>
      </c>
      <c r="I210" s="6" t="s">
        <v>34</v>
      </c>
      <c r="J210" s="5" t="b">
        <f t="shared" ca="1" si="3"/>
        <v>1</v>
      </c>
      <c r="K210" s="7" t="str">
        <f>IF(ISNA(VLOOKUP($B210,geographic!$A:$B,1,0)), "no", "yes")</f>
        <v>yes</v>
      </c>
      <c r="L210" s="8" t="str">
        <f>IF(ISNA(VLOOKUP($B210,scientific!$A:$B,1,0)), "no", "yes")</f>
        <v>yes</v>
      </c>
      <c r="M210" s="8" t="str">
        <f>IF(ISNA(VLOOKUP($B210,datasets!$B:$C,1,0)), "no", "yes")</f>
        <v>no</v>
      </c>
      <c r="N210" s="8" t="str">
        <f>IF(ISNA(VLOOKUP($B210,processing!$B:$C,1,0)), "no", "yes")</f>
        <v>no</v>
      </c>
      <c r="O210" s="8" t="str">
        <f>IF(ISNA(VLOOKUP($B210,outputs!$B:$C,1,0)), "no", "yes")</f>
        <v>no</v>
      </c>
      <c r="P210" s="8" t="str">
        <f>IF(ISNA(VLOOKUP($B210,accuracy!$B:$I,1,0)), "no", "yes")</f>
        <v>no</v>
      </c>
    </row>
    <row r="211" spans="1:16" ht="12.75" customHeight="1">
      <c r="A211" s="5"/>
      <c r="B211" s="5" t="str">
        <f t="shared" si="4"/>
        <v>Guzzetti et al. 2012, Earth-Science Reviews (MDP95PI6)</v>
      </c>
      <c r="C211" s="5">
        <v>2012</v>
      </c>
      <c r="D211" s="5" t="s">
        <v>953</v>
      </c>
      <c r="E211" s="5" t="s">
        <v>954</v>
      </c>
      <c r="F211" s="5" t="s">
        <v>955</v>
      </c>
      <c r="G211" s="5" t="s">
        <v>956</v>
      </c>
      <c r="H211" s="5" t="s">
        <v>957</v>
      </c>
      <c r="I211" s="6" t="s">
        <v>34</v>
      </c>
      <c r="J211" s="5" t="b">
        <f t="shared" ca="1" si="3"/>
        <v>1</v>
      </c>
      <c r="K211" s="7" t="str">
        <f>IF(ISNA(VLOOKUP($B211,geographic!$A:$B,1,0)), "no", "yes")</f>
        <v>yes</v>
      </c>
      <c r="L211" s="8" t="str">
        <f>IF(ISNA(VLOOKUP($B211,scientific!$A:$B,1,0)), "no", "yes")</f>
        <v>yes</v>
      </c>
      <c r="M211" s="8" t="str">
        <f>IF(ISNA(VLOOKUP($B211,datasets!$B:$C,1,0)), "no", "yes")</f>
        <v>no</v>
      </c>
      <c r="N211" s="8" t="str">
        <f>IF(ISNA(VLOOKUP($B211,processing!$B:$C,1,0)), "no", "yes")</f>
        <v>no</v>
      </c>
      <c r="O211" s="8" t="str">
        <f>IF(ISNA(VLOOKUP($B211,outputs!$B:$C,1,0)), "no", "yes")</f>
        <v>no</v>
      </c>
      <c r="P211" s="8" t="str">
        <f>IF(ISNA(VLOOKUP($B211,accuracy!$B:$I,1,0)), "no", "yes")</f>
        <v>no</v>
      </c>
    </row>
    <row r="212" spans="1:16" ht="12.75" customHeight="1">
      <c r="A212" s="5"/>
      <c r="B212" s="5" t="str">
        <f t="shared" si="4"/>
        <v>Hamandawana et al. 2005, International Journal of Applied Earth Observation and Geoinformation (NYB9RCAT)</v>
      </c>
      <c r="C212" s="5">
        <v>2005</v>
      </c>
      <c r="D212" s="5" t="s">
        <v>958</v>
      </c>
      <c r="E212" s="5" t="s">
        <v>959</v>
      </c>
      <c r="F212" s="5" t="s">
        <v>960</v>
      </c>
      <c r="G212" s="5" t="s">
        <v>113</v>
      </c>
      <c r="H212" s="5" t="s">
        <v>961</v>
      </c>
      <c r="I212" s="6" t="s">
        <v>34</v>
      </c>
      <c r="J212" s="5" t="b">
        <f t="shared" ca="1" si="3"/>
        <v>1</v>
      </c>
      <c r="K212" s="7" t="str">
        <f>IF(ISNA(VLOOKUP($B212,geographic!$A:$B,1,0)), "no", "yes")</f>
        <v>yes</v>
      </c>
      <c r="L212" s="8" t="str">
        <f>IF(ISNA(VLOOKUP($B212,scientific!$A:$B,1,0)), "no", "yes")</f>
        <v>yes</v>
      </c>
      <c r="M212" s="8" t="str">
        <f>IF(ISNA(VLOOKUP($B212,datasets!$B:$C,1,0)), "no", "yes")</f>
        <v>no</v>
      </c>
      <c r="N212" s="8" t="str">
        <f>IF(ISNA(VLOOKUP($B212,processing!$B:$C,1,0)), "no", "yes")</f>
        <v>no</v>
      </c>
      <c r="O212" s="8" t="str">
        <f>IF(ISNA(VLOOKUP($B212,outputs!$B:$C,1,0)), "no", "yes")</f>
        <v>no</v>
      </c>
      <c r="P212" s="8" t="str">
        <f>IF(ISNA(VLOOKUP($B212,accuracy!$B:$I,1,0)), "no", "yes")</f>
        <v>no</v>
      </c>
    </row>
    <row r="213" spans="1:16" ht="12.75" customHeight="1">
      <c r="A213" s="5"/>
      <c r="B213" s="5" t="str">
        <f t="shared" si="4"/>
        <v>Hammer and Lauricella 2017, Near Eastern Archaeology (GL6NHPBM)</v>
      </c>
      <c r="C213" s="5">
        <v>2017</v>
      </c>
      <c r="D213" s="5" t="s">
        <v>962</v>
      </c>
      <c r="E213" s="5" t="s">
        <v>963</v>
      </c>
      <c r="F213" s="5" t="s">
        <v>964</v>
      </c>
      <c r="G213" s="5" t="s">
        <v>965</v>
      </c>
      <c r="H213" s="5" t="s">
        <v>966</v>
      </c>
      <c r="I213" s="6" t="s">
        <v>34</v>
      </c>
      <c r="J213" s="5" t="b">
        <f t="shared" ca="1" si="3"/>
        <v>1</v>
      </c>
      <c r="K213" s="7" t="str">
        <f>IF(ISNA(VLOOKUP($B213,geographic!$A:$B,1,0)), "no", "yes")</f>
        <v>yes</v>
      </c>
      <c r="L213" s="8" t="str">
        <f>IF(ISNA(VLOOKUP($B213,scientific!$A:$B,1,0)), "no", "yes")</f>
        <v>yes</v>
      </c>
      <c r="M213" s="8" t="str">
        <f>IF(ISNA(VLOOKUP($B213,datasets!$B:$C,1,0)), "no", "yes")</f>
        <v>no</v>
      </c>
      <c r="N213" s="8" t="str">
        <f>IF(ISNA(VLOOKUP($B213,processing!$B:$C,1,0)), "no", "yes")</f>
        <v>no</v>
      </c>
      <c r="O213" s="8" t="str">
        <f>IF(ISNA(VLOOKUP($B213,outputs!$B:$C,1,0)), "no", "yes")</f>
        <v>no</v>
      </c>
      <c r="P213" s="8" t="str">
        <f>IF(ISNA(VLOOKUP($B213,accuracy!$B:$I,1,0)), "no", "yes")</f>
        <v>no</v>
      </c>
    </row>
    <row r="214" spans="1:16" ht="12.75" customHeight="1">
      <c r="A214" s="5"/>
      <c r="B214" s="5" t="str">
        <f t="shared" si="4"/>
        <v>Hammer and Ur 2019, Advances in Archaeological Practice (HMHTMGH4)</v>
      </c>
      <c r="C214" s="5">
        <v>2019</v>
      </c>
      <c r="D214" s="5" t="s">
        <v>967</v>
      </c>
      <c r="E214" s="5" t="s">
        <v>968</v>
      </c>
      <c r="F214" s="5" t="s">
        <v>969</v>
      </c>
      <c r="G214" s="5" t="s">
        <v>970</v>
      </c>
      <c r="H214" s="5" t="s">
        <v>971</v>
      </c>
      <c r="I214" s="6" t="s">
        <v>34</v>
      </c>
      <c r="J214" s="5" t="b">
        <f t="shared" ca="1" si="3"/>
        <v>1</v>
      </c>
      <c r="K214" s="7" t="str">
        <f>IF(ISNA(VLOOKUP($B214,geographic!$A:$B,1,0)), "no", "yes")</f>
        <v>yes</v>
      </c>
      <c r="L214" s="8" t="str">
        <f>IF(ISNA(VLOOKUP($B214,scientific!$A:$B,1,0)), "no", "yes")</f>
        <v>yes</v>
      </c>
      <c r="M214" s="8" t="str">
        <f>IF(ISNA(VLOOKUP($B214,datasets!$B:$C,1,0)), "no", "yes")</f>
        <v>no</v>
      </c>
      <c r="N214" s="8" t="str">
        <f>IF(ISNA(VLOOKUP($B214,processing!$B:$C,1,0)), "no", "yes")</f>
        <v>no</v>
      </c>
      <c r="O214" s="8" t="str">
        <f>IF(ISNA(VLOOKUP($B214,outputs!$B:$C,1,0)), "no", "yes")</f>
        <v>no</v>
      </c>
      <c r="P214" s="8" t="str">
        <f>IF(ISNA(VLOOKUP($B214,accuracy!$B:$I,1,0)), "no", "yes")</f>
        <v>no</v>
      </c>
    </row>
    <row r="215" spans="1:16" ht="12.75" customHeight="1">
      <c r="A215" s="5"/>
      <c r="B215" s="5" t="str">
        <f t="shared" si="4"/>
        <v>Hanson and Oltean 2012,  (M8GIU5FV)</v>
      </c>
      <c r="C215" s="5">
        <v>2012</v>
      </c>
      <c r="D215" s="5" t="s">
        <v>972</v>
      </c>
      <c r="E215" s="5" t="s">
        <v>973</v>
      </c>
      <c r="F215" s="5" t="s">
        <v>829</v>
      </c>
      <c r="I215" s="6" t="s">
        <v>34</v>
      </c>
      <c r="J215" s="5" t="b">
        <f t="shared" ca="1" si="3"/>
        <v>1</v>
      </c>
      <c r="K215" s="7" t="str">
        <f>IF(ISNA(VLOOKUP($B215,geographic!$A:$B,1,0)), "no", "yes")</f>
        <v>yes</v>
      </c>
      <c r="L215" s="8" t="str">
        <f>IF(ISNA(VLOOKUP($B215,scientific!$A:$B,1,0)), "no", "yes")</f>
        <v>yes</v>
      </c>
      <c r="M215" s="8" t="str">
        <f>IF(ISNA(VLOOKUP($B215,datasets!$B:$C,1,0)), "no", "yes")</f>
        <v>no</v>
      </c>
      <c r="N215" s="8" t="str">
        <f>IF(ISNA(VLOOKUP($B215,processing!$B:$C,1,0)), "no", "yes")</f>
        <v>no</v>
      </c>
      <c r="O215" s="8" t="str">
        <f>IF(ISNA(VLOOKUP($B215,outputs!$B:$C,1,0)), "no", "yes")</f>
        <v>no</v>
      </c>
      <c r="P215" s="8" t="str">
        <f>IF(ISNA(VLOOKUP($B215,accuracy!$B:$I,1,0)), "no", "yes")</f>
        <v>no</v>
      </c>
    </row>
    <row r="216" spans="1:16" ht="12.75" customHeight="1">
      <c r="A216" s="5"/>
      <c r="B216" s="5" t="str">
        <f t="shared" si="4"/>
        <v>Haselberger et al. 2021, Earth Surface Processes and Landforms (S6IILLAR)</v>
      </c>
      <c r="C216" s="6">
        <v>2021</v>
      </c>
      <c r="D216" s="5" t="s">
        <v>974</v>
      </c>
      <c r="E216" s="5" t="s">
        <v>975</v>
      </c>
      <c r="F216" s="5" t="s">
        <v>976</v>
      </c>
      <c r="G216" s="5" t="s">
        <v>38</v>
      </c>
      <c r="H216" s="5" t="s">
        <v>977</v>
      </c>
      <c r="I216" s="6" t="s">
        <v>34</v>
      </c>
      <c r="J216" s="5" t="b">
        <f t="shared" ca="1" si="3"/>
        <v>1</v>
      </c>
      <c r="K216" s="7" t="str">
        <f>IF(ISNA(VLOOKUP($B216,geographic!$A:$B,1,0)), "no", "yes")</f>
        <v>yes</v>
      </c>
      <c r="L216" s="8" t="str">
        <f>IF(ISNA(VLOOKUP($B216,scientific!$A:$B,1,0)), "no", "yes")</f>
        <v>yes</v>
      </c>
      <c r="M216" s="8" t="str">
        <f>IF(ISNA(VLOOKUP($B216,datasets!$B:$C,1,0)), "no", "yes")</f>
        <v>no</v>
      </c>
      <c r="N216" s="8" t="str">
        <f>IF(ISNA(VLOOKUP($B216,processing!$B:$C,1,0)), "no", "yes")</f>
        <v>no</v>
      </c>
      <c r="O216" s="8" t="str">
        <f>IF(ISNA(VLOOKUP($B216,outputs!$B:$C,1,0)), "no", "yes")</f>
        <v>no</v>
      </c>
      <c r="P216" s="8" t="str">
        <f>IF(ISNA(VLOOKUP($B216,accuracy!$B:$I,1,0)), "no", "yes")</f>
        <v>no</v>
      </c>
    </row>
    <row r="217" spans="1:16" ht="12.75" customHeight="1">
      <c r="A217" s="5"/>
      <c r="B217" s="5" t="str">
        <f t="shared" si="4"/>
        <v>Hendrickx et al. 2020, Earth Surface Processes and Landforms (9BSEYJL5)</v>
      </c>
      <c r="C217" s="5">
        <v>2020</v>
      </c>
      <c r="D217" s="5" t="s">
        <v>978</v>
      </c>
      <c r="E217" s="5" t="s">
        <v>979</v>
      </c>
      <c r="F217" s="5" t="s">
        <v>980</v>
      </c>
      <c r="G217" s="5" t="s">
        <v>38</v>
      </c>
      <c r="H217" s="5" t="s">
        <v>981</v>
      </c>
      <c r="I217" s="6" t="s">
        <v>34</v>
      </c>
      <c r="J217" s="5" t="b">
        <f t="shared" ca="1" si="3"/>
        <v>1</v>
      </c>
      <c r="K217" s="7" t="str">
        <f>IF(ISNA(VLOOKUP($B217,geographic!$A:$B,1,0)), "no", "yes")</f>
        <v>yes</v>
      </c>
      <c r="L217" s="8" t="str">
        <f>IF(ISNA(VLOOKUP($B217,scientific!$A:$B,1,0)), "no", "yes")</f>
        <v>yes</v>
      </c>
      <c r="M217" s="8" t="str">
        <f>IF(ISNA(VLOOKUP($B217,datasets!$B:$C,1,0)), "no", "yes")</f>
        <v>no</v>
      </c>
      <c r="N217" s="8" t="str">
        <f>IF(ISNA(VLOOKUP($B217,processing!$B:$C,1,0)), "no", "yes")</f>
        <v>no</v>
      </c>
      <c r="O217" s="8" t="str">
        <f>IF(ISNA(VLOOKUP($B217,outputs!$B:$C,1,0)), "no", "yes")</f>
        <v>no</v>
      </c>
      <c r="P217" s="8" t="str">
        <f>IF(ISNA(VLOOKUP($B217,accuracy!$B:$I,1,0)), "no", "yes")</f>
        <v>no</v>
      </c>
    </row>
    <row r="218" spans="1:16" ht="12.75" customHeight="1">
      <c r="A218" s="5"/>
      <c r="B218" s="5" t="str">
        <f t="shared" si="4"/>
        <v>Herrmann and Hammer 2019, Journal of Archaeological Science: Reports (QBEBU6K6)</v>
      </c>
      <c r="C218" s="5">
        <v>2019</v>
      </c>
      <c r="D218" s="5" t="s">
        <v>982</v>
      </c>
      <c r="E218" s="5" t="s">
        <v>983</v>
      </c>
      <c r="F218" s="5" t="s">
        <v>984</v>
      </c>
      <c r="G218" s="5" t="s">
        <v>985</v>
      </c>
      <c r="H218" s="5" t="s">
        <v>986</v>
      </c>
      <c r="I218" s="6" t="s">
        <v>34</v>
      </c>
      <c r="J218" s="5" t="b">
        <f t="shared" ca="1" si="3"/>
        <v>1</v>
      </c>
      <c r="K218" s="7" t="str">
        <f>IF(ISNA(VLOOKUP($B218,geographic!$A:$B,1,0)), "no", "yes")</f>
        <v>yes</v>
      </c>
      <c r="L218" s="8" t="str">
        <f>IF(ISNA(VLOOKUP($B218,scientific!$A:$B,1,0)), "no", "yes")</f>
        <v>yes</v>
      </c>
      <c r="M218" s="8" t="str">
        <f>IF(ISNA(VLOOKUP($B218,datasets!$B:$C,1,0)), "no", "yes")</f>
        <v>no</v>
      </c>
      <c r="N218" s="8" t="str">
        <f>IF(ISNA(VLOOKUP($B218,processing!$B:$C,1,0)), "no", "yes")</f>
        <v>no</v>
      </c>
      <c r="O218" s="8" t="str">
        <f>IF(ISNA(VLOOKUP($B218,outputs!$B:$C,1,0)), "no", "yes")</f>
        <v>no</v>
      </c>
      <c r="P218" s="8" t="str">
        <f>IF(ISNA(VLOOKUP($B218,accuracy!$B:$I,1,0)), "no", "yes")</f>
        <v>no</v>
      </c>
    </row>
    <row r="219" spans="1:16" ht="12.75" customHeight="1">
      <c r="A219" s="5"/>
      <c r="B219" s="5" t="str">
        <f t="shared" si="4"/>
        <v>Hervás et al. 2003, Geomorphology (GAZUBG5W)</v>
      </c>
      <c r="C219" s="5">
        <v>2003</v>
      </c>
      <c r="D219" s="5" t="s">
        <v>987</v>
      </c>
      <c r="E219" s="5" t="s">
        <v>988</v>
      </c>
      <c r="F219" s="5" t="s">
        <v>989</v>
      </c>
      <c r="G219" s="5" t="s">
        <v>173</v>
      </c>
      <c r="H219" s="5" t="s">
        <v>990</v>
      </c>
      <c r="I219" s="6" t="s">
        <v>34</v>
      </c>
      <c r="J219" s="5" t="b">
        <f t="shared" ca="1" si="3"/>
        <v>1</v>
      </c>
      <c r="K219" s="7" t="str">
        <f>IF(ISNA(VLOOKUP($B219,geographic!$A:$B,1,0)), "no", "yes")</f>
        <v>yes</v>
      </c>
      <c r="L219" s="8" t="str">
        <f>IF(ISNA(VLOOKUP($B219,scientific!$A:$B,1,0)), "no", "yes")</f>
        <v>yes</v>
      </c>
      <c r="M219" s="8" t="str">
        <f>IF(ISNA(VLOOKUP($B219,datasets!$B:$C,1,0)), "no", "yes")</f>
        <v>no</v>
      </c>
      <c r="N219" s="8" t="str">
        <f>IF(ISNA(VLOOKUP($B219,processing!$B:$C,1,0)), "no", "yes")</f>
        <v>no</v>
      </c>
      <c r="O219" s="8" t="str">
        <f>IF(ISNA(VLOOKUP($B219,outputs!$B:$C,1,0)), "no", "yes")</f>
        <v>no</v>
      </c>
      <c r="P219" s="8" t="str">
        <f>IF(ISNA(VLOOKUP($B219,accuracy!$B:$I,1,0)), "no", "yes")</f>
        <v>no</v>
      </c>
    </row>
    <row r="220" spans="1:16" ht="12.75" customHeight="1">
      <c r="A220" s="5"/>
      <c r="B220" s="5" t="str">
        <f t="shared" si="4"/>
        <v>Hill et al. 2018, The Cryosphere (ANJBFMFS)</v>
      </c>
      <c r="C220" s="5">
        <v>2018</v>
      </c>
      <c r="D220" s="5" t="s">
        <v>991</v>
      </c>
      <c r="E220" s="5" t="s">
        <v>992</v>
      </c>
      <c r="F220" s="5" t="s">
        <v>993</v>
      </c>
      <c r="G220" s="5" t="s">
        <v>91</v>
      </c>
      <c r="H220" s="5" t="s">
        <v>994</v>
      </c>
      <c r="I220" s="6" t="s">
        <v>34</v>
      </c>
      <c r="J220" s="5" t="b">
        <f t="shared" ca="1" si="3"/>
        <v>1</v>
      </c>
      <c r="K220" s="7" t="str">
        <f>IF(ISNA(VLOOKUP($B220,geographic!$A:$B,1,0)), "no", "yes")</f>
        <v>yes</v>
      </c>
      <c r="L220" s="8" t="str">
        <f>IF(ISNA(VLOOKUP($B220,scientific!$A:$B,1,0)), "no", "yes")</f>
        <v>yes</v>
      </c>
      <c r="M220" s="8" t="str">
        <f>IF(ISNA(VLOOKUP($B220,datasets!$B:$C,1,0)), "no", "yes")</f>
        <v>no</v>
      </c>
      <c r="N220" s="8" t="str">
        <f>IF(ISNA(VLOOKUP($B220,processing!$B:$C,1,0)), "no", "yes")</f>
        <v>no</v>
      </c>
      <c r="O220" s="8" t="str">
        <f>IF(ISNA(VLOOKUP($B220,outputs!$B:$C,1,0)), "no", "yes")</f>
        <v>no</v>
      </c>
      <c r="P220" s="8" t="str">
        <f>IF(ISNA(VLOOKUP($B220,accuracy!$B:$I,1,0)), "no", "yes")</f>
        <v>no</v>
      </c>
    </row>
    <row r="221" spans="1:16" ht="12.75" customHeight="1">
      <c r="A221" s="5"/>
      <c r="B221" s="5" t="str">
        <f t="shared" si="4"/>
        <v>Hollingsworth et al. 2009, AGU Fall Meeting 2009 (UDIEK8LA)</v>
      </c>
      <c r="C221" s="5">
        <v>2009</v>
      </c>
      <c r="D221" s="5" t="s">
        <v>995</v>
      </c>
      <c r="E221" s="5" t="s">
        <v>996</v>
      </c>
      <c r="F221" s="5" t="s">
        <v>997</v>
      </c>
      <c r="G221" s="5" t="s">
        <v>998</v>
      </c>
      <c r="I221" s="6" t="s">
        <v>34</v>
      </c>
      <c r="J221" s="5" t="b">
        <f t="shared" ca="1" si="3"/>
        <v>1</v>
      </c>
      <c r="K221" s="7" t="str">
        <f>IF(ISNA(VLOOKUP($B221,geographic!$A:$B,1,0)), "no", "yes")</f>
        <v>yes</v>
      </c>
      <c r="L221" s="8" t="str">
        <f>IF(ISNA(VLOOKUP($B221,scientific!$A:$B,1,0)), "no", "yes")</f>
        <v>yes</v>
      </c>
      <c r="M221" s="8" t="str">
        <f>IF(ISNA(VLOOKUP($B221,datasets!$B:$C,1,0)), "no", "yes")</f>
        <v>no</v>
      </c>
      <c r="N221" s="8" t="str">
        <f>IF(ISNA(VLOOKUP($B221,processing!$B:$C,1,0)), "no", "yes")</f>
        <v>no</v>
      </c>
      <c r="O221" s="8" t="str">
        <f>IF(ISNA(VLOOKUP($B221,outputs!$B:$C,1,0)), "no", "yes")</f>
        <v>no</v>
      </c>
      <c r="P221" s="8" t="str">
        <f>IF(ISNA(VLOOKUP($B221,accuracy!$B:$I,1,0)), "no", "yes")</f>
        <v>no</v>
      </c>
    </row>
    <row r="222" spans="1:16" ht="12.75" customHeight="1">
      <c r="A222" s="5"/>
      <c r="B222" s="5" t="str">
        <f t="shared" si="4"/>
        <v>Hollingsworth et al. 2012, Journal of Geophysical Research: Solid Earth (C4C55GF8)</v>
      </c>
      <c r="C222" s="5">
        <v>2012</v>
      </c>
      <c r="D222" s="5" t="s">
        <v>999</v>
      </c>
      <c r="E222" s="5" t="s">
        <v>996</v>
      </c>
      <c r="F222" s="5" t="s">
        <v>1000</v>
      </c>
      <c r="G222" s="5" t="s">
        <v>1001</v>
      </c>
      <c r="H222" s="5" t="s">
        <v>1002</v>
      </c>
      <c r="I222" s="6" t="s">
        <v>34</v>
      </c>
      <c r="J222" s="5" t="b">
        <f t="shared" ca="1" si="3"/>
        <v>1</v>
      </c>
      <c r="K222" s="7" t="str">
        <f>IF(ISNA(VLOOKUP($B222,geographic!$A:$B,1,0)), "no", "yes")</f>
        <v>yes</v>
      </c>
      <c r="L222" s="8" t="str">
        <f>IF(ISNA(VLOOKUP($B222,scientific!$A:$B,1,0)), "no", "yes")</f>
        <v>yes</v>
      </c>
      <c r="M222" s="8" t="str">
        <f>IF(ISNA(VLOOKUP($B222,datasets!$B:$C,1,0)), "no", "yes")</f>
        <v>no</v>
      </c>
      <c r="N222" s="8" t="str">
        <f>IF(ISNA(VLOOKUP($B222,processing!$B:$C,1,0)), "no", "yes")</f>
        <v>no</v>
      </c>
      <c r="O222" s="8" t="str">
        <f>IF(ISNA(VLOOKUP($B222,outputs!$B:$C,1,0)), "no", "yes")</f>
        <v>no</v>
      </c>
      <c r="P222" s="8" t="str">
        <f>IF(ISNA(VLOOKUP($B222,accuracy!$B:$I,1,0)), "no", "yes")</f>
        <v>no</v>
      </c>
    </row>
    <row r="223" spans="1:16" ht="12.75" customHeight="1">
      <c r="A223" s="5"/>
      <c r="B223" s="5" t="str">
        <f t="shared" si="4"/>
        <v>Holzer et al. 2012, ESA Earth Observation and Cryosphere Science Conference (ECQP2KSJ)</v>
      </c>
      <c r="C223" s="5">
        <v>2012</v>
      </c>
      <c r="D223" s="5" t="s">
        <v>1003</v>
      </c>
      <c r="E223" s="5" t="s">
        <v>285</v>
      </c>
      <c r="F223" s="5" t="s">
        <v>1004</v>
      </c>
      <c r="G223" s="5" t="s">
        <v>1005</v>
      </c>
      <c r="I223" s="6" t="s">
        <v>34</v>
      </c>
      <c r="J223" s="5" t="b">
        <f t="shared" ca="1" si="3"/>
        <v>1</v>
      </c>
      <c r="K223" s="7" t="str">
        <f>IF(ISNA(VLOOKUP($B223,geographic!$A:$B,1,0)), "no", "yes")</f>
        <v>yes</v>
      </c>
      <c r="L223" s="8" t="str">
        <f>IF(ISNA(VLOOKUP($B223,scientific!$A:$B,1,0)), "no", "yes")</f>
        <v>yes</v>
      </c>
      <c r="M223" s="8" t="str">
        <f>IF(ISNA(VLOOKUP($B223,datasets!$B:$C,1,0)), "no", "yes")</f>
        <v>no</v>
      </c>
      <c r="N223" s="8" t="str">
        <f>IF(ISNA(VLOOKUP($B223,processing!$B:$C,1,0)), "no", "yes")</f>
        <v>no</v>
      </c>
      <c r="O223" s="8" t="str">
        <f>IF(ISNA(VLOOKUP($B223,outputs!$B:$C,1,0)), "no", "yes")</f>
        <v>no</v>
      </c>
      <c r="P223" s="8" t="str">
        <f>IF(ISNA(VLOOKUP($B223,accuracy!$B:$I,1,0)), "no", "yes")</f>
        <v>no</v>
      </c>
    </row>
    <row r="224" spans="1:16" ht="12.75" customHeight="1">
      <c r="A224" s="6" t="s">
        <v>16</v>
      </c>
      <c r="B224" s="5" t="str">
        <f t="shared" si="4"/>
        <v>Holzer et al. 2016, Climate Change, Glacier Response, and Vegetation Dynamics in the Himalaya (9WCWY7AK)</v>
      </c>
      <c r="C224" s="5">
        <v>2016</v>
      </c>
      <c r="D224" s="5" t="s">
        <v>1006</v>
      </c>
      <c r="E224" s="5" t="s">
        <v>285</v>
      </c>
      <c r="F224" s="5" t="s">
        <v>1007</v>
      </c>
      <c r="G224" s="5" t="s">
        <v>1008</v>
      </c>
      <c r="H224" s="5" t="s">
        <v>1009</v>
      </c>
      <c r="I224" s="6" t="s">
        <v>22</v>
      </c>
      <c r="J224" s="5" t="b">
        <f t="shared" ca="1" si="3"/>
        <v>1</v>
      </c>
      <c r="K224" s="7" t="str">
        <f>IF(ISNA(VLOOKUP($B224,geographic!$A:$B,1,0)), "no", "yes")</f>
        <v>yes</v>
      </c>
      <c r="L224" s="8" t="str">
        <f>IF(ISNA(VLOOKUP($B224,scientific!$A:$B,1,0)), "no", "yes")</f>
        <v>yes</v>
      </c>
      <c r="M224" s="8" t="str">
        <f>IF(ISNA(VLOOKUP($B224,datasets!$B:$C,1,0)), "no", "yes")</f>
        <v>no</v>
      </c>
      <c r="N224" s="8" t="str">
        <f>IF(ISNA(VLOOKUP($B224,processing!$B:$C,1,0)), "no", "yes")</f>
        <v>no</v>
      </c>
      <c r="O224" s="8" t="str">
        <f>IF(ISNA(VLOOKUP($B224,outputs!$B:$C,1,0)), "no", "yes")</f>
        <v>no</v>
      </c>
      <c r="P224" s="8" t="str">
        <f>IF(ISNA(VLOOKUP($B224,accuracy!$B:$I,1,0)), "no", "yes")</f>
        <v>no</v>
      </c>
    </row>
    <row r="225" spans="1:16" ht="12.75" customHeight="1">
      <c r="A225" s="5"/>
      <c r="B225" s="5" t="str">
        <f t="shared" si="4"/>
        <v>Hritz 2013, Journal of Archaeological Science (CMATFIIT)</v>
      </c>
      <c r="C225" s="5">
        <v>2013</v>
      </c>
      <c r="D225" s="5" t="s">
        <v>1010</v>
      </c>
      <c r="E225" s="5" t="s">
        <v>1011</v>
      </c>
      <c r="F225" s="5" t="s">
        <v>1012</v>
      </c>
      <c r="G225" s="5" t="s">
        <v>254</v>
      </c>
      <c r="H225" s="5" t="s">
        <v>1013</v>
      </c>
      <c r="I225" s="6" t="s">
        <v>34</v>
      </c>
      <c r="J225" s="5" t="b">
        <f t="shared" ca="1" si="3"/>
        <v>1</v>
      </c>
      <c r="K225" s="7" t="str">
        <f>IF(ISNA(VLOOKUP($B225,geographic!$A:$B,1,0)), "no", "yes")</f>
        <v>yes</v>
      </c>
      <c r="L225" s="8" t="str">
        <f>IF(ISNA(VLOOKUP($B225,scientific!$A:$B,1,0)), "no", "yes")</f>
        <v>yes</v>
      </c>
      <c r="M225" s="8" t="str">
        <f>IF(ISNA(VLOOKUP($B225,datasets!$B:$C,1,0)), "no", "yes")</f>
        <v>no</v>
      </c>
      <c r="N225" s="8" t="str">
        <f>IF(ISNA(VLOOKUP($B225,processing!$B:$C,1,0)), "no", "yes")</f>
        <v>no</v>
      </c>
      <c r="O225" s="8" t="str">
        <f>IF(ISNA(VLOOKUP($B225,outputs!$B:$C,1,0)), "no", "yes")</f>
        <v>no</v>
      </c>
      <c r="P225" s="8" t="str">
        <f>IF(ISNA(VLOOKUP($B225,accuracy!$B:$I,1,0)), "no", "yes")</f>
        <v>no</v>
      </c>
    </row>
    <row r="226" spans="1:16" ht="12.75" customHeight="1">
      <c r="A226" s="5"/>
      <c r="B226" s="5" t="str">
        <f t="shared" si="4"/>
        <v>Huber et al. 2020, Frontiers in Earth Science (GNYI7WD7)</v>
      </c>
      <c r="C226" s="5">
        <v>2020</v>
      </c>
      <c r="D226" s="5" t="s">
        <v>1014</v>
      </c>
      <c r="E226" s="5" t="s">
        <v>1015</v>
      </c>
      <c r="F226" s="5" t="s">
        <v>1016</v>
      </c>
      <c r="G226" s="5" t="s">
        <v>57</v>
      </c>
      <c r="H226" s="5" t="s">
        <v>1017</v>
      </c>
      <c r="I226" s="6" t="s">
        <v>34</v>
      </c>
      <c r="J226" s="5" t="b">
        <f t="shared" ca="1" si="3"/>
        <v>1</v>
      </c>
      <c r="K226" s="7" t="str">
        <f>IF(ISNA(VLOOKUP($B226,geographic!$A:$B,1,0)), "no", "yes")</f>
        <v>yes</v>
      </c>
      <c r="L226" s="8" t="str">
        <f>IF(ISNA(VLOOKUP($B226,scientific!$A:$B,1,0)), "no", "yes")</f>
        <v>yes</v>
      </c>
      <c r="M226" s="8" t="str">
        <f>IF(ISNA(VLOOKUP($B226,datasets!$B:$C,1,0)), "no", "yes")</f>
        <v>no</v>
      </c>
      <c r="N226" s="8" t="str">
        <f>IF(ISNA(VLOOKUP($B226,processing!$B:$C,1,0)), "no", "yes")</f>
        <v>no</v>
      </c>
      <c r="O226" s="8" t="str">
        <f>IF(ISNA(VLOOKUP($B226,outputs!$B:$C,1,0)), "no", "yes")</f>
        <v>no</v>
      </c>
      <c r="P226" s="8" t="str">
        <f>IF(ISNA(VLOOKUP($B226,accuracy!$B:$I,1,0)), "no", "yes")</f>
        <v>no</v>
      </c>
    </row>
    <row r="227" spans="1:16" ht="12.75" customHeight="1">
      <c r="A227" s="6" t="s">
        <v>16</v>
      </c>
      <c r="B227" s="5" t="str">
        <f t="shared" si="4"/>
        <v>James et al. 2017, Earth Surface Processes and Landforms (R9MXFKHV)</v>
      </c>
      <c r="C227" s="5">
        <v>2017</v>
      </c>
      <c r="D227" s="5" t="s">
        <v>1018</v>
      </c>
      <c r="E227" s="5" t="s">
        <v>1019</v>
      </c>
      <c r="F227" s="5" t="s">
        <v>1020</v>
      </c>
      <c r="G227" s="5" t="s">
        <v>38</v>
      </c>
      <c r="H227" s="5" t="s">
        <v>1021</v>
      </c>
      <c r="I227" s="6" t="s">
        <v>34</v>
      </c>
      <c r="J227" s="5" t="b">
        <f t="shared" ca="1" si="3"/>
        <v>1</v>
      </c>
      <c r="K227" s="7" t="str">
        <f>IF(ISNA(VLOOKUP($B227,geographic!$A:$B,1,0)), "no", "yes")</f>
        <v>yes</v>
      </c>
      <c r="L227" s="8" t="str">
        <f>IF(ISNA(VLOOKUP($B227,scientific!$A:$B,1,0)), "no", "yes")</f>
        <v>yes</v>
      </c>
      <c r="M227" s="8" t="str">
        <f>IF(ISNA(VLOOKUP($B227,datasets!$B:$C,1,0)), "no", "yes")</f>
        <v>no</v>
      </c>
      <c r="N227" s="8" t="str">
        <f>IF(ISNA(VLOOKUP($B227,processing!$B:$C,1,0)), "no", "yes")</f>
        <v>no</v>
      </c>
      <c r="O227" s="8" t="str">
        <f>IF(ISNA(VLOOKUP($B227,outputs!$B:$C,1,0)), "no", "yes")</f>
        <v>no</v>
      </c>
      <c r="P227" s="8" t="str">
        <f>IF(ISNA(VLOOKUP($B227,accuracy!$B:$I,1,0)), "no", "yes")</f>
        <v>no</v>
      </c>
    </row>
    <row r="228" spans="1:16" ht="12.75" customHeight="1">
      <c r="A228" s="5"/>
      <c r="B228" s="5" t="str">
        <f t="shared" si="4"/>
        <v>Kaczmarek et al. 2015, Environmental Earth Sciences (F8HE9ZKL)</v>
      </c>
      <c r="C228" s="5">
        <v>2015</v>
      </c>
      <c r="D228" s="5" t="s">
        <v>1022</v>
      </c>
      <c r="E228" s="5" t="s">
        <v>1023</v>
      </c>
      <c r="F228" s="5" t="s">
        <v>1024</v>
      </c>
      <c r="G228" s="5" t="s">
        <v>1025</v>
      </c>
      <c r="H228" s="5" t="s">
        <v>1026</v>
      </c>
      <c r="I228" s="6" t="s">
        <v>34</v>
      </c>
      <c r="J228" s="5" t="b">
        <f t="shared" ca="1" si="3"/>
        <v>1</v>
      </c>
      <c r="K228" s="7" t="str">
        <f>IF(ISNA(VLOOKUP($B228,geographic!$A:$B,1,0)), "no", "yes")</f>
        <v>yes</v>
      </c>
      <c r="L228" s="8" t="str">
        <f>IF(ISNA(VLOOKUP($B228,scientific!$A:$B,1,0)), "no", "yes")</f>
        <v>yes</v>
      </c>
      <c r="M228" s="8" t="str">
        <f>IF(ISNA(VLOOKUP($B228,datasets!$B:$C,1,0)), "no", "yes")</f>
        <v>no</v>
      </c>
      <c r="N228" s="8" t="str">
        <f>IF(ISNA(VLOOKUP($B228,processing!$B:$C,1,0)), "no", "yes")</f>
        <v>no</v>
      </c>
      <c r="O228" s="8" t="str">
        <f>IF(ISNA(VLOOKUP($B228,outputs!$B:$C,1,0)), "no", "yes")</f>
        <v>no</v>
      </c>
      <c r="P228" s="8" t="str">
        <f>IF(ISNA(VLOOKUP($B228,accuracy!$B:$I,1,0)), "no", "yes")</f>
        <v>no</v>
      </c>
    </row>
    <row r="229" spans="1:16" ht="12.75" customHeight="1">
      <c r="A229" s="5"/>
      <c r="B229" s="5" t="str">
        <f t="shared" si="4"/>
        <v>Kadmon and Harari-Kremer 1999, Remote Sensing of Environment (M5KD9M7V)</v>
      </c>
      <c r="C229" s="5">
        <v>1999</v>
      </c>
      <c r="D229" s="5" t="s">
        <v>1027</v>
      </c>
      <c r="E229" s="5" t="s">
        <v>1028</v>
      </c>
      <c r="F229" s="5" t="s">
        <v>1029</v>
      </c>
      <c r="G229" s="5" t="s">
        <v>197</v>
      </c>
      <c r="H229" s="5" t="s">
        <v>1030</v>
      </c>
      <c r="I229" s="6" t="s">
        <v>34</v>
      </c>
      <c r="J229" s="5" t="b">
        <f t="shared" ca="1" si="3"/>
        <v>1</v>
      </c>
      <c r="K229" s="7" t="str">
        <f>IF(ISNA(VLOOKUP($B229,geographic!$A:$B,1,0)), "no", "yes")</f>
        <v>yes</v>
      </c>
      <c r="L229" s="8" t="str">
        <f>IF(ISNA(VLOOKUP($B229,scientific!$A:$B,1,0)), "no", "yes")</f>
        <v>yes</v>
      </c>
      <c r="M229" s="8" t="str">
        <f>IF(ISNA(VLOOKUP($B229,datasets!$B:$C,1,0)), "no", "yes")</f>
        <v>no</v>
      </c>
      <c r="N229" s="8" t="str">
        <f>IF(ISNA(VLOOKUP($B229,processing!$B:$C,1,0)), "no", "yes")</f>
        <v>no</v>
      </c>
      <c r="O229" s="8" t="str">
        <f>IF(ISNA(VLOOKUP($B229,outputs!$B:$C,1,0)), "no", "yes")</f>
        <v>no</v>
      </c>
      <c r="P229" s="8" t="str">
        <f>IF(ISNA(VLOOKUP($B229,accuracy!$B:$I,1,0)), "no", "yes")</f>
        <v>no</v>
      </c>
    </row>
    <row r="230" spans="1:16" ht="12.75" customHeight="1">
      <c r="A230" s="5"/>
      <c r="B230" s="5" t="str">
        <f t="shared" si="4"/>
        <v>Kamola et al. 2020, Remote Sensing (NQKC9FNA)</v>
      </c>
      <c r="C230" s="5">
        <v>2020</v>
      </c>
      <c r="D230" s="5" t="s">
        <v>1031</v>
      </c>
      <c r="E230" s="5" t="s">
        <v>1032</v>
      </c>
      <c r="F230" s="5" t="s">
        <v>1033</v>
      </c>
      <c r="G230" s="5" t="s">
        <v>103</v>
      </c>
      <c r="H230" s="5" t="s">
        <v>1034</v>
      </c>
      <c r="I230" s="6" t="s">
        <v>34</v>
      </c>
      <c r="J230" s="5" t="b">
        <f t="shared" ca="1" si="3"/>
        <v>1</v>
      </c>
      <c r="K230" s="7" t="str">
        <f>IF(ISNA(VLOOKUP($B230,geographic!$A:$B,1,0)), "no", "yes")</f>
        <v>yes</v>
      </c>
      <c r="L230" s="8" t="str">
        <f>IF(ISNA(VLOOKUP($B230,scientific!$A:$B,1,0)), "no", "yes")</f>
        <v>yes</v>
      </c>
      <c r="M230" s="8" t="str">
        <f>IF(ISNA(VLOOKUP($B230,datasets!$B:$C,1,0)), "no", "yes")</f>
        <v>no</v>
      </c>
      <c r="N230" s="8" t="str">
        <f>IF(ISNA(VLOOKUP($B230,processing!$B:$C,1,0)), "no", "yes")</f>
        <v>no</v>
      </c>
      <c r="O230" s="8" t="str">
        <f>IF(ISNA(VLOOKUP($B230,outputs!$B:$C,1,0)), "no", "yes")</f>
        <v>no</v>
      </c>
      <c r="P230" s="8" t="str">
        <f>IF(ISNA(VLOOKUP($B230,accuracy!$B:$I,1,0)), "no", "yes")</f>
        <v>no</v>
      </c>
    </row>
    <row r="231" spans="1:16" ht="12.75" customHeight="1">
      <c r="A231" s="5"/>
      <c r="B231" s="5" t="str">
        <f t="shared" si="4"/>
        <v>Kasai et al. 2019, CATENA (SCD6XKMF)</v>
      </c>
      <c r="C231" s="5">
        <v>2019</v>
      </c>
      <c r="D231" s="5" t="s">
        <v>1035</v>
      </c>
      <c r="E231" s="5" t="s">
        <v>1036</v>
      </c>
      <c r="F231" s="5" t="s">
        <v>1037</v>
      </c>
      <c r="G231" s="5" t="s">
        <v>1038</v>
      </c>
      <c r="H231" s="5" t="s">
        <v>1039</v>
      </c>
      <c r="I231" s="6" t="s">
        <v>34</v>
      </c>
      <c r="J231" s="5" t="b">
        <f t="shared" ca="1" si="3"/>
        <v>1</v>
      </c>
      <c r="K231" s="7" t="str">
        <f>IF(ISNA(VLOOKUP($B231,geographic!$A:$B,1,0)), "no", "yes")</f>
        <v>yes</v>
      </c>
      <c r="L231" s="8" t="str">
        <f>IF(ISNA(VLOOKUP($B231,scientific!$A:$B,1,0)), "no", "yes")</f>
        <v>yes</v>
      </c>
      <c r="M231" s="8" t="str">
        <f>IF(ISNA(VLOOKUP($B231,datasets!$B:$C,1,0)), "no", "yes")</f>
        <v>no</v>
      </c>
      <c r="N231" s="8" t="str">
        <f>IF(ISNA(VLOOKUP($B231,processing!$B:$C,1,0)), "no", "yes")</f>
        <v>no</v>
      </c>
      <c r="O231" s="8" t="str">
        <f>IF(ISNA(VLOOKUP($B231,outputs!$B:$C,1,0)), "no", "yes")</f>
        <v>no</v>
      </c>
      <c r="P231" s="8" t="str">
        <f>IF(ISNA(VLOOKUP($B231,accuracy!$B:$I,1,0)), "no", "yes")</f>
        <v>no</v>
      </c>
    </row>
    <row r="232" spans="1:16" ht="12.75" customHeight="1">
      <c r="A232" s="5"/>
      <c r="B232" s="5" t="str">
        <f t="shared" si="4"/>
        <v>Kaufmann et al. 2019, Kartografija i geoinformacije (I9IY9Y4S)</v>
      </c>
      <c r="C232" s="5">
        <v>2019</v>
      </c>
      <c r="D232" s="5" t="s">
        <v>1040</v>
      </c>
      <c r="E232" s="5" t="s">
        <v>1041</v>
      </c>
      <c r="F232" s="5" t="s">
        <v>1042</v>
      </c>
      <c r="G232" s="5" t="s">
        <v>1043</v>
      </c>
      <c r="H232" s="5" t="s">
        <v>1044</v>
      </c>
      <c r="I232" s="6" t="s">
        <v>34</v>
      </c>
      <c r="J232" s="5" t="b">
        <f t="shared" ca="1" si="3"/>
        <v>1</v>
      </c>
      <c r="K232" s="7" t="str">
        <f>IF(ISNA(VLOOKUP($B232,geographic!$A:$B,1,0)), "no", "yes")</f>
        <v>yes</v>
      </c>
      <c r="L232" s="8" t="str">
        <f>IF(ISNA(VLOOKUP($B232,scientific!$A:$B,1,0)), "no", "yes")</f>
        <v>yes</v>
      </c>
      <c r="M232" s="8" t="str">
        <f>IF(ISNA(VLOOKUP($B232,datasets!$B:$C,1,0)), "no", "yes")</f>
        <v>no</v>
      </c>
      <c r="N232" s="8" t="str">
        <f>IF(ISNA(VLOOKUP($B232,processing!$B:$C,1,0)), "no", "yes")</f>
        <v>no</v>
      </c>
      <c r="O232" s="8" t="str">
        <f>IF(ISNA(VLOOKUP($B232,outputs!$B:$C,1,0)), "no", "yes")</f>
        <v>no</v>
      </c>
      <c r="P232" s="8" t="str">
        <f>IF(ISNA(VLOOKUP($B232,accuracy!$B:$I,1,0)), "no", "yes")</f>
        <v>no</v>
      </c>
    </row>
    <row r="233" spans="1:16" ht="12.75" customHeight="1">
      <c r="A233" s="5"/>
      <c r="B233" s="5" t="str">
        <f t="shared" si="4"/>
        <v>Kim et al. 2010, Journal of Terrestrial Observation (NLQH2RKK)</v>
      </c>
      <c r="C233" s="5">
        <v>2010</v>
      </c>
      <c r="D233" s="5" t="s">
        <v>1045</v>
      </c>
      <c r="E233" s="5" t="s">
        <v>1046</v>
      </c>
      <c r="F233" s="5" t="s">
        <v>1047</v>
      </c>
      <c r="G233" s="5" t="s">
        <v>1048</v>
      </c>
      <c r="I233" s="6" t="s">
        <v>34</v>
      </c>
      <c r="J233" s="5" t="b">
        <f t="shared" ca="1" si="3"/>
        <v>1</v>
      </c>
      <c r="K233" s="7" t="str">
        <f>IF(ISNA(VLOOKUP($B233,geographic!$A:$B,1,0)), "no", "yes")</f>
        <v>yes</v>
      </c>
      <c r="L233" s="8" t="str">
        <f>IF(ISNA(VLOOKUP($B233,scientific!$A:$B,1,0)), "no", "yes")</f>
        <v>yes</v>
      </c>
      <c r="M233" s="8" t="str">
        <f>IF(ISNA(VLOOKUP($B233,datasets!$B:$C,1,0)), "no", "yes")</f>
        <v>no</v>
      </c>
      <c r="N233" s="8" t="str">
        <f>IF(ISNA(VLOOKUP($B233,processing!$B:$C,1,0)), "no", "yes")</f>
        <v>no</v>
      </c>
      <c r="O233" s="8" t="str">
        <f>IF(ISNA(VLOOKUP($B233,outputs!$B:$C,1,0)), "no", "yes")</f>
        <v>no</v>
      </c>
      <c r="P233" s="8" t="str">
        <f>IF(ISNA(VLOOKUP($B233,accuracy!$B:$I,1,0)), "no", "yes")</f>
        <v>no</v>
      </c>
    </row>
    <row r="234" spans="1:16" ht="12.75" customHeight="1">
      <c r="A234" s="5"/>
      <c r="B234" s="5" t="str">
        <f t="shared" si="4"/>
        <v>Lallias-Tacon et al. 2017, CATENA (RQL9V3UF)</v>
      </c>
      <c r="C234" s="5">
        <v>2017</v>
      </c>
      <c r="D234" s="5" t="s">
        <v>1049</v>
      </c>
      <c r="E234" s="5" t="s">
        <v>1050</v>
      </c>
      <c r="F234" s="5" t="s">
        <v>1051</v>
      </c>
      <c r="G234" s="5" t="s">
        <v>1038</v>
      </c>
      <c r="H234" s="5" t="s">
        <v>1052</v>
      </c>
      <c r="I234" s="6" t="s">
        <v>34</v>
      </c>
      <c r="J234" s="5" t="b">
        <f t="shared" ca="1" si="3"/>
        <v>1</v>
      </c>
      <c r="K234" s="7" t="str">
        <f>IF(ISNA(VLOOKUP($B234,geographic!$A:$B,1,0)), "no", "yes")</f>
        <v>yes</v>
      </c>
      <c r="L234" s="8" t="str">
        <f>IF(ISNA(VLOOKUP($B234,scientific!$A:$B,1,0)), "no", "yes")</f>
        <v>yes</v>
      </c>
      <c r="M234" s="8" t="str">
        <f>IF(ISNA(VLOOKUP($B234,datasets!$B:$C,1,0)), "no", "yes")</f>
        <v>no</v>
      </c>
      <c r="N234" s="8" t="str">
        <f>IF(ISNA(VLOOKUP($B234,processing!$B:$C,1,0)), "no", "yes")</f>
        <v>no</v>
      </c>
      <c r="O234" s="8" t="str">
        <f>IF(ISNA(VLOOKUP($B234,outputs!$B:$C,1,0)), "no", "yes")</f>
        <v>no</v>
      </c>
      <c r="P234" s="8" t="str">
        <f>IF(ISNA(VLOOKUP($B234,accuracy!$B:$I,1,0)), "no", "yes")</f>
        <v>no</v>
      </c>
    </row>
    <row r="235" spans="1:16" ht="12.75" customHeight="1">
      <c r="A235" s="5"/>
      <c r="B235" s="5" t="str">
        <f t="shared" si="4"/>
        <v>Lasaponara et al. 2018, Surveys in Geophysics (39CSU9ZG)</v>
      </c>
      <c r="C235" s="5">
        <v>2018</v>
      </c>
      <c r="D235" s="5" t="s">
        <v>1053</v>
      </c>
      <c r="E235" s="5" t="s">
        <v>1054</v>
      </c>
      <c r="F235" s="5" t="s">
        <v>1055</v>
      </c>
      <c r="G235" s="5" t="s">
        <v>1056</v>
      </c>
      <c r="H235" s="5" t="s">
        <v>1057</v>
      </c>
      <c r="I235" s="6" t="s">
        <v>34</v>
      </c>
      <c r="J235" s="5" t="b">
        <f t="shared" ca="1" si="3"/>
        <v>1</v>
      </c>
      <c r="K235" s="7" t="str">
        <f>IF(ISNA(VLOOKUP($B235,geographic!$A:$B,1,0)), "no", "yes")</f>
        <v>yes</v>
      </c>
      <c r="L235" s="8" t="str">
        <f>IF(ISNA(VLOOKUP($B235,scientific!$A:$B,1,0)), "no", "yes")</f>
        <v>yes</v>
      </c>
      <c r="M235" s="8" t="str">
        <f>IF(ISNA(VLOOKUP($B235,datasets!$B:$C,1,0)), "no", "yes")</f>
        <v>no</v>
      </c>
      <c r="N235" s="8" t="str">
        <f>IF(ISNA(VLOOKUP($B235,processing!$B:$C,1,0)), "no", "yes")</f>
        <v>no</v>
      </c>
      <c r="O235" s="8" t="str">
        <f>IF(ISNA(VLOOKUP($B235,outputs!$B:$C,1,0)), "no", "yes")</f>
        <v>no</v>
      </c>
      <c r="P235" s="8" t="str">
        <f>IF(ISNA(VLOOKUP($B235,accuracy!$B:$I,1,0)), "no", "yes")</f>
        <v>no</v>
      </c>
    </row>
    <row r="236" spans="1:16" ht="12.75" customHeight="1">
      <c r="A236" s="5"/>
      <c r="B236" s="5" t="str">
        <f t="shared" si="4"/>
        <v>Lauer et al. 2017, Geomorphology (RXHC34KU)</v>
      </c>
      <c r="C236" s="5">
        <v>2017</v>
      </c>
      <c r="D236" s="5" t="s">
        <v>1058</v>
      </c>
      <c r="E236" s="5" t="s">
        <v>1059</v>
      </c>
      <c r="F236" s="5" t="s">
        <v>1060</v>
      </c>
      <c r="G236" s="5" t="s">
        <v>173</v>
      </c>
      <c r="H236" s="5" t="s">
        <v>1061</v>
      </c>
      <c r="I236" s="6" t="s">
        <v>34</v>
      </c>
      <c r="J236" s="5" t="b">
        <f t="shared" ca="1" si="3"/>
        <v>1</v>
      </c>
      <c r="K236" s="7" t="str">
        <f>IF(ISNA(VLOOKUP($B236,geographic!$A:$B,1,0)), "no", "yes")</f>
        <v>yes</v>
      </c>
      <c r="L236" s="8" t="str">
        <f>IF(ISNA(VLOOKUP($B236,scientific!$A:$B,1,0)), "no", "yes")</f>
        <v>yes</v>
      </c>
      <c r="M236" s="8" t="str">
        <f>IF(ISNA(VLOOKUP($B236,datasets!$B:$C,1,0)), "no", "yes")</f>
        <v>no</v>
      </c>
      <c r="N236" s="8" t="str">
        <f>IF(ISNA(VLOOKUP($B236,processing!$B:$C,1,0)), "no", "yes")</f>
        <v>no</v>
      </c>
      <c r="O236" s="8" t="str">
        <f>IF(ISNA(VLOOKUP($B236,outputs!$B:$C,1,0)), "no", "yes")</f>
        <v>no</v>
      </c>
      <c r="P236" s="8" t="str">
        <f>IF(ISNA(VLOOKUP($B236,accuracy!$B:$I,1,0)), "no", "yes")</f>
        <v>no</v>
      </c>
    </row>
    <row r="237" spans="1:16" ht="12.75" customHeight="1">
      <c r="A237" s="5"/>
      <c r="B237" s="5" t="str">
        <f t="shared" si="4"/>
        <v>Leonard et al. 2020, Earth Surface Processes and Landforms (JSTNF3HH)</v>
      </c>
      <c r="C237" s="5">
        <v>2020</v>
      </c>
      <c r="D237" s="5" t="s">
        <v>1062</v>
      </c>
      <c r="E237" s="5" t="s">
        <v>1063</v>
      </c>
      <c r="F237" s="5" t="s">
        <v>1064</v>
      </c>
      <c r="G237" s="5" t="s">
        <v>38</v>
      </c>
      <c r="H237" s="5" t="s">
        <v>1065</v>
      </c>
      <c r="I237" s="6" t="s">
        <v>34</v>
      </c>
      <c r="J237" s="5" t="b">
        <f t="shared" ca="1" si="3"/>
        <v>1</v>
      </c>
      <c r="K237" s="7" t="str">
        <f>IF(ISNA(VLOOKUP($B237,geographic!$A:$B,1,0)), "no", "yes")</f>
        <v>yes</v>
      </c>
      <c r="L237" s="8" t="str">
        <f>IF(ISNA(VLOOKUP($B237,scientific!$A:$B,1,0)), "no", "yes")</f>
        <v>yes</v>
      </c>
      <c r="M237" s="8" t="str">
        <f>IF(ISNA(VLOOKUP($B237,datasets!$B:$C,1,0)), "no", "yes")</f>
        <v>no</v>
      </c>
      <c r="N237" s="8" t="str">
        <f>IF(ISNA(VLOOKUP($B237,processing!$B:$C,1,0)), "no", "yes")</f>
        <v>no</v>
      </c>
      <c r="O237" s="8" t="str">
        <f>IF(ISNA(VLOOKUP($B237,outputs!$B:$C,1,0)), "no", "yes")</f>
        <v>no</v>
      </c>
      <c r="P237" s="8" t="str">
        <f>IF(ISNA(VLOOKUP($B237,accuracy!$B:$I,1,0)), "no", "yes")</f>
        <v>no</v>
      </c>
    </row>
    <row r="238" spans="1:16" ht="12.75" customHeight="1">
      <c r="A238" s="5"/>
      <c r="B238" s="5" t="str">
        <f t="shared" si="4"/>
        <v>Lewis 2021, Militarizing Outer Space (D5H324B4)</v>
      </c>
      <c r="C238" s="5">
        <v>2021</v>
      </c>
      <c r="D238" s="5" t="s">
        <v>1066</v>
      </c>
      <c r="E238" s="5" t="s">
        <v>1067</v>
      </c>
      <c r="F238" s="5" t="s">
        <v>1068</v>
      </c>
      <c r="G238" s="5" t="s">
        <v>878</v>
      </c>
      <c r="H238" s="5" t="s">
        <v>1069</v>
      </c>
      <c r="I238" s="6" t="s">
        <v>34</v>
      </c>
      <c r="J238" s="5" t="b">
        <f t="shared" ca="1" si="3"/>
        <v>1</v>
      </c>
      <c r="K238" s="7" t="str">
        <f>IF(ISNA(VLOOKUP($B238,geographic!$A:$B,1,0)), "no", "yes")</f>
        <v>yes</v>
      </c>
      <c r="L238" s="8" t="str">
        <f>IF(ISNA(VLOOKUP($B238,scientific!$A:$B,1,0)), "no", "yes")</f>
        <v>yes</v>
      </c>
      <c r="M238" s="8" t="str">
        <f>IF(ISNA(VLOOKUP($B238,datasets!$B:$C,1,0)), "no", "yes")</f>
        <v>no</v>
      </c>
      <c r="N238" s="8" t="str">
        <f>IF(ISNA(VLOOKUP($B238,processing!$B:$C,1,0)), "no", "yes")</f>
        <v>no</v>
      </c>
      <c r="O238" s="8" t="str">
        <f>IF(ISNA(VLOOKUP($B238,outputs!$B:$C,1,0)), "no", "yes")</f>
        <v>no</v>
      </c>
      <c r="P238" s="8" t="str">
        <f>IF(ISNA(VLOOKUP($B238,accuracy!$B:$I,1,0)), "no", "yes")</f>
        <v>no</v>
      </c>
    </row>
    <row r="239" spans="1:16" ht="12.75" customHeight="1">
      <c r="A239" s="6" t="s">
        <v>16</v>
      </c>
      <c r="B239" s="5" t="str">
        <f t="shared" si="4"/>
        <v>Llena et al. 2019, Science of The Total Environment (R8LVYA8W)</v>
      </c>
      <c r="C239" s="5">
        <v>2019</v>
      </c>
      <c r="D239" s="5" t="s">
        <v>1070</v>
      </c>
      <c r="E239" s="5" t="s">
        <v>380</v>
      </c>
      <c r="F239" s="5" t="s">
        <v>1071</v>
      </c>
      <c r="G239" s="5" t="s">
        <v>603</v>
      </c>
      <c r="H239" s="5" t="s">
        <v>1072</v>
      </c>
      <c r="I239" s="6" t="s">
        <v>34</v>
      </c>
      <c r="J239" s="5" t="b">
        <f t="shared" ca="1" si="3"/>
        <v>1</v>
      </c>
      <c r="K239" s="7" t="str">
        <f>IF(ISNA(VLOOKUP($B239,geographic!$A:$B,1,0)), "no", "yes")</f>
        <v>yes</v>
      </c>
      <c r="L239" s="8" t="str">
        <f>IF(ISNA(VLOOKUP($B239,scientific!$A:$B,1,0)), "no", "yes")</f>
        <v>yes</v>
      </c>
      <c r="M239" s="8" t="str">
        <f>IF(ISNA(VLOOKUP($B239,datasets!$B:$C,1,0)), "no", "yes")</f>
        <v>no</v>
      </c>
      <c r="N239" s="8" t="str">
        <f>IF(ISNA(VLOOKUP($B239,processing!$B:$C,1,0)), "no", "yes")</f>
        <v>no</v>
      </c>
      <c r="O239" s="8" t="str">
        <f>IF(ISNA(VLOOKUP($B239,outputs!$B:$C,1,0)), "no", "yes")</f>
        <v>no</v>
      </c>
      <c r="P239" s="8" t="str">
        <f>IF(ISNA(VLOOKUP($B239,accuracy!$B:$I,1,0)), "no", "yes")</f>
        <v>no</v>
      </c>
    </row>
    <row r="240" spans="1:16" ht="12.75" customHeight="1">
      <c r="A240" s="5"/>
      <c r="B240" s="5" t="str">
        <f t="shared" si="4"/>
        <v>López Moreno et al. 2020, Cuadernos de Investigación Geográfica (TJVEEKFM)</v>
      </c>
      <c r="C240" s="5">
        <v>2020</v>
      </c>
      <c r="D240" s="5" t="s">
        <v>1073</v>
      </c>
      <c r="E240" s="5" t="s">
        <v>1074</v>
      </c>
      <c r="F240" s="5" t="s">
        <v>1075</v>
      </c>
      <c r="G240" s="5" t="s">
        <v>1076</v>
      </c>
      <c r="H240" s="5" t="s">
        <v>1077</v>
      </c>
      <c r="I240" s="6" t="s">
        <v>34</v>
      </c>
      <c r="J240" s="5" t="b">
        <f t="shared" ca="1" si="3"/>
        <v>1</v>
      </c>
      <c r="K240" s="7" t="str">
        <f>IF(ISNA(VLOOKUP($B240,geographic!$A:$B,1,0)), "no", "yes")</f>
        <v>yes</v>
      </c>
      <c r="L240" s="8" t="str">
        <f>IF(ISNA(VLOOKUP($B240,scientific!$A:$B,1,0)), "no", "yes")</f>
        <v>yes</v>
      </c>
      <c r="M240" s="8" t="str">
        <f>IF(ISNA(VLOOKUP($B240,datasets!$B:$C,1,0)), "no", "yes")</f>
        <v>no</v>
      </c>
      <c r="N240" s="8" t="str">
        <f>IF(ISNA(VLOOKUP($B240,processing!$B:$C,1,0)), "no", "yes")</f>
        <v>no</v>
      </c>
      <c r="O240" s="8" t="str">
        <f>IF(ISNA(VLOOKUP($B240,outputs!$B:$C,1,0)), "no", "yes")</f>
        <v>no</v>
      </c>
      <c r="P240" s="8" t="str">
        <f>IF(ISNA(VLOOKUP($B240,accuracy!$B:$I,1,0)), "no", "yes")</f>
        <v>no</v>
      </c>
    </row>
    <row r="241" spans="1:16" ht="12.75" customHeight="1">
      <c r="A241" s="5"/>
      <c r="B241" s="5" t="str">
        <f t="shared" si="4"/>
        <v>Luo et al. 2019, Remote Sensing of Environment (2KUDYE4T)</v>
      </c>
      <c r="C241" s="5">
        <v>2019</v>
      </c>
      <c r="D241" s="5" t="s">
        <v>1078</v>
      </c>
      <c r="E241" s="5" t="s">
        <v>1079</v>
      </c>
      <c r="F241" s="5" t="s">
        <v>1080</v>
      </c>
      <c r="G241" s="5" t="s">
        <v>197</v>
      </c>
      <c r="H241" s="5" t="s">
        <v>1081</v>
      </c>
      <c r="I241" s="6" t="s">
        <v>34</v>
      </c>
      <c r="J241" s="5" t="b">
        <f t="shared" ca="1" si="3"/>
        <v>1</v>
      </c>
      <c r="K241" s="7" t="str">
        <f>IF(ISNA(VLOOKUP($B241,geographic!$A:$B,1,0)), "no", "yes")</f>
        <v>yes</v>
      </c>
      <c r="L241" s="8" t="str">
        <f>IF(ISNA(VLOOKUP($B241,scientific!$A:$B,1,0)), "no", "yes")</f>
        <v>yes</v>
      </c>
      <c r="M241" s="8" t="str">
        <f>IF(ISNA(VLOOKUP($B241,datasets!$B:$C,1,0)), "no", "yes")</f>
        <v>no</v>
      </c>
      <c r="N241" s="8" t="str">
        <f>IF(ISNA(VLOOKUP($B241,processing!$B:$C,1,0)), "no", "yes")</f>
        <v>no</v>
      </c>
      <c r="O241" s="8" t="str">
        <f>IF(ISNA(VLOOKUP($B241,outputs!$B:$C,1,0)), "no", "yes")</f>
        <v>no</v>
      </c>
      <c r="P241" s="8" t="str">
        <f>IF(ISNA(VLOOKUP($B241,accuracy!$B:$I,1,0)), "no", "yes")</f>
        <v>no</v>
      </c>
    </row>
    <row r="242" spans="1:16" ht="12.75" customHeight="1">
      <c r="A242" s="5"/>
      <c r="B242" s="5" t="str">
        <f t="shared" si="4"/>
        <v>Lysandrou and Agapiou 2020, Open Archaeology (5XQY2TWQ)</v>
      </c>
      <c r="C242" s="5">
        <v>2020</v>
      </c>
      <c r="D242" s="5" t="s">
        <v>1082</v>
      </c>
      <c r="E242" s="5" t="s">
        <v>1083</v>
      </c>
      <c r="F242" s="5" t="s">
        <v>1084</v>
      </c>
      <c r="G242" s="5" t="s">
        <v>1085</v>
      </c>
      <c r="H242" s="5" t="s">
        <v>1086</v>
      </c>
      <c r="I242" s="6" t="s">
        <v>34</v>
      </c>
      <c r="J242" s="5" t="b">
        <f t="shared" ca="1" si="3"/>
        <v>1</v>
      </c>
      <c r="K242" s="7" t="str">
        <f>IF(ISNA(VLOOKUP($B242,geographic!$A:$B,1,0)), "no", "yes")</f>
        <v>yes</v>
      </c>
      <c r="L242" s="8" t="str">
        <f>IF(ISNA(VLOOKUP($B242,scientific!$A:$B,1,0)), "no", "yes")</f>
        <v>yes</v>
      </c>
      <c r="M242" s="8" t="str">
        <f>IF(ISNA(VLOOKUP($B242,datasets!$B:$C,1,0)), "no", "yes")</f>
        <v>no</v>
      </c>
      <c r="N242" s="8" t="str">
        <f>IF(ISNA(VLOOKUP($B242,processing!$B:$C,1,0)), "no", "yes")</f>
        <v>no</v>
      </c>
      <c r="O242" s="8" t="str">
        <f>IF(ISNA(VLOOKUP($B242,outputs!$B:$C,1,0)), "no", "yes")</f>
        <v>no</v>
      </c>
      <c r="P242" s="8" t="str">
        <f>IF(ISNA(VLOOKUP($B242,accuracy!$B:$I,1,0)), "no", "yes")</f>
        <v>no</v>
      </c>
    </row>
    <row r="243" spans="1:16" ht="12.75" customHeight="1">
      <c r="A243" s="19"/>
      <c r="B243" s="5" t="str">
        <f t="shared" si="4"/>
        <v>Mackey and Roering 2011, Geological Society of America Bulletin (SATIYNUL)</v>
      </c>
      <c r="C243" s="5">
        <v>2011</v>
      </c>
      <c r="D243" s="5" t="s">
        <v>1087</v>
      </c>
      <c r="E243" s="5" t="s">
        <v>1088</v>
      </c>
      <c r="F243" s="5" t="s">
        <v>1089</v>
      </c>
      <c r="G243" s="5" t="s">
        <v>1090</v>
      </c>
      <c r="H243" s="5" t="s">
        <v>1091</v>
      </c>
      <c r="I243" s="6" t="s">
        <v>34</v>
      </c>
      <c r="J243" s="5" t="b">
        <f t="shared" ca="1" si="3"/>
        <v>1</v>
      </c>
      <c r="K243" s="7" t="str">
        <f>IF(ISNA(VLOOKUP($B243,geographic!$A:$B,1,0)), "no", "yes")</f>
        <v>yes</v>
      </c>
      <c r="L243" s="8" t="str">
        <f>IF(ISNA(VLOOKUP($B243,scientific!$A:$B,1,0)), "no", "yes")</f>
        <v>yes</v>
      </c>
      <c r="M243" s="8" t="str">
        <f>IF(ISNA(VLOOKUP($B243,datasets!$B:$C,1,0)), "no", "yes")</f>
        <v>no</v>
      </c>
      <c r="N243" s="8" t="str">
        <f>IF(ISNA(VLOOKUP($B243,processing!$B:$C,1,0)), "no", "yes")</f>
        <v>no</v>
      </c>
      <c r="O243" s="8" t="str">
        <f>IF(ISNA(VLOOKUP($B243,outputs!$B:$C,1,0)), "no", "yes")</f>
        <v>no</v>
      </c>
      <c r="P243" s="8" t="str">
        <f>IF(ISNA(VLOOKUP($B243,accuracy!$B:$I,1,0)), "no", "yes")</f>
        <v>no</v>
      </c>
    </row>
    <row r="244" spans="1:16" ht="12.75" customHeight="1">
      <c r="A244" s="4" t="s">
        <v>28</v>
      </c>
      <c r="B244" s="5" t="str">
        <f t="shared" si="4"/>
        <v>Maiwald et al. 2017, ISPRS - International Archives of the Photogrammetry, Remote Sensing and Spatial Information Sciences (YWYJBRXU)</v>
      </c>
      <c r="C244" s="5">
        <v>2017</v>
      </c>
      <c r="D244" s="5" t="s">
        <v>1092</v>
      </c>
      <c r="E244" s="5" t="s">
        <v>1093</v>
      </c>
      <c r="F244" s="5" t="s">
        <v>1094</v>
      </c>
      <c r="G244" s="5" t="s">
        <v>193</v>
      </c>
      <c r="H244" s="5" t="s">
        <v>1095</v>
      </c>
      <c r="I244" s="6" t="s">
        <v>34</v>
      </c>
      <c r="J244" s="5" t="b">
        <f t="shared" ca="1" si="3"/>
        <v>1</v>
      </c>
      <c r="K244" s="7" t="str">
        <f>IF(ISNA(VLOOKUP($B244,geographic!$A:$B,1,0)), "no", "yes")</f>
        <v>yes</v>
      </c>
      <c r="L244" s="8" t="str">
        <f>IF(ISNA(VLOOKUP($B244,scientific!$A:$B,1,0)), "no", "yes")</f>
        <v>yes</v>
      </c>
      <c r="M244" s="8" t="str">
        <f>IF(ISNA(VLOOKUP($B244,datasets!$B:$C,1,0)), "no", "yes")</f>
        <v>no</v>
      </c>
      <c r="N244" s="8" t="str">
        <f>IF(ISNA(VLOOKUP($B244,processing!$B:$C,1,0)), "no", "yes")</f>
        <v>no</v>
      </c>
      <c r="O244" s="8" t="str">
        <f>IF(ISNA(VLOOKUP($B244,outputs!$B:$C,1,0)), "no", "yes")</f>
        <v>no</v>
      </c>
      <c r="P244" s="8" t="str">
        <f>IF(ISNA(VLOOKUP($B244,accuracy!$B:$I,1,0)), "no", "yes")</f>
        <v>no</v>
      </c>
    </row>
    <row r="245" spans="1:16" ht="12.75" customHeight="1">
      <c r="A245" s="19"/>
      <c r="B245" s="5" t="str">
        <f t="shared" si="4"/>
        <v>Malmros et al. 2016, Journal of Glaciology (PYAK2HCD)</v>
      </c>
      <c r="C245" s="5">
        <v>2016</v>
      </c>
      <c r="D245" s="5" t="s">
        <v>1096</v>
      </c>
      <c r="E245" s="5" t="s">
        <v>1097</v>
      </c>
      <c r="F245" s="5" t="s">
        <v>1098</v>
      </c>
      <c r="G245" s="5" t="s">
        <v>32</v>
      </c>
      <c r="H245" s="5" t="s">
        <v>1099</v>
      </c>
      <c r="I245" s="6" t="s">
        <v>34</v>
      </c>
      <c r="J245" s="5" t="b">
        <f t="shared" ca="1" si="3"/>
        <v>1</v>
      </c>
      <c r="K245" s="7" t="str">
        <f>IF(ISNA(VLOOKUP($B245,geographic!$A:$B,1,0)), "no", "yes")</f>
        <v>yes</v>
      </c>
      <c r="L245" s="8" t="str">
        <f>IF(ISNA(VLOOKUP($B245,scientific!$A:$B,1,0)), "no", "yes")</f>
        <v>yes</v>
      </c>
      <c r="M245" s="8" t="str">
        <f>IF(ISNA(VLOOKUP($B245,datasets!$B:$C,1,0)), "no", "yes")</f>
        <v>no</v>
      </c>
      <c r="N245" s="8" t="str">
        <f>IF(ISNA(VLOOKUP($B245,processing!$B:$C,1,0)), "no", "yes")</f>
        <v>no</v>
      </c>
      <c r="O245" s="8" t="str">
        <f>IF(ISNA(VLOOKUP($B245,outputs!$B:$C,1,0)), "no", "yes")</f>
        <v>no</v>
      </c>
      <c r="P245" s="8" t="str">
        <f>IF(ISNA(VLOOKUP($B245,accuracy!$B:$I,1,0)), "no", "yes")</f>
        <v>no</v>
      </c>
    </row>
    <row r="246" spans="1:16" ht="12.75" customHeight="1">
      <c r="A246" s="19"/>
      <c r="B246" s="5" t="str">
        <f t="shared" si="4"/>
        <v>Mantellini and Berdimuradov 2019, Archaeological Research in Asia (A7BV6B4Y)</v>
      </c>
      <c r="C246" s="5">
        <v>2019</v>
      </c>
      <c r="D246" s="5" t="s">
        <v>1100</v>
      </c>
      <c r="E246" s="5" t="s">
        <v>1101</v>
      </c>
      <c r="F246" s="5" t="s">
        <v>1102</v>
      </c>
      <c r="G246" s="5" t="s">
        <v>1103</v>
      </c>
      <c r="H246" s="5" t="s">
        <v>1104</v>
      </c>
      <c r="I246" s="6" t="s">
        <v>34</v>
      </c>
      <c r="J246" s="5" t="b">
        <f t="shared" ca="1" si="3"/>
        <v>1</v>
      </c>
      <c r="K246" s="7" t="str">
        <f>IF(ISNA(VLOOKUP($B246,geographic!$A:$B,1,0)), "no", "yes")</f>
        <v>yes</v>
      </c>
      <c r="L246" s="8" t="str">
        <f>IF(ISNA(VLOOKUP($B246,scientific!$A:$B,1,0)), "no", "yes")</f>
        <v>yes</v>
      </c>
      <c r="M246" s="8" t="str">
        <f>IF(ISNA(VLOOKUP($B246,datasets!$B:$C,1,0)), "no", "yes")</f>
        <v>no</v>
      </c>
      <c r="N246" s="8" t="str">
        <f>IF(ISNA(VLOOKUP($B246,processing!$B:$C,1,0)), "no", "yes")</f>
        <v>no</v>
      </c>
      <c r="O246" s="8" t="str">
        <f>IF(ISNA(VLOOKUP($B246,outputs!$B:$C,1,0)), "no", "yes")</f>
        <v>no</v>
      </c>
      <c r="P246" s="8" t="str">
        <f>IF(ISNA(VLOOKUP($B246,accuracy!$B:$I,1,0)), "no", "yes")</f>
        <v>no</v>
      </c>
    </row>
    <row r="247" spans="1:16" ht="12.75" customHeight="1">
      <c r="A247" s="5"/>
      <c r="B247" s="5" t="str">
        <f t="shared" si="4"/>
        <v>Masiokas et al. 2015, Journal of Glaciology (RK5AJFEA)</v>
      </c>
      <c r="C247" s="5">
        <v>2015</v>
      </c>
      <c r="D247" s="5" t="s">
        <v>1105</v>
      </c>
      <c r="E247" s="5" t="s">
        <v>1106</v>
      </c>
      <c r="F247" s="5" t="s">
        <v>1107</v>
      </c>
      <c r="G247" s="5" t="s">
        <v>32</v>
      </c>
      <c r="H247" s="5" t="s">
        <v>1108</v>
      </c>
      <c r="I247" s="6" t="s">
        <v>34</v>
      </c>
      <c r="J247" s="5" t="b">
        <f t="shared" ca="1" si="3"/>
        <v>1</v>
      </c>
      <c r="K247" s="7" t="str">
        <f>IF(ISNA(VLOOKUP($B247,geographic!$A:$B,1,0)), "no", "yes")</f>
        <v>yes</v>
      </c>
      <c r="L247" s="8" t="str">
        <f>IF(ISNA(VLOOKUP($B247,scientific!$A:$B,1,0)), "no", "yes")</f>
        <v>yes</v>
      </c>
      <c r="M247" s="8" t="str">
        <f>IF(ISNA(VLOOKUP($B247,datasets!$B:$C,1,0)), "no", "yes")</f>
        <v>no</v>
      </c>
      <c r="N247" s="8" t="str">
        <f>IF(ISNA(VLOOKUP($B247,processing!$B:$C,1,0)), "no", "yes")</f>
        <v>no</v>
      </c>
      <c r="O247" s="8" t="str">
        <f>IF(ISNA(VLOOKUP($B247,outputs!$B:$C,1,0)), "no", "yes")</f>
        <v>no</v>
      </c>
      <c r="P247" s="8" t="str">
        <f>IF(ISNA(VLOOKUP($B247,accuracy!$B:$I,1,0)), "no", "yes")</f>
        <v>no</v>
      </c>
    </row>
    <row r="248" spans="1:16" ht="12.75" customHeight="1">
      <c r="A248" s="6" t="s">
        <v>28</v>
      </c>
      <c r="B248" s="5" t="str">
        <f t="shared" si="4"/>
        <v>Maurer 2015,  (U584VP9I)</v>
      </c>
      <c r="C248" s="5">
        <v>2015</v>
      </c>
      <c r="D248" s="5" t="s">
        <v>1109</v>
      </c>
      <c r="E248" s="5" t="s">
        <v>1110</v>
      </c>
      <c r="F248" s="5" t="s">
        <v>1111</v>
      </c>
      <c r="I248" s="6" t="s">
        <v>34</v>
      </c>
      <c r="J248" s="5" t="b">
        <f t="shared" ca="1" si="3"/>
        <v>1</v>
      </c>
      <c r="K248" s="7" t="str">
        <f>IF(ISNA(VLOOKUP($B248,geographic!$A:$B,1,0)), "no", "yes")</f>
        <v>yes</v>
      </c>
      <c r="L248" s="8" t="str">
        <f>IF(ISNA(VLOOKUP($B248,scientific!$A:$B,1,0)), "no", "yes")</f>
        <v>yes</v>
      </c>
      <c r="M248" s="8" t="str">
        <f>IF(ISNA(VLOOKUP($B248,datasets!$B:$C,1,0)), "no", "yes")</f>
        <v>no</v>
      </c>
      <c r="N248" s="8" t="str">
        <f>IF(ISNA(VLOOKUP($B248,processing!$B:$C,1,0)), "no", "yes")</f>
        <v>no</v>
      </c>
      <c r="O248" s="8" t="str">
        <f>IF(ISNA(VLOOKUP($B248,outputs!$B:$C,1,0)), "no", "yes")</f>
        <v>no</v>
      </c>
      <c r="P248" s="8" t="str">
        <f>IF(ISNA(VLOOKUP($B248,accuracy!$B:$I,1,0)), "no", "yes")</f>
        <v>no</v>
      </c>
    </row>
    <row r="249" spans="1:16" ht="12.75" customHeight="1">
      <c r="A249" s="5"/>
      <c r="B249" s="5" t="str">
        <f t="shared" si="4"/>
        <v>Mboga et al. 2020, ISPRS Journal of Photogrammetry and Remote Sensing (K9S356AP)</v>
      </c>
      <c r="C249" s="5">
        <v>2020</v>
      </c>
      <c r="D249" s="5" t="s">
        <v>1112</v>
      </c>
      <c r="E249" s="5" t="s">
        <v>1113</v>
      </c>
      <c r="F249" s="5" t="s">
        <v>1114</v>
      </c>
      <c r="G249" s="5" t="s">
        <v>66</v>
      </c>
      <c r="H249" s="5" t="s">
        <v>1115</v>
      </c>
      <c r="I249" s="6" t="s">
        <v>34</v>
      </c>
      <c r="J249" s="5" t="b">
        <f t="shared" ca="1" si="3"/>
        <v>1</v>
      </c>
      <c r="K249" s="7" t="str">
        <f>IF(ISNA(VLOOKUP($B249,geographic!$A:$B,1,0)), "no", "yes")</f>
        <v>yes</v>
      </c>
      <c r="L249" s="8" t="str">
        <f>IF(ISNA(VLOOKUP($B249,scientific!$A:$B,1,0)), "no", "yes")</f>
        <v>yes</v>
      </c>
      <c r="M249" s="8" t="str">
        <f>IF(ISNA(VLOOKUP($B249,datasets!$B:$C,1,0)), "no", "yes")</f>
        <v>no</v>
      </c>
      <c r="N249" s="8" t="str">
        <f>IF(ISNA(VLOOKUP($B249,processing!$B:$C,1,0)), "no", "yes")</f>
        <v>no</v>
      </c>
      <c r="O249" s="8" t="str">
        <f>IF(ISNA(VLOOKUP($B249,outputs!$B:$C,1,0)), "no", "yes")</f>
        <v>no</v>
      </c>
      <c r="P249" s="8" t="str">
        <f>IF(ISNA(VLOOKUP($B249,accuracy!$B:$I,1,0)), "no", "yes")</f>
        <v>no</v>
      </c>
    </row>
    <row r="250" spans="1:16" ht="12.75" customHeight="1">
      <c r="A250" s="5"/>
      <c r="B250" s="5" t="str">
        <f t="shared" si="4"/>
        <v>McAuliffe et al. 2017, Journal of Map &amp; Geography Libraries (GQ7JSYRP)</v>
      </c>
      <c r="C250" s="5">
        <v>2017</v>
      </c>
      <c r="D250" s="5" t="s">
        <v>1116</v>
      </c>
      <c r="E250" s="5" t="s">
        <v>1117</v>
      </c>
      <c r="F250" s="5" t="s">
        <v>1118</v>
      </c>
      <c r="G250" s="5" t="s">
        <v>1119</v>
      </c>
      <c r="H250" s="5" t="s">
        <v>1120</v>
      </c>
      <c r="I250" s="6" t="s">
        <v>34</v>
      </c>
      <c r="J250" s="5" t="b">
        <f t="shared" ca="1" si="3"/>
        <v>1</v>
      </c>
      <c r="K250" s="7" t="str">
        <f>IF(ISNA(VLOOKUP($B250,geographic!$A:$B,1,0)), "no", "yes")</f>
        <v>yes</v>
      </c>
      <c r="L250" s="8" t="str">
        <f>IF(ISNA(VLOOKUP($B250,scientific!$A:$B,1,0)), "no", "yes")</f>
        <v>yes</v>
      </c>
      <c r="M250" s="8" t="str">
        <f>IF(ISNA(VLOOKUP($B250,datasets!$B:$C,1,0)), "no", "yes")</f>
        <v>no</v>
      </c>
      <c r="N250" s="8" t="str">
        <f>IF(ISNA(VLOOKUP($B250,processing!$B:$C,1,0)), "no", "yes")</f>
        <v>no</v>
      </c>
      <c r="O250" s="8" t="str">
        <f>IF(ISNA(VLOOKUP($B250,outputs!$B:$C,1,0)), "no", "yes")</f>
        <v>no</v>
      </c>
      <c r="P250" s="8" t="str">
        <f>IF(ISNA(VLOOKUP($B250,accuracy!$B:$I,1,0)), "no", "yes")</f>
        <v>no</v>
      </c>
    </row>
    <row r="251" spans="1:16" ht="12.75" customHeight="1">
      <c r="A251" s="5"/>
      <c r="B251" s="5" t="str">
        <f t="shared" si="4"/>
        <v>McLeester and Casana 2021, American Antiquity (RN4NWWSM)</v>
      </c>
      <c r="C251" s="5">
        <v>2021</v>
      </c>
      <c r="D251" s="5" t="s">
        <v>1121</v>
      </c>
      <c r="E251" s="5" t="s">
        <v>1122</v>
      </c>
      <c r="F251" s="5" t="s">
        <v>1123</v>
      </c>
      <c r="G251" s="5" t="s">
        <v>1124</v>
      </c>
      <c r="H251" s="5" t="s">
        <v>1125</v>
      </c>
      <c r="I251" s="6" t="s">
        <v>34</v>
      </c>
      <c r="J251" s="5" t="b">
        <f t="shared" ca="1" si="3"/>
        <v>1</v>
      </c>
      <c r="K251" s="7" t="str">
        <f>IF(ISNA(VLOOKUP($B251,geographic!$A:$B,1,0)), "no", "yes")</f>
        <v>yes</v>
      </c>
      <c r="L251" s="8" t="str">
        <f>IF(ISNA(VLOOKUP($B251,scientific!$A:$B,1,0)), "no", "yes")</f>
        <v>yes</v>
      </c>
      <c r="M251" s="8" t="str">
        <f>IF(ISNA(VLOOKUP($B251,datasets!$B:$C,1,0)), "no", "yes")</f>
        <v>no</v>
      </c>
      <c r="N251" s="8" t="str">
        <f>IF(ISNA(VLOOKUP($B251,processing!$B:$C,1,0)), "no", "yes")</f>
        <v>no</v>
      </c>
      <c r="O251" s="8" t="str">
        <f>IF(ISNA(VLOOKUP($B251,outputs!$B:$C,1,0)), "no", "yes")</f>
        <v>no</v>
      </c>
      <c r="P251" s="8" t="str">
        <f>IF(ISNA(VLOOKUP($B251,accuracy!$B:$I,1,0)), "no", "yes")</f>
        <v>no</v>
      </c>
    </row>
    <row r="252" spans="1:16" ht="12.75" customHeight="1">
      <c r="A252" s="5"/>
      <c r="B252" s="5" t="str">
        <f t="shared" si="4"/>
        <v>Mészáros et al. 2014, Geographica Pannonica (9DVRTYSF)</v>
      </c>
      <c r="C252" s="5">
        <v>2014</v>
      </c>
      <c r="D252" s="5" t="s">
        <v>1126</v>
      </c>
      <c r="E252" s="5" t="s">
        <v>1127</v>
      </c>
      <c r="F252" s="5" t="s">
        <v>1128</v>
      </c>
      <c r="G252" s="5" t="s">
        <v>1129</v>
      </c>
      <c r="H252" s="5" t="s">
        <v>1130</v>
      </c>
      <c r="I252" s="6" t="s">
        <v>34</v>
      </c>
      <c r="J252" s="5" t="b">
        <f t="shared" ca="1" si="3"/>
        <v>1</v>
      </c>
      <c r="K252" s="7" t="str">
        <f>IF(ISNA(VLOOKUP($B252,geographic!$A:$B,1,0)), "no", "yes")</f>
        <v>yes</v>
      </c>
      <c r="L252" s="8" t="str">
        <f>IF(ISNA(VLOOKUP($B252,scientific!$A:$B,1,0)), "no", "yes")</f>
        <v>yes</v>
      </c>
      <c r="M252" s="8" t="str">
        <f>IF(ISNA(VLOOKUP($B252,datasets!$B:$C,1,0)), "no", "yes")</f>
        <v>no</v>
      </c>
      <c r="N252" s="8" t="str">
        <f>IF(ISNA(VLOOKUP($B252,processing!$B:$C,1,0)), "no", "yes")</f>
        <v>no</v>
      </c>
      <c r="O252" s="8" t="str">
        <f>IF(ISNA(VLOOKUP($B252,outputs!$B:$C,1,0)), "no", "yes")</f>
        <v>no</v>
      </c>
      <c r="P252" s="8" t="str">
        <f>IF(ISNA(VLOOKUP($B252,accuracy!$B:$I,1,0)), "no", "yes")</f>
        <v>no</v>
      </c>
    </row>
    <row r="253" spans="1:16" ht="12.75" customHeight="1">
      <c r="A253" s="6" t="s">
        <v>68</v>
      </c>
      <c r="B253" s="10" t="str">
        <f t="shared" si="4"/>
        <v>Midgley et al. 2018, Geomorphology (NQDIZDA2)</v>
      </c>
      <c r="C253" s="5">
        <v>2018</v>
      </c>
      <c r="D253" s="5" t="s">
        <v>1131</v>
      </c>
      <c r="E253" s="5" t="s">
        <v>1132</v>
      </c>
      <c r="F253" s="5" t="s">
        <v>1133</v>
      </c>
      <c r="G253" s="5" t="s">
        <v>173</v>
      </c>
      <c r="H253" s="5" t="s">
        <v>1134</v>
      </c>
      <c r="I253" s="6" t="s">
        <v>34</v>
      </c>
      <c r="J253" s="5" t="b">
        <f t="shared" ca="1" si="3"/>
        <v>1</v>
      </c>
      <c r="K253" s="7" t="str">
        <f>IF(ISNA(VLOOKUP($B253,geographic!$A:$B,1,0)), "no", "yes")</f>
        <v>yes</v>
      </c>
      <c r="L253" s="8" t="str">
        <f>IF(ISNA(VLOOKUP($B253,scientific!$A:$B,1,0)), "no", "yes")</f>
        <v>yes</v>
      </c>
      <c r="M253" s="8" t="str">
        <f>IF(ISNA(VLOOKUP($B253,datasets!$B:$C,1,0)), "no", "yes")</f>
        <v>no</v>
      </c>
      <c r="N253" s="8" t="str">
        <f>IF(ISNA(VLOOKUP($B253,processing!$B:$C,1,0)), "no", "yes")</f>
        <v>no</v>
      </c>
      <c r="O253" s="8" t="str">
        <f>IF(ISNA(VLOOKUP($B253,outputs!$B:$C,1,0)), "no", "yes")</f>
        <v>no</v>
      </c>
      <c r="P253" s="8" t="str">
        <f>IF(ISNA(VLOOKUP($B253,accuracy!$B:$I,1,0)), "no", "yes")</f>
        <v>no</v>
      </c>
    </row>
    <row r="254" spans="1:16" ht="12.75" customHeight="1">
      <c r="A254" s="5"/>
      <c r="B254" s="5" t="str">
        <f t="shared" si="4"/>
        <v>Mondino and Chiabrando 2008, ISPRS Archives – Volume XXXVII Part B2 (ESZMRL5H)</v>
      </c>
      <c r="C254" s="5">
        <v>2008</v>
      </c>
      <c r="D254" s="5" t="s">
        <v>1135</v>
      </c>
      <c r="E254" s="5" t="s">
        <v>1136</v>
      </c>
      <c r="F254" s="5" t="s">
        <v>1137</v>
      </c>
      <c r="G254" s="5" t="s">
        <v>1138</v>
      </c>
      <c r="I254" s="6" t="s">
        <v>34</v>
      </c>
      <c r="J254" s="5" t="b">
        <f t="shared" ca="1" si="3"/>
        <v>1</v>
      </c>
      <c r="K254" s="7" t="str">
        <f>IF(ISNA(VLOOKUP($B254,geographic!$A:$B,1,0)), "no", "yes")</f>
        <v>yes</v>
      </c>
      <c r="L254" s="8" t="str">
        <f>IF(ISNA(VLOOKUP($B254,scientific!$A:$B,1,0)), "no", "yes")</f>
        <v>yes</v>
      </c>
      <c r="M254" s="8" t="str">
        <f>IF(ISNA(VLOOKUP($B254,datasets!$B:$C,1,0)), "no", "yes")</f>
        <v>no</v>
      </c>
      <c r="N254" s="8" t="str">
        <f>IF(ISNA(VLOOKUP($B254,processing!$B:$C,1,0)), "no", "yes")</f>
        <v>no</v>
      </c>
      <c r="O254" s="8" t="str">
        <f>IF(ISNA(VLOOKUP($B254,outputs!$B:$C,1,0)), "no", "yes")</f>
        <v>no</v>
      </c>
      <c r="P254" s="8" t="str">
        <f>IF(ISNA(VLOOKUP($B254,accuracy!$B:$I,1,0)), "no", "yes")</f>
        <v>no</v>
      </c>
    </row>
    <row r="255" spans="1:16" ht="12.75" customHeight="1">
      <c r="A255" s="5"/>
      <c r="B255" s="5" t="str">
        <f t="shared" si="4"/>
        <v>Monnier and Kinnard 2017, Earth Surface Dynamics (W2NNY7M5)</v>
      </c>
      <c r="C255" s="5">
        <v>2017</v>
      </c>
      <c r="D255" s="5" t="s">
        <v>1139</v>
      </c>
      <c r="E255" s="5" t="s">
        <v>1140</v>
      </c>
      <c r="F255" s="5" t="s">
        <v>1141</v>
      </c>
      <c r="G255" s="5" t="s">
        <v>1142</v>
      </c>
      <c r="H255" s="5" t="s">
        <v>1143</v>
      </c>
      <c r="I255" s="6" t="s">
        <v>34</v>
      </c>
      <c r="J255" s="5" t="b">
        <f t="shared" ca="1" si="3"/>
        <v>1</v>
      </c>
      <c r="K255" s="7" t="str">
        <f>IF(ISNA(VLOOKUP($B255,geographic!$A:$B,1,0)), "no", "yes")</f>
        <v>yes</v>
      </c>
      <c r="L255" s="8" t="str">
        <f>IF(ISNA(VLOOKUP($B255,scientific!$A:$B,1,0)), "no", "yes")</f>
        <v>yes</v>
      </c>
      <c r="M255" s="8" t="str">
        <f>IF(ISNA(VLOOKUP($B255,datasets!$B:$C,1,0)), "no", "yes")</f>
        <v>no</v>
      </c>
      <c r="N255" s="8" t="str">
        <f>IF(ISNA(VLOOKUP($B255,processing!$B:$C,1,0)), "no", "yes")</f>
        <v>no</v>
      </c>
      <c r="O255" s="8" t="str">
        <f>IF(ISNA(VLOOKUP($B255,outputs!$B:$C,1,0)), "no", "yes")</f>
        <v>no</v>
      </c>
      <c r="P255" s="8" t="str">
        <f>IF(ISNA(VLOOKUP($B255,accuracy!$B:$I,1,0)), "no", "yes")</f>
        <v>no</v>
      </c>
    </row>
    <row r="256" spans="1:16" ht="12.75" customHeight="1">
      <c r="A256" s="5"/>
      <c r="B256" s="5" t="str">
        <f t="shared" si="4"/>
        <v>Morgan and Gergel 2010, Landscape Ecology (T69FDSQV)</v>
      </c>
      <c r="C256" s="5">
        <v>2010</v>
      </c>
      <c r="D256" s="5" t="s">
        <v>1144</v>
      </c>
      <c r="E256" s="5" t="s">
        <v>1145</v>
      </c>
      <c r="F256" s="5" t="s">
        <v>1146</v>
      </c>
      <c r="G256" s="5" t="s">
        <v>1147</v>
      </c>
      <c r="H256" s="5" t="s">
        <v>1148</v>
      </c>
      <c r="I256" s="6" t="s">
        <v>34</v>
      </c>
      <c r="J256" s="5" t="b">
        <f t="shared" ca="1" si="3"/>
        <v>1</v>
      </c>
      <c r="K256" s="7" t="str">
        <f>IF(ISNA(VLOOKUP($B256,geographic!$A:$B,1,0)), "no", "yes")</f>
        <v>yes</v>
      </c>
      <c r="L256" s="8" t="str">
        <f>IF(ISNA(VLOOKUP($B256,scientific!$A:$B,1,0)), "no", "yes")</f>
        <v>yes</v>
      </c>
      <c r="M256" s="8" t="str">
        <f>IF(ISNA(VLOOKUP($B256,datasets!$B:$C,1,0)), "no", "yes")</f>
        <v>no</v>
      </c>
      <c r="N256" s="8" t="str">
        <f>IF(ISNA(VLOOKUP($B256,processing!$B:$C,1,0)), "no", "yes")</f>
        <v>no</v>
      </c>
      <c r="O256" s="8" t="str">
        <f>IF(ISNA(VLOOKUP($B256,outputs!$B:$C,1,0)), "no", "yes")</f>
        <v>no</v>
      </c>
      <c r="P256" s="8" t="str">
        <f>IF(ISNA(VLOOKUP($B256,accuracy!$B:$I,1,0)), "no", "yes")</f>
        <v>no</v>
      </c>
    </row>
    <row r="257" spans="1:16" ht="12.75" customHeight="1">
      <c r="A257" s="5"/>
      <c r="B257" s="5" t="str">
        <f t="shared" si="4"/>
        <v>Morgan and Gergel 2013, Canadian Journal of Forest Research (UFD6MYFJ)</v>
      </c>
      <c r="C257" s="5">
        <v>2013</v>
      </c>
      <c r="D257" s="5" t="s">
        <v>1149</v>
      </c>
      <c r="E257" s="5" t="s">
        <v>1145</v>
      </c>
      <c r="F257" s="5" t="s">
        <v>1150</v>
      </c>
      <c r="G257" s="5" t="s">
        <v>1151</v>
      </c>
      <c r="H257" s="5" t="s">
        <v>1152</v>
      </c>
      <c r="I257" s="6" t="s">
        <v>34</v>
      </c>
      <c r="J257" s="5" t="b">
        <f t="shared" ca="1" si="3"/>
        <v>1</v>
      </c>
      <c r="K257" s="7" t="str">
        <f>IF(ISNA(VLOOKUP($B257,geographic!$A:$B,1,0)), "no", "yes")</f>
        <v>yes</v>
      </c>
      <c r="L257" s="8" t="str">
        <f>IF(ISNA(VLOOKUP($B257,scientific!$A:$B,1,0)), "no", "yes")</f>
        <v>yes</v>
      </c>
      <c r="M257" s="8" t="str">
        <f>IF(ISNA(VLOOKUP($B257,datasets!$B:$C,1,0)), "no", "yes")</f>
        <v>no</v>
      </c>
      <c r="N257" s="8" t="str">
        <f>IF(ISNA(VLOOKUP($B257,processing!$B:$C,1,0)), "no", "yes")</f>
        <v>no</v>
      </c>
      <c r="O257" s="8" t="str">
        <f>IF(ISNA(VLOOKUP($B257,outputs!$B:$C,1,0)), "no", "yes")</f>
        <v>no</v>
      </c>
      <c r="P257" s="8" t="str">
        <f>IF(ISNA(VLOOKUP($B257,accuracy!$B:$I,1,0)), "no", "yes")</f>
        <v>no</v>
      </c>
    </row>
    <row r="258" spans="1:16" ht="12.75" customHeight="1">
      <c r="A258" s="5"/>
      <c r="B258" s="5" t="str">
        <f t="shared" si="4"/>
        <v>Mouginot et al. 2018, Geophysical Research Letters (984Q4A63)</v>
      </c>
      <c r="C258" s="5">
        <v>2018</v>
      </c>
      <c r="D258" s="5" t="s">
        <v>1153</v>
      </c>
      <c r="E258" s="5" t="s">
        <v>1154</v>
      </c>
      <c r="F258" s="5" t="s">
        <v>1155</v>
      </c>
      <c r="G258" s="5" t="s">
        <v>168</v>
      </c>
      <c r="H258" s="5" t="s">
        <v>1156</v>
      </c>
      <c r="I258" s="6" t="s">
        <v>34</v>
      </c>
      <c r="J258" s="5" t="b">
        <f t="shared" ca="1" si="3"/>
        <v>1</v>
      </c>
      <c r="K258" s="7" t="str">
        <f>IF(ISNA(VLOOKUP($B258,geographic!$A:$B,1,0)), "no", "yes")</f>
        <v>yes</v>
      </c>
      <c r="L258" s="8" t="str">
        <f>IF(ISNA(VLOOKUP($B258,scientific!$A:$B,1,0)), "no", "yes")</f>
        <v>yes</v>
      </c>
      <c r="M258" s="8" t="str">
        <f>IF(ISNA(VLOOKUP($B258,datasets!$B:$C,1,0)), "no", "yes")</f>
        <v>no</v>
      </c>
      <c r="N258" s="8" t="str">
        <f>IF(ISNA(VLOOKUP($B258,processing!$B:$C,1,0)), "no", "yes")</f>
        <v>no</v>
      </c>
      <c r="O258" s="8" t="str">
        <f>IF(ISNA(VLOOKUP($B258,outputs!$B:$C,1,0)), "no", "yes")</f>
        <v>no</v>
      </c>
      <c r="P258" s="8" t="str">
        <f>IF(ISNA(VLOOKUP($B258,accuracy!$B:$I,1,0)), "no", "yes")</f>
        <v>no</v>
      </c>
    </row>
    <row r="259" spans="1:16" ht="12.75" customHeight="1">
      <c r="A259" s="5"/>
      <c r="B259" s="5" t="str">
        <f t="shared" si="4"/>
        <v>Mueller et al. 2017, Arctic Ice Shelves and Ice Islands (XPEMT59W)</v>
      </c>
      <c r="C259" s="5">
        <v>2017</v>
      </c>
      <c r="D259" s="5" t="s">
        <v>1157</v>
      </c>
      <c r="E259" s="5" t="s">
        <v>1158</v>
      </c>
      <c r="F259" s="5" t="s">
        <v>1159</v>
      </c>
      <c r="G259" s="5" t="s">
        <v>751</v>
      </c>
      <c r="H259" s="5" t="s">
        <v>1160</v>
      </c>
      <c r="I259" s="6" t="s">
        <v>34</v>
      </c>
      <c r="J259" s="5" t="b">
        <f t="shared" ca="1" si="3"/>
        <v>1</v>
      </c>
      <c r="K259" s="7" t="str">
        <f>IF(ISNA(VLOOKUP($B259,geographic!$A:$B,1,0)), "no", "yes")</f>
        <v>yes</v>
      </c>
      <c r="L259" s="8" t="str">
        <f>IF(ISNA(VLOOKUP($B259,scientific!$A:$B,1,0)), "no", "yes")</f>
        <v>yes</v>
      </c>
      <c r="M259" s="8" t="str">
        <f>IF(ISNA(VLOOKUP($B259,datasets!$B:$C,1,0)), "no", "yes")</f>
        <v>no</v>
      </c>
      <c r="N259" s="8" t="str">
        <f>IF(ISNA(VLOOKUP($B259,processing!$B:$C,1,0)), "no", "yes")</f>
        <v>no</v>
      </c>
      <c r="O259" s="8" t="str">
        <f>IF(ISNA(VLOOKUP($B259,outputs!$B:$C,1,0)), "no", "yes")</f>
        <v>no</v>
      </c>
      <c r="P259" s="8" t="str">
        <f>IF(ISNA(VLOOKUP($B259,accuracy!$B:$I,1,0)), "no", "yes")</f>
        <v>no</v>
      </c>
    </row>
    <row r="260" spans="1:16" ht="12.75" customHeight="1">
      <c r="A260" s="5"/>
      <c r="B260" s="5" t="str">
        <f t="shared" si="4"/>
        <v>Nageswara Rao 2009, Journal of the Geological Society of India (HSY8JFWN)</v>
      </c>
      <c r="C260" s="5">
        <v>2009</v>
      </c>
      <c r="D260" s="5" t="s">
        <v>1161</v>
      </c>
      <c r="E260" s="5" t="s">
        <v>1162</v>
      </c>
      <c r="F260" s="5" t="s">
        <v>1163</v>
      </c>
      <c r="G260" s="5" t="s">
        <v>1164</v>
      </c>
      <c r="H260" s="5" t="s">
        <v>1165</v>
      </c>
      <c r="I260" s="6" t="s">
        <v>34</v>
      </c>
      <c r="J260" s="5" t="b">
        <f t="shared" ca="1" si="3"/>
        <v>1</v>
      </c>
      <c r="K260" s="7" t="str">
        <f>IF(ISNA(VLOOKUP($B260,geographic!$A:$B,1,0)), "no", "yes")</f>
        <v>yes</v>
      </c>
      <c r="L260" s="8" t="str">
        <f>IF(ISNA(VLOOKUP($B260,scientific!$A:$B,1,0)), "no", "yes")</f>
        <v>yes</v>
      </c>
      <c r="M260" s="8" t="str">
        <f>IF(ISNA(VLOOKUP($B260,datasets!$B:$C,1,0)), "no", "yes")</f>
        <v>no</v>
      </c>
      <c r="N260" s="8" t="str">
        <f>IF(ISNA(VLOOKUP($B260,processing!$B:$C,1,0)), "no", "yes")</f>
        <v>no</v>
      </c>
      <c r="O260" s="8" t="str">
        <f>IF(ISNA(VLOOKUP($B260,outputs!$B:$C,1,0)), "no", "yes")</f>
        <v>no</v>
      </c>
      <c r="P260" s="8" t="str">
        <f>IF(ISNA(VLOOKUP($B260,accuracy!$B:$I,1,0)), "no", "yes")</f>
        <v>no</v>
      </c>
    </row>
    <row r="261" spans="1:16" ht="12.75" customHeight="1">
      <c r="A261" s="5"/>
      <c r="B261" s="5" t="str">
        <f t="shared" si="4"/>
        <v>Netopil et al. 2021, Physical Geography (PV3D434V)</v>
      </c>
      <c r="C261" s="5">
        <v>2021</v>
      </c>
      <c r="D261" s="5" t="s">
        <v>1166</v>
      </c>
      <c r="E261" s="5" t="s">
        <v>1167</v>
      </c>
      <c r="F261" s="5" t="s">
        <v>1168</v>
      </c>
      <c r="G261" s="5" t="s">
        <v>1169</v>
      </c>
      <c r="H261" s="5" t="s">
        <v>1170</v>
      </c>
      <c r="I261" s="6" t="s">
        <v>34</v>
      </c>
      <c r="J261" s="5" t="b">
        <f t="shared" ca="1" si="3"/>
        <v>1</v>
      </c>
      <c r="K261" s="7" t="str">
        <f>IF(ISNA(VLOOKUP($B261,geographic!$A:$B,1,0)), "no", "yes")</f>
        <v>yes</v>
      </c>
      <c r="L261" s="8" t="str">
        <f>IF(ISNA(VLOOKUP($B261,scientific!$A:$B,1,0)), "no", "yes")</f>
        <v>yes</v>
      </c>
      <c r="M261" s="8" t="str">
        <f>IF(ISNA(VLOOKUP($B261,datasets!$B:$C,1,0)), "no", "yes")</f>
        <v>no</v>
      </c>
      <c r="N261" s="8" t="str">
        <f>IF(ISNA(VLOOKUP($B261,processing!$B:$C,1,0)), "no", "yes")</f>
        <v>no</v>
      </c>
      <c r="O261" s="8" t="str">
        <f>IF(ISNA(VLOOKUP($B261,outputs!$B:$C,1,0)), "no", "yes")</f>
        <v>no</v>
      </c>
      <c r="P261" s="8" t="str">
        <f>IF(ISNA(VLOOKUP($B261,accuracy!$B:$I,1,0)), "no", "yes")</f>
        <v>no</v>
      </c>
    </row>
    <row r="262" spans="1:16" ht="12.75" customHeight="1">
      <c r="A262" s="5"/>
      <c r="B262" s="5" t="str">
        <f t="shared" si="4"/>
        <v>Neufeld 2021, Militarizing Outer Space (LK7GU8JK)</v>
      </c>
      <c r="C262" s="5">
        <v>2021</v>
      </c>
      <c r="D262" s="5" t="s">
        <v>1171</v>
      </c>
      <c r="E262" s="5" t="s">
        <v>1172</v>
      </c>
      <c r="F262" s="5" t="s">
        <v>1173</v>
      </c>
      <c r="G262" s="5" t="s">
        <v>878</v>
      </c>
      <c r="H262" s="5" t="s">
        <v>1174</v>
      </c>
      <c r="I262" s="6" t="s">
        <v>34</v>
      </c>
      <c r="J262" s="5" t="b">
        <f t="shared" ca="1" si="3"/>
        <v>1</v>
      </c>
      <c r="K262" s="7" t="str">
        <f>IF(ISNA(VLOOKUP($B262,geographic!$A:$B,1,0)), "no", "yes")</f>
        <v>yes</v>
      </c>
      <c r="L262" s="8" t="str">
        <f>IF(ISNA(VLOOKUP($B262,scientific!$A:$B,1,0)), "no", "yes")</f>
        <v>yes</v>
      </c>
      <c r="M262" s="8" t="str">
        <f>IF(ISNA(VLOOKUP($B262,datasets!$B:$C,1,0)), "no", "yes")</f>
        <v>no</v>
      </c>
      <c r="N262" s="8" t="str">
        <f>IF(ISNA(VLOOKUP($B262,processing!$B:$C,1,0)), "no", "yes")</f>
        <v>no</v>
      </c>
      <c r="O262" s="8" t="str">
        <f>IF(ISNA(VLOOKUP($B262,outputs!$B:$C,1,0)), "no", "yes")</f>
        <v>no</v>
      </c>
      <c r="P262" s="8" t="str">
        <f>IF(ISNA(VLOOKUP($B262,accuracy!$B:$I,1,0)), "no", "yes")</f>
        <v>no</v>
      </c>
    </row>
    <row r="263" spans="1:16" ht="12.75" customHeight="1">
      <c r="A263" s="5"/>
      <c r="B263" s="5" t="str">
        <f t="shared" si="4"/>
        <v>Niang 2020, Journal of Taibah University for Science (Z5CTWB8J)</v>
      </c>
      <c r="C263" s="5">
        <v>2020</v>
      </c>
      <c r="D263" s="5" t="s">
        <v>1175</v>
      </c>
      <c r="E263" s="5" t="s">
        <v>1176</v>
      </c>
      <c r="F263" s="5" t="s">
        <v>1177</v>
      </c>
      <c r="G263" s="5" t="s">
        <v>1178</v>
      </c>
      <c r="H263" s="5" t="s">
        <v>1179</v>
      </c>
      <c r="I263" s="6" t="s">
        <v>34</v>
      </c>
      <c r="J263" s="5" t="b">
        <f t="shared" ca="1" si="3"/>
        <v>1</v>
      </c>
      <c r="K263" s="7" t="str">
        <f>IF(ISNA(VLOOKUP($B263,geographic!$A:$B,1,0)), "no", "yes")</f>
        <v>yes</v>
      </c>
      <c r="L263" s="8" t="str">
        <f>IF(ISNA(VLOOKUP($B263,scientific!$A:$B,1,0)), "no", "yes")</f>
        <v>yes</v>
      </c>
      <c r="M263" s="8" t="str">
        <f>IF(ISNA(VLOOKUP($B263,datasets!$B:$C,1,0)), "no", "yes")</f>
        <v>no</v>
      </c>
      <c r="N263" s="8" t="str">
        <f>IF(ISNA(VLOOKUP($B263,processing!$B:$C,1,0)), "no", "yes")</f>
        <v>no</v>
      </c>
      <c r="O263" s="8" t="str">
        <f>IF(ISNA(VLOOKUP($B263,outputs!$B:$C,1,0)), "no", "yes")</f>
        <v>no</v>
      </c>
      <c r="P263" s="8" t="str">
        <f>IF(ISNA(VLOOKUP($B263,accuracy!$B:$I,1,0)), "no", "yes")</f>
        <v>no</v>
      </c>
    </row>
    <row r="264" spans="1:16" ht="12.75" customHeight="1">
      <c r="A264" s="6" t="s">
        <v>68</v>
      </c>
      <c r="B264" s="10" t="str">
        <f t="shared" si="4"/>
        <v>Nikolakopoulos et al. 2017, Journal of Archaeological Science: Reports (ZAYUVLZN)</v>
      </c>
      <c r="C264" s="5">
        <v>2017</v>
      </c>
      <c r="D264" s="5" t="s">
        <v>1180</v>
      </c>
      <c r="E264" s="5" t="s">
        <v>1181</v>
      </c>
      <c r="F264" s="5" t="s">
        <v>1182</v>
      </c>
      <c r="G264" s="5" t="s">
        <v>985</v>
      </c>
      <c r="H264" s="5" t="s">
        <v>1183</v>
      </c>
      <c r="I264" s="6" t="s">
        <v>22</v>
      </c>
      <c r="J264" s="5" t="b">
        <f t="shared" ca="1" si="3"/>
        <v>1</v>
      </c>
      <c r="K264" s="7" t="str">
        <f>IF(ISNA(VLOOKUP($B264,geographic!$A:$B,1,0)), "no", "yes")</f>
        <v>yes</v>
      </c>
      <c r="L264" s="8" t="str">
        <f>IF(ISNA(VLOOKUP($B264,scientific!$A:$B,1,0)), "no", "yes")</f>
        <v>yes</v>
      </c>
      <c r="M264" s="8" t="str">
        <f>IF(ISNA(VLOOKUP($B264,datasets!$B:$C,1,0)), "no", "yes")</f>
        <v>no</v>
      </c>
      <c r="N264" s="8" t="str">
        <f>IF(ISNA(VLOOKUP($B264,processing!$B:$C,1,0)), "no", "yes")</f>
        <v>no</v>
      </c>
      <c r="O264" s="8" t="str">
        <f>IF(ISNA(VLOOKUP($B264,outputs!$B:$C,1,0)), "no", "yes")</f>
        <v>no</v>
      </c>
      <c r="P264" s="8" t="str">
        <f>IF(ISNA(VLOOKUP($B264,accuracy!$B:$I,1,0)), "no", "yes")</f>
        <v>no</v>
      </c>
    </row>
    <row r="265" spans="1:16" ht="12.75" customHeight="1">
      <c r="A265" s="5"/>
      <c r="B265" s="5" t="str">
        <f t="shared" si="4"/>
        <v>Noaje and Sion 2012, ISPRS - International Archives of the Photogrammetry, Remote Sensing and Spatial Information Sciences (IN3ZXKIE)</v>
      </c>
      <c r="C265" s="5">
        <v>2012</v>
      </c>
      <c r="D265" s="5" t="s">
        <v>1184</v>
      </c>
      <c r="E265" s="5" t="s">
        <v>1185</v>
      </c>
      <c r="F265" s="5" t="s">
        <v>1186</v>
      </c>
      <c r="G265" s="5" t="s">
        <v>193</v>
      </c>
      <c r="H265" s="5" t="s">
        <v>1187</v>
      </c>
      <c r="I265" s="6" t="s">
        <v>34</v>
      </c>
      <c r="J265" s="5" t="b">
        <f t="shared" ca="1" si="3"/>
        <v>1</v>
      </c>
      <c r="K265" s="7" t="str">
        <f>IF(ISNA(VLOOKUP($B265,geographic!$A:$B,1,0)), "no", "yes")</f>
        <v>yes</v>
      </c>
      <c r="L265" s="8" t="str">
        <f>IF(ISNA(VLOOKUP($B265,scientific!$A:$B,1,0)), "no", "yes")</f>
        <v>yes</v>
      </c>
      <c r="M265" s="8" t="str">
        <f>IF(ISNA(VLOOKUP($B265,datasets!$B:$C,1,0)), "no", "yes")</f>
        <v>no</v>
      </c>
      <c r="N265" s="8" t="str">
        <f>IF(ISNA(VLOOKUP($B265,processing!$B:$C,1,0)), "no", "yes")</f>
        <v>no</v>
      </c>
      <c r="O265" s="8" t="str">
        <f>IF(ISNA(VLOOKUP($B265,outputs!$B:$C,1,0)), "no", "yes")</f>
        <v>no</v>
      </c>
      <c r="P265" s="8" t="str">
        <f>IF(ISNA(VLOOKUP($B265,accuracy!$B:$I,1,0)), "no", "yes")</f>
        <v>no</v>
      </c>
    </row>
    <row r="266" spans="1:16" ht="12.75" customHeight="1">
      <c r="A266" s="20"/>
      <c r="B266" s="5" t="str">
        <f t="shared" si="4"/>
        <v>Nüsser and Schmidt 2021, Science of The Total Environment (SCKDMS5C)</v>
      </c>
      <c r="C266" s="5">
        <v>2021</v>
      </c>
      <c r="D266" s="5" t="s">
        <v>1188</v>
      </c>
      <c r="E266" s="5" t="s">
        <v>1189</v>
      </c>
      <c r="F266" s="5" t="s">
        <v>1190</v>
      </c>
      <c r="G266" s="5" t="s">
        <v>603</v>
      </c>
      <c r="H266" s="5" t="s">
        <v>1191</v>
      </c>
      <c r="I266" s="6" t="s">
        <v>34</v>
      </c>
      <c r="J266" s="5" t="b">
        <f t="shared" ca="1" si="3"/>
        <v>1</v>
      </c>
      <c r="K266" s="7" t="str">
        <f>IF(ISNA(VLOOKUP($B266,geographic!$A:$B,1,0)), "no", "yes")</f>
        <v>yes</v>
      </c>
      <c r="L266" s="8" t="str">
        <f>IF(ISNA(VLOOKUP($B266,scientific!$A:$B,1,0)), "no", "yes")</f>
        <v>yes</v>
      </c>
      <c r="M266" s="8" t="str">
        <f>IF(ISNA(VLOOKUP($B266,datasets!$B:$C,1,0)), "no", "yes")</f>
        <v>no</v>
      </c>
      <c r="N266" s="8" t="str">
        <f>IF(ISNA(VLOOKUP($B266,processing!$B:$C,1,0)), "no", "yes")</f>
        <v>no</v>
      </c>
      <c r="O266" s="8" t="str">
        <f>IF(ISNA(VLOOKUP($B266,outputs!$B:$C,1,0)), "no", "yes")</f>
        <v>no</v>
      </c>
      <c r="P266" s="8" t="str">
        <f>IF(ISNA(VLOOKUP($B266,accuracy!$B:$I,1,0)), "no", "yes")</f>
        <v>no</v>
      </c>
    </row>
    <row r="267" spans="1:16" ht="12.75" customHeight="1">
      <c r="A267" s="5"/>
      <c r="B267" s="5" t="str">
        <f t="shared" si="4"/>
        <v>Ohmann et al. 2014, Remote Sensing of Environment (QPWZGUDW)</v>
      </c>
      <c r="C267" s="5">
        <v>2014</v>
      </c>
      <c r="D267" s="5" t="s">
        <v>1192</v>
      </c>
      <c r="E267" s="5" t="s">
        <v>1193</v>
      </c>
      <c r="F267" s="5" t="s">
        <v>1194</v>
      </c>
      <c r="G267" s="5" t="s">
        <v>197</v>
      </c>
      <c r="H267" s="5" t="s">
        <v>1195</v>
      </c>
      <c r="I267" s="6" t="s">
        <v>34</v>
      </c>
      <c r="J267" s="5" t="b">
        <f t="shared" ca="1" si="3"/>
        <v>1</v>
      </c>
      <c r="K267" s="7" t="str">
        <f>IF(ISNA(VLOOKUP($B267,geographic!$A:$B,1,0)), "no", "yes")</f>
        <v>yes</v>
      </c>
      <c r="L267" s="8" t="str">
        <f>IF(ISNA(VLOOKUP($B267,scientific!$A:$B,1,0)), "no", "yes")</f>
        <v>yes</v>
      </c>
      <c r="M267" s="8" t="str">
        <f>IF(ISNA(VLOOKUP($B267,datasets!$B:$C,1,0)), "no", "yes")</f>
        <v>no</v>
      </c>
      <c r="N267" s="8" t="str">
        <f>IF(ISNA(VLOOKUP($B267,processing!$B:$C,1,0)), "no", "yes")</f>
        <v>no</v>
      </c>
      <c r="O267" s="8" t="str">
        <f>IF(ISNA(VLOOKUP($B267,outputs!$B:$C,1,0)), "no", "yes")</f>
        <v>no</v>
      </c>
      <c r="P267" s="8" t="str">
        <f>IF(ISNA(VLOOKUP($B267,accuracy!$B:$I,1,0)), "no", "yes")</f>
        <v>no</v>
      </c>
    </row>
    <row r="268" spans="1:16" ht="12.75" customHeight="1">
      <c r="A268" s="5"/>
      <c r="B268" s="5" t="str">
        <f t="shared" si="4"/>
        <v>Osmanoğlu et al. 2017, 2017 IEEE International Geoscience and Remote Sensing Symposium (IGARSS) (GVEJ7RSK)</v>
      </c>
      <c r="C268" s="5">
        <v>2017</v>
      </c>
      <c r="D268" s="5" t="s">
        <v>1196</v>
      </c>
      <c r="E268" s="5" t="s">
        <v>1197</v>
      </c>
      <c r="F268" s="5" t="s">
        <v>1198</v>
      </c>
      <c r="G268" s="5" t="s">
        <v>1199</v>
      </c>
      <c r="H268" s="5" t="s">
        <v>1200</v>
      </c>
      <c r="I268" s="6" t="s">
        <v>34</v>
      </c>
      <c r="J268" s="5" t="b">
        <f t="shared" ca="1" si="3"/>
        <v>1</v>
      </c>
      <c r="K268" s="7" t="str">
        <f>IF(ISNA(VLOOKUP($B268,geographic!$A:$B,1,0)), "no", "yes")</f>
        <v>yes</v>
      </c>
      <c r="L268" s="8" t="str">
        <f>IF(ISNA(VLOOKUP($B268,scientific!$A:$B,1,0)), "no", "yes")</f>
        <v>yes</v>
      </c>
      <c r="M268" s="8" t="str">
        <f>IF(ISNA(VLOOKUP($B268,datasets!$B:$C,1,0)), "no", "yes")</f>
        <v>no</v>
      </c>
      <c r="N268" s="8" t="str">
        <f>IF(ISNA(VLOOKUP($B268,processing!$B:$C,1,0)), "no", "yes")</f>
        <v>no</v>
      </c>
      <c r="O268" s="8" t="str">
        <f>IF(ISNA(VLOOKUP($B268,outputs!$B:$C,1,0)), "no", "yes")</f>
        <v>no</v>
      </c>
      <c r="P268" s="8" t="str">
        <f>IF(ISNA(VLOOKUP($B268,accuracy!$B:$I,1,0)), "no", "yes")</f>
        <v>no</v>
      </c>
    </row>
    <row r="269" spans="1:16" ht="12.75" customHeight="1">
      <c r="A269" s="5"/>
      <c r="B269" s="5" t="str">
        <f t="shared" si="4"/>
        <v>Pan et al. 2020, Remote Sensing (AWMEIUHE)</v>
      </c>
      <c r="C269" s="5">
        <v>2020</v>
      </c>
      <c r="D269" s="5" t="s">
        <v>1201</v>
      </c>
      <c r="E269" s="5" t="s">
        <v>1202</v>
      </c>
      <c r="F269" s="5" t="s">
        <v>1203</v>
      </c>
      <c r="G269" s="5" t="s">
        <v>103</v>
      </c>
      <c r="H269" s="5" t="s">
        <v>1204</v>
      </c>
      <c r="I269" s="6" t="s">
        <v>34</v>
      </c>
      <c r="J269" s="5" t="b">
        <f t="shared" ca="1" si="3"/>
        <v>1</v>
      </c>
      <c r="K269" s="7" t="str">
        <f>IF(ISNA(VLOOKUP($B269,geographic!$A:$B,1,0)), "no", "yes")</f>
        <v>yes</v>
      </c>
      <c r="L269" s="8" t="str">
        <f>IF(ISNA(VLOOKUP($B269,scientific!$A:$B,1,0)), "no", "yes")</f>
        <v>yes</v>
      </c>
      <c r="M269" s="8" t="str">
        <f>IF(ISNA(VLOOKUP($B269,datasets!$B:$C,1,0)), "no", "yes")</f>
        <v>no</v>
      </c>
      <c r="N269" s="8" t="str">
        <f>IF(ISNA(VLOOKUP($B269,processing!$B:$C,1,0)), "no", "yes")</f>
        <v>no</v>
      </c>
      <c r="O269" s="8" t="str">
        <f>IF(ISNA(VLOOKUP($B269,outputs!$B:$C,1,0)), "no", "yes")</f>
        <v>no</v>
      </c>
      <c r="P269" s="8" t="str">
        <f>IF(ISNA(VLOOKUP($B269,accuracy!$B:$I,1,0)), "no", "yes")</f>
        <v>no</v>
      </c>
    </row>
    <row r="270" spans="1:16" ht="12.75" customHeight="1">
      <c r="A270" s="5"/>
      <c r="B270" s="5" t="str">
        <f t="shared" si="4"/>
        <v>Paudel et al. 2016, Journal of Mountain Science (PD92SW53)</v>
      </c>
      <c r="C270" s="5">
        <v>2016</v>
      </c>
      <c r="D270" s="5" t="s">
        <v>1205</v>
      </c>
      <c r="E270" s="5" t="s">
        <v>1206</v>
      </c>
      <c r="F270" s="5" t="s">
        <v>1207</v>
      </c>
      <c r="G270" s="5" t="s">
        <v>361</v>
      </c>
      <c r="H270" s="5" t="s">
        <v>1208</v>
      </c>
      <c r="I270" s="6" t="s">
        <v>34</v>
      </c>
      <c r="J270" s="5" t="b">
        <f t="shared" ca="1" si="3"/>
        <v>1</v>
      </c>
      <c r="K270" s="7" t="str">
        <f>IF(ISNA(VLOOKUP($B270,geographic!$A:$B,1,0)), "no", "yes")</f>
        <v>yes</v>
      </c>
      <c r="L270" s="8" t="str">
        <f>IF(ISNA(VLOOKUP($B270,scientific!$A:$B,1,0)), "no", "yes")</f>
        <v>yes</v>
      </c>
      <c r="M270" s="8" t="str">
        <f>IF(ISNA(VLOOKUP($B270,datasets!$B:$C,1,0)), "no", "yes")</f>
        <v>no</v>
      </c>
      <c r="N270" s="8" t="str">
        <f>IF(ISNA(VLOOKUP($B270,processing!$B:$C,1,0)), "no", "yes")</f>
        <v>no</v>
      </c>
      <c r="O270" s="8" t="str">
        <f>IF(ISNA(VLOOKUP($B270,outputs!$B:$C,1,0)), "no", "yes")</f>
        <v>no</v>
      </c>
      <c r="P270" s="8" t="str">
        <f>IF(ISNA(VLOOKUP($B270,accuracy!$B:$I,1,0)), "no", "yes")</f>
        <v>no</v>
      </c>
    </row>
    <row r="271" spans="1:16" ht="12.75" customHeight="1">
      <c r="A271" s="5"/>
      <c r="B271" s="5" t="str">
        <f t="shared" si="4"/>
        <v>Payne and Teare 2020, 2020 IEEE Aerospace Conference (CUCZMRSU)</v>
      </c>
      <c r="C271" s="5">
        <v>2020</v>
      </c>
      <c r="D271" s="5" t="s">
        <v>1209</v>
      </c>
      <c r="E271" s="5" t="s">
        <v>1210</v>
      </c>
      <c r="F271" s="5" t="s">
        <v>1211</v>
      </c>
      <c r="G271" s="5" t="s">
        <v>1212</v>
      </c>
      <c r="H271" s="5" t="s">
        <v>1213</v>
      </c>
      <c r="I271" s="6" t="s">
        <v>34</v>
      </c>
      <c r="J271" s="5" t="b">
        <f t="shared" ca="1" si="3"/>
        <v>1</v>
      </c>
      <c r="K271" s="7" t="str">
        <f>IF(ISNA(VLOOKUP($B271,geographic!$A:$B,1,0)), "no", "yes")</f>
        <v>yes</v>
      </c>
      <c r="L271" s="8" t="str">
        <f>IF(ISNA(VLOOKUP($B271,scientific!$A:$B,1,0)), "no", "yes")</f>
        <v>yes</v>
      </c>
      <c r="M271" s="8" t="str">
        <f>IF(ISNA(VLOOKUP($B271,datasets!$B:$C,1,0)), "no", "yes")</f>
        <v>no</v>
      </c>
      <c r="N271" s="8" t="str">
        <f>IF(ISNA(VLOOKUP($B271,processing!$B:$C,1,0)), "no", "yes")</f>
        <v>no</v>
      </c>
      <c r="O271" s="8" t="str">
        <f>IF(ISNA(VLOOKUP($B271,outputs!$B:$C,1,0)), "no", "yes")</f>
        <v>no</v>
      </c>
      <c r="P271" s="8" t="str">
        <f>IF(ISNA(VLOOKUP($B271,accuracy!$B:$I,1,0)), "no", "yes")</f>
        <v>no</v>
      </c>
    </row>
    <row r="272" spans="1:16" ht="12.75" customHeight="1">
      <c r="A272" s="5"/>
      <c r="B272" s="5" t="str">
        <f t="shared" si="4"/>
        <v>Pelton 2019, Space 2.0 (PR94HX3E)</v>
      </c>
      <c r="C272" s="5">
        <v>2019</v>
      </c>
      <c r="D272" s="5" t="s">
        <v>1214</v>
      </c>
      <c r="E272" s="5" t="s">
        <v>1215</v>
      </c>
      <c r="F272" s="5" t="s">
        <v>1216</v>
      </c>
      <c r="G272" s="5" t="s">
        <v>1217</v>
      </c>
      <c r="H272" s="5" t="s">
        <v>1218</v>
      </c>
      <c r="I272" s="6" t="s">
        <v>34</v>
      </c>
      <c r="J272" s="5" t="b">
        <f t="shared" ca="1" si="3"/>
        <v>1</v>
      </c>
      <c r="K272" s="7" t="str">
        <f>IF(ISNA(VLOOKUP($B272,geographic!$A:$B,1,0)), "no", "yes")</f>
        <v>yes</v>
      </c>
      <c r="L272" s="8" t="str">
        <f>IF(ISNA(VLOOKUP($B272,scientific!$A:$B,1,0)), "no", "yes")</f>
        <v>yes</v>
      </c>
      <c r="M272" s="8" t="str">
        <f>IF(ISNA(VLOOKUP($B272,datasets!$B:$C,1,0)), "no", "yes")</f>
        <v>no</v>
      </c>
      <c r="N272" s="8" t="str">
        <f>IF(ISNA(VLOOKUP($B272,processing!$B:$C,1,0)), "no", "yes")</f>
        <v>no</v>
      </c>
      <c r="O272" s="8" t="str">
        <f>IF(ISNA(VLOOKUP($B272,outputs!$B:$C,1,0)), "no", "yes")</f>
        <v>no</v>
      </c>
      <c r="P272" s="8" t="str">
        <f>IF(ISNA(VLOOKUP($B272,accuracy!$B:$I,1,0)), "no", "yes")</f>
        <v>no</v>
      </c>
    </row>
    <row r="273" spans="1:16" ht="12.75" customHeight="1">
      <c r="A273" s="5"/>
      <c r="B273" s="5" t="str">
        <f t="shared" si="4"/>
        <v>Petrie et al. 2018, Geosciences (TCPVTWIT)</v>
      </c>
      <c r="C273" s="5">
        <v>2018</v>
      </c>
      <c r="D273" s="5" t="s">
        <v>1219</v>
      </c>
      <c r="E273" s="5" t="s">
        <v>1220</v>
      </c>
      <c r="F273" s="5" t="s">
        <v>1221</v>
      </c>
      <c r="G273" s="5" t="s">
        <v>915</v>
      </c>
      <c r="H273" s="5" t="s">
        <v>1222</v>
      </c>
      <c r="I273" s="6" t="s">
        <v>34</v>
      </c>
      <c r="J273" s="5" t="b">
        <f t="shared" ca="1" si="3"/>
        <v>1</v>
      </c>
      <c r="K273" s="7" t="str">
        <f>IF(ISNA(VLOOKUP($B273,geographic!$A:$B,1,0)), "no", "yes")</f>
        <v>yes</v>
      </c>
      <c r="L273" s="8" t="str">
        <f>IF(ISNA(VLOOKUP($B273,scientific!$A:$B,1,0)), "no", "yes")</f>
        <v>yes</v>
      </c>
      <c r="M273" s="8" t="str">
        <f>IF(ISNA(VLOOKUP($B273,datasets!$B:$C,1,0)), "no", "yes")</f>
        <v>no</v>
      </c>
      <c r="N273" s="8" t="str">
        <f>IF(ISNA(VLOOKUP($B273,processing!$B:$C,1,0)), "no", "yes")</f>
        <v>no</v>
      </c>
      <c r="O273" s="8" t="str">
        <f>IF(ISNA(VLOOKUP($B273,outputs!$B:$C,1,0)), "no", "yes")</f>
        <v>no</v>
      </c>
      <c r="P273" s="8" t="str">
        <f>IF(ISNA(VLOOKUP($B273,accuracy!$B:$I,1,0)), "no", "yes")</f>
        <v>no</v>
      </c>
    </row>
    <row r="274" spans="1:16" ht="12.75" customHeight="1">
      <c r="A274" s="5"/>
      <c r="B274" s="5" t="str">
        <f t="shared" si="4"/>
        <v>Pillmore 1989, Photogrammetric Engineering &amp; Remote Sensing (YPQ6SAEH)</v>
      </c>
      <c r="C274" s="5">
        <v>1989</v>
      </c>
      <c r="D274" s="5" t="s">
        <v>1223</v>
      </c>
      <c r="E274" s="5" t="s">
        <v>1224</v>
      </c>
      <c r="F274" s="5" t="s">
        <v>1225</v>
      </c>
      <c r="G274" s="5" t="s">
        <v>618</v>
      </c>
      <c r="I274" s="6" t="s">
        <v>34</v>
      </c>
      <c r="J274" s="5" t="b">
        <f t="shared" ca="1" si="3"/>
        <v>1</v>
      </c>
      <c r="K274" s="7" t="str">
        <f>IF(ISNA(VLOOKUP($B274,geographic!$A:$B,1,0)), "no", "yes")</f>
        <v>yes</v>
      </c>
      <c r="L274" s="8" t="str">
        <f>IF(ISNA(VLOOKUP($B274,scientific!$A:$B,1,0)), "no", "yes")</f>
        <v>yes</v>
      </c>
      <c r="M274" s="8" t="str">
        <f>IF(ISNA(VLOOKUP($B274,datasets!$B:$C,1,0)), "no", "yes")</f>
        <v>no</v>
      </c>
      <c r="N274" s="8" t="str">
        <f>IF(ISNA(VLOOKUP($B274,processing!$B:$C,1,0)), "no", "yes")</f>
        <v>no</v>
      </c>
      <c r="O274" s="8" t="str">
        <f>IF(ISNA(VLOOKUP($B274,outputs!$B:$C,1,0)), "no", "yes")</f>
        <v>no</v>
      </c>
      <c r="P274" s="8" t="str">
        <f>IF(ISNA(VLOOKUP($B274,accuracy!$B:$I,1,0)), "no", "yes")</f>
        <v>no</v>
      </c>
    </row>
    <row r="275" spans="1:16" ht="12.75" customHeight="1">
      <c r="A275" s="5"/>
      <c r="B275" s="5" t="str">
        <f t="shared" si="4"/>
        <v>Portelli 2020, Landscape Ecology (ZYRFIZEM)</v>
      </c>
      <c r="C275" s="5">
        <v>2020</v>
      </c>
      <c r="D275" s="5" t="s">
        <v>1226</v>
      </c>
      <c r="E275" s="5" t="s">
        <v>1227</v>
      </c>
      <c r="F275" s="5" t="s">
        <v>1228</v>
      </c>
      <c r="G275" s="5" t="s">
        <v>1147</v>
      </c>
      <c r="H275" s="5" t="s">
        <v>1229</v>
      </c>
      <c r="I275" s="6" t="s">
        <v>34</v>
      </c>
      <c r="J275" s="5" t="b">
        <f t="shared" ca="1" si="3"/>
        <v>1</v>
      </c>
      <c r="K275" s="7" t="str">
        <f>IF(ISNA(VLOOKUP($B275,geographic!$A:$B,1,0)), "no", "yes")</f>
        <v>yes</v>
      </c>
      <c r="L275" s="8" t="str">
        <f>IF(ISNA(VLOOKUP($B275,scientific!$A:$B,1,0)), "no", "yes")</f>
        <v>yes</v>
      </c>
      <c r="M275" s="8" t="str">
        <f>IF(ISNA(VLOOKUP($B275,datasets!$B:$C,1,0)), "no", "yes")</f>
        <v>no</v>
      </c>
      <c r="N275" s="8" t="str">
        <f>IF(ISNA(VLOOKUP($B275,processing!$B:$C,1,0)), "no", "yes")</f>
        <v>no</v>
      </c>
      <c r="O275" s="8" t="str">
        <f>IF(ISNA(VLOOKUP($B275,outputs!$B:$C,1,0)), "no", "yes")</f>
        <v>no</v>
      </c>
      <c r="P275" s="8" t="str">
        <f>IF(ISNA(VLOOKUP($B275,accuracy!$B:$I,1,0)), "no", "yes")</f>
        <v>no</v>
      </c>
    </row>
    <row r="276" spans="1:16" ht="12.75" customHeight="1">
      <c r="A276" s="5"/>
      <c r="B276" s="5" t="str">
        <f t="shared" si="4"/>
        <v>Pressel 2013, 54th AIAA/ASME/ASCE/AHS/ASC Structures, Structural Dynamics, and Materials Conference (YP849RWM)</v>
      </c>
      <c r="C276" s="5">
        <v>2013</v>
      </c>
      <c r="D276" s="5" t="s">
        <v>1230</v>
      </c>
      <c r="E276" s="5" t="s">
        <v>1231</v>
      </c>
      <c r="F276" s="5" t="s">
        <v>1232</v>
      </c>
      <c r="G276" s="5" t="s">
        <v>1233</v>
      </c>
      <c r="H276" s="5" t="s">
        <v>1234</v>
      </c>
      <c r="I276" s="6" t="s">
        <v>34</v>
      </c>
      <c r="J276" s="5" t="b">
        <f t="shared" ca="1" si="3"/>
        <v>1</v>
      </c>
      <c r="K276" s="7" t="str">
        <f>IF(ISNA(VLOOKUP($B276,geographic!$A:$B,1,0)), "no", "yes")</f>
        <v>yes</v>
      </c>
      <c r="L276" s="8" t="str">
        <f>IF(ISNA(VLOOKUP($B276,scientific!$A:$B,1,0)), "no", "yes")</f>
        <v>yes</v>
      </c>
      <c r="M276" s="8" t="str">
        <f>IF(ISNA(VLOOKUP($B276,datasets!$B:$C,1,0)), "no", "yes")</f>
        <v>no</v>
      </c>
      <c r="N276" s="8" t="str">
        <f>IF(ISNA(VLOOKUP($B276,processing!$B:$C,1,0)), "no", "yes")</f>
        <v>no</v>
      </c>
      <c r="O276" s="8" t="str">
        <f>IF(ISNA(VLOOKUP($B276,outputs!$B:$C,1,0)), "no", "yes")</f>
        <v>no</v>
      </c>
      <c r="P276" s="8" t="str">
        <f>IF(ISNA(VLOOKUP($B276,accuracy!$B:$I,1,0)), "no", "yes")</f>
        <v>no</v>
      </c>
    </row>
    <row r="277" spans="1:16" ht="12.75" customHeight="1">
      <c r="A277" s="5"/>
      <c r="B277" s="5" t="str">
        <f t="shared" si="4"/>
        <v>Pressel 2013, Optics and Photonics News (WAILZJQ7)</v>
      </c>
      <c r="C277" s="5">
        <v>2013</v>
      </c>
      <c r="D277" s="5" t="s">
        <v>1235</v>
      </c>
      <c r="E277" s="5" t="s">
        <v>1231</v>
      </c>
      <c r="F277" s="5" t="s">
        <v>1236</v>
      </c>
      <c r="G277" s="5" t="s">
        <v>1237</v>
      </c>
      <c r="H277" s="5" t="s">
        <v>1238</v>
      </c>
      <c r="I277" s="6" t="s">
        <v>34</v>
      </c>
      <c r="J277" s="5" t="b">
        <f t="shared" ca="1" si="3"/>
        <v>1</v>
      </c>
      <c r="K277" s="7" t="str">
        <f>IF(ISNA(VLOOKUP($B277,geographic!$A:$B,1,0)), "no", "yes")</f>
        <v>yes</v>
      </c>
      <c r="L277" s="8" t="str">
        <f>IF(ISNA(VLOOKUP($B277,scientific!$A:$B,1,0)), "no", "yes")</f>
        <v>yes</v>
      </c>
      <c r="M277" s="8" t="str">
        <f>IF(ISNA(VLOOKUP($B277,datasets!$B:$C,1,0)), "no", "yes")</f>
        <v>no</v>
      </c>
      <c r="N277" s="8" t="str">
        <f>IF(ISNA(VLOOKUP($B277,processing!$B:$C,1,0)), "no", "yes")</f>
        <v>no</v>
      </c>
      <c r="O277" s="8" t="str">
        <f>IF(ISNA(VLOOKUP($B277,outputs!$B:$C,1,0)), "no", "yes")</f>
        <v>no</v>
      </c>
      <c r="P277" s="8" t="str">
        <f>IF(ISNA(VLOOKUP($B277,accuracy!$B:$I,1,0)), "no", "yes")</f>
        <v>no</v>
      </c>
    </row>
    <row r="278" spans="1:16" ht="12.75" customHeight="1">
      <c r="A278" s="5"/>
      <c r="B278" s="5" t="str">
        <f t="shared" si="4"/>
        <v>Pressel 2014, An Optical Believe It or Not: Key Lessons Learned III (M33LNIYT)</v>
      </c>
      <c r="C278" s="5">
        <v>2014</v>
      </c>
      <c r="D278" s="5" t="s">
        <v>1239</v>
      </c>
      <c r="E278" s="5" t="s">
        <v>1231</v>
      </c>
      <c r="F278" s="5" t="s">
        <v>1240</v>
      </c>
      <c r="G278" s="5" t="s">
        <v>1241</v>
      </c>
      <c r="H278" s="5" t="s">
        <v>1242</v>
      </c>
      <c r="I278" s="6" t="s">
        <v>34</v>
      </c>
      <c r="J278" s="5" t="b">
        <f t="shared" ca="1" si="3"/>
        <v>1</v>
      </c>
      <c r="K278" s="7" t="str">
        <f>IF(ISNA(VLOOKUP($B278,geographic!$A:$B,1,0)), "no", "yes")</f>
        <v>yes</v>
      </c>
      <c r="L278" s="8" t="str">
        <f>IF(ISNA(VLOOKUP($B278,scientific!$A:$B,1,0)), "no", "yes")</f>
        <v>yes</v>
      </c>
      <c r="M278" s="8" t="str">
        <f>IF(ISNA(VLOOKUP($B278,datasets!$B:$C,1,0)), "no", "yes")</f>
        <v>no</v>
      </c>
      <c r="N278" s="8" t="str">
        <f>IF(ISNA(VLOOKUP($B278,processing!$B:$C,1,0)), "no", "yes")</f>
        <v>no</v>
      </c>
      <c r="O278" s="8" t="str">
        <f>IF(ISNA(VLOOKUP($B278,outputs!$B:$C,1,0)), "no", "yes")</f>
        <v>no</v>
      </c>
      <c r="P278" s="8" t="str">
        <f>IF(ISNA(VLOOKUP($B278,accuracy!$B:$I,1,0)), "no", "yes")</f>
        <v>no</v>
      </c>
    </row>
    <row r="279" spans="1:16" ht="12.75" customHeight="1">
      <c r="A279" s="5"/>
      <c r="B279" s="5" t="str">
        <f t="shared" si="4"/>
        <v>Pressel 2019, AIAA Scitech 2019 Forum (9X8ZAKLY)</v>
      </c>
      <c r="C279" s="5">
        <v>2019</v>
      </c>
      <c r="D279" s="5" t="s">
        <v>1243</v>
      </c>
      <c r="E279" s="5" t="s">
        <v>1231</v>
      </c>
      <c r="F279" s="5" t="s">
        <v>1244</v>
      </c>
      <c r="G279" s="5" t="s">
        <v>1245</v>
      </c>
      <c r="H279" s="5" t="s">
        <v>1246</v>
      </c>
      <c r="I279" s="6" t="s">
        <v>34</v>
      </c>
      <c r="J279" s="5" t="b">
        <f t="shared" ca="1" si="3"/>
        <v>1</v>
      </c>
      <c r="K279" s="7" t="str">
        <f>IF(ISNA(VLOOKUP($B279,geographic!$A:$B,1,0)), "no", "yes")</f>
        <v>yes</v>
      </c>
      <c r="L279" s="8" t="str">
        <f>IF(ISNA(VLOOKUP($B279,scientific!$A:$B,1,0)), "no", "yes")</f>
        <v>yes</v>
      </c>
      <c r="M279" s="8" t="str">
        <f>IF(ISNA(VLOOKUP($B279,datasets!$B:$C,1,0)), "no", "yes")</f>
        <v>no</v>
      </c>
      <c r="N279" s="8" t="str">
        <f>IF(ISNA(VLOOKUP($B279,processing!$B:$C,1,0)), "no", "yes")</f>
        <v>no</v>
      </c>
      <c r="O279" s="8" t="str">
        <f>IF(ISNA(VLOOKUP($B279,outputs!$B:$C,1,0)), "no", "yes")</f>
        <v>no</v>
      </c>
      <c r="P279" s="8" t="str">
        <f>IF(ISNA(VLOOKUP($B279,accuracy!$B:$I,1,0)), "no", "yes")</f>
        <v>no</v>
      </c>
    </row>
    <row r="280" spans="1:16" ht="12.75" customHeight="1">
      <c r="A280" s="5"/>
      <c r="B280" s="5" t="str">
        <f t="shared" si="4"/>
        <v>Rastner et al. 2016, Global and Planetary Change (BSHG7G66)</v>
      </c>
      <c r="C280" s="5">
        <v>2016</v>
      </c>
      <c r="D280" s="5" t="s">
        <v>1247</v>
      </c>
      <c r="E280" s="5" t="s">
        <v>1248</v>
      </c>
      <c r="F280" s="5" t="s">
        <v>1249</v>
      </c>
      <c r="G280" s="5" t="s">
        <v>514</v>
      </c>
      <c r="H280" s="5" t="s">
        <v>1250</v>
      </c>
      <c r="I280" s="6" t="s">
        <v>34</v>
      </c>
      <c r="J280" s="5" t="b">
        <f t="shared" ca="1" si="3"/>
        <v>1</v>
      </c>
      <c r="K280" s="7" t="str">
        <f>IF(ISNA(VLOOKUP($B280,geographic!$A:$B,1,0)), "no", "yes")</f>
        <v>yes</v>
      </c>
      <c r="L280" s="8" t="str">
        <f>IF(ISNA(VLOOKUP($B280,scientific!$A:$B,1,0)), "no", "yes")</f>
        <v>yes</v>
      </c>
      <c r="M280" s="8" t="str">
        <f>IF(ISNA(VLOOKUP($B280,datasets!$B:$C,1,0)), "no", "yes")</f>
        <v>no</v>
      </c>
      <c r="N280" s="8" t="str">
        <f>IF(ISNA(VLOOKUP($B280,processing!$B:$C,1,0)), "no", "yes")</f>
        <v>no</v>
      </c>
      <c r="O280" s="8" t="str">
        <f>IF(ISNA(VLOOKUP($B280,outputs!$B:$C,1,0)), "no", "yes")</f>
        <v>no</v>
      </c>
      <c r="P280" s="8" t="str">
        <f>IF(ISNA(VLOOKUP($B280,accuracy!$B:$I,1,0)), "no", "yes")</f>
        <v>no</v>
      </c>
    </row>
    <row r="281" spans="1:16" ht="12.75" customHeight="1">
      <c r="A281" s="5"/>
      <c r="B281" s="5" t="str">
        <f t="shared" si="4"/>
        <v>Redweik et al. 2009, ISPRS Archives – Volume XXXVIII-1-4-7/W5 (P7HY4YUC)</v>
      </c>
      <c r="C281" s="5">
        <v>2009</v>
      </c>
      <c r="D281" s="5" t="s">
        <v>1251</v>
      </c>
      <c r="E281" s="5" t="s">
        <v>538</v>
      </c>
      <c r="F281" s="5" t="s">
        <v>1252</v>
      </c>
      <c r="G281" s="5" t="s">
        <v>1253</v>
      </c>
      <c r="I281" s="6" t="s">
        <v>34</v>
      </c>
      <c r="J281" s="5" t="b">
        <f t="shared" ca="1" si="3"/>
        <v>1</v>
      </c>
      <c r="K281" s="7" t="str">
        <f>IF(ISNA(VLOOKUP($B281,geographic!$A:$B,1,0)), "no", "yes")</f>
        <v>yes</v>
      </c>
      <c r="L281" s="8" t="str">
        <f>IF(ISNA(VLOOKUP($B281,scientific!$A:$B,1,0)), "no", "yes")</f>
        <v>yes</v>
      </c>
      <c r="M281" s="8" t="str">
        <f>IF(ISNA(VLOOKUP($B281,datasets!$B:$C,1,0)), "no", "yes")</f>
        <v>no</v>
      </c>
      <c r="N281" s="8" t="str">
        <f>IF(ISNA(VLOOKUP($B281,processing!$B:$C,1,0)), "no", "yes")</f>
        <v>no</v>
      </c>
      <c r="O281" s="8" t="str">
        <f>IF(ISNA(VLOOKUP($B281,outputs!$B:$C,1,0)), "no", "yes")</f>
        <v>no</v>
      </c>
      <c r="P281" s="8" t="str">
        <f>IF(ISNA(VLOOKUP($B281,accuracy!$B:$I,1,0)), "no", "yes")</f>
        <v>no</v>
      </c>
    </row>
    <row r="282" spans="1:16" ht="12.75" customHeight="1">
      <c r="A282" s="5"/>
      <c r="B282" s="5" t="str">
        <f t="shared" si="4"/>
        <v>Rivera et al. 2012, Climate of the Past (74TXXJIR)</v>
      </c>
      <c r="C282" s="5">
        <v>2012</v>
      </c>
      <c r="D282" s="5" t="s">
        <v>1254</v>
      </c>
      <c r="E282" s="5" t="s">
        <v>1255</v>
      </c>
      <c r="F282" s="5" t="s">
        <v>1256</v>
      </c>
      <c r="G282" s="5" t="s">
        <v>1257</v>
      </c>
      <c r="H282" s="5" t="s">
        <v>1258</v>
      </c>
      <c r="I282" s="6" t="s">
        <v>34</v>
      </c>
      <c r="J282" s="5" t="b">
        <f t="shared" ca="1" si="3"/>
        <v>1</v>
      </c>
      <c r="K282" s="7" t="str">
        <f>IF(ISNA(VLOOKUP($B282,geographic!$A:$B,1,0)), "no", "yes")</f>
        <v>yes</v>
      </c>
      <c r="L282" s="8" t="str">
        <f>IF(ISNA(VLOOKUP($B282,scientific!$A:$B,1,0)), "no", "yes")</f>
        <v>yes</v>
      </c>
      <c r="M282" s="8" t="str">
        <f>IF(ISNA(VLOOKUP($B282,datasets!$B:$C,1,0)), "no", "yes")</f>
        <v>no</v>
      </c>
      <c r="N282" s="8" t="str">
        <f>IF(ISNA(VLOOKUP($B282,processing!$B:$C,1,0)), "no", "yes")</f>
        <v>no</v>
      </c>
      <c r="O282" s="8" t="str">
        <f>IF(ISNA(VLOOKUP($B282,outputs!$B:$C,1,0)), "no", "yes")</f>
        <v>no</v>
      </c>
      <c r="P282" s="8" t="str">
        <f>IF(ISNA(VLOOKUP($B282,accuracy!$B:$I,1,0)), "no", "yes")</f>
        <v>no</v>
      </c>
    </row>
    <row r="283" spans="1:16" ht="12.75" customHeight="1">
      <c r="A283" s="5"/>
      <c r="B283" s="5" t="str">
        <f t="shared" si="4"/>
        <v>Rutishauser et al. 2017, Geosciences (CUV6DFNW)</v>
      </c>
      <c r="C283" s="5">
        <v>2017</v>
      </c>
      <c r="D283" s="5" t="s">
        <v>1259</v>
      </c>
      <c r="E283" s="5" t="s">
        <v>1260</v>
      </c>
      <c r="F283" s="5" t="s">
        <v>1261</v>
      </c>
      <c r="G283" s="5" t="s">
        <v>915</v>
      </c>
      <c r="H283" s="5" t="s">
        <v>1262</v>
      </c>
      <c r="I283" s="6" t="s">
        <v>34</v>
      </c>
      <c r="J283" s="5" t="b">
        <f t="shared" ca="1" si="3"/>
        <v>1</v>
      </c>
      <c r="K283" s="7" t="str">
        <f>IF(ISNA(VLOOKUP($B283,geographic!$A:$B,1,0)), "no", "yes")</f>
        <v>yes</v>
      </c>
      <c r="L283" s="8" t="str">
        <f>IF(ISNA(VLOOKUP($B283,scientific!$A:$B,1,0)), "no", "yes")</f>
        <v>yes</v>
      </c>
      <c r="M283" s="8" t="str">
        <f>IF(ISNA(VLOOKUP($B283,datasets!$B:$C,1,0)), "no", "yes")</f>
        <v>no</v>
      </c>
      <c r="N283" s="8" t="str">
        <f>IF(ISNA(VLOOKUP($B283,processing!$B:$C,1,0)), "no", "yes")</f>
        <v>no</v>
      </c>
      <c r="O283" s="8" t="str">
        <f>IF(ISNA(VLOOKUP($B283,outputs!$B:$C,1,0)), "no", "yes")</f>
        <v>no</v>
      </c>
      <c r="P283" s="8" t="str">
        <f>IF(ISNA(VLOOKUP($B283,accuracy!$B:$I,1,0)), "no", "yes")</f>
        <v>no</v>
      </c>
    </row>
    <row r="284" spans="1:16" ht="12.75" customHeight="1">
      <c r="A284" s="5"/>
      <c r="B284" s="5" t="str">
        <f t="shared" si="4"/>
        <v>Scardozzi 2009, Remote Sensing for Environmental Monitoring, GIS Applications, and Geology IX (Q8BWC29J)</v>
      </c>
      <c r="C284" s="5">
        <v>2009</v>
      </c>
      <c r="D284" s="5" t="s">
        <v>1263</v>
      </c>
      <c r="E284" s="5" t="s">
        <v>1264</v>
      </c>
      <c r="F284" s="5" t="s">
        <v>1265</v>
      </c>
      <c r="G284" s="5" t="s">
        <v>1266</v>
      </c>
      <c r="H284" s="5" t="s">
        <v>1267</v>
      </c>
      <c r="I284" s="6" t="s">
        <v>34</v>
      </c>
      <c r="J284" s="5" t="b">
        <f t="shared" ca="1" si="3"/>
        <v>1</v>
      </c>
      <c r="K284" s="7" t="str">
        <f>IF(ISNA(VLOOKUP($B284,geographic!$A:$B,1,0)), "no", "yes")</f>
        <v>yes</v>
      </c>
      <c r="L284" s="8" t="str">
        <f>IF(ISNA(VLOOKUP($B284,scientific!$A:$B,1,0)), "no", "yes")</f>
        <v>yes</v>
      </c>
      <c r="M284" s="8" t="str">
        <f>IF(ISNA(VLOOKUP($B284,datasets!$B:$C,1,0)), "no", "yes")</f>
        <v>no</v>
      </c>
      <c r="N284" s="8" t="str">
        <f>IF(ISNA(VLOOKUP($B284,processing!$B:$C,1,0)), "no", "yes")</f>
        <v>no</v>
      </c>
      <c r="O284" s="8" t="str">
        <f>IF(ISNA(VLOOKUP($B284,outputs!$B:$C,1,0)), "no", "yes")</f>
        <v>no</v>
      </c>
      <c r="P284" s="8" t="str">
        <f>IF(ISNA(VLOOKUP($B284,accuracy!$B:$I,1,0)), "no", "yes")</f>
        <v>no</v>
      </c>
    </row>
    <row r="285" spans="1:16" ht="12.75" customHeight="1">
      <c r="A285" s="5"/>
      <c r="B285" s="5" t="str">
        <f t="shared" si="4"/>
        <v>Scardozzi 2010, Advances in Geosciences (CCIST653)</v>
      </c>
      <c r="C285" s="5">
        <v>2010</v>
      </c>
      <c r="D285" s="5" t="s">
        <v>1268</v>
      </c>
      <c r="E285" s="5" t="s">
        <v>1264</v>
      </c>
      <c r="F285" s="5" t="s">
        <v>1269</v>
      </c>
      <c r="G285" s="5" t="s">
        <v>780</v>
      </c>
      <c r="H285" s="5" t="s">
        <v>1270</v>
      </c>
      <c r="I285" s="6" t="s">
        <v>34</v>
      </c>
      <c r="J285" s="5" t="b">
        <f t="shared" ca="1" si="3"/>
        <v>1</v>
      </c>
      <c r="K285" s="7" t="str">
        <f>IF(ISNA(VLOOKUP($B285,geographic!$A:$B,1,0)), "no", "yes")</f>
        <v>yes</v>
      </c>
      <c r="L285" s="8" t="str">
        <f>IF(ISNA(VLOOKUP($B285,scientific!$A:$B,1,0)), "no", "yes")</f>
        <v>yes</v>
      </c>
      <c r="M285" s="8" t="str">
        <f>IF(ISNA(VLOOKUP($B285,datasets!$B:$C,1,0)), "no", "yes")</f>
        <v>no</v>
      </c>
      <c r="N285" s="8" t="str">
        <f>IF(ISNA(VLOOKUP($B285,processing!$B:$C,1,0)), "no", "yes")</f>
        <v>no</v>
      </c>
      <c r="O285" s="8" t="str">
        <f>IF(ISNA(VLOOKUP($B285,outputs!$B:$C,1,0)), "no", "yes")</f>
        <v>no</v>
      </c>
      <c r="P285" s="8" t="str">
        <f>IF(ISNA(VLOOKUP($B285,accuracy!$B:$I,1,0)), "no", "yes")</f>
        <v>no</v>
      </c>
    </row>
    <row r="286" spans="1:16" ht="12.75" customHeight="1">
      <c r="A286" s="5"/>
      <c r="B286" s="5" t="str">
        <f t="shared" si="4"/>
        <v>Scardozzi 2013, 33rd EARSeL Symposium. Towards Horizon 2020: Earth Observation and Social Perspectives (SITZZGDD)</v>
      </c>
      <c r="C286" s="5">
        <v>2013</v>
      </c>
      <c r="D286" s="5" t="s">
        <v>1271</v>
      </c>
      <c r="E286" s="5" t="s">
        <v>1264</v>
      </c>
      <c r="F286" s="5" t="s">
        <v>1272</v>
      </c>
      <c r="G286" s="5" t="s">
        <v>1273</v>
      </c>
      <c r="I286" s="6" t="s">
        <v>34</v>
      </c>
      <c r="J286" s="5" t="b">
        <f t="shared" ca="1" si="3"/>
        <v>1</v>
      </c>
      <c r="K286" s="7" t="str">
        <f>IF(ISNA(VLOOKUP($B286,geographic!$A:$B,1,0)), "no", "yes")</f>
        <v>yes</v>
      </c>
      <c r="L286" s="8" t="str">
        <f>IF(ISNA(VLOOKUP($B286,scientific!$A:$B,1,0)), "no", "yes")</f>
        <v>yes</v>
      </c>
      <c r="M286" s="8" t="str">
        <f>IF(ISNA(VLOOKUP($B286,datasets!$B:$C,1,0)), "no", "yes")</f>
        <v>no</v>
      </c>
      <c r="N286" s="8" t="str">
        <f>IF(ISNA(VLOOKUP($B286,processing!$B:$C,1,0)), "no", "yes")</f>
        <v>no</v>
      </c>
      <c r="O286" s="8" t="str">
        <f>IF(ISNA(VLOOKUP($B286,outputs!$B:$C,1,0)), "no", "yes")</f>
        <v>no</v>
      </c>
      <c r="P286" s="8" t="str">
        <f>IF(ISNA(VLOOKUP($B286,accuracy!$B:$I,1,0)), "no", "yes")</f>
        <v>no</v>
      </c>
    </row>
    <row r="287" spans="1:16" ht="12.75" customHeight="1">
      <c r="A287" s="4" t="s">
        <v>54</v>
      </c>
      <c r="B287" s="5" t="str">
        <f t="shared" si="4"/>
        <v>Sevara 2016, Archaeological Prospection (DCCSS6YM)</v>
      </c>
      <c r="C287" s="5">
        <v>2016</v>
      </c>
      <c r="D287" s="5" t="s">
        <v>1274</v>
      </c>
      <c r="E287" s="5" t="s">
        <v>582</v>
      </c>
      <c r="F287" s="5" t="s">
        <v>1275</v>
      </c>
      <c r="G287" s="5" t="s">
        <v>686</v>
      </c>
      <c r="H287" s="5" t="s">
        <v>1276</v>
      </c>
      <c r="I287" s="6" t="s">
        <v>34</v>
      </c>
      <c r="J287" s="5" t="b">
        <f t="shared" ca="1" si="3"/>
        <v>1</v>
      </c>
      <c r="K287" s="7" t="str">
        <f>IF(ISNA(VLOOKUP($B287,geographic!$A:$B,1,0)), "no", "yes")</f>
        <v>yes</v>
      </c>
      <c r="L287" s="8" t="str">
        <f>IF(ISNA(VLOOKUP($B287,scientific!$A:$B,1,0)), "no", "yes")</f>
        <v>yes</v>
      </c>
      <c r="M287" s="8" t="str">
        <f>IF(ISNA(VLOOKUP($B287,datasets!$B:$C,1,0)), "no", "yes")</f>
        <v>no</v>
      </c>
      <c r="N287" s="8" t="str">
        <f>IF(ISNA(VLOOKUP($B287,processing!$B:$C,1,0)), "no", "yes")</f>
        <v>no</v>
      </c>
      <c r="O287" s="8" t="str">
        <f>IF(ISNA(VLOOKUP($B287,outputs!$B:$C,1,0)), "no", "yes")</f>
        <v>no</v>
      </c>
      <c r="P287" s="8" t="str">
        <f>IF(ISNA(VLOOKUP($B287,accuracy!$B:$I,1,0)), "no", "yes")</f>
        <v>no</v>
      </c>
    </row>
    <row r="288" spans="1:16" ht="12.75" customHeight="1">
      <c r="A288" s="5"/>
      <c r="B288" s="5" t="str">
        <f t="shared" si="4"/>
        <v>Shahtahmassebi et al. 2017, Remote Sensing (ZKSYTL67)</v>
      </c>
      <c r="C288" s="5">
        <v>2017</v>
      </c>
      <c r="D288" s="5" t="s">
        <v>1277</v>
      </c>
      <c r="E288" s="5" t="s">
        <v>1278</v>
      </c>
      <c r="F288" s="5" t="s">
        <v>1279</v>
      </c>
      <c r="G288" s="5" t="s">
        <v>103</v>
      </c>
      <c r="H288" s="5" t="s">
        <v>1280</v>
      </c>
      <c r="I288" s="6" t="s">
        <v>34</v>
      </c>
      <c r="J288" s="5" t="b">
        <f t="shared" ca="1" si="3"/>
        <v>1</v>
      </c>
      <c r="K288" s="7" t="str">
        <f>IF(ISNA(VLOOKUP($B288,geographic!$A:$B,1,0)), "no", "yes")</f>
        <v>yes</v>
      </c>
      <c r="L288" s="8" t="str">
        <f>IF(ISNA(VLOOKUP($B288,scientific!$A:$B,1,0)), "no", "yes")</f>
        <v>yes</v>
      </c>
      <c r="M288" s="8" t="str">
        <f>IF(ISNA(VLOOKUP($B288,datasets!$B:$C,1,0)), "no", "yes")</f>
        <v>no</v>
      </c>
      <c r="N288" s="8" t="str">
        <f>IF(ISNA(VLOOKUP($B288,processing!$B:$C,1,0)), "no", "yes")</f>
        <v>no</v>
      </c>
      <c r="O288" s="8" t="str">
        <f>IF(ISNA(VLOOKUP($B288,outputs!$B:$C,1,0)), "no", "yes")</f>
        <v>no</v>
      </c>
      <c r="P288" s="8" t="str">
        <f>IF(ISNA(VLOOKUP($B288,accuracy!$B:$I,1,0)), "no", "yes")</f>
        <v>no</v>
      </c>
    </row>
    <row r="289" spans="1:16" ht="12.75" customHeight="1">
      <c r="A289" s="5"/>
      <c r="B289" s="5" t="str">
        <f t="shared" si="4"/>
        <v>Siok and Ewiak 2020, Open Geosciences (GRMIYIAB)</v>
      </c>
      <c r="C289" s="5">
        <v>2020</v>
      </c>
      <c r="D289" s="5" t="s">
        <v>1281</v>
      </c>
      <c r="E289" s="5" t="s">
        <v>1282</v>
      </c>
      <c r="F289" s="5" t="s">
        <v>1283</v>
      </c>
      <c r="G289" s="5" t="s">
        <v>1284</v>
      </c>
      <c r="H289" s="5" t="s">
        <v>1285</v>
      </c>
      <c r="I289" s="6" t="s">
        <v>34</v>
      </c>
      <c r="J289" s="5" t="b">
        <f t="shared" ca="1" si="3"/>
        <v>1</v>
      </c>
      <c r="K289" s="7" t="str">
        <f>IF(ISNA(VLOOKUP($B289,geographic!$A:$B,1,0)), "no", "yes")</f>
        <v>yes</v>
      </c>
      <c r="L289" s="8" t="str">
        <f>IF(ISNA(VLOOKUP($B289,scientific!$A:$B,1,0)), "no", "yes")</f>
        <v>yes</v>
      </c>
      <c r="M289" s="8" t="str">
        <f>IF(ISNA(VLOOKUP($B289,datasets!$B:$C,1,0)), "no", "yes")</f>
        <v>no</v>
      </c>
      <c r="N289" s="8" t="str">
        <f>IF(ISNA(VLOOKUP($B289,processing!$B:$C,1,0)), "no", "yes")</f>
        <v>no</v>
      </c>
      <c r="O289" s="8" t="str">
        <f>IF(ISNA(VLOOKUP($B289,outputs!$B:$C,1,0)), "no", "yes")</f>
        <v>no</v>
      </c>
      <c r="P289" s="8" t="str">
        <f>IF(ISNA(VLOOKUP($B289,accuracy!$B:$I,1,0)), "no", "yes")</f>
        <v>no</v>
      </c>
    </row>
    <row r="290" spans="1:16" ht="12.75" customHeight="1">
      <c r="A290" s="5"/>
      <c r="B290" s="5" t="str">
        <f t="shared" si="4"/>
        <v>Smith et al. 2009, Earth Surface Processes and Landforms (22B758P4)</v>
      </c>
      <c r="C290" s="5">
        <v>2009</v>
      </c>
      <c r="D290" s="5" t="s">
        <v>1286</v>
      </c>
      <c r="E290" s="5" t="s">
        <v>1287</v>
      </c>
      <c r="F290" s="5" t="s">
        <v>1288</v>
      </c>
      <c r="G290" s="5" t="s">
        <v>38</v>
      </c>
      <c r="H290" s="5" t="s">
        <v>1289</v>
      </c>
      <c r="I290" s="6" t="s">
        <v>34</v>
      </c>
      <c r="J290" s="5" t="b">
        <f t="shared" ca="1" si="3"/>
        <v>1</v>
      </c>
      <c r="K290" s="7" t="str">
        <f>IF(ISNA(VLOOKUP($B290,geographic!$A:$B,1,0)), "no", "yes")</f>
        <v>yes</v>
      </c>
      <c r="L290" s="8" t="str">
        <f>IF(ISNA(VLOOKUP($B290,scientific!$A:$B,1,0)), "no", "yes")</f>
        <v>yes</v>
      </c>
      <c r="M290" s="8" t="str">
        <f>IF(ISNA(VLOOKUP($B290,datasets!$B:$C,1,0)), "no", "yes")</f>
        <v>no</v>
      </c>
      <c r="N290" s="8" t="str">
        <f>IF(ISNA(VLOOKUP($B290,processing!$B:$C,1,0)), "no", "yes")</f>
        <v>no</v>
      </c>
      <c r="O290" s="8" t="str">
        <f>IF(ISNA(VLOOKUP($B290,outputs!$B:$C,1,0)), "no", "yes")</f>
        <v>no</v>
      </c>
      <c r="P290" s="8" t="str">
        <f>IF(ISNA(VLOOKUP($B290,accuracy!$B:$I,1,0)), "no", "yes")</f>
        <v>no</v>
      </c>
    </row>
    <row r="291" spans="1:16" ht="12.75" customHeight="1">
      <c r="A291" s="5"/>
      <c r="B291" s="5" t="str">
        <f t="shared" si="4"/>
        <v>Starková 2020, Geosciences (P3QMPZ2R)</v>
      </c>
      <c r="C291" s="5">
        <v>2020</v>
      </c>
      <c r="D291" s="5" t="s">
        <v>1290</v>
      </c>
      <c r="E291" s="5" t="s">
        <v>1291</v>
      </c>
      <c r="F291" s="5" t="s">
        <v>1292</v>
      </c>
      <c r="G291" s="5" t="s">
        <v>915</v>
      </c>
      <c r="H291" s="5" t="s">
        <v>1293</v>
      </c>
      <c r="I291" s="6" t="s">
        <v>34</v>
      </c>
      <c r="J291" s="5" t="b">
        <f t="shared" ca="1" si="3"/>
        <v>1</v>
      </c>
      <c r="K291" s="7" t="str">
        <f>IF(ISNA(VLOOKUP($B291,geographic!$A:$B,1,0)), "no", "yes")</f>
        <v>yes</v>
      </c>
      <c r="L291" s="8" t="str">
        <f>IF(ISNA(VLOOKUP($B291,scientific!$A:$B,1,0)), "no", "yes")</f>
        <v>yes</v>
      </c>
      <c r="M291" s="8" t="str">
        <f>IF(ISNA(VLOOKUP($B291,datasets!$B:$C,1,0)), "no", "yes")</f>
        <v>no</v>
      </c>
      <c r="N291" s="8" t="str">
        <f>IF(ISNA(VLOOKUP($B291,processing!$B:$C,1,0)), "no", "yes")</f>
        <v>no</v>
      </c>
      <c r="O291" s="8" t="str">
        <f>IF(ISNA(VLOOKUP($B291,outputs!$B:$C,1,0)), "no", "yes")</f>
        <v>no</v>
      </c>
      <c r="P291" s="8" t="str">
        <f>IF(ISNA(VLOOKUP($B291,accuracy!$B:$I,1,0)), "no", "yes")</f>
        <v>no</v>
      </c>
    </row>
    <row r="292" spans="1:16" ht="12.75" customHeight="1">
      <c r="A292" s="5"/>
      <c r="B292" s="5" t="str">
        <f t="shared" si="4"/>
        <v>Starková 2021, Applied Sciences (FYVJTG4U)</v>
      </c>
      <c r="C292" s="5">
        <v>2021</v>
      </c>
      <c r="D292" s="5" t="s">
        <v>1294</v>
      </c>
      <c r="E292" s="5" t="s">
        <v>1291</v>
      </c>
      <c r="F292" s="5" t="s">
        <v>1295</v>
      </c>
      <c r="G292" s="5" t="s">
        <v>865</v>
      </c>
      <c r="H292" s="5" t="s">
        <v>1296</v>
      </c>
      <c r="I292" s="6" t="s">
        <v>34</v>
      </c>
      <c r="J292" s="5" t="b">
        <f t="shared" ca="1" si="3"/>
        <v>1</v>
      </c>
      <c r="K292" s="7" t="str">
        <f>IF(ISNA(VLOOKUP($B292,geographic!$A:$B,1,0)), "no", "yes")</f>
        <v>yes</v>
      </c>
      <c r="L292" s="8" t="str">
        <f>IF(ISNA(VLOOKUP($B292,scientific!$A:$B,1,0)), "no", "yes")</f>
        <v>yes</v>
      </c>
      <c r="M292" s="8" t="str">
        <f>IF(ISNA(VLOOKUP($B292,datasets!$B:$C,1,0)), "no", "yes")</f>
        <v>no</v>
      </c>
      <c r="N292" s="8" t="str">
        <f>IF(ISNA(VLOOKUP($B292,processing!$B:$C,1,0)), "no", "yes")</f>
        <v>no</v>
      </c>
      <c r="O292" s="8" t="str">
        <f>IF(ISNA(VLOOKUP($B292,outputs!$B:$C,1,0)), "no", "yes")</f>
        <v>no</v>
      </c>
      <c r="P292" s="8" t="str">
        <f>IF(ISNA(VLOOKUP($B292,accuracy!$B:$I,1,0)), "no", "yes")</f>
        <v>no</v>
      </c>
    </row>
    <row r="293" spans="1:16" ht="12.75" customHeight="1">
      <c r="A293" s="5"/>
      <c r="B293" s="5" t="str">
        <f t="shared" si="4"/>
        <v>Stichelbaut et al. 2016, Applied Geography (TF2C3JDG)</v>
      </c>
      <c r="C293" s="5">
        <v>2016</v>
      </c>
      <c r="D293" s="5" t="s">
        <v>1297</v>
      </c>
      <c r="E293" s="5" t="s">
        <v>1298</v>
      </c>
      <c r="F293" s="5" t="s">
        <v>1299</v>
      </c>
      <c r="G293" s="5" t="s">
        <v>1300</v>
      </c>
      <c r="H293" s="5" t="s">
        <v>1301</v>
      </c>
      <c r="I293" s="6" t="s">
        <v>34</v>
      </c>
      <c r="J293" s="5" t="b">
        <f t="shared" ca="1" si="3"/>
        <v>1</v>
      </c>
      <c r="K293" s="7" t="str">
        <f>IF(ISNA(VLOOKUP($B293,geographic!$A:$B,1,0)), "no", "yes")</f>
        <v>yes</v>
      </c>
      <c r="L293" s="8" t="str">
        <f>IF(ISNA(VLOOKUP($B293,scientific!$A:$B,1,0)), "no", "yes")</f>
        <v>yes</v>
      </c>
      <c r="M293" s="8" t="str">
        <f>IF(ISNA(VLOOKUP($B293,datasets!$B:$C,1,0)), "no", "yes")</f>
        <v>no</v>
      </c>
      <c r="N293" s="8" t="str">
        <f>IF(ISNA(VLOOKUP($B293,processing!$B:$C,1,0)), "no", "yes")</f>
        <v>no</v>
      </c>
      <c r="O293" s="8" t="str">
        <f>IF(ISNA(VLOOKUP($B293,outputs!$B:$C,1,0)), "no", "yes")</f>
        <v>no</v>
      </c>
      <c r="P293" s="8" t="str">
        <f>IF(ISNA(VLOOKUP($B293,accuracy!$B:$I,1,0)), "no", "yes")</f>
        <v>no</v>
      </c>
    </row>
    <row r="294" spans="1:16" ht="12.75" customHeight="1">
      <c r="A294" s="5"/>
      <c r="B294" s="5" t="str">
        <f t="shared" si="4"/>
        <v>Stichelbaut et al. 2017, Antiquity (PF47ECV9)</v>
      </c>
      <c r="C294" s="5">
        <v>2017</v>
      </c>
      <c r="D294" s="5" t="s">
        <v>1302</v>
      </c>
      <c r="E294" s="5" t="s">
        <v>1298</v>
      </c>
      <c r="F294" s="5" t="s">
        <v>1303</v>
      </c>
      <c r="G294" s="5" t="s">
        <v>134</v>
      </c>
      <c r="H294" s="5" t="s">
        <v>1304</v>
      </c>
      <c r="I294" s="6" t="s">
        <v>34</v>
      </c>
      <c r="J294" s="5" t="b">
        <f t="shared" ca="1" si="3"/>
        <v>1</v>
      </c>
      <c r="K294" s="7" t="str">
        <f>IF(ISNA(VLOOKUP($B294,geographic!$A:$B,1,0)), "no", "yes")</f>
        <v>yes</v>
      </c>
      <c r="L294" s="8" t="str">
        <f>IF(ISNA(VLOOKUP($B294,scientific!$A:$B,1,0)), "no", "yes")</f>
        <v>yes</v>
      </c>
      <c r="M294" s="8" t="str">
        <f>IF(ISNA(VLOOKUP($B294,datasets!$B:$C,1,0)), "no", "yes")</f>
        <v>no</v>
      </c>
      <c r="N294" s="8" t="str">
        <f>IF(ISNA(VLOOKUP($B294,processing!$B:$C,1,0)), "no", "yes")</f>
        <v>no</v>
      </c>
      <c r="O294" s="8" t="str">
        <f>IF(ISNA(VLOOKUP($B294,outputs!$B:$C,1,0)), "no", "yes")</f>
        <v>no</v>
      </c>
      <c r="P294" s="8" t="str">
        <f>IF(ISNA(VLOOKUP($B294,accuracy!$B:$I,1,0)), "no", "yes")</f>
        <v>no</v>
      </c>
    </row>
    <row r="295" spans="1:16" ht="12.75" customHeight="1">
      <c r="A295" s="5"/>
      <c r="B295" s="5" t="str">
        <f t="shared" si="4"/>
        <v>Stratoulias and Grekousis 2021, Sensors (SDIGMK3J)</v>
      </c>
      <c r="C295" s="5">
        <v>2021</v>
      </c>
      <c r="D295" s="5" t="s">
        <v>1305</v>
      </c>
      <c r="E295" s="5" t="s">
        <v>1306</v>
      </c>
      <c r="F295" s="5" t="s">
        <v>1307</v>
      </c>
      <c r="G295" s="5" t="s">
        <v>1308</v>
      </c>
      <c r="H295" s="5" t="s">
        <v>1309</v>
      </c>
      <c r="I295" s="6" t="s">
        <v>34</v>
      </c>
      <c r="J295" s="5" t="b">
        <f t="shared" ca="1" si="3"/>
        <v>1</v>
      </c>
      <c r="K295" s="7" t="str">
        <f>IF(ISNA(VLOOKUP($B295,geographic!$A:$B,1,0)), "no", "yes")</f>
        <v>yes</v>
      </c>
      <c r="L295" s="8" t="str">
        <f>IF(ISNA(VLOOKUP($B295,scientific!$A:$B,1,0)), "no", "yes")</f>
        <v>yes</v>
      </c>
      <c r="M295" s="8" t="str">
        <f>IF(ISNA(VLOOKUP($B295,datasets!$B:$C,1,0)), "no", "yes")</f>
        <v>no</v>
      </c>
      <c r="N295" s="8" t="str">
        <f>IF(ISNA(VLOOKUP($B295,processing!$B:$C,1,0)), "no", "yes")</f>
        <v>no</v>
      </c>
      <c r="O295" s="8" t="str">
        <f>IF(ISNA(VLOOKUP($B295,outputs!$B:$C,1,0)), "no", "yes")</f>
        <v>no</v>
      </c>
      <c r="P295" s="8" t="str">
        <f>IF(ISNA(VLOOKUP($B295,accuracy!$B:$I,1,0)), "no", "yes")</f>
        <v>no</v>
      </c>
    </row>
    <row r="296" spans="1:16" ht="12.75" customHeight="1">
      <c r="A296" s="5"/>
      <c r="B296" s="5" t="str">
        <f t="shared" si="4"/>
        <v>Stratoulias and Kabadayi 2020, IGARSS 2020 - 2020 IEEE International Geoscience and Remote Sensing Symposium (ALUU5XJW)</v>
      </c>
      <c r="C296" s="5">
        <v>2020</v>
      </c>
      <c r="D296" s="5" t="s">
        <v>1310</v>
      </c>
      <c r="E296" s="5" t="s">
        <v>1311</v>
      </c>
      <c r="F296" s="5" t="s">
        <v>1312</v>
      </c>
      <c r="G296" s="5" t="s">
        <v>1313</v>
      </c>
      <c r="H296" s="5" t="s">
        <v>1314</v>
      </c>
      <c r="I296" s="6" t="s">
        <v>34</v>
      </c>
      <c r="J296" s="5" t="b">
        <f t="shared" ca="1" si="3"/>
        <v>1</v>
      </c>
      <c r="K296" s="7" t="str">
        <f>IF(ISNA(VLOOKUP($B296,geographic!$A:$B,1,0)), "no", "yes")</f>
        <v>yes</v>
      </c>
      <c r="L296" s="8" t="str">
        <f>IF(ISNA(VLOOKUP($B296,scientific!$A:$B,1,0)), "no", "yes")</f>
        <v>yes</v>
      </c>
      <c r="M296" s="8" t="str">
        <f>IF(ISNA(VLOOKUP($B296,datasets!$B:$C,1,0)), "no", "yes")</f>
        <v>no</v>
      </c>
      <c r="N296" s="8" t="str">
        <f>IF(ISNA(VLOOKUP($B296,processing!$B:$C,1,0)), "no", "yes")</f>
        <v>no</v>
      </c>
      <c r="O296" s="8" t="str">
        <f>IF(ISNA(VLOOKUP($B296,outputs!$B:$C,1,0)), "no", "yes")</f>
        <v>no</v>
      </c>
      <c r="P296" s="8" t="str">
        <f>IF(ISNA(VLOOKUP($B296,accuracy!$B:$I,1,0)), "no", "yes")</f>
        <v>no</v>
      </c>
    </row>
    <row r="297" spans="1:16" ht="12.75" customHeight="1">
      <c r="A297" s="5"/>
      <c r="B297" s="5" t="str">
        <f t="shared" si="4"/>
        <v>Stratoulias and Kabadayı 2020, Eighth International Conference on Remote Sensing and Geoinformation of the Environment (QEJ4H2W5)</v>
      </c>
      <c r="C297" s="5">
        <v>2020</v>
      </c>
      <c r="D297" s="5" t="s">
        <v>1315</v>
      </c>
      <c r="E297" s="5" t="s">
        <v>1316</v>
      </c>
      <c r="F297" s="5" t="s">
        <v>1317</v>
      </c>
      <c r="G297" s="6" t="s">
        <v>1318</v>
      </c>
      <c r="H297" s="5" t="s">
        <v>1319</v>
      </c>
      <c r="I297" s="6" t="s">
        <v>34</v>
      </c>
      <c r="J297" s="5" t="b">
        <f t="shared" ca="1" si="3"/>
        <v>1</v>
      </c>
      <c r="K297" s="7" t="str">
        <f>IF(ISNA(VLOOKUP($B297,geographic!$A:$B,1,0)), "no", "yes")</f>
        <v>yes</v>
      </c>
      <c r="L297" s="8" t="str">
        <f>IF(ISNA(VLOOKUP($B297,scientific!$A:$B,1,0)), "no", "yes")</f>
        <v>yes</v>
      </c>
      <c r="M297" s="8" t="str">
        <f>IF(ISNA(VLOOKUP($B297,datasets!$B:$C,1,0)), "no", "yes")</f>
        <v>no</v>
      </c>
      <c r="N297" s="8" t="str">
        <f>IF(ISNA(VLOOKUP($B297,processing!$B:$C,1,0)), "no", "yes")</f>
        <v>no</v>
      </c>
      <c r="O297" s="8" t="str">
        <f>IF(ISNA(VLOOKUP($B297,outputs!$B:$C,1,0)), "no", "yes")</f>
        <v>no</v>
      </c>
      <c r="P297" s="8" t="str">
        <f>IF(ISNA(VLOOKUP($B297,accuracy!$B:$I,1,0)), "no", "yes")</f>
        <v>no</v>
      </c>
    </row>
    <row r="298" spans="1:16" ht="12.75" customHeight="1">
      <c r="A298" s="5"/>
      <c r="B298" s="5" t="str">
        <f t="shared" si="4"/>
        <v>Sudharsan 2018, Technology and the Intelligence Community (V622PVTS)</v>
      </c>
      <c r="C298" s="5">
        <v>2018</v>
      </c>
      <c r="D298" s="5" t="s">
        <v>1320</v>
      </c>
      <c r="E298" s="5" t="s">
        <v>1321</v>
      </c>
      <c r="F298" s="5" t="s">
        <v>1322</v>
      </c>
      <c r="G298" s="5" t="s">
        <v>1323</v>
      </c>
      <c r="H298" s="5" t="s">
        <v>1324</v>
      </c>
      <c r="I298" s="6" t="s">
        <v>34</v>
      </c>
      <c r="J298" s="5" t="b">
        <f t="shared" ca="1" si="3"/>
        <v>1</v>
      </c>
      <c r="K298" s="7" t="str">
        <f>IF(ISNA(VLOOKUP($B298,geographic!$A:$B,1,0)), "no", "yes")</f>
        <v>yes</v>
      </c>
      <c r="L298" s="8" t="str">
        <f>IF(ISNA(VLOOKUP($B298,scientific!$A:$B,1,0)), "no", "yes")</f>
        <v>yes</v>
      </c>
      <c r="M298" s="8" t="str">
        <f>IF(ISNA(VLOOKUP($B298,datasets!$B:$C,1,0)), "no", "yes")</f>
        <v>no</v>
      </c>
      <c r="N298" s="8" t="str">
        <f>IF(ISNA(VLOOKUP($B298,processing!$B:$C,1,0)), "no", "yes")</f>
        <v>no</v>
      </c>
      <c r="O298" s="8" t="str">
        <f>IF(ISNA(VLOOKUP($B298,outputs!$B:$C,1,0)), "no", "yes")</f>
        <v>no</v>
      </c>
      <c r="P298" s="8" t="str">
        <f>IF(ISNA(VLOOKUP($B298,accuracy!$B:$I,1,0)), "no", "yes")</f>
        <v>no</v>
      </c>
    </row>
    <row r="299" spans="1:16" ht="12.75" customHeight="1">
      <c r="A299" s="5"/>
      <c r="B299" s="5" t="str">
        <f t="shared" si="4"/>
        <v>Suzuki et al. 2021, Seismological Research Letters (Y6PB22JH)</v>
      </c>
      <c r="C299" s="5">
        <v>2021</v>
      </c>
      <c r="D299" s="5" t="s">
        <v>1325</v>
      </c>
      <c r="E299" s="5" t="s">
        <v>1326</v>
      </c>
      <c r="F299" s="5" t="s">
        <v>1327</v>
      </c>
      <c r="G299" s="5" t="s">
        <v>1328</v>
      </c>
      <c r="H299" s="5" t="s">
        <v>1329</v>
      </c>
      <c r="I299" s="6" t="s">
        <v>34</v>
      </c>
      <c r="J299" s="5" t="b">
        <f t="shared" ca="1" si="3"/>
        <v>1</v>
      </c>
      <c r="K299" s="7" t="str">
        <f>IF(ISNA(VLOOKUP($B299,geographic!$A:$B,1,0)), "no", "yes")</f>
        <v>yes</v>
      </c>
      <c r="L299" s="8" t="str">
        <f>IF(ISNA(VLOOKUP($B299,scientific!$A:$B,1,0)), "no", "yes")</f>
        <v>yes</v>
      </c>
      <c r="M299" s="8" t="str">
        <f>IF(ISNA(VLOOKUP($B299,datasets!$B:$C,1,0)), "no", "yes")</f>
        <v>no</v>
      </c>
      <c r="N299" s="8" t="str">
        <f>IF(ISNA(VLOOKUP($B299,processing!$B:$C,1,0)), "no", "yes")</f>
        <v>no</v>
      </c>
      <c r="O299" s="8" t="str">
        <f>IF(ISNA(VLOOKUP($B299,outputs!$B:$C,1,0)), "no", "yes")</f>
        <v>no</v>
      </c>
      <c r="P299" s="8" t="str">
        <f>IF(ISNA(VLOOKUP($B299,accuracy!$B:$I,1,0)), "no", "yes")</f>
        <v>no</v>
      </c>
    </row>
    <row r="300" spans="1:16" ht="12.75" customHeight="1">
      <c r="A300" s="5"/>
      <c r="B300" s="5" t="str">
        <f t="shared" si="4"/>
        <v>Thomson et al. 2017, Journal of Glaciology (V4NWFEK9)</v>
      </c>
      <c r="C300" s="5">
        <v>2017</v>
      </c>
      <c r="D300" s="5" t="s">
        <v>1330</v>
      </c>
      <c r="E300" s="5" t="s">
        <v>1331</v>
      </c>
      <c r="F300" s="5" t="s">
        <v>1332</v>
      </c>
      <c r="G300" s="5" t="s">
        <v>32</v>
      </c>
      <c r="H300" s="5" t="s">
        <v>1333</v>
      </c>
      <c r="I300" s="6" t="s">
        <v>34</v>
      </c>
      <c r="J300" s="5" t="b">
        <f t="shared" ca="1" si="3"/>
        <v>1</v>
      </c>
      <c r="K300" s="7" t="str">
        <f>IF(ISNA(VLOOKUP($B300,geographic!$A:$B,1,0)), "no", "yes")</f>
        <v>yes</v>
      </c>
      <c r="L300" s="8" t="str">
        <f>IF(ISNA(VLOOKUP($B300,scientific!$A:$B,1,0)), "no", "yes")</f>
        <v>yes</v>
      </c>
      <c r="M300" s="8" t="str">
        <f>IF(ISNA(VLOOKUP($B300,datasets!$B:$C,1,0)), "no", "yes")</f>
        <v>no</v>
      </c>
      <c r="N300" s="8" t="str">
        <f>IF(ISNA(VLOOKUP($B300,processing!$B:$C,1,0)), "no", "yes")</f>
        <v>no</v>
      </c>
      <c r="O300" s="8" t="str">
        <f>IF(ISNA(VLOOKUP($B300,outputs!$B:$C,1,0)), "no", "yes")</f>
        <v>no</v>
      </c>
      <c r="P300" s="8" t="str">
        <f>IF(ISNA(VLOOKUP($B300,accuracy!$B:$I,1,0)), "no", "yes")</f>
        <v>no</v>
      </c>
    </row>
    <row r="301" spans="1:16" ht="12.75" customHeight="1">
      <c r="A301" s="5"/>
      <c r="B301" s="5" t="str">
        <f t="shared" si="4"/>
        <v>Valjavec and Komac 2019, Open Geosciences (AYAG8SBB)</v>
      </c>
      <c r="C301" s="5">
        <v>2019</v>
      </c>
      <c r="D301" s="5" t="s">
        <v>1334</v>
      </c>
      <c r="E301" s="5" t="s">
        <v>1335</v>
      </c>
      <c r="F301" s="5" t="s">
        <v>1336</v>
      </c>
      <c r="G301" s="5" t="s">
        <v>1284</v>
      </c>
      <c r="H301" s="5" t="s">
        <v>1337</v>
      </c>
      <c r="I301" s="6" t="s">
        <v>34</v>
      </c>
      <c r="J301" s="5" t="b">
        <f t="shared" ca="1" si="3"/>
        <v>1</v>
      </c>
      <c r="K301" s="7" t="str">
        <f>IF(ISNA(VLOOKUP($B301,geographic!$A:$B,1,0)), "no", "yes")</f>
        <v>yes</v>
      </c>
      <c r="L301" s="8" t="str">
        <f>IF(ISNA(VLOOKUP($B301,scientific!$A:$B,1,0)), "no", "yes")</f>
        <v>yes</v>
      </c>
      <c r="M301" s="8" t="str">
        <f>IF(ISNA(VLOOKUP($B301,datasets!$B:$C,1,0)), "no", "yes")</f>
        <v>no</v>
      </c>
      <c r="N301" s="8" t="str">
        <f>IF(ISNA(VLOOKUP($B301,processing!$B:$C,1,0)), "no", "yes")</f>
        <v>no</v>
      </c>
      <c r="O301" s="8" t="str">
        <f>IF(ISNA(VLOOKUP($B301,outputs!$B:$C,1,0)), "no", "yes")</f>
        <v>no</v>
      </c>
      <c r="P301" s="8" t="str">
        <f>IF(ISNA(VLOOKUP($B301,accuracy!$B:$I,1,0)), "no", "yes")</f>
        <v>no</v>
      </c>
    </row>
    <row r="302" spans="1:16" ht="12.75" customHeight="1">
      <c r="A302" s="21"/>
      <c r="B302" s="5" t="str">
        <f t="shared" si="4"/>
        <v>Verykokou and Ioannidis 2018, International Journal of Remote Sensing (M46LGUS7)</v>
      </c>
      <c r="C302" s="5">
        <v>2018</v>
      </c>
      <c r="D302" s="5" t="s">
        <v>1338</v>
      </c>
      <c r="E302" s="5" t="s">
        <v>1339</v>
      </c>
      <c r="F302" s="5" t="s">
        <v>1340</v>
      </c>
      <c r="G302" s="5" t="s">
        <v>789</v>
      </c>
      <c r="H302" s="5" t="s">
        <v>1341</v>
      </c>
      <c r="I302" s="6" t="s">
        <v>34</v>
      </c>
      <c r="J302" s="5" t="b">
        <f t="shared" ca="1" si="3"/>
        <v>1</v>
      </c>
      <c r="K302" s="7" t="str">
        <f>IF(ISNA(VLOOKUP($B302,geographic!$A:$B,1,0)), "no", "yes")</f>
        <v>yes</v>
      </c>
      <c r="L302" s="8" t="str">
        <f>IF(ISNA(VLOOKUP($B302,scientific!$A:$B,1,0)), "no", "yes")</f>
        <v>yes</v>
      </c>
      <c r="M302" s="8" t="str">
        <f>IF(ISNA(VLOOKUP($B302,datasets!$B:$C,1,0)), "no", "yes")</f>
        <v>no</v>
      </c>
      <c r="N302" s="8" t="str">
        <f>IF(ISNA(VLOOKUP($B302,processing!$B:$C,1,0)), "no", "yes")</f>
        <v>no</v>
      </c>
      <c r="O302" s="8" t="str">
        <f>IF(ISNA(VLOOKUP($B302,outputs!$B:$C,1,0)), "no", "yes")</f>
        <v>no</v>
      </c>
      <c r="P302" s="8" t="str">
        <f>IF(ISNA(VLOOKUP($B302,accuracy!$B:$I,1,0)), "no", "yes")</f>
        <v>no</v>
      </c>
    </row>
    <row r="303" spans="1:16" ht="12.75" customHeight="1">
      <c r="A303" s="5"/>
      <c r="B303" s="5" t="str">
        <f t="shared" si="4"/>
        <v>Vijay and Braun 2018, Global and Planetary Change (8U3HZPNU)</v>
      </c>
      <c r="C303" s="5">
        <v>2018</v>
      </c>
      <c r="D303" s="5" t="s">
        <v>1342</v>
      </c>
      <c r="E303" s="5" t="s">
        <v>1343</v>
      </c>
      <c r="F303" s="5" t="s">
        <v>1344</v>
      </c>
      <c r="G303" s="5" t="s">
        <v>514</v>
      </c>
      <c r="H303" s="5" t="s">
        <v>1345</v>
      </c>
      <c r="I303" s="6" t="s">
        <v>34</v>
      </c>
      <c r="J303" s="5" t="b">
        <f t="shared" ca="1" si="3"/>
        <v>1</v>
      </c>
      <c r="K303" s="7" t="str">
        <f>IF(ISNA(VLOOKUP($B303,geographic!$A:$B,1,0)), "no", "yes")</f>
        <v>yes</v>
      </c>
      <c r="L303" s="8" t="str">
        <f>IF(ISNA(VLOOKUP($B303,scientific!$A:$B,1,0)), "no", "yes")</f>
        <v>yes</v>
      </c>
      <c r="M303" s="8" t="str">
        <f>IF(ISNA(VLOOKUP($B303,datasets!$B:$C,1,0)), "no", "yes")</f>
        <v>no</v>
      </c>
      <c r="N303" s="8" t="str">
        <f>IF(ISNA(VLOOKUP($B303,processing!$B:$C,1,0)), "no", "yes")</f>
        <v>no</v>
      </c>
      <c r="O303" s="8" t="str">
        <f>IF(ISNA(VLOOKUP($B303,outputs!$B:$C,1,0)), "no", "yes")</f>
        <v>no</v>
      </c>
      <c r="P303" s="8" t="str">
        <f>IF(ISNA(VLOOKUP($B303,accuracy!$B:$I,1,0)), "no", "yes")</f>
        <v>no</v>
      </c>
    </row>
    <row r="304" spans="1:16" ht="12.75" customHeight="1">
      <c r="A304" s="5"/>
      <c r="B304" s="5" t="str">
        <f t="shared" si="4"/>
        <v>Vogels et al. 2017, International Journal of Applied Earth Observation and Geoinformation (UFVVXMJB)</v>
      </c>
      <c r="C304" s="5">
        <v>2017</v>
      </c>
      <c r="D304" s="5" t="s">
        <v>1346</v>
      </c>
      <c r="E304" s="5" t="s">
        <v>1347</v>
      </c>
      <c r="F304" s="5" t="s">
        <v>1348</v>
      </c>
      <c r="G304" s="5" t="s">
        <v>113</v>
      </c>
      <c r="H304" s="5" t="s">
        <v>1349</v>
      </c>
      <c r="I304" s="6" t="s">
        <v>34</v>
      </c>
      <c r="J304" s="5" t="b">
        <f t="shared" ca="1" si="3"/>
        <v>1</v>
      </c>
      <c r="K304" s="7" t="str">
        <f>IF(ISNA(VLOOKUP($B304,geographic!$A:$B,1,0)), "no", "yes")</f>
        <v>yes</v>
      </c>
      <c r="L304" s="8" t="str">
        <f>IF(ISNA(VLOOKUP($B304,scientific!$A:$B,1,0)), "no", "yes")</f>
        <v>yes</v>
      </c>
      <c r="M304" s="8" t="str">
        <f>IF(ISNA(VLOOKUP($B304,datasets!$B:$C,1,0)), "no", "yes")</f>
        <v>no</v>
      </c>
      <c r="N304" s="8" t="str">
        <f>IF(ISNA(VLOOKUP($B304,processing!$B:$C,1,0)), "no", "yes")</f>
        <v>no</v>
      </c>
      <c r="O304" s="8" t="str">
        <f>IF(ISNA(VLOOKUP($B304,outputs!$B:$C,1,0)), "no", "yes")</f>
        <v>no</v>
      </c>
      <c r="P304" s="8" t="str">
        <f>IF(ISNA(VLOOKUP($B304,accuracy!$B:$I,1,0)), "no", "yes")</f>
        <v>no</v>
      </c>
    </row>
    <row r="305" spans="1:16" ht="12.75" customHeight="1">
      <c r="A305" s="5"/>
      <c r="B305" s="5" t="str">
        <f t="shared" si="4"/>
        <v>Waltrop 2014, Studies in Intelligence (TC9JRI5J)</v>
      </c>
      <c r="C305" s="5">
        <v>2014</v>
      </c>
      <c r="D305" s="5" t="s">
        <v>1350</v>
      </c>
      <c r="E305" s="5" t="s">
        <v>1351</v>
      </c>
      <c r="F305" s="5" t="s">
        <v>1352</v>
      </c>
      <c r="G305" s="5" t="s">
        <v>1353</v>
      </c>
      <c r="I305" s="6" t="s">
        <v>34</v>
      </c>
      <c r="J305" s="5" t="b">
        <f t="shared" ca="1" si="3"/>
        <v>1</v>
      </c>
      <c r="K305" s="7" t="str">
        <f>IF(ISNA(VLOOKUP($B305,geographic!$A:$B,1,0)), "no", "yes")</f>
        <v>yes</v>
      </c>
      <c r="L305" s="8" t="str">
        <f>IF(ISNA(VLOOKUP($B305,scientific!$A:$B,1,0)), "no", "yes")</f>
        <v>yes</v>
      </c>
      <c r="M305" s="8" t="str">
        <f>IF(ISNA(VLOOKUP($B305,datasets!$B:$C,1,0)), "no", "yes")</f>
        <v>no</v>
      </c>
      <c r="N305" s="8" t="str">
        <f>IF(ISNA(VLOOKUP($B305,processing!$B:$C,1,0)), "no", "yes")</f>
        <v>no</v>
      </c>
      <c r="O305" s="8" t="str">
        <f>IF(ISNA(VLOOKUP($B305,outputs!$B:$C,1,0)), "no", "yes")</f>
        <v>no</v>
      </c>
      <c r="P305" s="8" t="str">
        <f>IF(ISNA(VLOOKUP($B305,accuracy!$B:$I,1,0)), "no", "yes")</f>
        <v>no</v>
      </c>
    </row>
    <row r="306" spans="1:16" ht="12.75" customHeight="1">
      <c r="A306" s="5"/>
      <c r="B306" s="5" t="str">
        <f t="shared" si="4"/>
        <v>Warrick et al. 2017, Journal of Coastal Research (UBF6FPVZ)</v>
      </c>
      <c r="C306" s="5">
        <v>2017</v>
      </c>
      <c r="D306" s="5" t="s">
        <v>1354</v>
      </c>
      <c r="E306" s="5" t="s">
        <v>1355</v>
      </c>
      <c r="F306" s="5" t="s">
        <v>1356</v>
      </c>
      <c r="G306" s="5" t="s">
        <v>839</v>
      </c>
      <c r="H306" s="5" t="s">
        <v>1357</v>
      </c>
      <c r="I306" s="6" t="s">
        <v>34</v>
      </c>
      <c r="J306" s="5" t="b">
        <f t="shared" ca="1" si="3"/>
        <v>1</v>
      </c>
      <c r="K306" s="7" t="str">
        <f>IF(ISNA(VLOOKUP($B306,geographic!$A:$B,1,0)), "no", "yes")</f>
        <v>yes</v>
      </c>
      <c r="L306" s="8" t="str">
        <f>IF(ISNA(VLOOKUP($B306,scientific!$A:$B,1,0)), "no", "yes")</f>
        <v>yes</v>
      </c>
      <c r="M306" s="8" t="str">
        <f>IF(ISNA(VLOOKUP($B306,datasets!$B:$C,1,0)), "no", "yes")</f>
        <v>no</v>
      </c>
      <c r="N306" s="8" t="str">
        <f>IF(ISNA(VLOOKUP($B306,processing!$B:$C,1,0)), "no", "yes")</f>
        <v>no</v>
      </c>
      <c r="O306" s="8" t="str">
        <f>IF(ISNA(VLOOKUP($B306,outputs!$B:$C,1,0)), "no", "yes")</f>
        <v>no</v>
      </c>
      <c r="P306" s="8" t="str">
        <f>IF(ISNA(VLOOKUP($B306,accuracy!$B:$I,1,0)), "no", "yes")</f>
        <v>no</v>
      </c>
    </row>
    <row r="307" spans="1:16" ht="12.75" customHeight="1">
      <c r="A307" s="5"/>
      <c r="B307" s="5" t="str">
        <f t="shared" si="4"/>
        <v>White and Copland 2019, Journal of Glaciology (AP348EK4)</v>
      </c>
      <c r="C307" s="5">
        <v>2019</v>
      </c>
      <c r="D307" s="5" t="s">
        <v>1358</v>
      </c>
      <c r="E307" s="5" t="s">
        <v>1359</v>
      </c>
      <c r="F307" s="5" t="s">
        <v>1360</v>
      </c>
      <c r="G307" s="5" t="s">
        <v>32</v>
      </c>
      <c r="H307" s="5" t="s">
        <v>1361</v>
      </c>
      <c r="I307" s="6" t="s">
        <v>34</v>
      </c>
      <c r="J307" s="5" t="b">
        <f t="shared" ca="1" si="3"/>
        <v>1</v>
      </c>
      <c r="K307" s="7" t="str">
        <f>IF(ISNA(VLOOKUP($B307,geographic!$A:$B,1,0)), "no", "yes")</f>
        <v>yes</v>
      </c>
      <c r="L307" s="8" t="str">
        <f>IF(ISNA(VLOOKUP($B307,scientific!$A:$B,1,0)), "no", "yes")</f>
        <v>yes</v>
      </c>
      <c r="M307" s="8" t="str">
        <f>IF(ISNA(VLOOKUP($B307,datasets!$B:$C,1,0)), "no", "yes")</f>
        <v>no</v>
      </c>
      <c r="N307" s="8" t="str">
        <f>IF(ISNA(VLOOKUP($B307,processing!$B:$C,1,0)), "no", "yes")</f>
        <v>no</v>
      </c>
      <c r="O307" s="8" t="str">
        <f>IF(ISNA(VLOOKUP($B307,outputs!$B:$C,1,0)), "no", "yes")</f>
        <v>no</v>
      </c>
      <c r="P307" s="8" t="str">
        <f>IF(ISNA(VLOOKUP($B307,accuracy!$B:$I,1,0)), "no", "yes")</f>
        <v>no</v>
      </c>
    </row>
    <row r="308" spans="1:16" ht="12.75" customHeight="1">
      <c r="A308" s="5"/>
      <c r="B308" s="5" t="str">
        <f t="shared" si="4"/>
        <v>Wiesmann et al. 2012, Proceedings - AutoCarto 2012 - Columbus, Ohio, USA - September 16-18, 2012 (F74P68C7)</v>
      </c>
      <c r="C308" s="5">
        <v>2012</v>
      </c>
      <c r="D308" s="5" t="s">
        <v>1362</v>
      </c>
      <c r="E308" s="5" t="s">
        <v>1363</v>
      </c>
      <c r="F308" s="5" t="s">
        <v>1364</v>
      </c>
      <c r="G308" s="5" t="s">
        <v>1365</v>
      </c>
      <c r="I308" s="6" t="s">
        <v>34</v>
      </c>
      <c r="J308" s="5" t="b">
        <f t="shared" ca="1" si="3"/>
        <v>1</v>
      </c>
      <c r="K308" s="7" t="str">
        <f>IF(ISNA(VLOOKUP($B308,geographic!$A:$B,1,0)), "no", "yes")</f>
        <v>yes</v>
      </c>
      <c r="L308" s="8" t="str">
        <f>IF(ISNA(VLOOKUP($B308,scientific!$A:$B,1,0)), "no", "yes")</f>
        <v>yes</v>
      </c>
      <c r="M308" s="8" t="str">
        <f>IF(ISNA(VLOOKUP($B308,datasets!$B:$C,1,0)), "no", "yes")</f>
        <v>no</v>
      </c>
      <c r="N308" s="8" t="str">
        <f>IF(ISNA(VLOOKUP($B308,processing!$B:$C,1,0)), "no", "yes")</f>
        <v>no</v>
      </c>
      <c r="O308" s="8" t="str">
        <f>IF(ISNA(VLOOKUP($B308,outputs!$B:$C,1,0)), "no", "yes")</f>
        <v>no</v>
      </c>
      <c r="P308" s="8" t="str">
        <f>IF(ISNA(VLOOKUP($B308,accuracy!$B:$I,1,0)), "no", "yes")</f>
        <v>no</v>
      </c>
    </row>
    <row r="309" spans="1:16" ht="12.75" customHeight="1">
      <c r="A309" s="5"/>
      <c r="B309" s="5" t="str">
        <f t="shared" si="4"/>
        <v>Wilson et al. 2018, Global and Planetary Change (W3TNBGSG)</v>
      </c>
      <c r="C309" s="5">
        <v>2018</v>
      </c>
      <c r="D309" s="5" t="s">
        <v>1366</v>
      </c>
      <c r="E309" s="5" t="s">
        <v>675</v>
      </c>
      <c r="F309" s="5" t="s">
        <v>1367</v>
      </c>
      <c r="G309" s="5" t="s">
        <v>514</v>
      </c>
      <c r="H309" s="5" t="s">
        <v>1368</v>
      </c>
      <c r="I309" s="6" t="s">
        <v>34</v>
      </c>
      <c r="J309" s="5" t="b">
        <f t="shared" ca="1" si="3"/>
        <v>1</v>
      </c>
      <c r="K309" s="7" t="str">
        <f>IF(ISNA(VLOOKUP($B309,geographic!$A:$B,1,0)), "no", "yes")</f>
        <v>yes</v>
      </c>
      <c r="L309" s="8" t="str">
        <f>IF(ISNA(VLOOKUP($B309,scientific!$A:$B,1,0)), "no", "yes")</f>
        <v>yes</v>
      </c>
      <c r="M309" s="8" t="str">
        <f>IF(ISNA(VLOOKUP($B309,datasets!$B:$C,1,0)), "no", "yes")</f>
        <v>no</v>
      </c>
      <c r="N309" s="8" t="str">
        <f>IF(ISNA(VLOOKUP($B309,processing!$B:$C,1,0)), "no", "yes")</f>
        <v>no</v>
      </c>
      <c r="O309" s="8" t="str">
        <f>IF(ISNA(VLOOKUP($B309,outputs!$B:$C,1,0)), "no", "yes")</f>
        <v>no</v>
      </c>
      <c r="P309" s="8" t="str">
        <f>IF(ISNA(VLOOKUP($B309,accuracy!$B:$I,1,0)), "no", "yes")</f>
        <v>no</v>
      </c>
    </row>
    <row r="310" spans="1:16" ht="12.75" customHeight="1">
      <c r="A310" s="5"/>
      <c r="B310" s="5" t="str">
        <f t="shared" si="4"/>
        <v>Xu et al. 2019, Environmental Earth Sciences (Q8EK6M7R)</v>
      </c>
      <c r="C310" s="5">
        <v>2019</v>
      </c>
      <c r="D310" s="5" t="s">
        <v>1369</v>
      </c>
      <c r="E310" s="5" t="s">
        <v>1370</v>
      </c>
      <c r="F310" s="5" t="s">
        <v>1371</v>
      </c>
      <c r="G310" s="5" t="s">
        <v>1025</v>
      </c>
      <c r="H310" s="5" t="s">
        <v>1372</v>
      </c>
      <c r="I310" s="6" t="s">
        <v>34</v>
      </c>
      <c r="J310" s="5" t="b">
        <f t="shared" ca="1" si="3"/>
        <v>1</v>
      </c>
      <c r="K310" s="7" t="str">
        <f>IF(ISNA(VLOOKUP($B310,geographic!$A:$B,1,0)), "no", "yes")</f>
        <v>yes</v>
      </c>
      <c r="L310" s="8" t="str">
        <f>IF(ISNA(VLOOKUP($B310,scientific!$A:$B,1,0)), "no", "yes")</f>
        <v>yes</v>
      </c>
      <c r="M310" s="8" t="str">
        <f>IF(ISNA(VLOOKUP($B310,datasets!$B:$C,1,0)), "no", "yes")</f>
        <v>no</v>
      </c>
      <c r="N310" s="8" t="str">
        <f>IF(ISNA(VLOOKUP($B310,processing!$B:$C,1,0)), "no", "yes")</f>
        <v>no</v>
      </c>
      <c r="O310" s="8" t="str">
        <f>IF(ISNA(VLOOKUP($B310,outputs!$B:$C,1,0)), "no", "yes")</f>
        <v>no</v>
      </c>
      <c r="P310" s="8" t="str">
        <f>IF(ISNA(VLOOKUP($B310,accuracy!$B:$I,1,0)), "no", "yes")</f>
        <v>no</v>
      </c>
    </row>
    <row r="311" spans="1:16" ht="12.75" customHeight="1">
      <c r="A311" s="6" t="s">
        <v>74</v>
      </c>
      <c r="B311" s="5" t="str">
        <f t="shared" si="4"/>
        <v>Zambanini 2019, Pattern Recognition (7URK9PG2)</v>
      </c>
      <c r="C311" s="5">
        <v>2019</v>
      </c>
      <c r="D311" s="5" t="s">
        <v>1373</v>
      </c>
      <c r="E311" s="5" t="s">
        <v>1374</v>
      </c>
      <c r="F311" s="5" t="s">
        <v>1375</v>
      </c>
      <c r="G311" s="5" t="s">
        <v>1376</v>
      </c>
      <c r="H311" s="5" t="s">
        <v>1377</v>
      </c>
      <c r="I311" s="6" t="s">
        <v>34</v>
      </c>
      <c r="J311" s="5" t="b">
        <f t="shared" ca="1" si="3"/>
        <v>1</v>
      </c>
      <c r="K311" s="7" t="str">
        <f>IF(ISNA(VLOOKUP($B311,geographic!$A:$B,1,0)), "no", "yes")</f>
        <v>yes</v>
      </c>
      <c r="L311" s="8" t="str">
        <f>IF(ISNA(VLOOKUP($B311,scientific!$A:$B,1,0)), "no", "yes")</f>
        <v>yes</v>
      </c>
      <c r="M311" s="8" t="str">
        <f>IF(ISNA(VLOOKUP($B311,datasets!$B:$C,1,0)), "no", "yes")</f>
        <v>no</v>
      </c>
      <c r="N311" s="8" t="str">
        <f>IF(ISNA(VLOOKUP($B311,processing!$B:$C,1,0)), "no", "yes")</f>
        <v>no</v>
      </c>
      <c r="O311" s="8" t="str">
        <f>IF(ISNA(VLOOKUP($B311,outputs!$B:$C,1,0)), "no", "yes")</f>
        <v>no</v>
      </c>
      <c r="P311" s="8" t="str">
        <f>IF(ISNA(VLOOKUP($B311,accuracy!$B:$I,1,0)), "no", "yes")</f>
        <v>no</v>
      </c>
    </row>
    <row r="312" spans="1:16" ht="12.75" customHeight="1">
      <c r="A312" s="4" t="s">
        <v>74</v>
      </c>
      <c r="B312" s="5" t="str">
        <f t="shared" si="4"/>
        <v>Zambanini and Sablatnig 2017, Image Analysis and Processing - ICIAP 2017 (6W4S8VS5)</v>
      </c>
      <c r="C312" s="5">
        <v>2017</v>
      </c>
      <c r="D312" s="5" t="s">
        <v>1378</v>
      </c>
      <c r="E312" s="5" t="s">
        <v>1379</v>
      </c>
      <c r="F312" s="5" t="s">
        <v>1380</v>
      </c>
      <c r="G312" s="5" t="s">
        <v>1381</v>
      </c>
      <c r="H312" s="5" t="s">
        <v>1382</v>
      </c>
      <c r="I312" s="6" t="s">
        <v>34</v>
      </c>
      <c r="J312" s="5" t="b">
        <f t="shared" ca="1" si="3"/>
        <v>1</v>
      </c>
      <c r="K312" s="7" t="str">
        <f>IF(ISNA(VLOOKUP($B312,geographic!$A:$B,1,0)), "no", "yes")</f>
        <v>yes</v>
      </c>
      <c r="L312" s="8" t="str">
        <f>IF(ISNA(VLOOKUP($B312,scientific!$A:$B,1,0)), "no", "yes")</f>
        <v>yes</v>
      </c>
      <c r="M312" s="8" t="str">
        <f>IF(ISNA(VLOOKUP($B312,datasets!$B:$C,1,0)), "no", "yes")</f>
        <v>no</v>
      </c>
      <c r="N312" s="8" t="str">
        <f>IF(ISNA(VLOOKUP($B312,processing!$B:$C,1,0)), "no", "yes")</f>
        <v>no</v>
      </c>
      <c r="O312" s="8" t="str">
        <f>IF(ISNA(VLOOKUP($B312,outputs!$B:$C,1,0)), "no", "yes")</f>
        <v>no</v>
      </c>
      <c r="P312" s="8" t="str">
        <f>IF(ISNA(VLOOKUP($B312,accuracy!$B:$I,1,0)), "no", "yes")</f>
        <v>no</v>
      </c>
    </row>
    <row r="313" spans="1:16" ht="12.75" customHeight="1">
      <c r="A313" s="6" t="s">
        <v>28</v>
      </c>
      <c r="B313" s="5" t="str">
        <f t="shared" si="4"/>
        <v>Zemp et al. 2010, The Cryosphere (LHJ9M2T2)</v>
      </c>
      <c r="C313" s="5">
        <v>2010</v>
      </c>
      <c r="D313" s="5" t="s">
        <v>1383</v>
      </c>
      <c r="E313" s="5" t="s">
        <v>1384</v>
      </c>
      <c r="F313" s="5" t="s">
        <v>1385</v>
      </c>
      <c r="G313" s="5" t="s">
        <v>91</v>
      </c>
      <c r="H313" s="5" t="s">
        <v>1386</v>
      </c>
      <c r="I313" s="6" t="s">
        <v>34</v>
      </c>
      <c r="J313" s="5" t="b">
        <f t="shared" ca="1" si="3"/>
        <v>1</v>
      </c>
      <c r="K313" s="7" t="str">
        <f>IF(ISNA(VLOOKUP($B313,geographic!$A:$B,1,0)), "no", "yes")</f>
        <v>yes</v>
      </c>
      <c r="L313" s="8" t="str">
        <f>IF(ISNA(VLOOKUP($B313,scientific!$A:$B,1,0)), "no", "yes")</f>
        <v>yes</v>
      </c>
      <c r="M313" s="8" t="str">
        <f>IF(ISNA(VLOOKUP($B313,datasets!$B:$C,1,0)), "no", "yes")</f>
        <v>no</v>
      </c>
      <c r="N313" s="8" t="str">
        <f>IF(ISNA(VLOOKUP($B313,processing!$B:$C,1,0)), "no", "yes")</f>
        <v>no</v>
      </c>
      <c r="O313" s="8" t="str">
        <f>IF(ISNA(VLOOKUP($B313,outputs!$B:$C,1,0)), "no", "yes")</f>
        <v>no</v>
      </c>
      <c r="P313" s="8" t="str">
        <f>IF(ISNA(VLOOKUP($B313,accuracy!$B:$I,1,0)), "no", "yes")</f>
        <v>no</v>
      </c>
    </row>
    <row r="314" spans="1:16" ht="12.75" customHeight="1">
      <c r="A314" s="5"/>
      <c r="B314" s="5" t="str">
        <f t="shared" si="4"/>
        <v>Zentai 2013, Geocarto International (I4I5H6DP)</v>
      </c>
      <c r="C314" s="5">
        <v>2013</v>
      </c>
      <c r="D314" s="5" t="s">
        <v>1387</v>
      </c>
      <c r="E314" s="5" t="s">
        <v>1388</v>
      </c>
      <c r="F314" s="5" t="s">
        <v>1389</v>
      </c>
      <c r="G314" s="5" t="s">
        <v>1390</v>
      </c>
      <c r="H314" s="5" t="s">
        <v>1391</v>
      </c>
      <c r="I314" s="6" t="s">
        <v>34</v>
      </c>
      <c r="J314" s="5" t="b">
        <f t="shared" ca="1" si="3"/>
        <v>1</v>
      </c>
      <c r="K314" s="7" t="str">
        <f>IF(ISNA(VLOOKUP($B314,geographic!$A:$B,1,0)), "no", "yes")</f>
        <v>yes</v>
      </c>
      <c r="L314" s="8" t="str">
        <f>IF(ISNA(VLOOKUP($B314,scientific!$A:$B,1,0)), "no", "yes")</f>
        <v>yes</v>
      </c>
      <c r="M314" s="8" t="str">
        <f>IF(ISNA(VLOOKUP($B314,datasets!$B:$C,1,0)), "no", "yes")</f>
        <v>no</v>
      </c>
      <c r="N314" s="8" t="str">
        <f>IF(ISNA(VLOOKUP($B314,processing!$B:$C,1,0)), "no", "yes")</f>
        <v>no</v>
      </c>
      <c r="O314" s="8" t="str">
        <f>IF(ISNA(VLOOKUP($B314,outputs!$B:$C,1,0)), "no", "yes")</f>
        <v>no</v>
      </c>
      <c r="P314" s="8" t="str">
        <f>IF(ISNA(VLOOKUP($B314,accuracy!$B:$I,1,0)), "no", "yes")</f>
        <v>no</v>
      </c>
    </row>
    <row r="315" spans="1:16" ht="12.75" customHeight="1">
      <c r="A315" s="5"/>
      <c r="B315" s="5" t="str">
        <f t="shared" si="4"/>
        <v>Zerbini and Fradley 2018, Space Policy (ASQDVW5S)</v>
      </c>
      <c r="C315" s="5">
        <v>2018</v>
      </c>
      <c r="D315" s="5" t="s">
        <v>1392</v>
      </c>
      <c r="E315" s="5" t="s">
        <v>1393</v>
      </c>
      <c r="F315" s="5" t="s">
        <v>1394</v>
      </c>
      <c r="G315" s="5" t="s">
        <v>1395</v>
      </c>
      <c r="H315" s="5" t="s">
        <v>1396</v>
      </c>
      <c r="I315" s="6" t="s">
        <v>34</v>
      </c>
      <c r="J315" s="5" t="b">
        <f t="shared" ca="1" si="3"/>
        <v>1</v>
      </c>
      <c r="K315" s="7" t="str">
        <f>IF(ISNA(VLOOKUP($B315,geographic!$A:$B,1,0)), "no", "yes")</f>
        <v>yes</v>
      </c>
      <c r="L315" s="8" t="str">
        <f>IF(ISNA(VLOOKUP($B315,scientific!$A:$B,1,0)), "no", "yes")</f>
        <v>yes</v>
      </c>
      <c r="M315" s="8" t="str">
        <f>IF(ISNA(VLOOKUP($B315,datasets!$B:$C,1,0)), "no", "yes")</f>
        <v>no</v>
      </c>
      <c r="N315" s="8" t="str">
        <f>IF(ISNA(VLOOKUP($B315,processing!$B:$C,1,0)), "no", "yes")</f>
        <v>no</v>
      </c>
      <c r="O315" s="8" t="str">
        <f>IF(ISNA(VLOOKUP($B315,outputs!$B:$C,1,0)), "no", "yes")</f>
        <v>no</v>
      </c>
      <c r="P315" s="8" t="str">
        <f>IF(ISNA(VLOOKUP($B315,accuracy!$B:$I,1,0)), "no", "yes")</f>
        <v>no</v>
      </c>
    </row>
    <row r="316" spans="1:16" ht="12.75" customHeight="1">
      <c r="A316" s="5"/>
      <c r="B316" s="5" t="str">
        <f t="shared" si="4"/>
        <v>Zhang et al. 2019, Journal of Glaciology (GLL5USAT)</v>
      </c>
      <c r="C316" s="5">
        <v>2019</v>
      </c>
      <c r="D316" s="5" t="s">
        <v>1397</v>
      </c>
      <c r="E316" s="5" t="s">
        <v>689</v>
      </c>
      <c r="F316" s="5" t="s">
        <v>1398</v>
      </c>
      <c r="G316" s="5" t="s">
        <v>32</v>
      </c>
      <c r="H316" s="5" t="s">
        <v>1399</v>
      </c>
      <c r="I316" s="6" t="s">
        <v>34</v>
      </c>
      <c r="J316" s="5" t="b">
        <f t="shared" ca="1" si="3"/>
        <v>1</v>
      </c>
      <c r="K316" s="7" t="str">
        <f>IF(ISNA(VLOOKUP($B316,geographic!$A:$B,1,0)), "no", "yes")</f>
        <v>yes</v>
      </c>
      <c r="L316" s="8" t="str">
        <f>IF(ISNA(VLOOKUP($B316,scientific!$A:$B,1,0)), "no", "yes")</f>
        <v>yes</v>
      </c>
      <c r="M316" s="8" t="str">
        <f>IF(ISNA(VLOOKUP($B316,datasets!$B:$C,1,0)), "no", "yes")</f>
        <v>no</v>
      </c>
      <c r="N316" s="8" t="str">
        <f>IF(ISNA(VLOOKUP($B316,processing!$B:$C,1,0)), "no", "yes")</f>
        <v>no</v>
      </c>
      <c r="O316" s="8" t="str">
        <f>IF(ISNA(VLOOKUP($B316,outputs!$B:$C,1,0)), "no", "yes")</f>
        <v>no</v>
      </c>
      <c r="P316" s="8" t="str">
        <f>IF(ISNA(VLOOKUP($B316,accuracy!$B:$I,1,0)), "no", "yes")</f>
        <v>no</v>
      </c>
    </row>
    <row r="317" spans="1:16" ht="12.75" customHeight="1">
      <c r="A317" s="5"/>
      <c r="B317" s="5" t="str">
        <f t="shared" si="4"/>
        <v>Zhang et al. 2020, Remote Sensing (C8XBQ5HU)</v>
      </c>
      <c r="C317" s="5">
        <v>2020</v>
      </c>
      <c r="D317" s="5" t="s">
        <v>1400</v>
      </c>
      <c r="E317" s="5" t="s">
        <v>689</v>
      </c>
      <c r="F317" s="5" t="s">
        <v>1401</v>
      </c>
      <c r="G317" s="5" t="s">
        <v>103</v>
      </c>
      <c r="H317" s="5" t="s">
        <v>1402</v>
      </c>
      <c r="I317" s="6" t="s">
        <v>34</v>
      </c>
      <c r="J317" s="5" t="b">
        <f t="shared" ca="1" si="3"/>
        <v>1</v>
      </c>
      <c r="K317" s="7" t="str">
        <f>IF(ISNA(VLOOKUP($B317,geographic!$A:$B,1,0)), "no", "yes")</f>
        <v>yes</v>
      </c>
      <c r="L317" s="8" t="str">
        <f>IF(ISNA(VLOOKUP($B317,scientific!$A:$B,1,0)), "no", "yes")</f>
        <v>yes</v>
      </c>
      <c r="M317" s="8" t="str">
        <f>IF(ISNA(VLOOKUP($B317,datasets!$B:$C,1,0)), "no", "yes")</f>
        <v>no</v>
      </c>
      <c r="N317" s="8" t="str">
        <f>IF(ISNA(VLOOKUP($B317,processing!$B:$C,1,0)), "no", "yes")</f>
        <v>no</v>
      </c>
      <c r="O317" s="8" t="str">
        <f>IF(ISNA(VLOOKUP($B317,outputs!$B:$C,1,0)), "no", "yes")</f>
        <v>no</v>
      </c>
      <c r="P317" s="8" t="str">
        <f>IF(ISNA(VLOOKUP($B317,accuracy!$B:$I,1,0)), "no", "yes")</f>
        <v>no</v>
      </c>
    </row>
    <row r="318" spans="1:16" ht="12.75" customHeight="1">
      <c r="A318" s="5"/>
      <c r="B318" s="5" t="str">
        <f t="shared" si="4"/>
        <v>Zheng et al. 2017, Landscape and Ecological Engineering (4XKGZFHZ)</v>
      </c>
      <c r="C318" s="5">
        <v>2017</v>
      </c>
      <c r="D318" s="5" t="s">
        <v>1403</v>
      </c>
      <c r="E318" s="5" t="s">
        <v>1404</v>
      </c>
      <c r="F318" s="5" t="s">
        <v>1405</v>
      </c>
      <c r="G318" s="5" t="s">
        <v>1406</v>
      </c>
      <c r="H318" s="5" t="s">
        <v>1407</v>
      </c>
      <c r="I318" s="6" t="s">
        <v>34</v>
      </c>
      <c r="J318" s="5" t="b">
        <f t="shared" ca="1" si="3"/>
        <v>1</v>
      </c>
      <c r="K318" s="7" t="str">
        <f>IF(ISNA(VLOOKUP($B318,geographic!$A:$B,1,0)), "no", "yes")</f>
        <v>yes</v>
      </c>
      <c r="L318" s="8" t="str">
        <f>IF(ISNA(VLOOKUP($B318,scientific!$A:$B,1,0)), "no", "yes")</f>
        <v>yes</v>
      </c>
      <c r="M318" s="8" t="str">
        <f>IF(ISNA(VLOOKUP($B318,datasets!$B:$C,1,0)), "no", "yes")</f>
        <v>no</v>
      </c>
      <c r="N318" s="8" t="str">
        <f>IF(ISNA(VLOOKUP($B318,processing!$B:$C,1,0)), "no", "yes")</f>
        <v>no</v>
      </c>
      <c r="O318" s="8" t="str">
        <f>IF(ISNA(VLOOKUP($B318,outputs!$B:$C,1,0)), "no", "yes")</f>
        <v>no</v>
      </c>
      <c r="P318" s="8" t="str">
        <f>IF(ISNA(VLOOKUP($B318,accuracy!$B:$I,1,0)), "no", "yes")</f>
        <v>no</v>
      </c>
    </row>
    <row r="319" spans="1:16" ht="12.75" customHeight="1">
      <c r="A319" s="5"/>
      <c r="B319" s="5" t="str">
        <f t="shared" si="4"/>
        <v>Zheng et al. 2021, The Cryosphere Discussions (U5BAHYXX)</v>
      </c>
      <c r="C319" s="5">
        <v>2021</v>
      </c>
      <c r="D319" s="5" t="s">
        <v>1408</v>
      </c>
      <c r="E319" s="5" t="s">
        <v>1404</v>
      </c>
      <c r="F319" s="5" t="s">
        <v>1409</v>
      </c>
      <c r="G319" s="5" t="s">
        <v>1410</v>
      </c>
      <c r="H319" s="5" t="s">
        <v>1411</v>
      </c>
      <c r="I319" s="6" t="s">
        <v>34</v>
      </c>
      <c r="J319" s="5" t="b">
        <f t="shared" ca="1" si="3"/>
        <v>1</v>
      </c>
      <c r="K319" s="7" t="str">
        <f>IF(ISNA(VLOOKUP($B319,geographic!$A:$B,1,0)), "no", "yes")</f>
        <v>yes</v>
      </c>
      <c r="L319" s="8" t="str">
        <f>IF(ISNA(VLOOKUP($B319,scientific!$A:$B,1,0)), "no", "yes")</f>
        <v>yes</v>
      </c>
      <c r="M319" s="8" t="str">
        <f>IF(ISNA(VLOOKUP($B319,datasets!$B:$C,1,0)), "no", "yes")</f>
        <v>no</v>
      </c>
      <c r="N319" s="8" t="str">
        <f>IF(ISNA(VLOOKUP($B319,processing!$B:$C,1,0)), "no", "yes")</f>
        <v>no</v>
      </c>
      <c r="O319" s="8" t="str">
        <f>IF(ISNA(VLOOKUP($B319,outputs!$B:$C,1,0)), "no", "yes")</f>
        <v>no</v>
      </c>
      <c r="P319" s="8" t="str">
        <f>IF(ISNA(VLOOKUP($B319,accuracy!$B:$I,1,0)), "no", "yes")</f>
        <v>no</v>
      </c>
    </row>
  </sheetData>
  <customSheetViews>
    <customSheetView guid="{B64BA3EC-18DB-4409-9D6C-95648CE71DC3}" filter="1" showAutoFilter="1">
      <pageMargins left="0.7" right="0.7" top="0.78740157499999996" bottom="0.78740157499999996" header="0.3" footer="0.3"/>
      <autoFilter ref="A1:H319"/>
    </customSheetView>
  </customSheetViews>
  <conditionalFormatting sqref="B2:B319">
    <cfRule type="expression" dxfId="38" priority="1">
      <formula>$J2</formula>
    </cfRule>
  </conditionalFormatting>
  <conditionalFormatting sqref="B2:B319">
    <cfRule type="expression" dxfId="37" priority="2">
      <formula>NOT($J2)</formula>
    </cfRule>
  </conditionalFormatting>
  <conditionalFormatting sqref="A2:A319">
    <cfRule type="expression" dxfId="36" priority="3">
      <formula>AND(ISBLANK(A2), NOT(ISBLANK(C2)))</formula>
    </cfRule>
  </conditionalFormatting>
  <conditionalFormatting sqref="K2:K319">
    <cfRule type="cellIs" dxfId="35" priority="4" operator="equal">
      <formula>"yes"</formula>
    </cfRule>
  </conditionalFormatting>
  <conditionalFormatting sqref="K2:K319">
    <cfRule type="cellIs" dxfId="34" priority="5" operator="equal">
      <formula>"no"</formula>
    </cfRule>
  </conditionalFormatting>
  <conditionalFormatting sqref="L2:L319">
    <cfRule type="cellIs" dxfId="33" priority="6" operator="equal">
      <formula>"yes"</formula>
    </cfRule>
  </conditionalFormatting>
  <conditionalFormatting sqref="L2:L319">
    <cfRule type="cellIs" dxfId="32" priority="7" operator="equal">
      <formula>"no"</formula>
    </cfRule>
  </conditionalFormatting>
  <conditionalFormatting sqref="M2:M319">
    <cfRule type="cellIs" dxfId="31" priority="8" operator="equal">
      <formula>"yes"</formula>
    </cfRule>
  </conditionalFormatting>
  <conditionalFormatting sqref="N2:N319">
    <cfRule type="cellIs" dxfId="30" priority="9" operator="equal">
      <formula>"yes"</formula>
    </cfRule>
  </conditionalFormatting>
  <conditionalFormatting sqref="N2:N319">
    <cfRule type="cellIs" dxfId="29" priority="10" operator="equal">
      <formula>"no"</formula>
    </cfRule>
  </conditionalFormatting>
  <conditionalFormatting sqref="O2:O319">
    <cfRule type="cellIs" dxfId="28" priority="11" operator="equal">
      <formula>"yes"</formula>
    </cfRule>
  </conditionalFormatting>
  <conditionalFormatting sqref="P2:P319">
    <cfRule type="cellIs" dxfId="27" priority="12" operator="equal">
      <formula>"yes"</formula>
    </cfRule>
  </conditionalFormatting>
  <conditionalFormatting sqref="M2:M319">
    <cfRule type="cellIs" dxfId="26" priority="13" operator="equal">
      <formula>"no"</formula>
    </cfRule>
  </conditionalFormatting>
  <conditionalFormatting sqref="O2:O319">
    <cfRule type="cellIs" dxfId="25" priority="14" operator="equal">
      <formula>"no"</formula>
    </cfRule>
  </conditionalFormatting>
  <conditionalFormatting sqref="P2:P319">
    <cfRule type="cellIs" dxfId="24" priority="15" operator="equal">
      <formula>"no"</formula>
    </cfRule>
  </conditionalFormatting>
  <dataValidations count="2">
    <dataValidation type="decimal" allowBlank="1" showDropDown="1" showErrorMessage="1" sqref="C2:C319">
      <formula1>1900</formula1>
      <formula2>2022</formula2>
    </dataValidation>
    <dataValidation type="list" allowBlank="1" sqref="A2:A263 A265:A319">
      <formula1>"Livia,Melanie,Thomas,Luc,Bob,Anette,Camillo,Amaury"</formula1>
    </dataValidation>
  </dataValidations>
  <hyperlinks>
    <hyperlink ref="H145" r:id="rId1"/>
  </hyperlinks>
  <pageMargins left="0.78749999999999998" right="0.78749999999999998" top="1.0249999999999999" bottom="1.0249999999999999" header="0" footer="0"/>
  <pageSetup paperSize="9" orientation="portrait"/>
  <headerFooter>
    <oddHeader>&amp;C&amp;A</oddHeader>
    <oddFooter>&amp;CPage &amp;P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U35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3984375" defaultRowHeight="15" customHeight="1"/>
  <cols>
    <col min="1" max="1" width="53.1328125" customWidth="1"/>
    <col min="2" max="2" width="11.265625" customWidth="1"/>
    <col min="6" max="6" width="98.73046875" customWidth="1"/>
  </cols>
  <sheetData>
    <row r="1" spans="1:8" ht="15" customHeight="1">
      <c r="A1" s="1" t="s">
        <v>1412</v>
      </c>
      <c r="B1" s="22" t="s">
        <v>1413</v>
      </c>
      <c r="C1" s="22" t="s">
        <v>1414</v>
      </c>
      <c r="D1" s="22" t="s">
        <v>1415</v>
      </c>
      <c r="E1" s="22" t="s">
        <v>1416</v>
      </c>
      <c r="F1" s="23" t="s">
        <v>1417</v>
      </c>
      <c r="G1" s="1" t="s">
        <v>1418</v>
      </c>
    </row>
    <row r="2" spans="1:8" ht="15" customHeight="1">
      <c r="A2" s="24" t="s">
        <v>1419</v>
      </c>
      <c r="B2" s="25">
        <v>37.177199999999999</v>
      </c>
      <c r="C2" s="25">
        <v>37.194099999999999</v>
      </c>
      <c r="D2" s="25">
        <v>1.823</v>
      </c>
      <c r="E2" s="25">
        <v>1.81</v>
      </c>
      <c r="F2" s="6" t="s">
        <v>1420</v>
      </c>
      <c r="G2" s="5" t="b">
        <f t="shared" ref="G2:G57" ca="1" si="0">EXACT(VLOOKUP($A2, INDIRECT("scientific!$A:$E"), 5, FALSE), "no")</f>
        <v>0</v>
      </c>
    </row>
    <row r="3" spans="1:8" ht="15" customHeight="1">
      <c r="A3" s="24" t="s">
        <v>1421</v>
      </c>
      <c r="B3" s="25">
        <v>46.878300000000003</v>
      </c>
      <c r="C3" s="25">
        <v>46.884399999999999</v>
      </c>
      <c r="D3" s="25">
        <v>10.744400000000001</v>
      </c>
      <c r="E3" s="25">
        <v>10.745200000000001</v>
      </c>
      <c r="F3" s="6" t="s">
        <v>1422</v>
      </c>
      <c r="G3" s="5" t="b">
        <f t="shared" ca="1" si="0"/>
        <v>0</v>
      </c>
    </row>
    <row r="4" spans="1:8" ht="15" customHeight="1">
      <c r="A4" s="24" t="s">
        <v>1423</v>
      </c>
      <c r="B4" s="26">
        <v>61.305979999999998</v>
      </c>
      <c r="C4" s="26">
        <v>62.020359999999997</v>
      </c>
      <c r="D4" s="26">
        <v>5.4962999999999997</v>
      </c>
      <c r="E4" s="26">
        <v>8.1879500000000007</v>
      </c>
      <c r="F4" s="6" t="s">
        <v>1424</v>
      </c>
      <c r="G4" s="5" t="b">
        <f t="shared" ca="1" si="0"/>
        <v>0</v>
      </c>
    </row>
    <row r="5" spans="1:8" ht="15" customHeight="1">
      <c r="A5" s="27" t="s">
        <v>1423</v>
      </c>
      <c r="B5" s="26">
        <v>65.837270000000004</v>
      </c>
      <c r="C5" s="26">
        <v>68.486639999999994</v>
      </c>
      <c r="D5" s="26">
        <v>13.357710000000001</v>
      </c>
      <c r="E5" s="26">
        <v>18.916789999999999</v>
      </c>
      <c r="F5" s="6" t="s">
        <v>1425</v>
      </c>
      <c r="G5" s="5" t="b">
        <f t="shared" ca="1" si="0"/>
        <v>0</v>
      </c>
    </row>
    <row r="6" spans="1:8" ht="15" customHeight="1">
      <c r="A6" s="27" t="s">
        <v>1423</v>
      </c>
      <c r="B6" s="26">
        <v>69.2042</v>
      </c>
      <c r="C6" s="26">
        <v>70.430049999999994</v>
      </c>
      <c r="D6" s="26">
        <v>19.185960000000001</v>
      </c>
      <c r="E6" s="26">
        <v>21.96001</v>
      </c>
      <c r="F6" s="6" t="s">
        <v>1426</v>
      </c>
      <c r="G6" s="5" t="b">
        <f t="shared" ca="1" si="0"/>
        <v>0</v>
      </c>
    </row>
    <row r="7" spans="1:8" ht="15" customHeight="1">
      <c r="A7" s="5" t="s">
        <v>1427</v>
      </c>
      <c r="B7" s="28">
        <v>50.691597000000002</v>
      </c>
      <c r="C7" s="28">
        <v>50.697400999999999</v>
      </c>
      <c r="D7" s="28">
        <v>-2.4807747</v>
      </c>
      <c r="E7" s="28">
        <v>-2.4617270000000002</v>
      </c>
      <c r="F7" s="6" t="s">
        <v>1428</v>
      </c>
      <c r="G7" s="5" t="b">
        <f t="shared" ca="1" si="0"/>
        <v>0</v>
      </c>
      <c r="H7" s="29"/>
    </row>
    <row r="8" spans="1:8" ht="15" customHeight="1">
      <c r="A8" s="24" t="s">
        <v>1429</v>
      </c>
      <c r="B8" s="25">
        <v>46.051600000000001</v>
      </c>
      <c r="C8" s="25">
        <v>46.001600000000003</v>
      </c>
      <c r="D8" s="25">
        <v>7.4829999999999997</v>
      </c>
      <c r="E8" s="25">
        <v>7.4962999999999997</v>
      </c>
      <c r="F8" s="6" t="s">
        <v>1430</v>
      </c>
      <c r="G8" s="5" t="b">
        <f t="shared" ca="1" si="0"/>
        <v>0</v>
      </c>
    </row>
    <row r="9" spans="1:8" ht="15" customHeight="1">
      <c r="A9" s="24" t="s">
        <v>1431</v>
      </c>
      <c r="B9" s="30">
        <v>18.451599999999999</v>
      </c>
      <c r="C9" s="30">
        <v>18.585899999999999</v>
      </c>
      <c r="D9" s="30">
        <v>-70.560400000000001</v>
      </c>
      <c r="E9" s="30">
        <v>-70.395799999999994</v>
      </c>
      <c r="F9" s="6" t="s">
        <v>1432</v>
      </c>
      <c r="G9" s="5" t="b">
        <f t="shared" ca="1" si="0"/>
        <v>0</v>
      </c>
    </row>
    <row r="10" spans="1:8" ht="15" customHeight="1">
      <c r="A10" s="24" t="s">
        <v>1433</v>
      </c>
      <c r="B10" s="25">
        <v>63.559682000000002</v>
      </c>
      <c r="C10" s="25">
        <v>63.680672000000001</v>
      </c>
      <c r="D10" s="25">
        <v>-19.822818999999999</v>
      </c>
      <c r="E10" s="25">
        <v>-19.426819999999999</v>
      </c>
      <c r="F10" s="6" t="s">
        <v>1434</v>
      </c>
      <c r="G10" s="5" t="b">
        <f t="shared" ca="1" si="0"/>
        <v>0</v>
      </c>
    </row>
    <row r="11" spans="1:8" ht="15" customHeight="1">
      <c r="A11" s="24" t="s">
        <v>1435</v>
      </c>
      <c r="B11" s="25">
        <v>63</v>
      </c>
      <c r="C11" s="25">
        <v>66.5</v>
      </c>
      <c r="D11" s="25">
        <v>-24</v>
      </c>
      <c r="E11" s="25">
        <v>-15</v>
      </c>
      <c r="F11" s="6" t="s">
        <v>1436</v>
      </c>
      <c r="G11" s="5" t="b">
        <f t="shared" ca="1" si="0"/>
        <v>0</v>
      </c>
    </row>
    <row r="12" spans="1:8" ht="15" customHeight="1">
      <c r="A12" s="24" t="s">
        <v>1437</v>
      </c>
      <c r="B12" s="25">
        <v>22.395</v>
      </c>
      <c r="C12" s="25">
        <v>22.437000000000001</v>
      </c>
      <c r="D12" s="25">
        <v>52.491</v>
      </c>
      <c r="E12" s="25">
        <v>52.529000000000003</v>
      </c>
      <c r="F12" s="6" t="s">
        <v>1438</v>
      </c>
      <c r="G12" s="5" t="b">
        <f t="shared" ca="1" si="0"/>
        <v>0</v>
      </c>
    </row>
    <row r="13" spans="1:8" ht="15" customHeight="1">
      <c r="A13" s="24" t="s">
        <v>1439</v>
      </c>
      <c r="B13" s="25">
        <v>22.395</v>
      </c>
      <c r="C13" s="25">
        <v>22.437000000000001</v>
      </c>
      <c r="D13" s="25">
        <v>52.491</v>
      </c>
      <c r="E13" s="25">
        <v>52.529000000000003</v>
      </c>
      <c r="F13" s="6" t="s">
        <v>1440</v>
      </c>
      <c r="G13" s="5" t="b">
        <f t="shared" ca="1" si="0"/>
        <v>0</v>
      </c>
    </row>
    <row r="14" spans="1:8" ht="15" customHeight="1">
      <c r="A14" s="24" t="s">
        <v>1441</v>
      </c>
      <c r="B14" s="25">
        <v>46.410741164289099</v>
      </c>
      <c r="C14" s="25">
        <v>46.8661585928036</v>
      </c>
      <c r="D14" s="30">
        <v>10.453231378038801</v>
      </c>
      <c r="E14" s="30">
        <v>10.828139844751201</v>
      </c>
      <c r="F14" s="6" t="s">
        <v>1442</v>
      </c>
      <c r="G14" s="5" t="b">
        <f t="shared" ca="1" si="0"/>
        <v>0</v>
      </c>
    </row>
    <row r="15" spans="1:8" ht="15" customHeight="1">
      <c r="A15" s="24" t="s">
        <v>1443</v>
      </c>
      <c r="B15" s="25">
        <v>27.25</v>
      </c>
      <c r="C15" s="25">
        <v>28.25</v>
      </c>
      <c r="D15" s="25">
        <v>87.5</v>
      </c>
      <c r="E15" s="25">
        <v>89</v>
      </c>
      <c r="F15" s="6" t="s">
        <v>1444</v>
      </c>
      <c r="G15" s="5" t="b">
        <f t="shared" ca="1" si="0"/>
        <v>0</v>
      </c>
    </row>
    <row r="16" spans="1:8" ht="15" customHeight="1">
      <c r="A16" s="24" t="s">
        <v>1445</v>
      </c>
      <c r="B16" s="25">
        <v>37.027999999999999</v>
      </c>
      <c r="C16" s="25">
        <v>37.030999999999999</v>
      </c>
      <c r="D16" s="25">
        <v>36.701999999999998</v>
      </c>
      <c r="E16" s="25">
        <v>36.706000000000003</v>
      </c>
      <c r="F16" s="6" t="s">
        <v>1446</v>
      </c>
      <c r="G16" s="5" t="b">
        <f t="shared" ca="1" si="0"/>
        <v>0</v>
      </c>
    </row>
    <row r="17" spans="1:7" ht="15" customHeight="1">
      <c r="A17" s="6" t="s">
        <v>1447</v>
      </c>
      <c r="B17" s="25">
        <v>27.5</v>
      </c>
      <c r="C17" s="25">
        <v>28.5</v>
      </c>
      <c r="D17" s="25">
        <v>86.75</v>
      </c>
      <c r="E17" s="25">
        <v>87.25</v>
      </c>
      <c r="F17" s="6" t="s">
        <v>1448</v>
      </c>
      <c r="G17" s="5" t="b">
        <f t="shared" ca="1" si="0"/>
        <v>0</v>
      </c>
    </row>
    <row r="18" spans="1:7" ht="15" customHeight="1">
      <c r="A18" s="24" t="s">
        <v>1449</v>
      </c>
      <c r="B18" s="25">
        <v>27.8</v>
      </c>
      <c r="C18" s="25">
        <v>28.1</v>
      </c>
      <c r="D18" s="25">
        <v>86.75</v>
      </c>
      <c r="E18" s="25">
        <v>87</v>
      </c>
      <c r="F18" s="6" t="s">
        <v>1450</v>
      </c>
      <c r="G18" s="5" t="b">
        <f t="shared" ca="1" si="0"/>
        <v>0</v>
      </c>
    </row>
    <row r="19" spans="1:7" ht="15" customHeight="1">
      <c r="A19" s="24" t="s">
        <v>1451</v>
      </c>
      <c r="B19" s="25">
        <v>35.799999999999997</v>
      </c>
      <c r="C19" s="25">
        <v>37</v>
      </c>
      <c r="D19" s="25">
        <v>74</v>
      </c>
      <c r="E19" s="25">
        <v>75.5</v>
      </c>
      <c r="F19" s="6" t="s">
        <v>1452</v>
      </c>
      <c r="G19" s="5" t="b">
        <f t="shared" ca="1" si="0"/>
        <v>0</v>
      </c>
    </row>
    <row r="20" spans="1:7" ht="15" customHeight="1">
      <c r="A20" s="24" t="s">
        <v>1453</v>
      </c>
      <c r="B20" s="25">
        <v>33.5</v>
      </c>
      <c r="C20" s="25">
        <v>49</v>
      </c>
      <c r="D20" s="25">
        <v>-103.5</v>
      </c>
      <c r="E20" s="25">
        <v>-94.5</v>
      </c>
      <c r="F20" s="6" t="s">
        <v>1454</v>
      </c>
      <c r="G20" s="5" t="b">
        <f t="shared" ca="1" si="0"/>
        <v>0</v>
      </c>
    </row>
    <row r="21" spans="1:7" ht="15" customHeight="1">
      <c r="A21" s="24" t="s">
        <v>1455</v>
      </c>
      <c r="B21" s="30">
        <v>50.112900000000003</v>
      </c>
      <c r="C21" s="30">
        <v>50.168500000000002</v>
      </c>
      <c r="D21" s="30">
        <v>20.988099999999999</v>
      </c>
      <c r="E21" s="30">
        <v>21.093499999999999</v>
      </c>
      <c r="F21" s="6" t="s">
        <v>1456</v>
      </c>
      <c r="G21" s="5" t="b">
        <f t="shared" ca="1" si="0"/>
        <v>0</v>
      </c>
    </row>
    <row r="22" spans="1:7" ht="15" customHeight="1">
      <c r="A22" s="24" t="s">
        <v>1457</v>
      </c>
      <c r="B22" s="25">
        <v>33.816200000000002</v>
      </c>
      <c r="C22" s="25">
        <v>33.956499999999998</v>
      </c>
      <c r="D22" s="25">
        <v>-117.4816</v>
      </c>
      <c r="E22" s="25">
        <v>-117.3154</v>
      </c>
      <c r="F22" s="6" t="s">
        <v>1458</v>
      </c>
      <c r="G22" s="5" t="b">
        <f t="shared" ca="1" si="0"/>
        <v>0</v>
      </c>
    </row>
    <row r="23" spans="1:7" ht="15" customHeight="1">
      <c r="A23" s="24" t="s">
        <v>1459</v>
      </c>
      <c r="B23" s="25">
        <v>14.29</v>
      </c>
      <c r="C23" s="25">
        <v>14.44</v>
      </c>
      <c r="D23" s="25">
        <v>40.380000000000003</v>
      </c>
      <c r="E23" s="25">
        <v>40.4</v>
      </c>
      <c r="F23" s="6" t="s">
        <v>1460</v>
      </c>
      <c r="G23" s="5" t="b">
        <f t="shared" ca="1" si="0"/>
        <v>0</v>
      </c>
    </row>
    <row r="24" spans="1:7" ht="15" customHeight="1">
      <c r="A24" s="24" t="s">
        <v>1461</v>
      </c>
      <c r="B24" s="25">
        <v>43.16</v>
      </c>
      <c r="C24" s="25">
        <v>43.16</v>
      </c>
      <c r="D24" s="25">
        <v>3.42</v>
      </c>
      <c r="E24" s="25">
        <v>3.49</v>
      </c>
      <c r="F24" s="6" t="s">
        <v>1462</v>
      </c>
      <c r="G24" s="5" t="b">
        <f t="shared" ca="1" si="0"/>
        <v>0</v>
      </c>
    </row>
    <row r="25" spans="1:7" ht="15" customHeight="1">
      <c r="A25" s="24" t="s">
        <v>1463</v>
      </c>
      <c r="B25" s="25">
        <v>-38.403827</v>
      </c>
      <c r="C25" s="25">
        <v>-38.348737</v>
      </c>
      <c r="D25" s="25">
        <v>142.22478799999999</v>
      </c>
      <c r="E25" s="25">
        <v>142.29955000000001</v>
      </c>
      <c r="F25" s="6" t="s">
        <v>1464</v>
      </c>
      <c r="G25" s="5" t="b">
        <f t="shared" ca="1" si="0"/>
        <v>0</v>
      </c>
    </row>
    <row r="26" spans="1:7" ht="15" customHeight="1">
      <c r="A26" s="24" t="s">
        <v>1465</v>
      </c>
      <c r="B26" s="25">
        <v>-38.783499999999997</v>
      </c>
      <c r="C26" s="25">
        <v>-38.732199999999999</v>
      </c>
      <c r="D26" s="25">
        <v>143.655</v>
      </c>
      <c r="E26" s="25">
        <v>143.69560000000001</v>
      </c>
      <c r="F26" s="6" t="s">
        <v>1466</v>
      </c>
      <c r="G26" s="5" t="b">
        <f t="shared" ca="1" si="0"/>
        <v>0</v>
      </c>
    </row>
    <row r="27" spans="1:7" ht="15" customHeight="1">
      <c r="A27" s="24" t="s">
        <v>1467</v>
      </c>
      <c r="B27" s="25">
        <v>-32.93</v>
      </c>
      <c r="C27" s="25">
        <v>-32.54</v>
      </c>
      <c r="D27" s="25">
        <v>-56.48</v>
      </c>
      <c r="E27" s="25">
        <v>-56.21</v>
      </c>
      <c r="F27" s="6" t="s">
        <v>1468</v>
      </c>
      <c r="G27" s="5" t="b">
        <f t="shared" ca="1" si="0"/>
        <v>0</v>
      </c>
    </row>
    <row r="28" spans="1:7" ht="15" customHeight="1">
      <c r="A28" s="24" t="s">
        <v>1469</v>
      </c>
      <c r="B28" s="25">
        <v>37.011498000000003</v>
      </c>
      <c r="C28" s="25">
        <v>37.163248000000003</v>
      </c>
      <c r="D28" s="25">
        <v>36.492341000000003</v>
      </c>
      <c r="E28" s="25">
        <v>36.724882999999998</v>
      </c>
      <c r="F28" s="6" t="s">
        <v>1470</v>
      </c>
      <c r="G28" s="5" t="b">
        <f t="shared" ca="1" si="0"/>
        <v>0</v>
      </c>
    </row>
    <row r="29" spans="1:7" ht="15" customHeight="1">
      <c r="A29" s="24" t="s">
        <v>1469</v>
      </c>
      <c r="B29" s="25">
        <v>35.728740299999998</v>
      </c>
      <c r="C29" s="25">
        <v>35.753875000000001</v>
      </c>
      <c r="D29" s="25">
        <v>36.294519299999997</v>
      </c>
      <c r="E29" s="25">
        <v>36.343128999999998</v>
      </c>
      <c r="F29" s="6" t="s">
        <v>1471</v>
      </c>
      <c r="G29" s="5" t="b">
        <f t="shared" ca="1" si="0"/>
        <v>0</v>
      </c>
    </row>
    <row r="30" spans="1:7" ht="15" customHeight="1">
      <c r="A30" s="24" t="s">
        <v>1469</v>
      </c>
      <c r="B30" s="25">
        <v>36.220844</v>
      </c>
      <c r="C30" s="25">
        <v>36.3237022</v>
      </c>
      <c r="D30" s="25">
        <v>38.026533000000001</v>
      </c>
      <c r="E30" s="25">
        <v>38.395196300000002</v>
      </c>
      <c r="F30" s="6" t="s">
        <v>1472</v>
      </c>
      <c r="G30" s="5" t="b">
        <f t="shared" ca="1" si="0"/>
        <v>0</v>
      </c>
    </row>
    <row r="31" spans="1:7" ht="15" customHeight="1">
      <c r="A31" s="24" t="s">
        <v>1473</v>
      </c>
      <c r="B31" s="30">
        <v>-80.839950000000002</v>
      </c>
      <c r="C31" s="30">
        <v>-79.993669999999995</v>
      </c>
      <c r="D31" s="30">
        <v>157.08394999999999</v>
      </c>
      <c r="E31" s="30">
        <v>159.91842</v>
      </c>
      <c r="F31" s="6" t="s">
        <v>1474</v>
      </c>
      <c r="G31" s="5" t="b">
        <f t="shared" ca="1" si="0"/>
        <v>0</v>
      </c>
    </row>
    <row r="32" spans="1:7" ht="15" customHeight="1">
      <c r="A32" s="24" t="s">
        <v>1475</v>
      </c>
      <c r="B32" s="25">
        <v>46.792999999999999</v>
      </c>
      <c r="C32" s="25">
        <v>46.814999999999998</v>
      </c>
      <c r="D32" s="25">
        <v>11.81</v>
      </c>
      <c r="E32" s="25">
        <v>11.86</v>
      </c>
      <c r="F32" s="6" t="s">
        <v>1476</v>
      </c>
      <c r="G32" s="5" t="b">
        <f t="shared" ca="1" si="0"/>
        <v>0</v>
      </c>
    </row>
    <row r="33" spans="1:21" ht="15" customHeight="1">
      <c r="A33" s="6" t="s">
        <v>1477</v>
      </c>
      <c r="B33" s="25">
        <v>45.005513000000001</v>
      </c>
      <c r="C33" s="25">
        <v>45.030070000000002</v>
      </c>
      <c r="D33" s="25">
        <v>6.3881699999999997</v>
      </c>
      <c r="E33" s="25">
        <v>6.4271099999999999</v>
      </c>
      <c r="F33" s="6" t="s">
        <v>1478</v>
      </c>
      <c r="G33" s="5" t="b">
        <f t="shared" ca="1" si="0"/>
        <v>0</v>
      </c>
    </row>
    <row r="34" spans="1:21" ht="15" customHeight="1">
      <c r="A34" s="24" t="s">
        <v>1479</v>
      </c>
      <c r="B34" s="25">
        <v>56</v>
      </c>
      <c r="C34" s="25">
        <v>71</v>
      </c>
      <c r="D34" s="25">
        <v>-160</v>
      </c>
      <c r="E34" s="25">
        <v>-130</v>
      </c>
      <c r="F34" s="6" t="s">
        <v>1480</v>
      </c>
      <c r="G34" s="5" t="b">
        <f t="shared" ca="1" si="0"/>
        <v>0</v>
      </c>
    </row>
    <row r="35" spans="1:21" ht="15" customHeight="1">
      <c r="A35" s="24" t="s">
        <v>1479</v>
      </c>
      <c r="B35" s="25">
        <v>34.799999999999997</v>
      </c>
      <c r="C35" s="25">
        <v>50</v>
      </c>
      <c r="D35" s="25">
        <v>-124.5</v>
      </c>
      <c r="E35" s="25">
        <v>-118</v>
      </c>
      <c r="F35" s="6" t="s">
        <v>1481</v>
      </c>
      <c r="G35" s="5" t="b">
        <f t="shared" ca="1" si="0"/>
        <v>0</v>
      </c>
    </row>
    <row r="36" spans="1:21" ht="15" customHeight="1">
      <c r="A36" s="24" t="s">
        <v>1479</v>
      </c>
      <c r="B36" s="25">
        <v>-18.3</v>
      </c>
      <c r="C36" s="25">
        <v>-14.2</v>
      </c>
      <c r="D36" s="25">
        <v>-73</v>
      </c>
      <c r="E36" s="25">
        <v>-71</v>
      </c>
      <c r="F36" s="6" t="s">
        <v>1482</v>
      </c>
      <c r="G36" s="5" t="b">
        <f t="shared" ca="1" si="0"/>
        <v>0</v>
      </c>
    </row>
    <row r="37" spans="1:21" ht="15" customHeight="1">
      <c r="A37" s="24" t="s">
        <v>1479</v>
      </c>
      <c r="B37" s="25">
        <v>-57.5</v>
      </c>
      <c r="C37" s="25">
        <v>-50</v>
      </c>
      <c r="D37" s="25">
        <v>-73</v>
      </c>
      <c r="E37" s="25">
        <v>-66</v>
      </c>
      <c r="F37" s="6" t="s">
        <v>1483</v>
      </c>
      <c r="G37" s="5" t="b">
        <f t="shared" ca="1" si="0"/>
        <v>0</v>
      </c>
    </row>
    <row r="38" spans="1:21" ht="15" customHeight="1">
      <c r="A38" s="24" t="s">
        <v>1479</v>
      </c>
      <c r="B38" s="25">
        <v>-54</v>
      </c>
      <c r="C38" s="25">
        <v>-38</v>
      </c>
      <c r="D38" s="25">
        <v>-75.5</v>
      </c>
      <c r="E38" s="25">
        <v>-69.5</v>
      </c>
      <c r="F38" s="6" t="s">
        <v>1483</v>
      </c>
      <c r="G38" s="5" t="b">
        <f t="shared" ca="1" si="0"/>
        <v>0</v>
      </c>
    </row>
    <row r="39" spans="1:21" ht="15" customHeight="1">
      <c r="A39" s="24" t="s">
        <v>1479</v>
      </c>
      <c r="B39" s="25">
        <v>75</v>
      </c>
      <c r="C39" s="25">
        <v>83</v>
      </c>
      <c r="D39" s="25">
        <v>-98</v>
      </c>
      <c r="E39" s="25">
        <v>-66</v>
      </c>
      <c r="F39" s="6" t="s">
        <v>1484</v>
      </c>
      <c r="G39" s="5" t="b">
        <f t="shared" ca="1" si="0"/>
        <v>0</v>
      </c>
    </row>
    <row r="40" spans="1:21" ht="15" customHeight="1">
      <c r="A40" s="24" t="s">
        <v>1479</v>
      </c>
      <c r="B40" s="25">
        <v>63</v>
      </c>
      <c r="C40" s="25">
        <v>78</v>
      </c>
      <c r="D40" s="25">
        <v>-87</v>
      </c>
      <c r="E40" s="25">
        <v>-71</v>
      </c>
      <c r="F40" s="6" t="s">
        <v>1484</v>
      </c>
      <c r="G40" s="5" t="b">
        <f t="shared" ca="1" si="0"/>
        <v>0</v>
      </c>
    </row>
    <row r="41" spans="1:21" ht="15" customHeight="1">
      <c r="A41" s="24" t="s">
        <v>1479</v>
      </c>
      <c r="B41" s="25">
        <v>79</v>
      </c>
      <c r="C41" s="25">
        <v>83</v>
      </c>
      <c r="D41" s="25">
        <v>-66</v>
      </c>
      <c r="E41" s="25">
        <v>-18</v>
      </c>
      <c r="F41" s="6" t="s">
        <v>1485</v>
      </c>
      <c r="G41" s="5" t="b">
        <f t="shared" ca="1" si="0"/>
        <v>0</v>
      </c>
    </row>
    <row r="42" spans="1:21" ht="15" customHeight="1">
      <c r="A42" s="24" t="s">
        <v>1479</v>
      </c>
      <c r="B42" s="25">
        <v>67</v>
      </c>
      <c r="C42" s="25">
        <v>81</v>
      </c>
      <c r="D42" s="25">
        <v>-30</v>
      </c>
      <c r="E42" s="25">
        <v>-10</v>
      </c>
      <c r="F42" s="6" t="s">
        <v>1486</v>
      </c>
      <c r="G42" s="5" t="b">
        <f t="shared" ca="1" si="0"/>
        <v>0</v>
      </c>
    </row>
    <row r="43" spans="1:21" ht="15" customHeight="1">
      <c r="A43" s="24" t="s">
        <v>1479</v>
      </c>
      <c r="B43" s="25">
        <v>59</v>
      </c>
      <c r="C43" s="25">
        <v>66</v>
      </c>
      <c r="D43" s="25">
        <v>-47</v>
      </c>
      <c r="E43" s="25">
        <v>-39</v>
      </c>
      <c r="F43" s="6" t="s">
        <v>1487</v>
      </c>
      <c r="G43" s="5" t="b">
        <f t="shared" ca="1" si="0"/>
        <v>0</v>
      </c>
    </row>
    <row r="44" spans="1:21" ht="15" customHeight="1">
      <c r="A44" s="24" t="s">
        <v>1479</v>
      </c>
      <c r="B44" s="25">
        <v>61</v>
      </c>
      <c r="C44" s="25">
        <v>67</v>
      </c>
      <c r="D44" s="25">
        <v>-21</v>
      </c>
      <c r="E44" s="25">
        <v>-12</v>
      </c>
      <c r="F44" s="6" t="s">
        <v>1488</v>
      </c>
      <c r="G44" s="5" t="b">
        <f t="shared" ca="1" si="0"/>
        <v>0</v>
      </c>
    </row>
    <row r="45" spans="1:21" ht="15" customHeight="1">
      <c r="A45" s="31" t="s">
        <v>1479</v>
      </c>
      <c r="B45" s="32">
        <v>75</v>
      </c>
      <c r="C45" s="32">
        <v>81</v>
      </c>
      <c r="D45" s="32">
        <v>6</v>
      </c>
      <c r="E45" s="32">
        <v>36</v>
      </c>
      <c r="F45" s="32" t="s">
        <v>1489</v>
      </c>
      <c r="G45" s="33" t="b">
        <f t="shared" ca="1" si="0"/>
        <v>0</v>
      </c>
      <c r="H45" s="34"/>
      <c r="I45" s="34"/>
      <c r="J45" s="34"/>
      <c r="K45" s="34"/>
      <c r="L45" s="34"/>
      <c r="M45" s="34"/>
      <c r="N45" s="34"/>
      <c r="O45" s="34"/>
      <c r="P45" s="34"/>
      <c r="Q45" s="34"/>
      <c r="R45" s="34"/>
      <c r="S45" s="34"/>
      <c r="T45" s="34"/>
      <c r="U45" s="34"/>
    </row>
    <row r="46" spans="1:21" ht="15" customHeight="1">
      <c r="A46" s="31" t="s">
        <v>1479</v>
      </c>
      <c r="B46" s="32">
        <v>43</v>
      </c>
      <c r="C46" s="32">
        <v>49</v>
      </c>
      <c r="D46" s="32">
        <v>5</v>
      </c>
      <c r="E46" s="32">
        <v>10</v>
      </c>
      <c r="F46" s="32" t="s">
        <v>1490</v>
      </c>
      <c r="G46" s="33" t="b">
        <f t="shared" ca="1" si="0"/>
        <v>0</v>
      </c>
      <c r="H46" s="34"/>
      <c r="I46" s="34"/>
      <c r="J46" s="34"/>
      <c r="K46" s="34"/>
      <c r="L46" s="34"/>
      <c r="M46" s="34"/>
      <c r="N46" s="34"/>
      <c r="O46" s="34"/>
      <c r="P46" s="34"/>
      <c r="Q46" s="34"/>
      <c r="R46" s="34"/>
      <c r="S46" s="34"/>
      <c r="T46" s="34"/>
      <c r="U46" s="34"/>
    </row>
    <row r="47" spans="1:21" ht="15" customHeight="1">
      <c r="A47" s="31" t="s">
        <v>1479</v>
      </c>
      <c r="B47" s="32">
        <v>70</v>
      </c>
      <c r="C47" s="32">
        <v>83</v>
      </c>
      <c r="D47" s="32">
        <v>47</v>
      </c>
      <c r="E47" s="32">
        <v>113</v>
      </c>
      <c r="F47" s="32" t="s">
        <v>1491</v>
      </c>
      <c r="G47" s="33" t="b">
        <f t="shared" ca="1" si="0"/>
        <v>0</v>
      </c>
      <c r="H47" s="34"/>
      <c r="I47" s="34"/>
      <c r="J47" s="34"/>
      <c r="K47" s="34"/>
      <c r="L47" s="34"/>
      <c r="M47" s="34"/>
      <c r="N47" s="34"/>
      <c r="O47" s="34"/>
      <c r="P47" s="34"/>
      <c r="Q47" s="34"/>
      <c r="R47" s="34"/>
      <c r="S47" s="34"/>
      <c r="T47" s="34"/>
      <c r="U47" s="34"/>
    </row>
    <row r="48" spans="1:21" ht="15" customHeight="1">
      <c r="A48" s="31" t="s">
        <v>1479</v>
      </c>
      <c r="B48" s="32">
        <v>69</v>
      </c>
      <c r="C48" s="32">
        <v>77</v>
      </c>
      <c r="D48" s="32">
        <v>140</v>
      </c>
      <c r="E48" s="32">
        <v>153</v>
      </c>
      <c r="F48" s="32" t="s">
        <v>1492</v>
      </c>
      <c r="G48" s="33" t="b">
        <f t="shared" ca="1" si="0"/>
        <v>0</v>
      </c>
      <c r="H48" s="34"/>
      <c r="I48" s="34"/>
      <c r="J48" s="34"/>
      <c r="K48" s="34"/>
      <c r="L48" s="34"/>
      <c r="M48" s="34"/>
      <c r="N48" s="34"/>
      <c r="O48" s="34"/>
      <c r="P48" s="34"/>
      <c r="Q48" s="34"/>
      <c r="R48" s="34"/>
      <c r="S48" s="34"/>
      <c r="T48" s="34"/>
      <c r="U48" s="34"/>
    </row>
    <row r="49" spans="1:21" ht="15" customHeight="1">
      <c r="A49" s="31" t="s">
        <v>1479</v>
      </c>
      <c r="B49" s="32">
        <v>27</v>
      </c>
      <c r="C49" s="32">
        <v>49</v>
      </c>
      <c r="D49" s="32">
        <v>67</v>
      </c>
      <c r="E49" s="32">
        <v>87</v>
      </c>
      <c r="F49" s="32" t="s">
        <v>1493</v>
      </c>
      <c r="G49" s="33" t="b">
        <f t="shared" ca="1" si="0"/>
        <v>0</v>
      </c>
      <c r="H49" s="34"/>
      <c r="I49" s="34"/>
      <c r="J49" s="34"/>
      <c r="K49" s="34"/>
      <c r="L49" s="34"/>
      <c r="M49" s="34"/>
      <c r="N49" s="34"/>
      <c r="O49" s="34"/>
      <c r="P49" s="34"/>
      <c r="Q49" s="34"/>
      <c r="R49" s="34"/>
      <c r="S49" s="34"/>
      <c r="T49" s="34"/>
      <c r="U49" s="34"/>
    </row>
    <row r="50" spans="1:21" ht="15" customHeight="1">
      <c r="A50" s="31" t="s">
        <v>1479</v>
      </c>
      <c r="B50" s="32">
        <v>24</v>
      </c>
      <c r="C50" s="32">
        <v>39</v>
      </c>
      <c r="D50" s="32">
        <v>83</v>
      </c>
      <c r="E50" s="32">
        <v>98</v>
      </c>
      <c r="F50" s="32" t="s">
        <v>1493</v>
      </c>
      <c r="G50" s="33" t="b">
        <f t="shared" ca="1" si="0"/>
        <v>0</v>
      </c>
      <c r="H50" s="34"/>
      <c r="I50" s="34"/>
      <c r="J50" s="34"/>
      <c r="K50" s="34"/>
      <c r="L50" s="34"/>
      <c r="M50" s="34"/>
      <c r="N50" s="34"/>
      <c r="O50" s="34"/>
      <c r="P50" s="34"/>
      <c r="Q50" s="34"/>
      <c r="R50" s="34"/>
      <c r="S50" s="34"/>
      <c r="T50" s="34"/>
      <c r="U50" s="34"/>
    </row>
    <row r="51" spans="1:21" ht="15" customHeight="1">
      <c r="A51" s="31" t="s">
        <v>1479</v>
      </c>
      <c r="B51" s="32">
        <v>-82</v>
      </c>
      <c r="C51" s="32">
        <v>-62</v>
      </c>
      <c r="D51" s="32">
        <v>-83</v>
      </c>
      <c r="E51" s="32">
        <v>-59</v>
      </c>
      <c r="F51" s="32" t="s">
        <v>1494</v>
      </c>
      <c r="G51" s="33" t="b">
        <f t="shared" ca="1" si="0"/>
        <v>0</v>
      </c>
      <c r="H51" s="34"/>
      <c r="I51" s="34"/>
      <c r="J51" s="34"/>
      <c r="K51" s="34"/>
      <c r="L51" s="34"/>
      <c r="M51" s="34"/>
      <c r="N51" s="34"/>
      <c r="O51" s="34"/>
      <c r="P51" s="34"/>
      <c r="Q51" s="34"/>
      <c r="R51" s="34"/>
      <c r="S51" s="34"/>
      <c r="T51" s="34"/>
      <c r="U51" s="34"/>
    </row>
    <row r="52" spans="1:21" ht="15" customHeight="1">
      <c r="A52" s="31" t="s">
        <v>1479</v>
      </c>
      <c r="B52" s="32">
        <v>-82</v>
      </c>
      <c r="C52" s="32">
        <v>-71</v>
      </c>
      <c r="D52" s="32">
        <v>153</v>
      </c>
      <c r="E52" s="32">
        <v>172</v>
      </c>
      <c r="F52" s="32" t="s">
        <v>1495</v>
      </c>
      <c r="G52" s="33" t="b">
        <f t="shared" ca="1" si="0"/>
        <v>0</v>
      </c>
      <c r="H52" s="34"/>
      <c r="I52" s="34"/>
      <c r="J52" s="34"/>
      <c r="K52" s="34"/>
      <c r="L52" s="34"/>
      <c r="M52" s="34"/>
      <c r="N52" s="34"/>
      <c r="O52" s="34"/>
      <c r="P52" s="34"/>
      <c r="Q52" s="34"/>
      <c r="R52" s="34"/>
      <c r="S52" s="34"/>
      <c r="T52" s="34"/>
      <c r="U52" s="34"/>
    </row>
    <row r="53" spans="1:21" ht="15" customHeight="1">
      <c r="A53" s="31" t="s">
        <v>1479</v>
      </c>
      <c r="B53" s="32">
        <v>-75</v>
      </c>
      <c r="C53" s="32">
        <v>-66</v>
      </c>
      <c r="D53" s="32">
        <v>64</v>
      </c>
      <c r="E53" s="32">
        <v>74</v>
      </c>
      <c r="F53" s="32" t="s">
        <v>1496</v>
      </c>
      <c r="G53" s="33" t="b">
        <f t="shared" ca="1" si="0"/>
        <v>0</v>
      </c>
      <c r="H53" s="34"/>
      <c r="I53" s="34"/>
      <c r="J53" s="34"/>
      <c r="K53" s="34"/>
      <c r="L53" s="34"/>
      <c r="M53" s="34"/>
      <c r="N53" s="34"/>
      <c r="O53" s="34"/>
      <c r="P53" s="34"/>
      <c r="Q53" s="34"/>
      <c r="R53" s="34"/>
      <c r="S53" s="34"/>
      <c r="T53" s="34"/>
      <c r="U53" s="34"/>
    </row>
    <row r="54" spans="1:21" ht="15" customHeight="1">
      <c r="A54" s="31" t="s">
        <v>1479</v>
      </c>
      <c r="B54" s="32">
        <v>-77</v>
      </c>
      <c r="C54" s="32">
        <v>-70</v>
      </c>
      <c r="D54" s="32">
        <v>-115</v>
      </c>
      <c r="E54" s="32">
        <v>-85</v>
      </c>
      <c r="F54" s="32" t="s">
        <v>1497</v>
      </c>
      <c r="G54" s="33" t="b">
        <f t="shared" ca="1" si="0"/>
        <v>0</v>
      </c>
      <c r="H54" s="34"/>
      <c r="I54" s="34"/>
      <c r="J54" s="34"/>
      <c r="K54" s="34"/>
      <c r="L54" s="34"/>
      <c r="M54" s="34"/>
      <c r="N54" s="34"/>
      <c r="O54" s="34"/>
      <c r="P54" s="34"/>
      <c r="Q54" s="34"/>
      <c r="R54" s="34"/>
      <c r="S54" s="34"/>
      <c r="T54" s="34"/>
      <c r="U54" s="34"/>
    </row>
    <row r="55" spans="1:21" ht="15" customHeight="1">
      <c r="A55" s="31" t="s">
        <v>1479</v>
      </c>
      <c r="B55" s="32">
        <v>-78</v>
      </c>
      <c r="C55" s="32">
        <v>-70</v>
      </c>
      <c r="D55" s="32">
        <v>-134</v>
      </c>
      <c r="E55" s="32">
        <v>-111</v>
      </c>
      <c r="F55" s="32" t="s">
        <v>1498</v>
      </c>
      <c r="G55" s="33" t="b">
        <f t="shared" ca="1" si="0"/>
        <v>0</v>
      </c>
      <c r="H55" s="34"/>
      <c r="I55" s="34"/>
      <c r="J55" s="34"/>
      <c r="K55" s="34"/>
      <c r="L55" s="34"/>
      <c r="M55" s="34"/>
      <c r="N55" s="34"/>
      <c r="O55" s="34"/>
      <c r="P55" s="34"/>
      <c r="Q55" s="34"/>
      <c r="R55" s="34"/>
      <c r="S55" s="34"/>
      <c r="T55" s="34"/>
      <c r="U55" s="34"/>
    </row>
    <row r="56" spans="1:21" ht="15" customHeight="1">
      <c r="A56" s="24" t="s">
        <v>1499</v>
      </c>
      <c r="B56" s="25">
        <v>41.794373999999998</v>
      </c>
      <c r="C56" s="25">
        <v>41.810042000000003</v>
      </c>
      <c r="D56" s="25">
        <v>14.322789999999999</v>
      </c>
      <c r="E56" s="25">
        <v>14.348006</v>
      </c>
      <c r="F56" s="6" t="s">
        <v>1500</v>
      </c>
      <c r="G56" s="5" t="b">
        <f t="shared" ca="1" si="0"/>
        <v>0</v>
      </c>
    </row>
    <row r="57" spans="1:21" ht="13">
      <c r="A57" s="24" t="s">
        <v>1501</v>
      </c>
      <c r="B57" s="25">
        <v>39.515999999999998</v>
      </c>
      <c r="C57" s="25">
        <v>39.766599999999997</v>
      </c>
      <c r="D57" s="25">
        <v>71.400000000000006</v>
      </c>
      <c r="E57" s="25">
        <v>71.7</v>
      </c>
      <c r="F57" s="6" t="s">
        <v>1502</v>
      </c>
      <c r="G57" s="5" t="b">
        <f t="shared" ca="1" si="0"/>
        <v>0</v>
      </c>
    </row>
    <row r="58" spans="1:21" ht="13">
      <c r="A58" s="27" t="s">
        <v>1503</v>
      </c>
      <c r="B58" s="25">
        <v>-21.3</v>
      </c>
      <c r="C58" s="25">
        <v>-21.18</v>
      </c>
      <c r="D58" s="25">
        <v>55.6</v>
      </c>
      <c r="E58" s="25">
        <v>55.8</v>
      </c>
      <c r="F58" s="6" t="s">
        <v>1504</v>
      </c>
      <c r="G58" s="6" t="b">
        <v>0</v>
      </c>
    </row>
    <row r="59" spans="1:21" ht="13">
      <c r="A59" s="24" t="s">
        <v>1505</v>
      </c>
      <c r="B59" s="25">
        <v>78.741</v>
      </c>
      <c r="C59" s="25">
        <v>78.789000000000001</v>
      </c>
      <c r="D59" s="25">
        <v>16.090499999999999</v>
      </c>
      <c r="E59" s="25">
        <v>16.367999999999999</v>
      </c>
      <c r="F59" s="6" t="s">
        <v>1506</v>
      </c>
      <c r="G59" s="5" t="b">
        <f t="shared" ref="G59:G133" ca="1" si="1">EXACT(VLOOKUP($A59, INDIRECT("scientific!$A:$E"), 5, FALSE), "no")</f>
        <v>0</v>
      </c>
    </row>
    <row r="60" spans="1:21" ht="13">
      <c r="A60" s="24" t="s">
        <v>1507</v>
      </c>
      <c r="B60" s="25">
        <v>-47.7</v>
      </c>
      <c r="C60" s="25">
        <v>-47.5</v>
      </c>
      <c r="D60" s="25">
        <v>-72.5</v>
      </c>
      <c r="E60" s="25">
        <v>-72.3</v>
      </c>
      <c r="F60" s="6" t="s">
        <v>1508</v>
      </c>
      <c r="G60" s="5" t="b">
        <f t="shared" ca="1" si="1"/>
        <v>0</v>
      </c>
    </row>
    <row r="61" spans="1:21" ht="13">
      <c r="A61" s="24" t="s">
        <v>1509</v>
      </c>
      <c r="B61" s="35">
        <v>-70.049199999999999</v>
      </c>
      <c r="C61" s="35">
        <v>-70.071770000000001</v>
      </c>
      <c r="D61" s="35">
        <v>-33.728990000000003</v>
      </c>
      <c r="E61" s="35">
        <v>-33.749830000000003</v>
      </c>
      <c r="F61" s="6" t="s">
        <v>1510</v>
      </c>
      <c r="G61" s="5" t="b">
        <f t="shared" ca="1" si="1"/>
        <v>0</v>
      </c>
    </row>
    <row r="62" spans="1:21" ht="13">
      <c r="A62" s="24" t="s">
        <v>1511</v>
      </c>
      <c r="B62" s="25">
        <v>43.4</v>
      </c>
      <c r="C62" s="25">
        <v>43.5</v>
      </c>
      <c r="D62" s="25">
        <v>3.1</v>
      </c>
      <c r="E62" s="25">
        <v>3.3</v>
      </c>
      <c r="F62" s="6" t="s">
        <v>1512</v>
      </c>
      <c r="G62" s="5" t="b">
        <f t="shared" ca="1" si="1"/>
        <v>0</v>
      </c>
    </row>
    <row r="63" spans="1:21" ht="13">
      <c r="A63" s="24" t="s">
        <v>1513</v>
      </c>
      <c r="B63" s="25">
        <v>43.348984999999999</v>
      </c>
      <c r="C63" s="25">
        <v>43.6179208</v>
      </c>
      <c r="D63" s="25">
        <v>3.1849059999999998</v>
      </c>
      <c r="E63" s="25">
        <v>3.4953967000000001</v>
      </c>
      <c r="F63" s="6" t="s">
        <v>1514</v>
      </c>
      <c r="G63" s="5" t="b">
        <f t="shared" ca="1" si="1"/>
        <v>0</v>
      </c>
    </row>
    <row r="64" spans="1:21" ht="13">
      <c r="A64" s="24" t="s">
        <v>1515</v>
      </c>
      <c r="B64" s="25">
        <v>54.977967999999997</v>
      </c>
      <c r="C64" s="25">
        <v>54.992530000000002</v>
      </c>
      <c r="D64" s="25">
        <v>-2.6221450000000002</v>
      </c>
      <c r="E64" s="25">
        <v>-2.5805069999999999</v>
      </c>
      <c r="F64" s="6" t="s">
        <v>1516</v>
      </c>
      <c r="G64" s="5" t="b">
        <f t="shared" ca="1" si="1"/>
        <v>0</v>
      </c>
    </row>
    <row r="65" spans="1:7" ht="13">
      <c r="A65" s="24" t="s">
        <v>1517</v>
      </c>
      <c r="B65" s="25">
        <v>-64.599999999999994</v>
      </c>
      <c r="C65" s="25">
        <v>-61</v>
      </c>
      <c r="D65" s="25">
        <v>-63.3</v>
      </c>
      <c r="E65" s="25">
        <v>-54.6</v>
      </c>
      <c r="F65" s="6" t="s">
        <v>1494</v>
      </c>
      <c r="G65" s="5" t="b">
        <f t="shared" ca="1" si="1"/>
        <v>0</v>
      </c>
    </row>
    <row r="66" spans="1:7" ht="13">
      <c r="A66" s="6" t="s">
        <v>1518</v>
      </c>
      <c r="B66" s="25">
        <v>46.847740000000002</v>
      </c>
      <c r="C66" s="25">
        <v>46.926000000000002</v>
      </c>
      <c r="D66" s="25">
        <v>10.66413</v>
      </c>
      <c r="E66" s="25">
        <v>10.8094</v>
      </c>
      <c r="F66" s="6" t="s">
        <v>1519</v>
      </c>
      <c r="G66" s="5" t="b">
        <f t="shared" ca="1" si="1"/>
        <v>0</v>
      </c>
    </row>
    <row r="67" spans="1:7" ht="13">
      <c r="A67" s="24" t="s">
        <v>1520</v>
      </c>
      <c r="B67" s="25">
        <v>-67.718757999999994</v>
      </c>
      <c r="C67" s="25">
        <v>-67.703379999999996</v>
      </c>
      <c r="D67" s="25">
        <v>-67.678583000000003</v>
      </c>
      <c r="E67" s="25">
        <v>-67.476547999999994</v>
      </c>
      <c r="F67" s="6" t="s">
        <v>1521</v>
      </c>
      <c r="G67" s="5" t="b">
        <f t="shared" ca="1" si="1"/>
        <v>0</v>
      </c>
    </row>
    <row r="68" spans="1:7" ht="13">
      <c r="A68" s="24" t="s">
        <v>1522</v>
      </c>
      <c r="B68" s="25">
        <v>13.45</v>
      </c>
      <c r="C68" s="25">
        <v>13.47</v>
      </c>
      <c r="D68" s="25">
        <v>39.26</v>
      </c>
      <c r="E68" s="25">
        <v>39.31</v>
      </c>
      <c r="F68" s="6" t="s">
        <v>1523</v>
      </c>
      <c r="G68" s="5" t="b">
        <f t="shared" ca="1" si="1"/>
        <v>0</v>
      </c>
    </row>
    <row r="69" spans="1:7" ht="13">
      <c r="A69" s="24" t="s">
        <v>1524</v>
      </c>
      <c r="B69" s="25">
        <v>34.453000000000003</v>
      </c>
      <c r="C69" s="25">
        <v>34.697000000000003</v>
      </c>
      <c r="D69" s="25">
        <v>36.343000000000004</v>
      </c>
      <c r="E69" s="25">
        <v>36.808</v>
      </c>
      <c r="F69" s="6" t="s">
        <v>1525</v>
      </c>
      <c r="G69" s="5" t="b">
        <f t="shared" ca="1" si="1"/>
        <v>0</v>
      </c>
    </row>
    <row r="70" spans="1:7" ht="13">
      <c r="A70" s="24" t="s">
        <v>1526</v>
      </c>
      <c r="B70" s="25">
        <v>34.453000000000003</v>
      </c>
      <c r="C70" s="25">
        <v>34.697000000000003</v>
      </c>
      <c r="D70" s="25">
        <v>36.343000000000004</v>
      </c>
      <c r="E70" s="25">
        <v>36.808</v>
      </c>
      <c r="F70" s="6" t="s">
        <v>1527</v>
      </c>
      <c r="G70" s="5" t="b">
        <f t="shared" ca="1" si="1"/>
        <v>0</v>
      </c>
    </row>
    <row r="71" spans="1:7" ht="13">
      <c r="A71" s="6" t="s">
        <v>1528</v>
      </c>
      <c r="B71" s="25">
        <v>76.45</v>
      </c>
      <c r="C71" s="25">
        <v>80.599999999999994</v>
      </c>
      <c r="D71" s="25">
        <v>10.36</v>
      </c>
      <c r="E71" s="25">
        <v>24.56</v>
      </c>
      <c r="F71" s="6" t="s">
        <v>1489</v>
      </c>
      <c r="G71" s="5" t="b">
        <f t="shared" ca="1" si="1"/>
        <v>0</v>
      </c>
    </row>
    <row r="72" spans="1:7" ht="13">
      <c r="A72" s="24" t="s">
        <v>1529</v>
      </c>
      <c r="B72" s="25">
        <v>43.426000000000002</v>
      </c>
      <c r="C72" s="25">
        <v>43.436</v>
      </c>
      <c r="D72" s="25">
        <v>6.734</v>
      </c>
      <c r="E72" s="25">
        <v>6.7610000000000001</v>
      </c>
      <c r="F72" s="6" t="s">
        <v>1530</v>
      </c>
      <c r="G72" s="5" t="b">
        <f t="shared" ca="1" si="1"/>
        <v>0</v>
      </c>
    </row>
    <row r="73" spans="1:7" ht="13">
      <c r="A73" s="24" t="s">
        <v>1531</v>
      </c>
      <c r="B73" s="25">
        <v>78.099999999999994</v>
      </c>
      <c r="C73" s="25">
        <v>78.900000000000006</v>
      </c>
      <c r="D73" s="25">
        <v>10.3</v>
      </c>
      <c r="E73" s="25">
        <v>12.3</v>
      </c>
      <c r="F73" s="6" t="s">
        <v>1532</v>
      </c>
      <c r="G73" s="5" t="b">
        <f t="shared" ca="1" si="1"/>
        <v>0</v>
      </c>
    </row>
    <row r="74" spans="1:7" ht="13">
      <c r="A74" s="24" t="s">
        <v>1533</v>
      </c>
      <c r="B74" s="25">
        <v>41.5</v>
      </c>
      <c r="C74" s="25">
        <v>42</v>
      </c>
      <c r="D74" s="25">
        <v>78</v>
      </c>
      <c r="E74" s="25">
        <v>78.5</v>
      </c>
      <c r="F74" s="6" t="s">
        <v>1534</v>
      </c>
      <c r="G74" s="5" t="b">
        <f t="shared" ca="1" si="1"/>
        <v>0</v>
      </c>
    </row>
    <row r="75" spans="1:7" ht="13">
      <c r="A75" s="24" t="s">
        <v>1535</v>
      </c>
      <c r="B75" s="25">
        <v>40.626930999999999</v>
      </c>
      <c r="C75" s="25">
        <v>40.700702999999997</v>
      </c>
      <c r="D75" s="25">
        <v>140.239563</v>
      </c>
      <c r="E75" s="25">
        <v>140.35553899999999</v>
      </c>
      <c r="F75" s="6" t="s">
        <v>1536</v>
      </c>
      <c r="G75" s="5" t="b">
        <f t="shared" ca="1" si="1"/>
        <v>0</v>
      </c>
    </row>
    <row r="76" spans="1:7" ht="13">
      <c r="A76" s="24" t="s">
        <v>1537</v>
      </c>
      <c r="B76" s="25">
        <v>37.564</v>
      </c>
      <c r="C76" s="25">
        <v>37.648000000000003</v>
      </c>
      <c r="D76" s="25">
        <v>139.697</v>
      </c>
      <c r="E76" s="25">
        <v>139.81450000000001</v>
      </c>
      <c r="F76" s="6" t="s">
        <v>1538</v>
      </c>
      <c r="G76" s="5" t="b">
        <f t="shared" ca="1" si="1"/>
        <v>0</v>
      </c>
    </row>
    <row r="77" spans="1:7" ht="13">
      <c r="A77" s="24" t="s">
        <v>1537</v>
      </c>
      <c r="B77" s="25">
        <v>34.625100000000003</v>
      </c>
      <c r="C77" s="25">
        <v>34.723599999999998</v>
      </c>
      <c r="D77" s="25">
        <v>131.6362</v>
      </c>
      <c r="E77" s="25">
        <v>131.81120000000001</v>
      </c>
      <c r="F77" s="6" t="s">
        <v>1539</v>
      </c>
      <c r="G77" s="5" t="b">
        <f t="shared" ca="1" si="1"/>
        <v>0</v>
      </c>
    </row>
    <row r="78" spans="1:7" ht="13">
      <c r="A78" s="24" t="s">
        <v>1537</v>
      </c>
      <c r="B78" s="25">
        <v>31.54673</v>
      </c>
      <c r="C78" s="25">
        <v>31.63185</v>
      </c>
      <c r="D78" s="25">
        <v>130.57902000000001</v>
      </c>
      <c r="E78" s="25">
        <v>130.73016000000001</v>
      </c>
      <c r="F78" s="6" t="s">
        <v>1540</v>
      </c>
      <c r="G78" s="5" t="b">
        <f t="shared" ca="1" si="1"/>
        <v>0</v>
      </c>
    </row>
    <row r="79" spans="1:7" ht="13">
      <c r="A79" s="5" t="s">
        <v>1541</v>
      </c>
      <c r="B79" s="25">
        <v>0</v>
      </c>
      <c r="C79" s="25">
        <v>0</v>
      </c>
      <c r="D79" s="25">
        <v>0</v>
      </c>
      <c r="E79" s="25">
        <v>0</v>
      </c>
      <c r="F79" s="6" t="s">
        <v>1542</v>
      </c>
      <c r="G79" s="5" t="b">
        <f t="shared" ca="1" si="1"/>
        <v>0</v>
      </c>
    </row>
    <row r="80" spans="1:7" ht="13">
      <c r="A80" s="24" t="s">
        <v>1543</v>
      </c>
      <c r="B80" s="25">
        <v>49.993547</v>
      </c>
      <c r="C80" s="25">
        <v>49.997627000000001</v>
      </c>
      <c r="D80" s="25">
        <v>88.531976</v>
      </c>
      <c r="E80" s="25">
        <v>88.540182000000001</v>
      </c>
      <c r="F80" s="6" t="s">
        <v>1544</v>
      </c>
      <c r="G80" s="5" t="b">
        <f t="shared" ca="1" si="1"/>
        <v>0</v>
      </c>
    </row>
    <row r="81" spans="1:7" ht="13">
      <c r="A81" s="24" t="s">
        <v>1545</v>
      </c>
      <c r="B81" s="25">
        <v>54.225543999999999</v>
      </c>
      <c r="C81" s="25">
        <v>54.253607000000002</v>
      </c>
      <c r="D81" s="25">
        <v>-5.8651340000000003</v>
      </c>
      <c r="E81" s="25">
        <v>-5.8323039999999997</v>
      </c>
      <c r="F81" s="6" t="s">
        <v>1546</v>
      </c>
      <c r="G81" s="5" t="b">
        <f t="shared" ca="1" si="1"/>
        <v>0</v>
      </c>
    </row>
    <row r="82" spans="1:7" ht="13">
      <c r="A82" s="24" t="s">
        <v>1547</v>
      </c>
      <c r="B82" s="25">
        <v>37.725352000000001</v>
      </c>
      <c r="C82" s="25">
        <v>37.752702999999997</v>
      </c>
      <c r="D82" s="25">
        <v>-119.59645999999999</v>
      </c>
      <c r="E82" s="25">
        <v>-119.64584600000001</v>
      </c>
      <c r="F82" s="6" t="s">
        <v>1548</v>
      </c>
      <c r="G82" s="5" t="b">
        <f t="shared" ca="1" si="1"/>
        <v>0</v>
      </c>
    </row>
    <row r="83" spans="1:7" ht="13">
      <c r="A83" s="6" t="s">
        <v>1549</v>
      </c>
      <c r="B83" s="25">
        <v>45.926000000000002</v>
      </c>
      <c r="C83" s="25">
        <v>47.65719</v>
      </c>
      <c r="D83" s="25">
        <v>5.8991499999999997</v>
      </c>
      <c r="E83" s="25">
        <v>10.106199999999999</v>
      </c>
      <c r="F83" s="6" t="s">
        <v>1550</v>
      </c>
      <c r="G83" s="5" t="b">
        <f t="shared" ca="1" si="1"/>
        <v>0</v>
      </c>
    </row>
    <row r="84" spans="1:7" ht="13">
      <c r="A84" s="24" t="s">
        <v>1551</v>
      </c>
      <c r="B84" s="25">
        <v>-33.779699999999998</v>
      </c>
      <c r="C84" s="25">
        <v>-32.649900000000002</v>
      </c>
      <c r="D84" s="25">
        <v>19.005600000000001</v>
      </c>
      <c r="E84" s="25">
        <v>19.3611</v>
      </c>
      <c r="F84" s="6" t="s">
        <v>1552</v>
      </c>
      <c r="G84" s="5" t="b">
        <f t="shared" ca="1" si="1"/>
        <v>0</v>
      </c>
    </row>
    <row r="85" spans="1:7" ht="13">
      <c r="A85" s="24" t="s">
        <v>1553</v>
      </c>
      <c r="B85" s="25">
        <v>77.956599999999995</v>
      </c>
      <c r="C85" s="25">
        <v>77.986699999999999</v>
      </c>
      <c r="D85" s="25">
        <v>13.984</v>
      </c>
      <c r="E85" s="25">
        <v>14.1493</v>
      </c>
      <c r="F85" s="6" t="s">
        <v>1554</v>
      </c>
      <c r="G85" s="5" t="b">
        <f t="shared" ca="1" si="1"/>
        <v>0</v>
      </c>
    </row>
    <row r="86" spans="1:7" ht="13">
      <c r="A86" s="24" t="s">
        <v>1555</v>
      </c>
      <c r="B86" s="25">
        <v>67.877099999999999</v>
      </c>
      <c r="C86" s="25">
        <v>67.890299999999996</v>
      </c>
      <c r="D86" s="25">
        <v>18.559000000000001</v>
      </c>
      <c r="E86" s="25">
        <v>18.579699999999999</v>
      </c>
      <c r="F86" s="6" t="s">
        <v>1556</v>
      </c>
      <c r="G86" s="5" t="b">
        <f t="shared" ca="1" si="1"/>
        <v>0</v>
      </c>
    </row>
    <row r="87" spans="1:7" ht="13">
      <c r="A87" s="24" t="s">
        <v>1557</v>
      </c>
      <c r="B87" s="25">
        <v>38</v>
      </c>
      <c r="C87" s="25">
        <v>38.5</v>
      </c>
      <c r="D87" s="25">
        <v>75</v>
      </c>
      <c r="E87" s="25">
        <v>75.400000000000006</v>
      </c>
      <c r="F87" s="6" t="s">
        <v>1558</v>
      </c>
      <c r="G87" s="5" t="b">
        <f t="shared" ca="1" si="1"/>
        <v>0</v>
      </c>
    </row>
    <row r="88" spans="1:7" ht="13">
      <c r="A88" s="24" t="s">
        <v>1559</v>
      </c>
      <c r="B88" s="25">
        <v>26.34207</v>
      </c>
      <c r="C88" s="25">
        <v>26.369312000000001</v>
      </c>
      <c r="D88" s="25">
        <v>126.725641</v>
      </c>
      <c r="E88" s="25">
        <v>126.766756</v>
      </c>
      <c r="F88" s="6" t="s">
        <v>1560</v>
      </c>
      <c r="G88" s="5" t="b">
        <f t="shared" ca="1" si="1"/>
        <v>0</v>
      </c>
    </row>
    <row r="89" spans="1:7" ht="13">
      <c r="A89" s="24" t="s">
        <v>1561</v>
      </c>
      <c r="B89" s="25">
        <v>23.00338</v>
      </c>
      <c r="C89" s="25">
        <v>23.107150000000001</v>
      </c>
      <c r="D89" s="25">
        <v>120.017456</v>
      </c>
      <c r="E89" s="25">
        <v>120.149649</v>
      </c>
      <c r="F89" s="6" t="s">
        <v>1562</v>
      </c>
      <c r="G89" s="5" t="b">
        <f t="shared" ca="1" si="1"/>
        <v>0</v>
      </c>
    </row>
    <row r="90" spans="1:7" ht="13">
      <c r="A90" s="24" t="s">
        <v>1563</v>
      </c>
      <c r="B90" s="25">
        <v>42.8</v>
      </c>
      <c r="C90" s="25">
        <v>43.25</v>
      </c>
      <c r="D90" s="25">
        <v>76.8</v>
      </c>
      <c r="E90" s="25">
        <v>77.400000000000006</v>
      </c>
      <c r="F90" s="6" t="s">
        <v>1564</v>
      </c>
      <c r="G90" s="5" t="b">
        <f t="shared" ca="1" si="1"/>
        <v>0</v>
      </c>
    </row>
    <row r="91" spans="1:7" ht="13">
      <c r="A91" s="24" t="s">
        <v>1565</v>
      </c>
      <c r="B91" s="25">
        <v>78.650040000000004</v>
      </c>
      <c r="C91" s="25">
        <v>78.727010000000007</v>
      </c>
      <c r="D91" s="25">
        <v>16.204519999999999</v>
      </c>
      <c r="E91" s="25">
        <v>16.466380000000001</v>
      </c>
      <c r="F91" s="6" t="s">
        <v>1566</v>
      </c>
      <c r="G91" s="5" t="b">
        <f t="shared" ca="1" si="1"/>
        <v>0</v>
      </c>
    </row>
    <row r="92" spans="1:7" ht="13">
      <c r="A92" s="24" t="s">
        <v>1567</v>
      </c>
      <c r="B92" s="25">
        <v>28.30837</v>
      </c>
      <c r="C92" s="25">
        <v>27.727049999999998</v>
      </c>
      <c r="D92" s="25">
        <v>86.683999999999997</v>
      </c>
      <c r="E92" s="25">
        <v>87.150670000000005</v>
      </c>
      <c r="F92" s="6" t="s">
        <v>1568</v>
      </c>
      <c r="G92" s="5" t="b">
        <f t="shared" ca="1" si="1"/>
        <v>0</v>
      </c>
    </row>
    <row r="93" spans="1:7" ht="13">
      <c r="A93" s="24" t="s">
        <v>1569</v>
      </c>
      <c r="B93" s="25">
        <v>47.110109999999999</v>
      </c>
      <c r="C93" s="25">
        <v>47.120663</v>
      </c>
      <c r="D93" s="25">
        <v>27.527804</v>
      </c>
      <c r="E93" s="25">
        <v>27.560511000000002</v>
      </c>
      <c r="F93" s="6" t="s">
        <v>1570</v>
      </c>
      <c r="G93" s="5" t="b">
        <f t="shared" ca="1" si="1"/>
        <v>0</v>
      </c>
    </row>
    <row r="94" spans="1:7" ht="13">
      <c r="A94" s="24" t="s">
        <v>1571</v>
      </c>
      <c r="B94" s="25">
        <v>47.031981999999999</v>
      </c>
      <c r="C94" s="25">
        <v>47.043281</v>
      </c>
      <c r="D94" s="25">
        <v>11.025449999999999</v>
      </c>
      <c r="E94" s="25">
        <v>11.043053</v>
      </c>
      <c r="F94" s="6" t="s">
        <v>1572</v>
      </c>
      <c r="G94" s="5" t="b">
        <f t="shared" ca="1" si="1"/>
        <v>0</v>
      </c>
    </row>
    <row r="95" spans="1:7" ht="13">
      <c r="A95" s="24" t="s">
        <v>1573</v>
      </c>
      <c r="B95" s="25">
        <v>67.868876999999998</v>
      </c>
      <c r="C95" s="25">
        <v>67.892054000000002</v>
      </c>
      <c r="D95" s="25">
        <v>18.547696999999999</v>
      </c>
      <c r="E95" s="25">
        <v>18.594930999999999</v>
      </c>
      <c r="F95" s="6" t="s">
        <v>1574</v>
      </c>
      <c r="G95" s="5" t="b">
        <f t="shared" ca="1" si="1"/>
        <v>0</v>
      </c>
    </row>
    <row r="96" spans="1:7" ht="13">
      <c r="A96" s="24" t="s">
        <v>1575</v>
      </c>
      <c r="B96" s="25">
        <v>61.646501999999998</v>
      </c>
      <c r="C96" s="25">
        <v>61.741773999999999</v>
      </c>
      <c r="D96" s="25">
        <v>24.281305</v>
      </c>
      <c r="E96" s="25">
        <v>24.464254</v>
      </c>
      <c r="F96" s="6" t="s">
        <v>1576</v>
      </c>
      <c r="G96" s="5" t="b">
        <f t="shared" ca="1" si="1"/>
        <v>0</v>
      </c>
    </row>
    <row r="97" spans="1:7" ht="13">
      <c r="A97" s="24" t="s">
        <v>1577</v>
      </c>
      <c r="B97" s="25">
        <v>60</v>
      </c>
      <c r="C97" s="25">
        <v>83</v>
      </c>
      <c r="D97" s="25">
        <v>-72</v>
      </c>
      <c r="E97" s="25">
        <v>-10</v>
      </c>
      <c r="F97" s="6" t="s">
        <v>1578</v>
      </c>
      <c r="G97" s="5" t="b">
        <f t="shared" ca="1" si="1"/>
        <v>0</v>
      </c>
    </row>
    <row r="98" spans="1:7" ht="13">
      <c r="A98" s="24" t="s">
        <v>1579</v>
      </c>
      <c r="B98" s="25">
        <v>39.369999999999997</v>
      </c>
      <c r="C98" s="25">
        <v>39.405000000000001</v>
      </c>
      <c r="D98" s="25">
        <v>11.6</v>
      </c>
      <c r="E98" s="25">
        <v>11.85</v>
      </c>
      <c r="F98" s="6" t="s">
        <v>1580</v>
      </c>
      <c r="G98" s="5" t="b">
        <f t="shared" ca="1" si="1"/>
        <v>0</v>
      </c>
    </row>
    <row r="99" spans="1:7" ht="13">
      <c r="A99" s="24" t="s">
        <v>1581</v>
      </c>
      <c r="B99" s="25">
        <v>49.595722000000002</v>
      </c>
      <c r="C99" s="25">
        <v>49.605747000000001</v>
      </c>
      <c r="D99" s="25">
        <v>-67.936920999999998</v>
      </c>
      <c r="E99" s="25">
        <v>-67.921930000000003</v>
      </c>
      <c r="F99" s="6" t="s">
        <v>1582</v>
      </c>
      <c r="G99" s="5" t="b">
        <f t="shared" ca="1" si="1"/>
        <v>0</v>
      </c>
    </row>
    <row r="100" spans="1:7" ht="13">
      <c r="A100" s="24" t="s">
        <v>1583</v>
      </c>
      <c r="B100" s="25">
        <v>50.714891999999999</v>
      </c>
      <c r="C100" s="25">
        <v>50.761389999999999</v>
      </c>
      <c r="D100" s="25">
        <v>19.244243999999998</v>
      </c>
      <c r="E100" s="25">
        <v>19.310842999999998</v>
      </c>
      <c r="F100" s="6" t="s">
        <v>1584</v>
      </c>
      <c r="G100" s="5" t="b">
        <f t="shared" ca="1" si="1"/>
        <v>0</v>
      </c>
    </row>
    <row r="101" spans="1:7" ht="13">
      <c r="A101" s="24" t="s">
        <v>1585</v>
      </c>
      <c r="B101" s="25">
        <v>-72.228409999999997</v>
      </c>
      <c r="C101" s="36">
        <v>-71.868610000000004</v>
      </c>
      <c r="D101" s="25">
        <v>-16.63494</v>
      </c>
      <c r="E101" s="25">
        <v>-16.29055</v>
      </c>
      <c r="F101" s="6" t="s">
        <v>1586</v>
      </c>
      <c r="G101" s="5" t="b">
        <f t="shared" ca="1" si="1"/>
        <v>0</v>
      </c>
    </row>
    <row r="102" spans="1:7" ht="13">
      <c r="A102" s="24" t="s">
        <v>1587</v>
      </c>
      <c r="B102" s="25">
        <v>34.1</v>
      </c>
      <c r="C102" s="25">
        <v>34.5</v>
      </c>
      <c r="D102" s="25">
        <v>-116.1</v>
      </c>
      <c r="E102" s="25">
        <v>-116.4</v>
      </c>
      <c r="F102" s="6" t="s">
        <v>1588</v>
      </c>
      <c r="G102" s="5" t="b">
        <f t="shared" ca="1" si="1"/>
        <v>0</v>
      </c>
    </row>
    <row r="103" spans="1:7" ht="13">
      <c r="A103" s="6" t="s">
        <v>1589</v>
      </c>
      <c r="B103" s="25">
        <v>27.9</v>
      </c>
      <c r="C103" s="25">
        <v>27.9</v>
      </c>
      <c r="D103" s="25">
        <v>86.93</v>
      </c>
      <c r="E103" s="25">
        <v>86.93</v>
      </c>
      <c r="F103" s="6" t="s">
        <v>1590</v>
      </c>
      <c r="G103" s="5" t="b">
        <f t="shared" ca="1" si="1"/>
        <v>0</v>
      </c>
    </row>
    <row r="104" spans="1:7" ht="13">
      <c r="A104" s="24" t="s">
        <v>1591</v>
      </c>
      <c r="B104" s="25">
        <v>27.733091000000002</v>
      </c>
      <c r="C104" s="25">
        <v>27.769186999999999</v>
      </c>
      <c r="D104" s="25">
        <v>86.826013000000003</v>
      </c>
      <c r="E104" s="25">
        <v>86.850875000000002</v>
      </c>
      <c r="F104" s="6" t="s">
        <v>1592</v>
      </c>
      <c r="G104" s="5" t="b">
        <f t="shared" ca="1" si="1"/>
        <v>0</v>
      </c>
    </row>
    <row r="105" spans="1:7" ht="13">
      <c r="A105" s="24" t="s">
        <v>1593</v>
      </c>
      <c r="B105" s="25">
        <v>27.702649999999998</v>
      </c>
      <c r="C105" s="25">
        <v>27.894577999999999</v>
      </c>
      <c r="D105" s="25">
        <v>87.970659999999995</v>
      </c>
      <c r="E105" s="25">
        <v>88.226234000000005</v>
      </c>
      <c r="F105" s="6" t="s">
        <v>1594</v>
      </c>
      <c r="G105" s="5" t="b">
        <f t="shared" ca="1" si="1"/>
        <v>0</v>
      </c>
    </row>
    <row r="106" spans="1:7" ht="13">
      <c r="A106" s="24" t="s">
        <v>1595</v>
      </c>
      <c r="B106" s="25">
        <v>51.4</v>
      </c>
      <c r="C106" s="25">
        <v>51.5</v>
      </c>
      <c r="D106" s="25">
        <v>-107.07</v>
      </c>
      <c r="E106" s="25">
        <v>-106.9</v>
      </c>
      <c r="F106" s="6" t="s">
        <v>1596</v>
      </c>
      <c r="G106" s="5" t="b">
        <f t="shared" ca="1" si="1"/>
        <v>0</v>
      </c>
    </row>
    <row r="107" spans="1:7" ht="13">
      <c r="A107" s="24" t="s">
        <v>1597</v>
      </c>
      <c r="B107" s="37">
        <v>-70.709999999999994</v>
      </c>
      <c r="C107" s="38">
        <v>-64.62</v>
      </c>
      <c r="D107" s="25">
        <v>39.42</v>
      </c>
      <c r="E107" s="25">
        <v>52.67</v>
      </c>
      <c r="F107" s="6" t="s">
        <v>1598</v>
      </c>
      <c r="G107" s="5" t="b">
        <f t="shared" ca="1" si="1"/>
        <v>0</v>
      </c>
    </row>
    <row r="108" spans="1:7" ht="13">
      <c r="A108" s="24" t="s">
        <v>1599</v>
      </c>
      <c r="B108" s="25">
        <v>42.456104000000003</v>
      </c>
      <c r="C108" s="25">
        <v>42.504638</v>
      </c>
      <c r="D108" s="25">
        <v>5.1688999999999999E-2</v>
      </c>
      <c r="E108" s="25">
        <v>0.108777</v>
      </c>
      <c r="F108" s="6" t="s">
        <v>1600</v>
      </c>
      <c r="G108" s="5" t="b">
        <f t="shared" ca="1" si="1"/>
        <v>0</v>
      </c>
    </row>
    <row r="109" spans="1:7" ht="13">
      <c r="A109" s="24" t="s">
        <v>1601</v>
      </c>
      <c r="B109" s="25">
        <v>33</v>
      </c>
      <c r="C109" s="25">
        <v>34</v>
      </c>
      <c r="D109" s="25">
        <v>56.75</v>
      </c>
      <c r="E109" s="25">
        <v>57.5</v>
      </c>
      <c r="F109" s="6" t="s">
        <v>1602</v>
      </c>
      <c r="G109" s="5" t="b">
        <f t="shared" ca="1" si="1"/>
        <v>0</v>
      </c>
    </row>
    <row r="110" spans="1:7" ht="13">
      <c r="A110" s="24" t="s">
        <v>1603</v>
      </c>
      <c r="B110" s="25">
        <v>33.849542</v>
      </c>
      <c r="C110" s="25">
        <v>33.877958999999997</v>
      </c>
      <c r="D110" s="25">
        <v>-117.46028699999999</v>
      </c>
      <c r="E110" s="25">
        <v>-117.432616</v>
      </c>
      <c r="F110" s="6" t="s">
        <v>1458</v>
      </c>
      <c r="G110" s="5" t="b">
        <f t="shared" ca="1" si="1"/>
        <v>0</v>
      </c>
    </row>
    <row r="111" spans="1:7" ht="13">
      <c r="A111" s="24" t="s">
        <v>1604</v>
      </c>
      <c r="B111" s="26">
        <v>66.064561100000006</v>
      </c>
      <c r="C111" s="26">
        <v>66.236144699999997</v>
      </c>
      <c r="D111" s="26">
        <v>-22.4721531</v>
      </c>
      <c r="E111" s="26">
        <v>-22.012787700000001</v>
      </c>
      <c r="F111" s="6" t="s">
        <v>1605</v>
      </c>
      <c r="G111" s="5" t="b">
        <f t="shared" ca="1" si="1"/>
        <v>0</v>
      </c>
    </row>
    <row r="112" spans="1:7" ht="13">
      <c r="A112" s="24" t="s">
        <v>1606</v>
      </c>
      <c r="B112" s="25">
        <v>40.11</v>
      </c>
      <c r="C112" s="25">
        <v>40.130000000000003</v>
      </c>
      <c r="D112" s="25">
        <v>-111.7</v>
      </c>
      <c r="E112" s="38">
        <v>-111.8</v>
      </c>
      <c r="F112" s="6" t="s">
        <v>1607</v>
      </c>
      <c r="G112" s="5" t="b">
        <f t="shared" ca="1" si="1"/>
        <v>0</v>
      </c>
    </row>
    <row r="113" spans="1:7" ht="13">
      <c r="A113" s="24" t="s">
        <v>1608</v>
      </c>
      <c r="B113" s="25">
        <v>27.9</v>
      </c>
      <c r="C113" s="25">
        <v>28.5</v>
      </c>
      <c r="D113" s="25">
        <v>90.33</v>
      </c>
      <c r="E113" s="25">
        <v>91</v>
      </c>
      <c r="F113" s="6" t="s">
        <v>1609</v>
      </c>
      <c r="G113" s="5" t="b">
        <f t="shared" ca="1" si="1"/>
        <v>0</v>
      </c>
    </row>
    <row r="114" spans="1:7" ht="13">
      <c r="A114" s="39" t="s">
        <v>1610</v>
      </c>
      <c r="B114" s="25">
        <v>26</v>
      </c>
      <c r="C114" s="25">
        <v>35</v>
      </c>
      <c r="D114" s="25">
        <v>72</v>
      </c>
      <c r="E114" s="25">
        <v>92</v>
      </c>
      <c r="F114" s="6" t="s">
        <v>1611</v>
      </c>
      <c r="G114" s="5" t="b">
        <f t="shared" ca="1" si="1"/>
        <v>1</v>
      </c>
    </row>
    <row r="115" spans="1:7" ht="13">
      <c r="A115" s="24" t="s">
        <v>1612</v>
      </c>
      <c r="B115" s="25">
        <v>27.929228999999999</v>
      </c>
      <c r="C115" s="25">
        <v>27.973326</v>
      </c>
      <c r="D115" s="25">
        <v>86.798253000000003</v>
      </c>
      <c r="E115" s="25">
        <v>86.842454000000004</v>
      </c>
      <c r="F115" s="6" t="s">
        <v>1613</v>
      </c>
      <c r="G115" s="5" t="b">
        <f t="shared" ca="1" si="1"/>
        <v>0</v>
      </c>
    </row>
    <row r="116" spans="1:7" ht="13">
      <c r="A116" s="24" t="s">
        <v>1612</v>
      </c>
      <c r="B116" s="25">
        <v>46.573529999999998</v>
      </c>
      <c r="C116" s="25">
        <v>46.586030000000001</v>
      </c>
      <c r="D116" s="25">
        <v>8.3734199999999994</v>
      </c>
      <c r="E116" s="25">
        <v>8.3956</v>
      </c>
      <c r="F116" s="6" t="s">
        <v>1614</v>
      </c>
      <c r="G116" s="5" t="b">
        <f t="shared" ca="1" si="1"/>
        <v>0</v>
      </c>
    </row>
    <row r="117" spans="1:7" ht="13">
      <c r="A117" s="24" t="s">
        <v>1612</v>
      </c>
      <c r="B117" s="25">
        <v>78.452500000000001</v>
      </c>
      <c r="C117" s="25">
        <v>79.125699999999995</v>
      </c>
      <c r="D117" s="25">
        <v>11.330399999999999</v>
      </c>
      <c r="E117" s="25">
        <v>12.525700000000001</v>
      </c>
      <c r="F117" s="6" t="s">
        <v>1615</v>
      </c>
      <c r="G117" s="5" t="b">
        <f t="shared" ca="1" si="1"/>
        <v>0</v>
      </c>
    </row>
    <row r="118" spans="1:7" ht="13">
      <c r="A118" s="24" t="s">
        <v>1616</v>
      </c>
      <c r="B118" s="25">
        <v>46.009774999999998</v>
      </c>
      <c r="C118" s="25">
        <v>46.067283000000003</v>
      </c>
      <c r="D118" s="25">
        <v>7.4862010000000003</v>
      </c>
      <c r="E118" s="25">
        <v>7.5295750000000004</v>
      </c>
      <c r="F118" s="6" t="s">
        <v>1617</v>
      </c>
      <c r="G118" s="5" t="b">
        <f t="shared" ca="1" si="1"/>
        <v>0</v>
      </c>
    </row>
    <row r="119" spans="1:7" ht="13">
      <c r="A119" s="24" t="s">
        <v>1618</v>
      </c>
      <c r="B119" s="25">
        <v>78.89</v>
      </c>
      <c r="C119" s="25">
        <v>78.92</v>
      </c>
      <c r="D119" s="25">
        <v>11.57</v>
      </c>
      <c r="E119" s="25">
        <v>11.74</v>
      </c>
      <c r="F119" s="6" t="s">
        <v>1619</v>
      </c>
      <c r="G119" s="5" t="b">
        <f t="shared" ca="1" si="1"/>
        <v>0</v>
      </c>
    </row>
    <row r="120" spans="1:7" ht="13">
      <c r="A120" s="24" t="s">
        <v>1620</v>
      </c>
      <c r="B120" s="25">
        <v>44.6</v>
      </c>
      <c r="C120" s="25">
        <v>44.75</v>
      </c>
      <c r="D120" s="25">
        <v>22.3</v>
      </c>
      <c r="E120" s="25">
        <v>22.53</v>
      </c>
      <c r="F120" s="6" t="s">
        <v>1621</v>
      </c>
      <c r="G120" s="5" t="b">
        <f t="shared" ca="1" si="1"/>
        <v>0</v>
      </c>
    </row>
    <row r="121" spans="1:7" ht="13">
      <c r="A121" s="24" t="s">
        <v>1622</v>
      </c>
      <c r="B121" s="25">
        <v>45.966666670000002</v>
      </c>
      <c r="C121" s="25">
        <v>45.966666670000002</v>
      </c>
      <c r="D121" s="25">
        <v>7.56666667</v>
      </c>
      <c r="E121" s="25">
        <v>7.68333333</v>
      </c>
      <c r="F121" s="6" t="s">
        <v>1623</v>
      </c>
      <c r="G121" s="5" t="b">
        <f t="shared" ca="1" si="1"/>
        <v>0</v>
      </c>
    </row>
    <row r="122" spans="1:7" ht="13">
      <c r="A122" s="24" t="s">
        <v>1624</v>
      </c>
      <c r="B122" s="25">
        <v>45.966666670000002</v>
      </c>
      <c r="C122" s="25">
        <v>45.966666670000002</v>
      </c>
      <c r="D122" s="25">
        <v>7.56666667</v>
      </c>
      <c r="E122" s="25">
        <v>7.68333333</v>
      </c>
      <c r="F122" s="6" t="s">
        <v>1623</v>
      </c>
      <c r="G122" s="5" t="b">
        <f t="shared" ca="1" si="1"/>
        <v>0</v>
      </c>
    </row>
    <row r="123" spans="1:7" ht="13">
      <c r="A123" s="24" t="s">
        <v>1625</v>
      </c>
      <c r="B123" s="25">
        <v>49.7</v>
      </c>
      <c r="C123" s="25">
        <v>52.21</v>
      </c>
      <c r="D123" s="25">
        <v>64.06</v>
      </c>
      <c r="E123" s="25">
        <v>72.05</v>
      </c>
      <c r="F123" s="6" t="s">
        <v>1626</v>
      </c>
      <c r="G123" s="5" t="b">
        <f t="shared" ca="1" si="1"/>
        <v>0</v>
      </c>
    </row>
    <row r="124" spans="1:7" ht="13">
      <c r="A124" s="24" t="s">
        <v>1627</v>
      </c>
      <c r="B124" s="25">
        <v>69.115200000000002</v>
      </c>
      <c r="C124" s="25">
        <v>69.224800000000002</v>
      </c>
      <c r="D124" s="25">
        <v>-50.473700000000001</v>
      </c>
      <c r="E124" s="25">
        <v>-49.880589999999998</v>
      </c>
      <c r="F124" s="6" t="s">
        <v>1628</v>
      </c>
      <c r="G124" s="5" t="b">
        <f t="shared" ca="1" si="1"/>
        <v>0</v>
      </c>
    </row>
    <row r="125" spans="1:7" ht="13">
      <c r="A125" s="24" t="s">
        <v>1629</v>
      </c>
      <c r="B125" s="25">
        <v>46.63</v>
      </c>
      <c r="C125" s="25">
        <v>46.63</v>
      </c>
      <c r="D125" s="25">
        <v>8.6</v>
      </c>
      <c r="E125" s="25">
        <v>8.6</v>
      </c>
      <c r="F125" s="6" t="s">
        <v>1630</v>
      </c>
      <c r="G125" s="5" t="b">
        <f t="shared" ca="1" si="1"/>
        <v>0</v>
      </c>
    </row>
    <row r="126" spans="1:7" ht="13">
      <c r="A126" s="24" t="s">
        <v>1631</v>
      </c>
      <c r="B126" s="25">
        <v>43</v>
      </c>
      <c r="C126" s="25">
        <v>48</v>
      </c>
      <c r="D126" s="25">
        <v>20.5</v>
      </c>
      <c r="E126" s="25">
        <v>28.5</v>
      </c>
      <c r="F126" s="6" t="s">
        <v>1632</v>
      </c>
      <c r="G126" s="5" t="b">
        <f t="shared" ca="1" si="1"/>
        <v>0</v>
      </c>
    </row>
    <row r="127" spans="1:7" ht="13">
      <c r="A127" s="24" t="s">
        <v>1633</v>
      </c>
      <c r="B127" s="25">
        <v>28.21</v>
      </c>
      <c r="C127" s="25">
        <v>28.27</v>
      </c>
      <c r="D127" s="25">
        <v>85.53</v>
      </c>
      <c r="E127" s="25">
        <v>85.58</v>
      </c>
      <c r="F127" s="6" t="s">
        <v>1634</v>
      </c>
      <c r="G127" s="5" t="b">
        <f t="shared" ca="1" si="1"/>
        <v>0</v>
      </c>
    </row>
    <row r="128" spans="1:7" ht="13">
      <c r="A128" s="6" t="s">
        <v>1635</v>
      </c>
      <c r="B128" s="25">
        <v>42.542051999999998</v>
      </c>
      <c r="C128" s="25">
        <v>42.55151</v>
      </c>
      <c r="D128" s="25">
        <v>0.74958899999999995</v>
      </c>
      <c r="E128" s="25">
        <v>0.77141999999999999</v>
      </c>
      <c r="F128" s="6" t="s">
        <v>1636</v>
      </c>
      <c r="G128" s="5" t="b">
        <f t="shared" ca="1" si="1"/>
        <v>0</v>
      </c>
    </row>
    <row r="129" spans="1:7" ht="13">
      <c r="A129" s="24" t="s">
        <v>1637</v>
      </c>
      <c r="B129" s="25">
        <v>62.48</v>
      </c>
      <c r="C129" s="36">
        <v>62.55</v>
      </c>
      <c r="D129" s="36">
        <v>30.63</v>
      </c>
      <c r="E129" s="36">
        <v>30.77</v>
      </c>
      <c r="F129" s="6" t="s">
        <v>1638</v>
      </c>
      <c r="G129" s="5" t="b">
        <f t="shared" ca="1" si="1"/>
        <v>0</v>
      </c>
    </row>
    <row r="130" spans="1:7" ht="13">
      <c r="A130" s="24" t="s">
        <v>1639</v>
      </c>
      <c r="B130" s="25">
        <v>63.302</v>
      </c>
      <c r="C130" s="36">
        <v>63.302</v>
      </c>
      <c r="D130" s="25">
        <v>-20.603000000000002</v>
      </c>
      <c r="E130" s="25">
        <v>-20.603000000000002</v>
      </c>
      <c r="F130" s="6" t="s">
        <v>1640</v>
      </c>
      <c r="G130" s="5" t="b">
        <f t="shared" ca="1" si="1"/>
        <v>0</v>
      </c>
    </row>
    <row r="131" spans="1:7" ht="13">
      <c r="A131" s="24" t="s">
        <v>1641</v>
      </c>
      <c r="B131" s="25">
        <v>50.482559999999999</v>
      </c>
      <c r="C131" s="25">
        <v>50.6023</v>
      </c>
      <c r="D131" s="25">
        <v>14.0076</v>
      </c>
      <c r="E131" s="25">
        <v>14.170400000000001</v>
      </c>
      <c r="F131" s="6" t="s">
        <v>1642</v>
      </c>
      <c r="G131" s="5" t="b">
        <f t="shared" ca="1" si="1"/>
        <v>0</v>
      </c>
    </row>
    <row r="132" spans="1:7" ht="13">
      <c r="A132" s="24" t="s">
        <v>1643</v>
      </c>
      <c r="B132" s="25">
        <v>50.613280000000003</v>
      </c>
      <c r="C132" s="25">
        <v>50.627079999999999</v>
      </c>
      <c r="D132" s="25">
        <v>-2.2559999999999998</v>
      </c>
      <c r="E132" s="25">
        <v>-2.1671</v>
      </c>
      <c r="F132" s="40" t="s">
        <v>1644</v>
      </c>
      <c r="G132" s="5" t="b">
        <f t="shared" ca="1" si="1"/>
        <v>0</v>
      </c>
    </row>
    <row r="133" spans="1:7" ht="13">
      <c r="A133" s="24" t="s">
        <v>1645</v>
      </c>
      <c r="B133" s="25">
        <v>63.9</v>
      </c>
      <c r="C133" s="25">
        <v>64.099999999999994</v>
      </c>
      <c r="D133" s="25">
        <v>-19.600000000000001</v>
      </c>
      <c r="E133" s="25">
        <v>-19.399999999999999</v>
      </c>
      <c r="F133" s="6" t="s">
        <v>1646</v>
      </c>
      <c r="G133" s="5" t="b">
        <f t="shared" ca="1" si="1"/>
        <v>0</v>
      </c>
    </row>
    <row r="134" spans="1:7" ht="13">
      <c r="A134" s="6" t="s">
        <v>1647</v>
      </c>
      <c r="B134" s="25">
        <v>28.180730000000001</v>
      </c>
      <c r="C134" s="25">
        <v>28.338000000000001</v>
      </c>
      <c r="D134" s="25">
        <v>85.57</v>
      </c>
      <c r="E134" s="25">
        <v>85.756</v>
      </c>
      <c r="F134" s="6" t="s">
        <v>1648</v>
      </c>
      <c r="G134" s="6" t="b">
        <v>0</v>
      </c>
    </row>
    <row r="135" spans="1:7" ht="13">
      <c r="A135" s="24" t="s">
        <v>1649</v>
      </c>
      <c r="B135" s="25">
        <v>54.978090000000002</v>
      </c>
      <c r="C135" s="25">
        <v>54.978090000000002</v>
      </c>
      <c r="D135" s="25">
        <v>2.0292669999999999</v>
      </c>
      <c r="E135" s="25">
        <v>2.0292669999999999</v>
      </c>
      <c r="F135" s="6" t="s">
        <v>1650</v>
      </c>
      <c r="G135" s="5" t="b">
        <f t="shared" ref="G135:G359" ca="1" si="2">EXACT(VLOOKUP($A135, INDIRECT("scientific!$A:$E"), 5, FALSE), "no")</f>
        <v>0</v>
      </c>
    </row>
    <row r="136" spans="1:7" ht="13">
      <c r="A136" s="24" t="s">
        <v>1651</v>
      </c>
      <c r="B136" s="25">
        <v>38.925179999999997</v>
      </c>
      <c r="C136" s="25">
        <v>38.999000000000002</v>
      </c>
      <c r="D136" s="25">
        <v>-6.0112199999999998</v>
      </c>
      <c r="E136" s="25">
        <v>-5.9040999999999997</v>
      </c>
      <c r="F136" s="6" t="s">
        <v>1652</v>
      </c>
      <c r="G136" s="5" t="b">
        <f t="shared" ca="1" si="2"/>
        <v>0</v>
      </c>
    </row>
    <row r="137" spans="1:7" ht="13">
      <c r="A137" s="24" t="s">
        <v>1653</v>
      </c>
      <c r="B137" s="25">
        <v>38.85</v>
      </c>
      <c r="C137" s="25">
        <v>38.909999999999997</v>
      </c>
      <c r="D137" s="25">
        <v>-7.0088999999999997</v>
      </c>
      <c r="E137" s="25">
        <v>-6.9255000000000004</v>
      </c>
      <c r="F137" s="6" t="s">
        <v>1654</v>
      </c>
      <c r="G137" s="5" t="b">
        <f t="shared" ca="1" si="2"/>
        <v>0</v>
      </c>
    </row>
    <row r="138" spans="1:7" ht="13">
      <c r="A138" s="24" t="s">
        <v>1653</v>
      </c>
      <c r="B138" s="25">
        <v>38.925179999999997</v>
      </c>
      <c r="C138" s="25">
        <v>38.999000000000002</v>
      </c>
      <c r="D138" s="25">
        <v>-6.0112199999999998</v>
      </c>
      <c r="E138" s="25">
        <v>-5.9040999999999997</v>
      </c>
      <c r="F138" s="6" t="s">
        <v>1655</v>
      </c>
      <c r="G138" s="5" t="b">
        <f t="shared" ca="1" si="2"/>
        <v>0</v>
      </c>
    </row>
    <row r="139" spans="1:7" ht="13">
      <c r="A139" s="24" t="s">
        <v>1653</v>
      </c>
      <c r="B139" s="25">
        <v>39.775168000000001</v>
      </c>
      <c r="C139" s="25">
        <v>39.779358999999999</v>
      </c>
      <c r="D139" s="25">
        <v>-5.0868799999999998</v>
      </c>
      <c r="E139" s="25">
        <v>-5.0794280000000001</v>
      </c>
      <c r="F139" s="6" t="s">
        <v>1656</v>
      </c>
      <c r="G139" s="5" t="b">
        <f t="shared" ca="1" si="2"/>
        <v>0</v>
      </c>
    </row>
    <row r="140" spans="1:7" ht="13">
      <c r="A140" s="24" t="s">
        <v>1657</v>
      </c>
      <c r="B140" s="25">
        <v>40.635421000000001</v>
      </c>
      <c r="C140" s="25">
        <v>40.668750000000003</v>
      </c>
      <c r="D140" s="25">
        <v>17.0825</v>
      </c>
      <c r="E140" s="25">
        <v>17.135059999999999</v>
      </c>
      <c r="F140" s="6" t="s">
        <v>1658</v>
      </c>
      <c r="G140" s="5" t="b">
        <f t="shared" ca="1" si="2"/>
        <v>0</v>
      </c>
    </row>
    <row r="141" spans="1:7" ht="13">
      <c r="A141" s="24" t="s">
        <v>1659</v>
      </c>
      <c r="B141" s="25">
        <v>-62.222900000000003</v>
      </c>
      <c r="C141" s="25">
        <v>-62.161999999999999</v>
      </c>
      <c r="D141" s="25">
        <v>-58.6173</v>
      </c>
      <c r="E141" s="25">
        <v>-58.412399999999998</v>
      </c>
      <c r="F141" s="6" t="s">
        <v>1660</v>
      </c>
      <c r="G141" s="5" t="b">
        <f t="shared" ca="1" si="2"/>
        <v>0</v>
      </c>
    </row>
    <row r="142" spans="1:7" ht="13">
      <c r="A142" s="6" t="s">
        <v>1659</v>
      </c>
      <c r="B142" s="30">
        <v>-62.196317999999998</v>
      </c>
      <c r="C142" s="25">
        <v>-62.161456000000001</v>
      </c>
      <c r="D142" s="30">
        <v>-58.537385</v>
      </c>
      <c r="E142" s="25">
        <v>-58.439627999999999</v>
      </c>
      <c r="F142" s="6" t="s">
        <v>1661</v>
      </c>
      <c r="G142" s="5" t="b">
        <f t="shared" ca="1" si="2"/>
        <v>0</v>
      </c>
    </row>
    <row r="143" spans="1:7" ht="13">
      <c r="A143" s="24" t="s">
        <v>1662</v>
      </c>
      <c r="B143" s="25">
        <v>40.646999999999998</v>
      </c>
      <c r="C143" s="25">
        <v>40.675199999999997</v>
      </c>
      <c r="D143" s="25">
        <v>-4.7026000000000003</v>
      </c>
      <c r="E143" s="25">
        <v>-4.6529999999999996</v>
      </c>
      <c r="F143" s="6" t="s">
        <v>1663</v>
      </c>
      <c r="G143" s="5" t="b">
        <f t="shared" ca="1" si="2"/>
        <v>0</v>
      </c>
    </row>
    <row r="144" spans="1:7" ht="13">
      <c r="A144" s="24" t="s">
        <v>1664</v>
      </c>
      <c r="B144" s="25">
        <v>41.214030000000001</v>
      </c>
      <c r="C144" s="25">
        <v>41.469729999999998</v>
      </c>
      <c r="D144" s="25">
        <v>75.459940000000003</v>
      </c>
      <c r="E144" s="25">
        <v>80.200540000000004</v>
      </c>
      <c r="F144" s="6" t="s">
        <v>1665</v>
      </c>
      <c r="G144" s="5" t="b">
        <f t="shared" ca="1" si="2"/>
        <v>0</v>
      </c>
    </row>
    <row r="145" spans="1:7" ht="13">
      <c r="A145" s="24" t="s">
        <v>1666</v>
      </c>
      <c r="B145" s="25">
        <v>41.441830000000003</v>
      </c>
      <c r="C145" s="25">
        <v>42.096319999999999</v>
      </c>
      <c r="D145" s="25">
        <v>79.652990000000003</v>
      </c>
      <c r="E145" s="25">
        <v>80.641760000000005</v>
      </c>
      <c r="F145" s="6" t="s">
        <v>1667</v>
      </c>
      <c r="G145" s="5" t="b">
        <f t="shared" ca="1" si="2"/>
        <v>0</v>
      </c>
    </row>
    <row r="146" spans="1:7" ht="13">
      <c r="A146" s="24" t="s">
        <v>1668</v>
      </c>
      <c r="B146" s="25">
        <v>41.175150000000002</v>
      </c>
      <c r="C146" s="25">
        <v>41.447499999999998</v>
      </c>
      <c r="D146" s="25">
        <v>-7.1673</v>
      </c>
      <c r="E146" s="25">
        <v>-6.7664</v>
      </c>
      <c r="F146" s="6" t="s">
        <v>1669</v>
      </c>
      <c r="G146" s="5" t="b">
        <f t="shared" ca="1" si="2"/>
        <v>0</v>
      </c>
    </row>
    <row r="147" spans="1:7" ht="13">
      <c r="A147" s="24" t="s">
        <v>1670</v>
      </c>
      <c r="B147" s="25">
        <v>38.979999999999997</v>
      </c>
      <c r="C147" s="25">
        <v>39.042900000000003</v>
      </c>
      <c r="D147" s="25">
        <v>8.8071900000000003</v>
      </c>
      <c r="E147" s="25">
        <v>8.9489000000000001</v>
      </c>
      <c r="F147" s="6" t="s">
        <v>1671</v>
      </c>
      <c r="G147" s="5" t="b">
        <f t="shared" ca="1" si="2"/>
        <v>0</v>
      </c>
    </row>
    <row r="148" spans="1:7" ht="13">
      <c r="A148" s="24" t="s">
        <v>1672</v>
      </c>
      <c r="B148" s="25">
        <v>28.180730000000001</v>
      </c>
      <c r="C148" s="25">
        <v>28.338000000000001</v>
      </c>
      <c r="D148" s="25">
        <v>85.57</v>
      </c>
      <c r="E148" s="25">
        <v>85.756</v>
      </c>
      <c r="F148" s="6" t="s">
        <v>1673</v>
      </c>
      <c r="G148" s="5" t="b">
        <f t="shared" ca="1" si="2"/>
        <v>0</v>
      </c>
    </row>
    <row r="149" spans="1:7" ht="13">
      <c r="A149" s="24" t="s">
        <v>1674</v>
      </c>
      <c r="B149" s="25">
        <v>-21.128463</v>
      </c>
      <c r="C149" s="25">
        <v>-21.010840000000002</v>
      </c>
      <c r="D149" s="25">
        <v>55.447800000000001</v>
      </c>
      <c r="E149" s="25">
        <v>55.557099999999998</v>
      </c>
      <c r="F149" s="6" t="s">
        <v>1675</v>
      </c>
      <c r="G149" s="5" t="b">
        <f t="shared" ca="1" si="2"/>
        <v>0</v>
      </c>
    </row>
    <row r="150" spans="1:7" ht="13">
      <c r="A150" s="24" t="s">
        <v>1676</v>
      </c>
      <c r="B150" s="25">
        <v>38.672130000000003</v>
      </c>
      <c r="C150" s="25">
        <v>38.723970000000001</v>
      </c>
      <c r="D150" s="25">
        <v>-9.3207000000000004</v>
      </c>
      <c r="E150" s="25">
        <v>-9.11</v>
      </c>
      <c r="F150" s="6" t="s">
        <v>1677</v>
      </c>
      <c r="G150" s="5" t="b">
        <f t="shared" ca="1" si="2"/>
        <v>0</v>
      </c>
    </row>
    <row r="151" spans="1:7" ht="13">
      <c r="A151" s="24" t="s">
        <v>1678</v>
      </c>
      <c r="B151" s="25">
        <v>56.168700000000001</v>
      </c>
      <c r="C151" s="25">
        <v>57.0685</v>
      </c>
      <c r="D151" s="25">
        <v>27.797000000000001</v>
      </c>
      <c r="E151" s="25">
        <v>28.9346</v>
      </c>
      <c r="F151" s="6" t="s">
        <v>1679</v>
      </c>
      <c r="G151" s="5" t="b">
        <f t="shared" ca="1" si="2"/>
        <v>0</v>
      </c>
    </row>
    <row r="152" spans="1:7" ht="13">
      <c r="A152" s="24" t="s">
        <v>1680</v>
      </c>
      <c r="B152" s="25">
        <v>38.339100000000002</v>
      </c>
      <c r="C152" s="25">
        <v>38.398299999999999</v>
      </c>
      <c r="D152" s="25">
        <v>-0.62480000000000002</v>
      </c>
      <c r="E152" s="25">
        <v>-0.52580000000000005</v>
      </c>
      <c r="F152" s="6" t="s">
        <v>1681</v>
      </c>
      <c r="G152" s="5" t="b">
        <f t="shared" ca="1" si="2"/>
        <v>0</v>
      </c>
    </row>
    <row r="153" spans="1:7" ht="13">
      <c r="A153" s="24" t="s">
        <v>1682</v>
      </c>
      <c r="B153" s="25">
        <v>58.969000000000001</v>
      </c>
      <c r="C153" s="25">
        <v>58.976819999999996</v>
      </c>
      <c r="D153" s="25">
        <v>9.8346</v>
      </c>
      <c r="E153" s="25">
        <v>9.8158700000000003</v>
      </c>
      <c r="F153" s="6" t="s">
        <v>1683</v>
      </c>
      <c r="G153" s="5" t="b">
        <f t="shared" ca="1" si="2"/>
        <v>0</v>
      </c>
    </row>
    <row r="154" spans="1:7" ht="13">
      <c r="A154" s="6" t="s">
        <v>1684</v>
      </c>
      <c r="B154" s="25">
        <v>50.574100000000001</v>
      </c>
      <c r="C154" s="25">
        <v>50.677999999999997</v>
      </c>
      <c r="D154" s="25">
        <v>-123.63500000000001</v>
      </c>
      <c r="E154" s="25">
        <v>-123.4716</v>
      </c>
      <c r="F154" s="6" t="s">
        <v>1685</v>
      </c>
      <c r="G154" s="5" t="b">
        <f t="shared" ca="1" si="2"/>
        <v>0</v>
      </c>
    </row>
    <row r="155" spans="1:7" ht="13">
      <c r="A155" s="24" t="s">
        <v>1686</v>
      </c>
      <c r="B155" s="25">
        <v>45.713850999999998</v>
      </c>
      <c r="C155" s="25">
        <v>45.73</v>
      </c>
      <c r="D155" s="25">
        <v>10.816599999999999</v>
      </c>
      <c r="E155" s="25">
        <v>10.862</v>
      </c>
      <c r="F155" s="6" t="s">
        <v>1687</v>
      </c>
      <c r="G155" s="5" t="b">
        <f t="shared" ca="1" si="2"/>
        <v>0</v>
      </c>
    </row>
    <row r="156" spans="1:7" ht="13">
      <c r="A156" s="27" t="s">
        <v>1688</v>
      </c>
      <c r="B156" s="25">
        <v>52.170099999999998</v>
      </c>
      <c r="C156" s="25">
        <v>52.191400000000002</v>
      </c>
      <c r="D156" s="25">
        <v>20.991250000000001</v>
      </c>
      <c r="E156" s="25">
        <v>21.014880000000002</v>
      </c>
      <c r="F156" s="6" t="s">
        <v>1689</v>
      </c>
      <c r="G156" s="5" t="b">
        <f t="shared" ca="1" si="2"/>
        <v>0</v>
      </c>
    </row>
    <row r="157" spans="1:7" ht="13">
      <c r="A157" s="6" t="s">
        <v>1690</v>
      </c>
      <c r="B157" s="25">
        <v>50.720700000000001</v>
      </c>
      <c r="C157" s="25">
        <v>50.758400000000002</v>
      </c>
      <c r="D157" s="25">
        <v>-123.73</v>
      </c>
      <c r="E157" s="25">
        <v>-123.6915</v>
      </c>
      <c r="F157" s="6" t="s">
        <v>1691</v>
      </c>
      <c r="G157" s="5" t="b">
        <f t="shared" ca="1" si="2"/>
        <v>0</v>
      </c>
    </row>
    <row r="158" spans="1:7" ht="13">
      <c r="A158" s="24" t="s">
        <v>1692</v>
      </c>
      <c r="B158" s="25">
        <v>28</v>
      </c>
      <c r="C158" s="25">
        <v>31</v>
      </c>
      <c r="D158" s="25">
        <v>-9</v>
      </c>
      <c r="E158" s="25">
        <v>-3</v>
      </c>
      <c r="F158" s="6" t="s">
        <v>1693</v>
      </c>
      <c r="G158" s="5" t="b">
        <f t="shared" ca="1" si="2"/>
        <v>0</v>
      </c>
    </row>
    <row r="159" spans="1:7" ht="13">
      <c r="A159" s="24" t="s">
        <v>1694</v>
      </c>
      <c r="B159" s="25">
        <v>42.89649</v>
      </c>
      <c r="C159" s="25">
        <v>42.96163</v>
      </c>
      <c r="D159" s="25">
        <v>13.0245</v>
      </c>
      <c r="E159" s="25">
        <v>13.11792</v>
      </c>
      <c r="F159" s="6" t="s">
        <v>1695</v>
      </c>
      <c r="G159" s="5" t="b">
        <f t="shared" ca="1" si="2"/>
        <v>0</v>
      </c>
    </row>
    <row r="160" spans="1:7" ht="13">
      <c r="A160" s="24" t="s">
        <v>1696</v>
      </c>
      <c r="B160" s="25">
        <v>48.3</v>
      </c>
      <c r="C160" s="25">
        <v>48.5</v>
      </c>
      <c r="D160" s="25">
        <v>16.3</v>
      </c>
      <c r="E160" s="25">
        <v>16.600000000000001</v>
      </c>
      <c r="F160" s="6" t="s">
        <v>1697</v>
      </c>
      <c r="G160" s="5" t="b">
        <f t="shared" ca="1" si="2"/>
        <v>0</v>
      </c>
    </row>
    <row r="161" spans="1:7" ht="13">
      <c r="A161" s="24" t="s">
        <v>1698</v>
      </c>
      <c r="B161" s="25">
        <v>37.67</v>
      </c>
      <c r="C161" s="25">
        <v>37.75</v>
      </c>
      <c r="D161" s="25">
        <v>12.58</v>
      </c>
      <c r="E161" s="25">
        <v>12.7</v>
      </c>
      <c r="F161" s="6" t="s">
        <v>1699</v>
      </c>
      <c r="G161" s="5" t="b">
        <f t="shared" ca="1" si="2"/>
        <v>0</v>
      </c>
    </row>
    <row r="162" spans="1:7" ht="13">
      <c r="A162" s="24" t="s">
        <v>1700</v>
      </c>
      <c r="B162" s="25">
        <v>55.940212000000002</v>
      </c>
      <c r="C162" s="25">
        <v>56.0075</v>
      </c>
      <c r="D162" s="25">
        <v>160.55099999999999</v>
      </c>
      <c r="E162" s="25">
        <v>160.66720000000001</v>
      </c>
      <c r="F162" s="6" t="s">
        <v>1701</v>
      </c>
      <c r="G162" s="5" t="b">
        <f t="shared" ca="1" si="2"/>
        <v>0</v>
      </c>
    </row>
    <row r="163" spans="1:7" ht="13">
      <c r="A163" s="6" t="s">
        <v>1702</v>
      </c>
      <c r="B163" s="25">
        <v>37.439</v>
      </c>
      <c r="C163" s="25">
        <v>37.743000000000002</v>
      </c>
      <c r="D163" s="25">
        <v>124.50700000000001</v>
      </c>
      <c r="E163" s="36">
        <v>127.557</v>
      </c>
      <c r="F163" s="6" t="s">
        <v>1703</v>
      </c>
      <c r="G163" s="5" t="b">
        <f t="shared" ca="1" si="2"/>
        <v>0</v>
      </c>
    </row>
    <row r="164" spans="1:7" ht="13">
      <c r="A164" s="24" t="s">
        <v>1704</v>
      </c>
      <c r="B164" s="25">
        <v>44.841299999999997</v>
      </c>
      <c r="C164" s="25">
        <v>46.258870000000002</v>
      </c>
      <c r="D164" s="25">
        <v>21.934999999999999</v>
      </c>
      <c r="E164" s="25">
        <v>26.403500000000001</v>
      </c>
      <c r="F164" s="6" t="s">
        <v>1705</v>
      </c>
      <c r="G164" s="5" t="b">
        <f t="shared" ca="1" si="2"/>
        <v>0</v>
      </c>
    </row>
    <row r="165" spans="1:7" ht="13">
      <c r="A165" s="24" t="s">
        <v>1706</v>
      </c>
      <c r="B165" s="25">
        <v>42.927529999999997</v>
      </c>
      <c r="C165" s="25">
        <v>42.944380000000002</v>
      </c>
      <c r="D165" s="25">
        <v>11.74339</v>
      </c>
      <c r="E165" s="25">
        <v>11.7692</v>
      </c>
      <c r="F165" s="6" t="s">
        <v>1707</v>
      </c>
      <c r="G165" s="5" t="b">
        <f t="shared" ca="1" si="2"/>
        <v>0</v>
      </c>
    </row>
    <row r="166" spans="1:7" ht="13">
      <c r="A166" s="24" t="s">
        <v>1708</v>
      </c>
      <c r="B166" s="25">
        <v>32.271039999999999</v>
      </c>
      <c r="C166" s="25">
        <v>32.2911</v>
      </c>
      <c r="D166" s="25">
        <v>35.881999999999998</v>
      </c>
      <c r="E166" s="25">
        <v>35.907850000000003</v>
      </c>
      <c r="F166" s="6" t="s">
        <v>1709</v>
      </c>
      <c r="G166" s="5" t="b">
        <f t="shared" ca="1" si="2"/>
        <v>0</v>
      </c>
    </row>
    <row r="167" spans="1:7" ht="13">
      <c r="A167" s="6" t="s">
        <v>1710</v>
      </c>
      <c r="B167" s="25">
        <v>39.299999999999997</v>
      </c>
      <c r="C167" s="25">
        <v>39.299999999999997</v>
      </c>
      <c r="D167" s="25">
        <v>76.25</v>
      </c>
      <c r="E167" s="25">
        <v>76.25</v>
      </c>
      <c r="F167" s="6" t="s">
        <v>1711</v>
      </c>
      <c r="G167" s="5" t="b">
        <f t="shared" ca="1" si="2"/>
        <v>0</v>
      </c>
    </row>
    <row r="168" spans="1:7" ht="13">
      <c r="A168" s="6" t="s">
        <v>1710</v>
      </c>
      <c r="B168" s="25">
        <v>41.85</v>
      </c>
      <c r="C168" s="25">
        <v>41.85</v>
      </c>
      <c r="D168" s="25">
        <v>78.3</v>
      </c>
      <c r="E168" s="25">
        <v>78.3</v>
      </c>
      <c r="F168" s="6" t="s">
        <v>1712</v>
      </c>
      <c r="G168" s="5" t="b">
        <f t="shared" ca="1" si="2"/>
        <v>0</v>
      </c>
    </row>
    <row r="169" spans="1:7" ht="13">
      <c r="A169" s="24" t="s">
        <v>1713</v>
      </c>
      <c r="B169" s="38">
        <v>-70.040000000000006</v>
      </c>
      <c r="C169" s="38">
        <v>-66.489999999999995</v>
      </c>
      <c r="D169" s="25">
        <v>144.74</v>
      </c>
      <c r="E169" s="25">
        <v>159.78</v>
      </c>
      <c r="F169" s="6" t="s">
        <v>1714</v>
      </c>
      <c r="G169" s="5" t="b">
        <f t="shared" ca="1" si="2"/>
        <v>0</v>
      </c>
    </row>
    <row r="170" spans="1:7" ht="13">
      <c r="A170" s="24" t="s">
        <v>1713</v>
      </c>
      <c r="B170" s="25">
        <v>-69.849999999999994</v>
      </c>
      <c r="C170" s="25">
        <v>-64.56</v>
      </c>
      <c r="D170" s="25">
        <v>104.54</v>
      </c>
      <c r="E170" s="25">
        <v>126.98</v>
      </c>
      <c r="F170" s="6" t="s">
        <v>1715</v>
      </c>
      <c r="G170" s="5" t="b">
        <f t="shared" ca="1" si="2"/>
        <v>0</v>
      </c>
    </row>
    <row r="171" spans="1:7" ht="13">
      <c r="A171" s="24" t="s">
        <v>1713</v>
      </c>
      <c r="B171" s="25">
        <v>-70.709999999999994</v>
      </c>
      <c r="C171" s="25">
        <v>-64.62</v>
      </c>
      <c r="D171" s="25">
        <v>39.42</v>
      </c>
      <c r="E171" s="25">
        <v>52.67</v>
      </c>
      <c r="F171" s="6" t="s">
        <v>1716</v>
      </c>
      <c r="G171" s="5" t="b">
        <f t="shared" ca="1" si="2"/>
        <v>0</v>
      </c>
    </row>
    <row r="172" spans="1:7" ht="13">
      <c r="A172" s="24" t="s">
        <v>1713</v>
      </c>
      <c r="B172" s="25">
        <v>-62.386000000000003</v>
      </c>
      <c r="C172" s="25">
        <v>-64.864000000000004</v>
      </c>
      <c r="D172" s="25">
        <v>-65.816999999999993</v>
      </c>
      <c r="E172" s="25">
        <v>-60.313000000000002</v>
      </c>
      <c r="F172" s="6" t="s">
        <v>1717</v>
      </c>
      <c r="G172" s="5" t="b">
        <f t="shared" ca="1" si="2"/>
        <v>0</v>
      </c>
    </row>
    <row r="173" spans="1:7" ht="13">
      <c r="A173" s="24" t="s">
        <v>1718</v>
      </c>
      <c r="B173" s="25">
        <v>46.3675</v>
      </c>
      <c r="C173" s="36">
        <v>46.379359999999998</v>
      </c>
      <c r="D173" s="36">
        <v>13.81986</v>
      </c>
      <c r="E173" s="36">
        <v>13.8384</v>
      </c>
      <c r="F173" s="6" t="s">
        <v>1719</v>
      </c>
      <c r="G173" s="5" t="b">
        <f t="shared" ca="1" si="2"/>
        <v>0</v>
      </c>
    </row>
    <row r="174" spans="1:7" ht="13">
      <c r="A174" s="24" t="s">
        <v>1720</v>
      </c>
      <c r="B174" s="25">
        <v>52.22</v>
      </c>
      <c r="C174" s="25">
        <v>52.26</v>
      </c>
      <c r="D174" s="25">
        <v>20.9</v>
      </c>
      <c r="E174" s="25">
        <v>21.01</v>
      </c>
      <c r="F174" s="6" t="s">
        <v>1721</v>
      </c>
      <c r="G174" s="5" t="b">
        <f t="shared" ca="1" si="2"/>
        <v>0</v>
      </c>
    </row>
    <row r="175" spans="1:7" ht="13">
      <c r="A175" s="24" t="s">
        <v>1722</v>
      </c>
      <c r="B175" s="25">
        <v>-44.094679999999997</v>
      </c>
      <c r="C175" s="25">
        <v>-44.072279999999999</v>
      </c>
      <c r="D175" s="25">
        <v>169.42196999999999</v>
      </c>
      <c r="E175" s="25">
        <v>169.45009999999999</v>
      </c>
      <c r="F175" s="6" t="s">
        <v>1723</v>
      </c>
      <c r="G175" s="5" t="b">
        <f t="shared" ca="1" si="2"/>
        <v>0</v>
      </c>
    </row>
    <row r="176" spans="1:7" ht="13">
      <c r="A176" s="27" t="s">
        <v>1724</v>
      </c>
      <c r="B176" s="25">
        <v>62.8553</v>
      </c>
      <c r="C176" s="25">
        <v>62.910899999999998</v>
      </c>
      <c r="D176" s="25">
        <v>30.826589999999999</v>
      </c>
      <c r="E176" s="25">
        <v>30.975339999999999</v>
      </c>
      <c r="F176" s="6" t="s">
        <v>1725</v>
      </c>
      <c r="G176" s="5" t="b">
        <f t="shared" ca="1" si="2"/>
        <v>0</v>
      </c>
    </row>
    <row r="177" spans="1:7" ht="13">
      <c r="A177" s="24" t="s">
        <v>1726</v>
      </c>
      <c r="B177" s="25">
        <v>46.3127</v>
      </c>
      <c r="C177" s="25">
        <v>46.472000000000001</v>
      </c>
      <c r="D177" s="25">
        <v>3.3041999999999998</v>
      </c>
      <c r="E177" s="25">
        <v>3.3868</v>
      </c>
      <c r="F177" s="6" t="s">
        <v>1727</v>
      </c>
      <c r="G177" s="5" t="b">
        <f t="shared" ca="1" si="2"/>
        <v>0</v>
      </c>
    </row>
    <row r="178" spans="1:7" ht="13">
      <c r="A178" s="24" t="s">
        <v>1726</v>
      </c>
      <c r="B178" s="25">
        <v>42.313000000000002</v>
      </c>
      <c r="C178" s="25">
        <v>45.506999999999998</v>
      </c>
      <c r="D178" s="25">
        <v>-1.5760000000000001</v>
      </c>
      <c r="E178" s="25">
        <v>2.431</v>
      </c>
      <c r="F178" s="6" t="s">
        <v>1728</v>
      </c>
      <c r="G178" s="5" t="b">
        <f t="shared" ca="1" si="2"/>
        <v>0</v>
      </c>
    </row>
    <row r="179" spans="1:7" ht="13">
      <c r="A179" s="24" t="s">
        <v>1729</v>
      </c>
      <c r="B179" s="25">
        <v>48.501600000000003</v>
      </c>
      <c r="C179" s="25">
        <v>48.512999999999998</v>
      </c>
      <c r="D179" s="25">
        <v>-79.457819999999998</v>
      </c>
      <c r="E179" s="25">
        <v>-79.444199999999995</v>
      </c>
      <c r="F179" s="6" t="s">
        <v>1730</v>
      </c>
      <c r="G179" s="5" t="b">
        <f t="shared" ca="1" si="2"/>
        <v>0</v>
      </c>
    </row>
    <row r="180" spans="1:7" ht="13">
      <c r="A180" s="6" t="s">
        <v>1731</v>
      </c>
      <c r="B180" s="25">
        <v>16.844643999999999</v>
      </c>
      <c r="C180" s="25">
        <v>16.879750000000001</v>
      </c>
      <c r="D180" s="25">
        <v>48.106516999999997</v>
      </c>
      <c r="E180" s="25">
        <v>48.119484999999997</v>
      </c>
      <c r="F180" s="6" t="s">
        <v>1732</v>
      </c>
      <c r="G180" s="5" t="b">
        <f t="shared" ca="1" si="2"/>
        <v>0</v>
      </c>
    </row>
    <row r="181" spans="1:7" ht="13">
      <c r="A181" s="6" t="s">
        <v>1731</v>
      </c>
      <c r="B181" s="25">
        <v>13.421291999999999</v>
      </c>
      <c r="C181" s="25">
        <v>13.425637</v>
      </c>
      <c r="D181" s="25">
        <v>43.326616999999999</v>
      </c>
      <c r="E181" s="25">
        <v>43.331074000000001</v>
      </c>
      <c r="F181" s="6" t="s">
        <v>1733</v>
      </c>
      <c r="G181" s="5" t="b">
        <f t="shared" ca="1" si="2"/>
        <v>0</v>
      </c>
    </row>
    <row r="182" spans="1:7" ht="13">
      <c r="A182" s="6" t="s">
        <v>1731</v>
      </c>
      <c r="B182" s="25">
        <v>13.286582299999999</v>
      </c>
      <c r="C182" s="25">
        <v>13.2956693</v>
      </c>
      <c r="D182" s="25">
        <v>43.314982899999997</v>
      </c>
      <c r="E182" s="25">
        <v>43.319088899999997</v>
      </c>
      <c r="F182" s="6" t="s">
        <v>1734</v>
      </c>
      <c r="G182" s="5" t="b">
        <f t="shared" ca="1" si="2"/>
        <v>0</v>
      </c>
    </row>
    <row r="183" spans="1:7" ht="13">
      <c r="A183" s="24" t="s">
        <v>1735</v>
      </c>
      <c r="B183" s="25"/>
      <c r="C183" s="25"/>
      <c r="D183" s="25"/>
      <c r="E183" s="25"/>
      <c r="F183" s="6"/>
      <c r="G183" s="5" t="b">
        <f t="shared" ca="1" si="2"/>
        <v>0</v>
      </c>
    </row>
    <row r="184" spans="1:7" ht="13">
      <c r="A184" s="24" t="s">
        <v>1735</v>
      </c>
      <c r="B184" s="25"/>
      <c r="C184" s="25"/>
      <c r="D184" s="25"/>
      <c r="E184" s="25"/>
      <c r="F184" s="6"/>
      <c r="G184" s="5" t="b">
        <f t="shared" ca="1" si="2"/>
        <v>0</v>
      </c>
    </row>
    <row r="185" spans="1:7" ht="13">
      <c r="A185" s="24" t="s">
        <v>1735</v>
      </c>
      <c r="B185" s="25">
        <v>48.2515</v>
      </c>
      <c r="C185" s="25">
        <v>48.2714</v>
      </c>
      <c r="D185" s="25">
        <v>16.255500000000001</v>
      </c>
      <c r="E185" s="25">
        <v>16.282599999999999</v>
      </c>
      <c r="F185" s="6" t="s">
        <v>1736</v>
      </c>
      <c r="G185" s="5" t="b">
        <f t="shared" ca="1" si="2"/>
        <v>0</v>
      </c>
    </row>
    <row r="186" spans="1:7" ht="13">
      <c r="A186" s="24" t="s">
        <v>1737</v>
      </c>
      <c r="B186" s="25">
        <v>53.344999999999999</v>
      </c>
      <c r="C186" s="25">
        <v>53.353000000000002</v>
      </c>
      <c r="D186" s="36">
        <v>-1.821</v>
      </c>
      <c r="E186" s="25">
        <v>-1.798</v>
      </c>
      <c r="F186" s="6" t="s">
        <v>1738</v>
      </c>
      <c r="G186" s="5" t="b">
        <f t="shared" ca="1" si="2"/>
        <v>0</v>
      </c>
    </row>
    <row r="187" spans="1:7" ht="13">
      <c r="A187" s="24" t="s">
        <v>1739</v>
      </c>
      <c r="B187" s="25">
        <v>53.344999999999999</v>
      </c>
      <c r="C187" s="25">
        <v>53.353000000000002</v>
      </c>
      <c r="D187" s="36">
        <v>-1.821</v>
      </c>
      <c r="E187" s="25">
        <v>-1.798</v>
      </c>
      <c r="F187" s="6" t="s">
        <v>1738</v>
      </c>
      <c r="G187" s="5" t="b">
        <f t="shared" ca="1" si="2"/>
        <v>0</v>
      </c>
    </row>
    <row r="188" spans="1:7" ht="13">
      <c r="A188" s="24" t="s">
        <v>1740</v>
      </c>
      <c r="B188" s="25">
        <v>35.549999999999997</v>
      </c>
      <c r="C188" s="25">
        <v>35.74</v>
      </c>
      <c r="D188" s="25">
        <v>94.07</v>
      </c>
      <c r="E188" s="25">
        <v>94.95</v>
      </c>
      <c r="F188" s="6" t="s">
        <v>1741</v>
      </c>
      <c r="G188" s="5" t="b">
        <f t="shared" ca="1" si="2"/>
        <v>0</v>
      </c>
    </row>
    <row r="189" spans="1:7" ht="13">
      <c r="A189" s="24" t="s">
        <v>1742</v>
      </c>
      <c r="B189" s="25">
        <v>51.414099999999998</v>
      </c>
      <c r="C189" s="25">
        <v>51.417999999999999</v>
      </c>
      <c r="D189" s="25">
        <v>-1.86</v>
      </c>
      <c r="E189" s="25">
        <v>-1.85337</v>
      </c>
      <c r="F189" s="6" t="s">
        <v>1743</v>
      </c>
      <c r="G189" s="5" t="b">
        <f t="shared" ca="1" si="2"/>
        <v>0</v>
      </c>
    </row>
    <row r="190" spans="1:7" ht="13">
      <c r="A190" s="27" t="s">
        <v>1744</v>
      </c>
      <c r="B190" s="25">
        <v>52.786000000000001</v>
      </c>
      <c r="C190" s="25">
        <v>52.790999999999997</v>
      </c>
      <c r="D190" s="25">
        <v>17.739000000000001</v>
      </c>
      <c r="E190" s="25">
        <v>17.748000000000001</v>
      </c>
      <c r="F190" s="6" t="s">
        <v>1745</v>
      </c>
      <c r="G190" s="5" t="b">
        <f t="shared" ca="1" si="2"/>
        <v>0</v>
      </c>
    </row>
    <row r="191" spans="1:7" ht="13">
      <c r="A191" s="24" t="s">
        <v>1746</v>
      </c>
      <c r="B191" s="25">
        <v>52.786000000000001</v>
      </c>
      <c r="C191" s="25">
        <v>52.790999999999997</v>
      </c>
      <c r="D191" s="25">
        <v>17.739000000000001</v>
      </c>
      <c r="E191" s="25">
        <v>17.748000000000001</v>
      </c>
      <c r="F191" s="6" t="s">
        <v>1745</v>
      </c>
      <c r="G191" s="5" t="b">
        <f t="shared" ca="1" si="2"/>
        <v>0</v>
      </c>
    </row>
    <row r="192" spans="1:7" ht="13">
      <c r="A192" s="24" t="s">
        <v>1747</v>
      </c>
      <c r="B192" s="25">
        <v>43.452599999999997</v>
      </c>
      <c r="C192" s="25">
        <v>43.488999999999997</v>
      </c>
      <c r="D192" s="25">
        <v>3.3784000000000001</v>
      </c>
      <c r="E192" s="25">
        <v>3.4329999999999998</v>
      </c>
      <c r="F192" s="6" t="s">
        <v>1748</v>
      </c>
      <c r="G192" s="5" t="b">
        <f t="shared" ca="1" si="2"/>
        <v>0</v>
      </c>
    </row>
    <row r="193" spans="1:7" ht="13">
      <c r="A193" s="24" t="s">
        <v>1749</v>
      </c>
      <c r="B193" s="25">
        <v>27</v>
      </c>
      <c r="C193" s="25">
        <v>38</v>
      </c>
      <c r="D193" s="38">
        <v>73</v>
      </c>
      <c r="E193" s="25">
        <v>97</v>
      </c>
      <c r="F193" s="6" t="s">
        <v>1750</v>
      </c>
      <c r="G193" s="5" t="b">
        <f t="shared" ca="1" si="2"/>
        <v>0</v>
      </c>
    </row>
    <row r="194" spans="1:7" ht="13">
      <c r="A194" s="24" t="s">
        <v>1751</v>
      </c>
      <c r="B194" s="25">
        <v>38.07</v>
      </c>
      <c r="C194" s="25">
        <v>39.03</v>
      </c>
      <c r="D194" s="25">
        <v>72</v>
      </c>
      <c r="E194" s="25">
        <v>72.099999999999994</v>
      </c>
      <c r="F194" s="6" t="s">
        <v>1752</v>
      </c>
      <c r="G194" s="5" t="b">
        <f t="shared" ca="1" si="2"/>
        <v>0</v>
      </c>
    </row>
    <row r="195" spans="1:7" ht="13">
      <c r="A195" s="5" t="s">
        <v>1753</v>
      </c>
      <c r="B195" s="35"/>
      <c r="C195" s="35"/>
      <c r="D195" s="25"/>
      <c r="E195" s="35"/>
      <c r="G195" s="5" t="b">
        <f t="shared" ca="1" si="2"/>
        <v>1</v>
      </c>
    </row>
    <row r="196" spans="1:7" ht="13">
      <c r="A196" s="5" t="s">
        <v>1754</v>
      </c>
      <c r="B196" s="35"/>
      <c r="C196" s="35"/>
      <c r="D196" s="35"/>
      <c r="E196" s="35"/>
      <c r="G196" s="5" t="b">
        <f t="shared" ca="1" si="2"/>
        <v>1</v>
      </c>
    </row>
    <row r="197" spans="1:7" ht="13">
      <c r="A197" s="5" t="s">
        <v>1755</v>
      </c>
      <c r="B197" s="35"/>
      <c r="C197" s="35"/>
      <c r="D197" s="35"/>
      <c r="E197" s="35"/>
      <c r="G197" s="5" t="b">
        <f t="shared" ca="1" si="2"/>
        <v>1</v>
      </c>
    </row>
    <row r="198" spans="1:7" ht="13">
      <c r="A198" s="5" t="s">
        <v>1756</v>
      </c>
      <c r="B198" s="35"/>
      <c r="C198" s="35"/>
      <c r="D198" s="35"/>
      <c r="E198" s="35"/>
      <c r="G198" s="5" t="b">
        <f t="shared" ca="1" si="2"/>
        <v>1</v>
      </c>
    </row>
    <row r="199" spans="1:7" ht="13">
      <c r="A199" s="5" t="s">
        <v>1757</v>
      </c>
      <c r="B199" s="35"/>
      <c r="C199" s="35"/>
      <c r="D199" s="35"/>
      <c r="E199" s="35"/>
      <c r="G199" s="5" t="b">
        <f t="shared" ca="1" si="2"/>
        <v>1</v>
      </c>
    </row>
    <row r="200" spans="1:7" ht="13">
      <c r="A200" s="5" t="s">
        <v>1758</v>
      </c>
      <c r="B200" s="35"/>
      <c r="C200" s="35"/>
      <c r="D200" s="35"/>
      <c r="E200" s="35"/>
      <c r="G200" s="5" t="b">
        <f t="shared" ca="1" si="2"/>
        <v>1</v>
      </c>
    </row>
    <row r="201" spans="1:7" ht="13">
      <c r="A201" s="5" t="s">
        <v>1759</v>
      </c>
      <c r="B201" s="35"/>
      <c r="C201" s="35"/>
      <c r="D201" s="35"/>
      <c r="E201" s="35"/>
      <c r="G201" s="5" t="b">
        <f t="shared" ca="1" si="2"/>
        <v>1</v>
      </c>
    </row>
    <row r="202" spans="1:7" ht="13">
      <c r="A202" s="5" t="s">
        <v>1760</v>
      </c>
      <c r="B202" s="35"/>
      <c r="C202" s="35"/>
      <c r="D202" s="35"/>
      <c r="E202" s="35"/>
      <c r="G202" s="5" t="b">
        <f t="shared" ca="1" si="2"/>
        <v>1</v>
      </c>
    </row>
    <row r="203" spans="1:7" ht="13">
      <c r="A203" s="5" t="s">
        <v>1761</v>
      </c>
      <c r="B203" s="35"/>
      <c r="C203" s="35"/>
      <c r="D203" s="35"/>
      <c r="E203" s="35"/>
      <c r="G203" s="5" t="b">
        <f t="shared" ca="1" si="2"/>
        <v>1</v>
      </c>
    </row>
    <row r="204" spans="1:7" ht="13">
      <c r="A204" s="5" t="s">
        <v>1762</v>
      </c>
      <c r="B204" s="35"/>
      <c r="C204" s="35"/>
      <c r="D204" s="35"/>
      <c r="E204" s="35"/>
      <c r="G204" s="5" t="b">
        <f t="shared" ca="1" si="2"/>
        <v>1</v>
      </c>
    </row>
    <row r="205" spans="1:7" ht="13">
      <c r="A205" s="5" t="s">
        <v>1763</v>
      </c>
      <c r="B205" s="35"/>
      <c r="C205" s="35"/>
      <c r="D205" s="35"/>
      <c r="E205" s="35"/>
      <c r="G205" s="5" t="b">
        <f t="shared" ca="1" si="2"/>
        <v>1</v>
      </c>
    </row>
    <row r="206" spans="1:7" ht="13">
      <c r="A206" s="5" t="s">
        <v>1764</v>
      </c>
      <c r="B206" s="35"/>
      <c r="C206" s="35"/>
      <c r="D206" s="35"/>
      <c r="E206" s="35"/>
      <c r="G206" s="5" t="b">
        <f t="shared" ca="1" si="2"/>
        <v>1</v>
      </c>
    </row>
    <row r="207" spans="1:7" ht="13">
      <c r="A207" s="5" t="s">
        <v>1765</v>
      </c>
      <c r="B207" s="35"/>
      <c r="C207" s="35"/>
      <c r="D207" s="35"/>
      <c r="E207" s="35"/>
      <c r="G207" s="5" t="b">
        <f t="shared" ca="1" si="2"/>
        <v>1</v>
      </c>
    </row>
    <row r="208" spans="1:7" ht="13">
      <c r="A208" s="5" t="s">
        <v>1766</v>
      </c>
      <c r="B208" s="35"/>
      <c r="C208" s="35"/>
      <c r="D208" s="35"/>
      <c r="E208" s="35"/>
      <c r="G208" s="5" t="b">
        <f t="shared" ca="1" si="2"/>
        <v>1</v>
      </c>
    </row>
    <row r="209" spans="1:7" ht="13">
      <c r="A209" s="5" t="s">
        <v>1767</v>
      </c>
      <c r="B209" s="35"/>
      <c r="C209" s="35"/>
      <c r="D209" s="35"/>
      <c r="E209" s="35"/>
      <c r="G209" s="5" t="b">
        <f t="shared" ca="1" si="2"/>
        <v>1</v>
      </c>
    </row>
    <row r="210" spans="1:7" ht="13">
      <c r="A210" s="5" t="s">
        <v>1768</v>
      </c>
      <c r="B210" s="35"/>
      <c r="C210" s="35"/>
      <c r="D210" s="35"/>
      <c r="E210" s="35"/>
      <c r="G210" s="5" t="b">
        <f t="shared" ca="1" si="2"/>
        <v>1</v>
      </c>
    </row>
    <row r="211" spans="1:7" ht="13">
      <c r="A211" s="5" t="s">
        <v>1769</v>
      </c>
      <c r="B211" s="35"/>
      <c r="C211" s="35"/>
      <c r="D211" s="35"/>
      <c r="E211" s="35"/>
      <c r="G211" s="5" t="b">
        <f t="shared" ca="1" si="2"/>
        <v>1</v>
      </c>
    </row>
    <row r="212" spans="1:7" ht="13">
      <c r="A212" s="5" t="s">
        <v>1770</v>
      </c>
      <c r="B212" s="35"/>
      <c r="C212" s="35"/>
      <c r="D212" s="35"/>
      <c r="E212" s="35"/>
      <c r="F212" s="6" t="s">
        <v>1771</v>
      </c>
      <c r="G212" s="5" t="b">
        <f t="shared" ca="1" si="2"/>
        <v>1</v>
      </c>
    </row>
    <row r="213" spans="1:7" ht="13">
      <c r="A213" s="5" t="s">
        <v>1772</v>
      </c>
      <c r="B213" s="35"/>
      <c r="C213" s="35"/>
      <c r="D213" s="35"/>
      <c r="E213" s="35"/>
      <c r="G213" s="5" t="b">
        <f t="shared" ca="1" si="2"/>
        <v>1</v>
      </c>
    </row>
    <row r="214" spans="1:7" ht="13">
      <c r="A214" s="5" t="s">
        <v>1773</v>
      </c>
      <c r="B214" s="25">
        <v>0</v>
      </c>
      <c r="C214" s="25">
        <v>0</v>
      </c>
      <c r="D214" s="25">
        <v>0</v>
      </c>
      <c r="E214" s="25">
        <v>0</v>
      </c>
      <c r="G214" s="5" t="b">
        <f t="shared" ca="1" si="2"/>
        <v>1</v>
      </c>
    </row>
    <row r="215" spans="1:7" ht="13">
      <c r="A215" s="5" t="s">
        <v>1774</v>
      </c>
      <c r="B215" s="35"/>
      <c r="C215" s="35"/>
      <c r="D215" s="35"/>
      <c r="E215" s="35"/>
      <c r="G215" s="5" t="b">
        <f t="shared" ca="1" si="2"/>
        <v>1</v>
      </c>
    </row>
    <row r="216" spans="1:7" ht="13">
      <c r="A216" s="5" t="s">
        <v>1775</v>
      </c>
      <c r="B216" s="35"/>
      <c r="C216" s="35"/>
      <c r="D216" s="35"/>
      <c r="E216" s="35"/>
      <c r="G216" s="5" t="b">
        <f t="shared" ca="1" si="2"/>
        <v>1</v>
      </c>
    </row>
    <row r="217" spans="1:7" ht="13">
      <c r="A217" s="5" t="s">
        <v>1776</v>
      </c>
      <c r="B217" s="35"/>
      <c r="C217" s="35"/>
      <c r="D217" s="35"/>
      <c r="E217" s="35"/>
      <c r="F217" s="41"/>
      <c r="G217" s="5" t="b">
        <f t="shared" ca="1" si="2"/>
        <v>1</v>
      </c>
    </row>
    <row r="218" spans="1:7" ht="13">
      <c r="A218" s="5" t="s">
        <v>1777</v>
      </c>
      <c r="B218" s="35"/>
      <c r="C218" s="35"/>
      <c r="D218" s="35"/>
      <c r="E218" s="35"/>
      <c r="G218" s="5" t="b">
        <f t="shared" ca="1" si="2"/>
        <v>1</v>
      </c>
    </row>
    <row r="219" spans="1:7" ht="13">
      <c r="A219" s="5" t="s">
        <v>1778</v>
      </c>
      <c r="B219" s="35"/>
      <c r="C219" s="35"/>
      <c r="D219" s="35"/>
      <c r="E219" s="35"/>
      <c r="G219" s="5" t="b">
        <f t="shared" ca="1" si="2"/>
        <v>1</v>
      </c>
    </row>
    <row r="220" spans="1:7" ht="13">
      <c r="A220" s="5" t="s">
        <v>1779</v>
      </c>
      <c r="B220" s="35"/>
      <c r="C220" s="35"/>
      <c r="D220" s="35"/>
      <c r="E220" s="35"/>
      <c r="G220" s="5" t="b">
        <f t="shared" ca="1" si="2"/>
        <v>1</v>
      </c>
    </row>
    <row r="221" spans="1:7" ht="13">
      <c r="A221" s="5" t="s">
        <v>1780</v>
      </c>
      <c r="B221" s="35"/>
      <c r="C221" s="35"/>
      <c r="D221" s="35"/>
      <c r="E221" s="35"/>
      <c r="G221" s="5" t="b">
        <f t="shared" ca="1" si="2"/>
        <v>1</v>
      </c>
    </row>
    <row r="222" spans="1:7" ht="13">
      <c r="A222" s="5" t="s">
        <v>1781</v>
      </c>
      <c r="B222" s="35"/>
      <c r="C222" s="35"/>
      <c r="D222" s="35"/>
      <c r="E222" s="35"/>
      <c r="G222" s="5" t="b">
        <f t="shared" ca="1" si="2"/>
        <v>1</v>
      </c>
    </row>
    <row r="223" spans="1:7" ht="13">
      <c r="A223" s="5" t="s">
        <v>1782</v>
      </c>
      <c r="B223" s="35"/>
      <c r="C223" s="35"/>
      <c r="D223" s="35"/>
      <c r="E223" s="35"/>
      <c r="G223" s="5" t="b">
        <f t="shared" ca="1" si="2"/>
        <v>1</v>
      </c>
    </row>
    <row r="224" spans="1:7" ht="13">
      <c r="A224" s="5" t="s">
        <v>1783</v>
      </c>
      <c r="B224" s="35"/>
      <c r="C224" s="35"/>
      <c r="D224" s="35"/>
      <c r="E224" s="35"/>
      <c r="G224" s="5" t="b">
        <f t="shared" ca="1" si="2"/>
        <v>1</v>
      </c>
    </row>
    <row r="225" spans="1:7" ht="13">
      <c r="A225" s="5" t="s">
        <v>1784</v>
      </c>
      <c r="B225" s="35"/>
      <c r="C225" s="35"/>
      <c r="D225" s="35"/>
      <c r="E225" s="35"/>
      <c r="G225" s="5" t="b">
        <f t="shared" ca="1" si="2"/>
        <v>1</v>
      </c>
    </row>
    <row r="226" spans="1:7" ht="13">
      <c r="A226" s="5" t="s">
        <v>1785</v>
      </c>
      <c r="B226" s="25">
        <v>-21.248999999999999</v>
      </c>
      <c r="C226" s="25">
        <v>-21.382000000000001</v>
      </c>
      <c r="D226" s="25">
        <v>55.707000000000001</v>
      </c>
      <c r="E226" s="25">
        <v>55.722000000000001</v>
      </c>
      <c r="F226" s="6" t="s">
        <v>1786</v>
      </c>
      <c r="G226" s="5" t="b">
        <f t="shared" ca="1" si="2"/>
        <v>1</v>
      </c>
    </row>
    <row r="227" spans="1:7" ht="13">
      <c r="A227" s="5" t="s">
        <v>1787</v>
      </c>
      <c r="B227" s="35"/>
      <c r="C227" s="35"/>
      <c r="D227" s="35"/>
      <c r="E227" s="35"/>
      <c r="G227" s="5" t="b">
        <f t="shared" ca="1" si="2"/>
        <v>1</v>
      </c>
    </row>
    <row r="228" spans="1:7" ht="13">
      <c r="A228" s="5" t="s">
        <v>1788</v>
      </c>
      <c r="B228" s="35"/>
      <c r="C228" s="35"/>
      <c r="D228" s="35"/>
      <c r="E228" s="35"/>
      <c r="G228" s="5" t="b">
        <f t="shared" ca="1" si="2"/>
        <v>1</v>
      </c>
    </row>
    <row r="229" spans="1:7" ht="13">
      <c r="A229" s="5" t="s">
        <v>1789</v>
      </c>
      <c r="B229" s="35"/>
      <c r="C229" s="35"/>
      <c r="D229" s="35"/>
      <c r="E229" s="35"/>
      <c r="G229" s="5" t="b">
        <f t="shared" ca="1" si="2"/>
        <v>1</v>
      </c>
    </row>
    <row r="230" spans="1:7" ht="13">
      <c r="A230" s="5" t="s">
        <v>1790</v>
      </c>
      <c r="B230" s="35"/>
      <c r="C230" s="35"/>
      <c r="D230" s="35"/>
      <c r="E230" s="35"/>
      <c r="G230" s="5" t="b">
        <f t="shared" ca="1" si="2"/>
        <v>1</v>
      </c>
    </row>
    <row r="231" spans="1:7" ht="13">
      <c r="A231" s="5" t="s">
        <v>1791</v>
      </c>
      <c r="B231" s="35"/>
      <c r="C231" s="35"/>
      <c r="D231" s="35"/>
      <c r="E231" s="35"/>
      <c r="G231" s="5" t="b">
        <f t="shared" ca="1" si="2"/>
        <v>1</v>
      </c>
    </row>
    <row r="232" spans="1:7" ht="13">
      <c r="A232" s="5" t="s">
        <v>1792</v>
      </c>
      <c r="B232" s="35"/>
      <c r="C232" s="35"/>
      <c r="D232" s="35"/>
      <c r="E232" s="35"/>
      <c r="G232" s="5" t="b">
        <f t="shared" ca="1" si="2"/>
        <v>1</v>
      </c>
    </row>
    <row r="233" spans="1:7" ht="13">
      <c r="A233" s="5" t="s">
        <v>1793</v>
      </c>
      <c r="B233" s="35"/>
      <c r="C233" s="35"/>
      <c r="D233" s="35"/>
      <c r="E233" s="35"/>
      <c r="G233" s="5" t="b">
        <f t="shared" ca="1" si="2"/>
        <v>1</v>
      </c>
    </row>
    <row r="234" spans="1:7" ht="13">
      <c r="A234" s="5" t="s">
        <v>1794</v>
      </c>
      <c r="B234" s="35"/>
      <c r="C234" s="35"/>
      <c r="D234" s="35"/>
      <c r="E234" s="35"/>
      <c r="G234" s="5" t="b">
        <f t="shared" ca="1" si="2"/>
        <v>1</v>
      </c>
    </row>
    <row r="235" spans="1:7" ht="13">
      <c r="A235" s="5" t="s">
        <v>1795</v>
      </c>
      <c r="B235" s="35"/>
      <c r="C235" s="35"/>
      <c r="D235" s="35"/>
      <c r="E235" s="35"/>
      <c r="F235" s="41"/>
      <c r="G235" s="5" t="b">
        <f t="shared" ca="1" si="2"/>
        <v>1</v>
      </c>
    </row>
    <row r="236" spans="1:7" ht="13">
      <c r="A236" s="5" t="s">
        <v>1796</v>
      </c>
      <c r="B236" s="35"/>
      <c r="C236" s="35"/>
      <c r="D236" s="35"/>
      <c r="E236" s="35"/>
      <c r="G236" s="5" t="b">
        <f t="shared" ca="1" si="2"/>
        <v>1</v>
      </c>
    </row>
    <row r="237" spans="1:7" ht="13">
      <c r="A237" s="5" t="s">
        <v>1797</v>
      </c>
      <c r="B237" s="35"/>
      <c r="C237" s="35"/>
      <c r="D237" s="35"/>
      <c r="E237" s="35"/>
      <c r="G237" s="5" t="b">
        <f t="shared" ca="1" si="2"/>
        <v>1</v>
      </c>
    </row>
    <row r="238" spans="1:7" ht="13">
      <c r="A238" s="5" t="s">
        <v>1798</v>
      </c>
      <c r="B238" s="35"/>
      <c r="C238" s="35"/>
      <c r="D238" s="35"/>
      <c r="E238" s="35"/>
      <c r="G238" s="5" t="b">
        <f t="shared" ca="1" si="2"/>
        <v>1</v>
      </c>
    </row>
    <row r="239" spans="1:7" ht="13">
      <c r="A239" s="5" t="s">
        <v>1799</v>
      </c>
      <c r="B239" s="35"/>
      <c r="C239" s="35"/>
      <c r="D239" s="35"/>
      <c r="E239" s="35"/>
      <c r="G239" s="5" t="b">
        <f t="shared" ca="1" si="2"/>
        <v>1</v>
      </c>
    </row>
    <row r="240" spans="1:7" ht="13">
      <c r="A240" s="5" t="s">
        <v>1800</v>
      </c>
      <c r="B240" s="35"/>
      <c r="C240" s="35"/>
      <c r="D240" s="35"/>
      <c r="E240" s="35"/>
      <c r="G240" s="5" t="b">
        <f t="shared" ca="1" si="2"/>
        <v>1</v>
      </c>
    </row>
    <row r="241" spans="1:7" ht="13">
      <c r="A241" s="5" t="s">
        <v>1801</v>
      </c>
      <c r="B241" s="35"/>
      <c r="C241" s="35"/>
      <c r="D241" s="35"/>
      <c r="E241" s="35"/>
      <c r="G241" s="5" t="b">
        <f t="shared" ca="1" si="2"/>
        <v>1</v>
      </c>
    </row>
    <row r="242" spans="1:7" ht="13">
      <c r="A242" s="5" t="s">
        <v>1802</v>
      </c>
      <c r="B242" s="35"/>
      <c r="C242" s="35"/>
      <c r="D242" s="35"/>
      <c r="E242" s="35"/>
      <c r="G242" s="5" t="b">
        <f t="shared" ca="1" si="2"/>
        <v>1</v>
      </c>
    </row>
    <row r="243" spans="1:7" ht="13">
      <c r="A243" s="5" t="s">
        <v>1803</v>
      </c>
      <c r="B243" s="35"/>
      <c r="C243" s="35"/>
      <c r="D243" s="35"/>
      <c r="E243" s="35"/>
      <c r="G243" s="5" t="b">
        <f t="shared" ca="1" si="2"/>
        <v>1</v>
      </c>
    </row>
    <row r="244" spans="1:7" ht="13">
      <c r="A244" s="5" t="s">
        <v>1804</v>
      </c>
      <c r="B244" s="35"/>
      <c r="C244" s="35"/>
      <c r="D244" s="35"/>
      <c r="E244" s="35"/>
      <c r="G244" s="5" t="b">
        <f t="shared" ca="1" si="2"/>
        <v>1</v>
      </c>
    </row>
    <row r="245" spans="1:7" ht="13">
      <c r="A245" s="5" t="s">
        <v>1805</v>
      </c>
      <c r="B245" s="35"/>
      <c r="C245" s="35"/>
      <c r="D245" s="35"/>
      <c r="E245" s="35"/>
      <c r="G245" s="5" t="b">
        <f t="shared" ca="1" si="2"/>
        <v>1</v>
      </c>
    </row>
    <row r="246" spans="1:7" ht="13">
      <c r="A246" s="5" t="s">
        <v>1806</v>
      </c>
      <c r="B246" s="35"/>
      <c r="C246" s="35"/>
      <c r="D246" s="35"/>
      <c r="E246" s="35"/>
      <c r="G246" s="5" t="b">
        <f t="shared" ca="1" si="2"/>
        <v>1</v>
      </c>
    </row>
    <row r="247" spans="1:7" ht="13">
      <c r="A247" s="5" t="s">
        <v>1807</v>
      </c>
      <c r="B247" s="35"/>
      <c r="C247" s="35"/>
      <c r="D247" s="35"/>
      <c r="E247" s="35"/>
      <c r="G247" s="5" t="b">
        <f t="shared" ca="1" si="2"/>
        <v>1</v>
      </c>
    </row>
    <row r="248" spans="1:7" ht="13">
      <c r="A248" s="5" t="s">
        <v>1808</v>
      </c>
      <c r="B248" s="35"/>
      <c r="C248" s="35"/>
      <c r="D248" s="35"/>
      <c r="E248" s="35"/>
      <c r="G248" s="5" t="b">
        <f t="shared" ca="1" si="2"/>
        <v>1</v>
      </c>
    </row>
    <row r="249" spans="1:7" ht="13">
      <c r="A249" s="5" t="s">
        <v>1809</v>
      </c>
      <c r="B249" s="35"/>
      <c r="C249" s="35"/>
      <c r="D249" s="35"/>
      <c r="E249" s="35"/>
      <c r="G249" s="5" t="b">
        <f t="shared" ca="1" si="2"/>
        <v>1</v>
      </c>
    </row>
    <row r="250" spans="1:7" ht="13">
      <c r="A250" s="5" t="s">
        <v>1810</v>
      </c>
      <c r="B250" s="35"/>
      <c r="C250" s="35"/>
      <c r="D250" s="35"/>
      <c r="E250" s="35"/>
      <c r="G250" s="5" t="b">
        <f t="shared" ca="1" si="2"/>
        <v>1</v>
      </c>
    </row>
    <row r="251" spans="1:7" ht="13">
      <c r="A251" s="5" t="s">
        <v>1811</v>
      </c>
      <c r="B251" s="35"/>
      <c r="C251" s="35"/>
      <c r="D251" s="35"/>
      <c r="E251" s="35"/>
      <c r="G251" s="5" t="b">
        <f t="shared" ca="1" si="2"/>
        <v>1</v>
      </c>
    </row>
    <row r="252" spans="1:7" ht="13">
      <c r="A252" s="5" t="s">
        <v>1812</v>
      </c>
      <c r="B252" s="35"/>
      <c r="C252" s="35"/>
      <c r="D252" s="35"/>
      <c r="E252" s="35"/>
      <c r="G252" s="5" t="b">
        <f t="shared" ca="1" si="2"/>
        <v>1</v>
      </c>
    </row>
    <row r="253" spans="1:7" ht="13">
      <c r="A253" s="5" t="s">
        <v>1813</v>
      </c>
      <c r="B253" s="35"/>
      <c r="C253" s="35"/>
      <c r="D253" s="35"/>
      <c r="E253" s="35"/>
      <c r="G253" s="5" t="b">
        <f t="shared" ca="1" si="2"/>
        <v>1</v>
      </c>
    </row>
    <row r="254" spans="1:7" ht="13">
      <c r="A254" s="5" t="s">
        <v>1814</v>
      </c>
      <c r="B254" s="35"/>
      <c r="C254" s="35"/>
      <c r="D254" s="35"/>
      <c r="E254" s="35"/>
      <c r="G254" s="5" t="b">
        <f t="shared" ca="1" si="2"/>
        <v>1</v>
      </c>
    </row>
    <row r="255" spans="1:7" ht="13">
      <c r="A255" s="5" t="s">
        <v>1815</v>
      </c>
      <c r="B255" s="35"/>
      <c r="C255" s="35"/>
      <c r="D255" s="35"/>
      <c r="E255" s="35"/>
      <c r="G255" s="5" t="b">
        <f t="shared" ca="1" si="2"/>
        <v>1</v>
      </c>
    </row>
    <row r="256" spans="1:7" ht="13">
      <c r="A256" s="5" t="s">
        <v>1816</v>
      </c>
      <c r="B256" s="35"/>
      <c r="C256" s="35"/>
      <c r="D256" s="35"/>
      <c r="E256" s="35"/>
      <c r="G256" s="5" t="b">
        <f t="shared" ca="1" si="2"/>
        <v>1</v>
      </c>
    </row>
    <row r="257" spans="1:7" ht="13">
      <c r="A257" s="5" t="s">
        <v>1817</v>
      </c>
      <c r="B257" s="35"/>
      <c r="C257" s="35"/>
      <c r="D257" s="35"/>
      <c r="E257" s="35"/>
      <c r="G257" s="5" t="b">
        <f t="shared" ca="1" si="2"/>
        <v>1</v>
      </c>
    </row>
    <row r="258" spans="1:7" ht="13">
      <c r="A258" s="5" t="s">
        <v>1818</v>
      </c>
      <c r="B258" s="35"/>
      <c r="C258" s="35"/>
      <c r="D258" s="35"/>
      <c r="E258" s="35"/>
      <c r="G258" s="5" t="b">
        <f t="shared" ca="1" si="2"/>
        <v>1</v>
      </c>
    </row>
    <row r="259" spans="1:7" ht="13">
      <c r="A259" s="5" t="s">
        <v>1819</v>
      </c>
      <c r="B259" s="35"/>
      <c r="C259" s="35"/>
      <c r="D259" s="35"/>
      <c r="E259" s="35"/>
      <c r="G259" s="5" t="b">
        <f t="shared" ca="1" si="2"/>
        <v>1</v>
      </c>
    </row>
    <row r="260" spans="1:7" ht="13">
      <c r="A260" s="5" t="s">
        <v>1820</v>
      </c>
      <c r="B260" s="35"/>
      <c r="C260" s="35"/>
      <c r="D260" s="35"/>
      <c r="E260" s="35"/>
      <c r="G260" s="5" t="b">
        <f t="shared" ca="1" si="2"/>
        <v>1</v>
      </c>
    </row>
    <row r="261" spans="1:7" ht="13">
      <c r="A261" s="5" t="s">
        <v>1821</v>
      </c>
      <c r="B261" s="35"/>
      <c r="C261" s="35"/>
      <c r="D261" s="35"/>
      <c r="E261" s="35"/>
      <c r="G261" s="5" t="b">
        <f t="shared" ca="1" si="2"/>
        <v>1</v>
      </c>
    </row>
    <row r="262" spans="1:7" ht="13">
      <c r="A262" s="5" t="s">
        <v>1822</v>
      </c>
      <c r="B262" s="35"/>
      <c r="C262" s="35"/>
      <c r="D262" s="35"/>
      <c r="E262" s="35"/>
      <c r="G262" s="5" t="b">
        <f t="shared" ca="1" si="2"/>
        <v>1</v>
      </c>
    </row>
    <row r="263" spans="1:7" ht="13">
      <c r="A263" s="5" t="s">
        <v>1823</v>
      </c>
      <c r="B263" s="35"/>
      <c r="C263" s="35"/>
      <c r="D263" s="35"/>
      <c r="E263" s="35"/>
      <c r="G263" s="5" t="b">
        <f t="shared" ca="1" si="2"/>
        <v>1</v>
      </c>
    </row>
    <row r="264" spans="1:7" ht="13">
      <c r="A264" s="42" t="s">
        <v>1824</v>
      </c>
      <c r="B264" s="25">
        <v>39.090192000000002</v>
      </c>
      <c r="C264" s="25">
        <v>39.156419999999997</v>
      </c>
      <c r="D264" s="25">
        <v>72.363710999999995</v>
      </c>
      <c r="E264" s="25">
        <v>72.446179999999998</v>
      </c>
      <c r="F264" s="6" t="s">
        <v>1825</v>
      </c>
      <c r="G264" s="5" t="b">
        <f t="shared" ca="1" si="2"/>
        <v>1</v>
      </c>
    </row>
    <row r="265" spans="1:7" ht="13">
      <c r="A265" s="5" t="s">
        <v>1826</v>
      </c>
      <c r="B265" s="35"/>
      <c r="C265" s="35"/>
      <c r="D265" s="35"/>
      <c r="E265" s="35"/>
      <c r="G265" s="5" t="b">
        <f t="shared" ca="1" si="2"/>
        <v>1</v>
      </c>
    </row>
    <row r="266" spans="1:7" ht="13">
      <c r="A266" s="5" t="s">
        <v>1827</v>
      </c>
      <c r="B266" s="35"/>
      <c r="C266" s="35"/>
      <c r="D266" s="35"/>
      <c r="E266" s="35"/>
      <c r="G266" s="5" t="b">
        <f t="shared" ca="1" si="2"/>
        <v>1</v>
      </c>
    </row>
    <row r="267" spans="1:7" ht="13">
      <c r="A267" s="5" t="s">
        <v>1828</v>
      </c>
      <c r="B267" s="35"/>
      <c r="C267" s="35"/>
      <c r="D267" s="35"/>
      <c r="E267" s="35"/>
      <c r="G267" s="5" t="b">
        <f t="shared" ca="1" si="2"/>
        <v>1</v>
      </c>
    </row>
    <row r="268" spans="1:7" ht="13">
      <c r="A268" s="5" t="s">
        <v>1829</v>
      </c>
      <c r="B268" s="35"/>
      <c r="C268" s="35"/>
      <c r="D268" s="35"/>
      <c r="E268" s="35"/>
      <c r="G268" s="5" t="b">
        <f t="shared" ca="1" si="2"/>
        <v>1</v>
      </c>
    </row>
    <row r="269" spans="1:7" ht="13">
      <c r="A269" s="5" t="s">
        <v>1830</v>
      </c>
      <c r="B269" s="35"/>
      <c r="C269" s="35"/>
      <c r="D269" s="35"/>
      <c r="E269" s="35"/>
      <c r="G269" s="5" t="b">
        <f t="shared" ca="1" si="2"/>
        <v>1</v>
      </c>
    </row>
    <row r="270" spans="1:7" ht="13">
      <c r="A270" s="5" t="s">
        <v>1831</v>
      </c>
      <c r="B270" s="35"/>
      <c r="C270" s="35"/>
      <c r="D270" s="35"/>
      <c r="E270" s="35"/>
      <c r="G270" s="5" t="b">
        <f t="shared" ca="1" si="2"/>
        <v>1</v>
      </c>
    </row>
    <row r="271" spans="1:7" ht="13">
      <c r="A271" s="5" t="s">
        <v>1832</v>
      </c>
      <c r="B271" s="35"/>
      <c r="C271" s="35"/>
      <c r="D271" s="35"/>
      <c r="E271" s="35"/>
      <c r="G271" s="5" t="b">
        <f t="shared" ca="1" si="2"/>
        <v>1</v>
      </c>
    </row>
    <row r="272" spans="1:7" ht="13">
      <c r="A272" s="5" t="s">
        <v>1833</v>
      </c>
      <c r="B272" s="35"/>
      <c r="C272" s="35"/>
      <c r="D272" s="35"/>
      <c r="E272" s="35"/>
      <c r="G272" s="5" t="b">
        <f t="shared" ca="1" si="2"/>
        <v>1</v>
      </c>
    </row>
    <row r="273" spans="1:7" ht="13">
      <c r="A273" s="5" t="s">
        <v>1834</v>
      </c>
      <c r="B273" s="35"/>
      <c r="C273" s="35"/>
      <c r="D273" s="35"/>
      <c r="E273" s="35"/>
      <c r="G273" s="5" t="b">
        <f t="shared" ca="1" si="2"/>
        <v>1</v>
      </c>
    </row>
    <row r="274" spans="1:7" ht="13">
      <c r="A274" s="5" t="s">
        <v>1835</v>
      </c>
      <c r="B274" s="35"/>
      <c r="C274" s="35"/>
      <c r="D274" s="35"/>
      <c r="E274" s="35"/>
      <c r="G274" s="5" t="b">
        <f t="shared" ca="1" si="2"/>
        <v>1</v>
      </c>
    </row>
    <row r="275" spans="1:7" ht="13">
      <c r="A275" s="5" t="s">
        <v>1836</v>
      </c>
      <c r="B275" s="35"/>
      <c r="C275" s="35"/>
      <c r="D275" s="35"/>
      <c r="E275" s="35"/>
      <c r="G275" s="5" t="b">
        <f t="shared" ca="1" si="2"/>
        <v>1</v>
      </c>
    </row>
    <row r="276" spans="1:7" ht="13">
      <c r="A276" s="5" t="s">
        <v>1837</v>
      </c>
      <c r="B276" s="35"/>
      <c r="C276" s="35"/>
      <c r="D276" s="35"/>
      <c r="E276" s="35"/>
      <c r="G276" s="5" t="b">
        <f t="shared" ca="1" si="2"/>
        <v>1</v>
      </c>
    </row>
    <row r="277" spans="1:7" ht="13">
      <c r="A277" s="5" t="s">
        <v>1838</v>
      </c>
      <c r="B277" s="35"/>
      <c r="C277" s="35"/>
      <c r="D277" s="35"/>
      <c r="E277" s="35"/>
      <c r="G277" s="5" t="b">
        <f t="shared" ca="1" si="2"/>
        <v>1</v>
      </c>
    </row>
    <row r="278" spans="1:7" ht="13">
      <c r="A278" s="5" t="s">
        <v>1839</v>
      </c>
      <c r="B278" s="35"/>
      <c r="C278" s="35"/>
      <c r="D278" s="35"/>
      <c r="E278" s="35"/>
      <c r="G278" s="5" t="b">
        <f t="shared" ca="1" si="2"/>
        <v>1</v>
      </c>
    </row>
    <row r="279" spans="1:7" ht="13">
      <c r="A279" s="42" t="s">
        <v>1840</v>
      </c>
      <c r="B279" s="25">
        <v>42.456104000000003</v>
      </c>
      <c r="C279" s="25">
        <v>42.504638</v>
      </c>
      <c r="D279" s="25">
        <v>5.1688999999999999E-2</v>
      </c>
      <c r="E279" s="25">
        <v>0.108777</v>
      </c>
      <c r="F279" s="6" t="s">
        <v>1841</v>
      </c>
      <c r="G279" s="5" t="b">
        <f t="shared" ca="1" si="2"/>
        <v>1</v>
      </c>
    </row>
    <row r="280" spans="1:7" ht="13">
      <c r="A280" s="5" t="s">
        <v>1842</v>
      </c>
      <c r="B280" s="35"/>
      <c r="C280" s="35"/>
      <c r="D280" s="35"/>
      <c r="E280" s="35"/>
      <c r="G280" s="5" t="b">
        <f t="shared" ca="1" si="2"/>
        <v>1</v>
      </c>
    </row>
    <row r="281" spans="1:7" ht="13">
      <c r="A281" s="5" t="s">
        <v>1843</v>
      </c>
      <c r="B281" s="35"/>
      <c r="C281" s="35"/>
      <c r="D281" s="35"/>
      <c r="E281" s="35"/>
      <c r="G281" s="5" t="b">
        <f t="shared" ca="1" si="2"/>
        <v>1</v>
      </c>
    </row>
    <row r="282" spans="1:7" ht="13">
      <c r="A282" s="5" t="s">
        <v>1844</v>
      </c>
      <c r="B282" s="35"/>
      <c r="C282" s="35"/>
      <c r="D282" s="35"/>
      <c r="E282" s="35"/>
      <c r="G282" s="5" t="b">
        <f t="shared" ca="1" si="2"/>
        <v>1</v>
      </c>
    </row>
    <row r="283" spans="1:7" ht="13">
      <c r="A283" s="5" t="s">
        <v>1845</v>
      </c>
      <c r="B283" s="35"/>
      <c r="C283" s="35"/>
      <c r="D283" s="35"/>
      <c r="E283" s="35"/>
      <c r="G283" s="5" t="b">
        <f t="shared" ca="1" si="2"/>
        <v>1</v>
      </c>
    </row>
    <row r="284" spans="1:7" ht="13">
      <c r="A284" s="5" t="s">
        <v>1846</v>
      </c>
      <c r="B284" s="35"/>
      <c r="C284" s="35"/>
      <c r="D284" s="35"/>
      <c r="E284" s="35"/>
      <c r="G284" s="5" t="b">
        <f t="shared" ca="1" si="2"/>
        <v>1</v>
      </c>
    </row>
    <row r="285" spans="1:7" ht="13">
      <c r="A285" s="5" t="s">
        <v>1847</v>
      </c>
      <c r="B285" s="35"/>
      <c r="C285" s="35"/>
      <c r="D285" s="35"/>
      <c r="E285" s="35"/>
      <c r="G285" s="5" t="b">
        <f t="shared" ca="1" si="2"/>
        <v>1</v>
      </c>
    </row>
    <row r="286" spans="1:7" ht="13">
      <c r="A286" s="5" t="s">
        <v>1848</v>
      </c>
      <c r="B286" s="35"/>
      <c r="C286" s="35"/>
      <c r="D286" s="35"/>
      <c r="E286" s="35"/>
      <c r="G286" s="5" t="b">
        <f t="shared" ca="1" si="2"/>
        <v>1</v>
      </c>
    </row>
    <row r="287" spans="1:7" ht="13">
      <c r="A287" s="5" t="s">
        <v>1849</v>
      </c>
      <c r="B287" s="35"/>
      <c r="C287" s="35"/>
      <c r="D287" s="35"/>
      <c r="E287" s="35"/>
      <c r="G287" s="5" t="b">
        <f t="shared" ca="1" si="2"/>
        <v>1</v>
      </c>
    </row>
    <row r="288" spans="1:7" ht="13">
      <c r="A288" s="42" t="s">
        <v>1850</v>
      </c>
      <c r="B288" s="35"/>
      <c r="C288" s="35"/>
      <c r="D288" s="35"/>
      <c r="E288" s="35"/>
      <c r="G288" s="5" t="b">
        <f t="shared" ca="1" si="2"/>
        <v>1</v>
      </c>
    </row>
    <row r="289" spans="1:7" ht="13">
      <c r="A289" s="5" t="s">
        <v>1851</v>
      </c>
      <c r="B289" s="35"/>
      <c r="C289" s="35"/>
      <c r="D289" s="35"/>
      <c r="E289" s="35"/>
      <c r="G289" s="5" t="b">
        <f t="shared" ca="1" si="2"/>
        <v>1</v>
      </c>
    </row>
    <row r="290" spans="1:7" ht="13">
      <c r="A290" s="5" t="s">
        <v>1852</v>
      </c>
      <c r="B290" s="35"/>
      <c r="C290" s="35"/>
      <c r="D290" s="35"/>
      <c r="E290" s="35"/>
      <c r="G290" s="5" t="b">
        <f t="shared" ca="1" si="2"/>
        <v>1</v>
      </c>
    </row>
    <row r="291" spans="1:7" ht="13">
      <c r="A291" s="5" t="s">
        <v>1853</v>
      </c>
      <c r="B291" s="35"/>
      <c r="C291" s="35"/>
      <c r="D291" s="35"/>
      <c r="E291" s="35"/>
      <c r="G291" s="5" t="b">
        <f t="shared" ca="1" si="2"/>
        <v>1</v>
      </c>
    </row>
    <row r="292" spans="1:7" ht="13">
      <c r="A292" s="5" t="s">
        <v>1854</v>
      </c>
      <c r="B292" s="35"/>
      <c r="C292" s="35"/>
      <c r="D292" s="35"/>
      <c r="E292" s="35"/>
      <c r="G292" s="5" t="b">
        <f t="shared" ca="1" si="2"/>
        <v>1</v>
      </c>
    </row>
    <row r="293" spans="1:7" ht="13">
      <c r="A293" s="5" t="s">
        <v>1855</v>
      </c>
      <c r="B293" s="25">
        <v>78.89</v>
      </c>
      <c r="C293" s="25">
        <v>78.92</v>
      </c>
      <c r="D293" s="25">
        <v>11.57</v>
      </c>
      <c r="E293" s="25">
        <v>11.74</v>
      </c>
      <c r="F293" s="6" t="s">
        <v>1619</v>
      </c>
      <c r="G293" s="5" t="b">
        <f t="shared" ca="1" si="2"/>
        <v>1</v>
      </c>
    </row>
    <row r="294" spans="1:7" ht="13">
      <c r="A294" s="5" t="s">
        <v>1856</v>
      </c>
      <c r="B294" s="35"/>
      <c r="C294" s="35"/>
      <c r="D294" s="35"/>
      <c r="E294" s="35"/>
      <c r="G294" s="5" t="b">
        <f t="shared" ca="1" si="2"/>
        <v>1</v>
      </c>
    </row>
    <row r="295" spans="1:7" ht="13">
      <c r="A295" s="5" t="s">
        <v>1857</v>
      </c>
      <c r="B295" s="35"/>
      <c r="C295" s="35"/>
      <c r="D295" s="35"/>
      <c r="E295" s="35"/>
      <c r="G295" s="5" t="b">
        <f t="shared" ca="1" si="2"/>
        <v>1</v>
      </c>
    </row>
    <row r="296" spans="1:7" ht="13">
      <c r="A296" s="5" t="s">
        <v>1858</v>
      </c>
      <c r="B296" s="35"/>
      <c r="C296" s="35"/>
      <c r="D296" s="35"/>
      <c r="E296" s="35"/>
      <c r="G296" s="5" t="b">
        <f t="shared" ca="1" si="2"/>
        <v>1</v>
      </c>
    </row>
    <row r="297" spans="1:7" ht="13">
      <c r="A297" s="5" t="s">
        <v>1859</v>
      </c>
      <c r="B297" s="35"/>
      <c r="C297" s="35"/>
      <c r="D297" s="35"/>
      <c r="E297" s="35"/>
      <c r="G297" s="5" t="b">
        <f t="shared" ca="1" si="2"/>
        <v>1</v>
      </c>
    </row>
    <row r="298" spans="1:7" ht="13">
      <c r="A298" s="5" t="s">
        <v>1860</v>
      </c>
      <c r="B298" s="35"/>
      <c r="C298" s="35"/>
      <c r="D298" s="35"/>
      <c r="E298" s="35"/>
      <c r="G298" s="5" t="b">
        <f t="shared" ca="1" si="2"/>
        <v>1</v>
      </c>
    </row>
    <row r="299" spans="1:7" ht="13">
      <c r="A299" s="5" t="s">
        <v>1861</v>
      </c>
      <c r="B299" s="35"/>
      <c r="C299" s="35"/>
      <c r="D299" s="35"/>
      <c r="E299" s="35"/>
      <c r="G299" s="5" t="b">
        <f t="shared" ca="1" si="2"/>
        <v>1</v>
      </c>
    </row>
    <row r="300" spans="1:7" ht="13">
      <c r="A300" s="5" t="s">
        <v>1862</v>
      </c>
      <c r="B300" s="35"/>
      <c r="C300" s="35"/>
      <c r="D300" s="35"/>
      <c r="E300" s="35"/>
      <c r="G300" s="5" t="b">
        <f t="shared" ca="1" si="2"/>
        <v>1</v>
      </c>
    </row>
    <row r="301" spans="1:7" ht="13">
      <c r="A301" s="5" t="s">
        <v>1863</v>
      </c>
      <c r="B301" s="35"/>
      <c r="C301" s="35"/>
      <c r="D301" s="35"/>
      <c r="E301" s="35"/>
      <c r="G301" s="5" t="b">
        <f t="shared" ca="1" si="2"/>
        <v>1</v>
      </c>
    </row>
    <row r="302" spans="1:7" ht="13">
      <c r="A302" s="5" t="s">
        <v>1864</v>
      </c>
      <c r="B302" s="35"/>
      <c r="C302" s="35"/>
      <c r="D302" s="35"/>
      <c r="E302" s="35"/>
      <c r="G302" s="5" t="b">
        <f t="shared" ca="1" si="2"/>
        <v>1</v>
      </c>
    </row>
    <row r="303" spans="1:7" ht="13">
      <c r="A303" s="5" t="s">
        <v>1865</v>
      </c>
      <c r="B303" s="35"/>
      <c r="C303" s="35"/>
      <c r="D303" s="35"/>
      <c r="E303" s="35"/>
      <c r="G303" s="5" t="b">
        <f t="shared" ca="1" si="2"/>
        <v>1</v>
      </c>
    </row>
    <row r="304" spans="1:7" ht="13">
      <c r="A304" s="39" t="s">
        <v>1866</v>
      </c>
      <c r="B304" s="25">
        <v>38.138979999999997</v>
      </c>
      <c r="C304" s="25">
        <v>38.167999999999999</v>
      </c>
      <c r="D304" s="25">
        <v>21.702999999999999</v>
      </c>
      <c r="E304" s="25">
        <v>21.7484</v>
      </c>
      <c r="F304" s="6" t="s">
        <v>1867</v>
      </c>
      <c r="G304" s="5" t="b">
        <f t="shared" ca="1" si="2"/>
        <v>1</v>
      </c>
    </row>
    <row r="305" spans="1:7" ht="13">
      <c r="A305" s="5" t="s">
        <v>1868</v>
      </c>
      <c r="B305" s="35"/>
      <c r="C305" s="35"/>
      <c r="D305" s="35"/>
      <c r="E305" s="35"/>
      <c r="G305" s="5" t="b">
        <f t="shared" ca="1" si="2"/>
        <v>1</v>
      </c>
    </row>
    <row r="306" spans="1:7" ht="13">
      <c r="A306" s="5" t="s">
        <v>1869</v>
      </c>
      <c r="B306" s="35"/>
      <c r="C306" s="35"/>
      <c r="D306" s="35"/>
      <c r="E306" s="35"/>
      <c r="G306" s="5" t="b">
        <f t="shared" ca="1" si="2"/>
        <v>1</v>
      </c>
    </row>
    <row r="307" spans="1:7" ht="13">
      <c r="A307" s="5" t="s">
        <v>1870</v>
      </c>
      <c r="B307" s="35"/>
      <c r="C307" s="35"/>
      <c r="D307" s="35"/>
      <c r="E307" s="35"/>
      <c r="G307" s="5" t="b">
        <f t="shared" ca="1" si="2"/>
        <v>1</v>
      </c>
    </row>
    <row r="308" spans="1:7" ht="13">
      <c r="A308" s="5" t="s">
        <v>1871</v>
      </c>
      <c r="B308" s="35"/>
      <c r="C308" s="35"/>
      <c r="D308" s="35"/>
      <c r="E308" s="35"/>
      <c r="G308" s="5" t="b">
        <f t="shared" ca="1" si="2"/>
        <v>1</v>
      </c>
    </row>
    <row r="309" spans="1:7" ht="13">
      <c r="A309" s="5" t="s">
        <v>1872</v>
      </c>
      <c r="B309" s="35"/>
      <c r="C309" s="35"/>
      <c r="D309" s="35"/>
      <c r="E309" s="35"/>
      <c r="G309" s="5" t="b">
        <f t="shared" ca="1" si="2"/>
        <v>1</v>
      </c>
    </row>
    <row r="310" spans="1:7" ht="13">
      <c r="A310" s="5" t="s">
        <v>1873</v>
      </c>
      <c r="B310" s="35"/>
      <c r="C310" s="35"/>
      <c r="D310" s="35"/>
      <c r="E310" s="35"/>
      <c r="G310" s="5" t="b">
        <f t="shared" ca="1" si="2"/>
        <v>1</v>
      </c>
    </row>
    <row r="311" spans="1:7" ht="13">
      <c r="A311" s="5" t="s">
        <v>1874</v>
      </c>
      <c r="B311" s="35"/>
      <c r="C311" s="35"/>
      <c r="D311" s="35"/>
      <c r="E311" s="35"/>
      <c r="G311" s="5" t="b">
        <f t="shared" ca="1" si="2"/>
        <v>1</v>
      </c>
    </row>
    <row r="312" spans="1:7" ht="13">
      <c r="A312" s="5" t="s">
        <v>1875</v>
      </c>
      <c r="B312" s="35"/>
      <c r="C312" s="35"/>
      <c r="D312" s="35"/>
      <c r="E312" s="35"/>
      <c r="G312" s="5" t="b">
        <f t="shared" ca="1" si="2"/>
        <v>1</v>
      </c>
    </row>
    <row r="313" spans="1:7" ht="13">
      <c r="A313" s="5" t="s">
        <v>1876</v>
      </c>
      <c r="B313" s="35"/>
      <c r="C313" s="35"/>
      <c r="D313" s="35"/>
      <c r="E313" s="35"/>
      <c r="G313" s="5" t="b">
        <f t="shared" ca="1" si="2"/>
        <v>1</v>
      </c>
    </row>
    <row r="314" spans="1:7" ht="13">
      <c r="A314" s="5" t="s">
        <v>1877</v>
      </c>
      <c r="B314" s="35"/>
      <c r="C314" s="35"/>
      <c r="D314" s="35"/>
      <c r="E314" s="35"/>
      <c r="G314" s="5" t="b">
        <f t="shared" ca="1" si="2"/>
        <v>1</v>
      </c>
    </row>
    <row r="315" spans="1:7" ht="13">
      <c r="A315" s="5" t="s">
        <v>1878</v>
      </c>
      <c r="B315" s="35"/>
      <c r="C315" s="35"/>
      <c r="D315" s="35"/>
      <c r="E315" s="35"/>
      <c r="G315" s="5" t="b">
        <f t="shared" ca="1" si="2"/>
        <v>1</v>
      </c>
    </row>
    <row r="316" spans="1:7" ht="13">
      <c r="A316" s="5" t="s">
        <v>1879</v>
      </c>
      <c r="B316" s="35"/>
      <c r="C316" s="35"/>
      <c r="D316" s="35"/>
      <c r="E316" s="35"/>
      <c r="G316" s="5" t="b">
        <f t="shared" ca="1" si="2"/>
        <v>1</v>
      </c>
    </row>
    <row r="317" spans="1:7" ht="13">
      <c r="A317" s="5" t="s">
        <v>1880</v>
      </c>
      <c r="B317" s="35"/>
      <c r="C317" s="35"/>
      <c r="D317" s="35"/>
      <c r="E317" s="35"/>
      <c r="G317" s="5" t="b">
        <f t="shared" ca="1" si="2"/>
        <v>1</v>
      </c>
    </row>
    <row r="318" spans="1:7" ht="13">
      <c r="A318" s="5" t="s">
        <v>1881</v>
      </c>
      <c r="B318" s="35"/>
      <c r="C318" s="35"/>
      <c r="D318" s="35"/>
      <c r="E318" s="35"/>
      <c r="G318" s="5" t="b">
        <f t="shared" ca="1" si="2"/>
        <v>1</v>
      </c>
    </row>
    <row r="319" spans="1:7" ht="13">
      <c r="A319" s="5" t="s">
        <v>1882</v>
      </c>
      <c r="B319" s="35"/>
      <c r="C319" s="35"/>
      <c r="D319" s="35"/>
      <c r="E319" s="35"/>
      <c r="G319" s="5" t="b">
        <f t="shared" ca="1" si="2"/>
        <v>1</v>
      </c>
    </row>
    <row r="320" spans="1:7" ht="13">
      <c r="A320" s="5" t="s">
        <v>1883</v>
      </c>
      <c r="B320" s="35"/>
      <c r="C320" s="35"/>
      <c r="D320" s="35"/>
      <c r="E320" s="35"/>
      <c r="G320" s="5" t="b">
        <f t="shared" ca="1" si="2"/>
        <v>1</v>
      </c>
    </row>
    <row r="321" spans="1:7" ht="13">
      <c r="A321" s="5" t="s">
        <v>1884</v>
      </c>
      <c r="B321" s="35"/>
      <c r="C321" s="35"/>
      <c r="D321" s="35"/>
      <c r="E321" s="35"/>
      <c r="G321" s="5" t="b">
        <f t="shared" ca="1" si="2"/>
        <v>1</v>
      </c>
    </row>
    <row r="322" spans="1:7" ht="13">
      <c r="A322" s="5" t="s">
        <v>1885</v>
      </c>
      <c r="B322" s="35"/>
      <c r="C322" s="35"/>
      <c r="D322" s="35"/>
      <c r="E322" s="35"/>
      <c r="G322" s="5" t="b">
        <f t="shared" ca="1" si="2"/>
        <v>1</v>
      </c>
    </row>
    <row r="323" spans="1:7" ht="13">
      <c r="A323" s="5" t="s">
        <v>1886</v>
      </c>
      <c r="B323" s="35"/>
      <c r="C323" s="35"/>
      <c r="D323" s="35"/>
      <c r="E323" s="35"/>
      <c r="G323" s="5" t="b">
        <f t="shared" ca="1" si="2"/>
        <v>1</v>
      </c>
    </row>
    <row r="324" spans="1:7" ht="13">
      <c r="A324" s="5" t="s">
        <v>1887</v>
      </c>
      <c r="B324" s="35"/>
      <c r="C324" s="35"/>
      <c r="D324" s="35"/>
      <c r="E324" s="35"/>
      <c r="G324" s="5" t="b">
        <f t="shared" ca="1" si="2"/>
        <v>1</v>
      </c>
    </row>
    <row r="325" spans="1:7" ht="13">
      <c r="A325" s="5" t="s">
        <v>1888</v>
      </c>
      <c r="B325" s="35"/>
      <c r="C325" s="35"/>
      <c r="D325" s="35"/>
      <c r="E325" s="35"/>
      <c r="G325" s="5" t="b">
        <f t="shared" ca="1" si="2"/>
        <v>1</v>
      </c>
    </row>
    <row r="326" spans="1:7" ht="13">
      <c r="A326" s="5" t="s">
        <v>1889</v>
      </c>
      <c r="B326" s="35"/>
      <c r="C326" s="35"/>
      <c r="D326" s="35"/>
      <c r="E326" s="35"/>
      <c r="G326" s="5" t="b">
        <f t="shared" ca="1" si="2"/>
        <v>1</v>
      </c>
    </row>
    <row r="327" spans="1:7" ht="13">
      <c r="A327" s="5" t="s">
        <v>1890</v>
      </c>
      <c r="B327" s="35"/>
      <c r="C327" s="35"/>
      <c r="D327" s="35"/>
      <c r="E327" s="35"/>
      <c r="G327" s="5" t="b">
        <f t="shared" ca="1" si="2"/>
        <v>1</v>
      </c>
    </row>
    <row r="328" spans="1:7" ht="13">
      <c r="A328" s="5" t="s">
        <v>1891</v>
      </c>
      <c r="B328" s="35"/>
      <c r="C328" s="35"/>
      <c r="D328" s="35"/>
      <c r="E328" s="35"/>
      <c r="G328" s="5" t="b">
        <f t="shared" ca="1" si="2"/>
        <v>1</v>
      </c>
    </row>
    <row r="329" spans="1:7" ht="13">
      <c r="A329" s="5" t="s">
        <v>1892</v>
      </c>
      <c r="B329" s="35"/>
      <c r="C329" s="35"/>
      <c r="D329" s="35"/>
      <c r="E329" s="35"/>
      <c r="G329" s="5" t="b">
        <f t="shared" ca="1" si="2"/>
        <v>1</v>
      </c>
    </row>
    <row r="330" spans="1:7" ht="13">
      <c r="A330" s="5" t="s">
        <v>1893</v>
      </c>
      <c r="B330" s="35"/>
      <c r="C330" s="35"/>
      <c r="D330" s="35"/>
      <c r="E330" s="35"/>
      <c r="G330" s="5" t="b">
        <f t="shared" ca="1" si="2"/>
        <v>1</v>
      </c>
    </row>
    <row r="331" spans="1:7" ht="13">
      <c r="A331" s="5" t="s">
        <v>1894</v>
      </c>
      <c r="B331" s="35"/>
      <c r="C331" s="35"/>
      <c r="D331" s="35"/>
      <c r="E331" s="35"/>
      <c r="G331" s="5" t="b">
        <f t="shared" ca="1" si="2"/>
        <v>1</v>
      </c>
    </row>
    <row r="332" spans="1:7" ht="13">
      <c r="A332" s="5" t="s">
        <v>1895</v>
      </c>
      <c r="B332" s="35"/>
      <c r="C332" s="35"/>
      <c r="D332" s="35"/>
      <c r="E332" s="35"/>
      <c r="G332" s="5" t="b">
        <f t="shared" ca="1" si="2"/>
        <v>1</v>
      </c>
    </row>
    <row r="333" spans="1:7" ht="13">
      <c r="A333" s="5" t="s">
        <v>1896</v>
      </c>
      <c r="B333" s="35"/>
      <c r="C333" s="35"/>
      <c r="D333" s="35"/>
      <c r="E333" s="35"/>
      <c r="G333" s="5" t="b">
        <f t="shared" ca="1" si="2"/>
        <v>1</v>
      </c>
    </row>
    <row r="334" spans="1:7" ht="13">
      <c r="A334" s="5" t="s">
        <v>1897</v>
      </c>
      <c r="B334" s="35"/>
      <c r="C334" s="35"/>
      <c r="D334" s="35"/>
      <c r="E334" s="35"/>
      <c r="G334" s="5" t="b">
        <f t="shared" ca="1" si="2"/>
        <v>1</v>
      </c>
    </row>
    <row r="335" spans="1:7" ht="13">
      <c r="A335" s="5" t="s">
        <v>1898</v>
      </c>
      <c r="B335" s="35"/>
      <c r="C335" s="35"/>
      <c r="D335" s="35"/>
      <c r="E335" s="35"/>
      <c r="G335" s="5" t="b">
        <f t="shared" ca="1" si="2"/>
        <v>1</v>
      </c>
    </row>
    <row r="336" spans="1:7" ht="13">
      <c r="A336" s="5" t="s">
        <v>1899</v>
      </c>
      <c r="B336" s="35"/>
      <c r="C336" s="35"/>
      <c r="D336" s="35"/>
      <c r="E336" s="35"/>
      <c r="G336" s="5" t="b">
        <f t="shared" ca="1" si="2"/>
        <v>1</v>
      </c>
    </row>
    <row r="337" spans="1:7" ht="13">
      <c r="A337" s="6" t="s">
        <v>1900</v>
      </c>
      <c r="B337" s="35"/>
      <c r="C337" s="35"/>
      <c r="D337" s="35"/>
      <c r="E337" s="35"/>
      <c r="G337" s="5" t="b">
        <f t="shared" ca="1" si="2"/>
        <v>1</v>
      </c>
    </row>
    <row r="338" spans="1:7" ht="13">
      <c r="A338" s="5" t="s">
        <v>1901</v>
      </c>
      <c r="B338" s="35"/>
      <c r="C338" s="35"/>
      <c r="D338" s="35"/>
      <c r="E338" s="35"/>
      <c r="G338" s="5" t="b">
        <f t="shared" ca="1" si="2"/>
        <v>1</v>
      </c>
    </row>
    <row r="339" spans="1:7" ht="13">
      <c r="A339" s="5" t="s">
        <v>1902</v>
      </c>
      <c r="B339" s="35"/>
      <c r="C339" s="35"/>
      <c r="D339" s="35"/>
      <c r="E339" s="35"/>
      <c r="G339" s="5" t="b">
        <f t="shared" ca="1" si="2"/>
        <v>1</v>
      </c>
    </row>
    <row r="340" spans="1:7" ht="13">
      <c r="A340" s="5" t="s">
        <v>1903</v>
      </c>
      <c r="B340" s="35"/>
      <c r="C340" s="35"/>
      <c r="D340" s="35"/>
      <c r="E340" s="35"/>
      <c r="G340" s="5" t="b">
        <f t="shared" ca="1" si="2"/>
        <v>1</v>
      </c>
    </row>
    <row r="341" spans="1:7" ht="13">
      <c r="A341" s="5" t="s">
        <v>1904</v>
      </c>
      <c r="B341" s="35"/>
      <c r="C341" s="35"/>
      <c r="D341" s="35"/>
      <c r="E341" s="35"/>
      <c r="G341" s="5" t="b">
        <f t="shared" ca="1" si="2"/>
        <v>1</v>
      </c>
    </row>
    <row r="342" spans="1:7" ht="13">
      <c r="A342" s="42" t="s">
        <v>1905</v>
      </c>
      <c r="B342" s="35"/>
      <c r="C342" s="35"/>
      <c r="D342" s="35"/>
      <c r="E342" s="35"/>
      <c r="F342" s="6" t="s">
        <v>1906</v>
      </c>
      <c r="G342" s="5" t="b">
        <f t="shared" ca="1" si="2"/>
        <v>1</v>
      </c>
    </row>
    <row r="343" spans="1:7" ht="13">
      <c r="A343" s="5" t="s">
        <v>1907</v>
      </c>
      <c r="B343" s="35"/>
      <c r="C343" s="35"/>
      <c r="D343" s="35"/>
      <c r="E343" s="35"/>
      <c r="G343" s="5" t="b">
        <f t="shared" ca="1" si="2"/>
        <v>1</v>
      </c>
    </row>
    <row r="344" spans="1:7" ht="13">
      <c r="A344" s="5" t="s">
        <v>1908</v>
      </c>
      <c r="B344" s="35"/>
      <c r="C344" s="35"/>
      <c r="D344" s="35"/>
      <c r="E344" s="35"/>
      <c r="G344" s="5" t="b">
        <f t="shared" ca="1" si="2"/>
        <v>1</v>
      </c>
    </row>
    <row r="345" spans="1:7" ht="13">
      <c r="A345" s="5" t="s">
        <v>1909</v>
      </c>
      <c r="B345" s="35"/>
      <c r="C345" s="35"/>
      <c r="D345" s="35"/>
      <c r="E345" s="35"/>
      <c r="G345" s="5" t="b">
        <f t="shared" ca="1" si="2"/>
        <v>1</v>
      </c>
    </row>
    <row r="346" spans="1:7" ht="13">
      <c r="A346" s="5" t="s">
        <v>1910</v>
      </c>
      <c r="B346" s="35"/>
      <c r="C346" s="35"/>
      <c r="D346" s="35"/>
      <c r="E346" s="35"/>
      <c r="G346" s="5" t="b">
        <f t="shared" ca="1" si="2"/>
        <v>1</v>
      </c>
    </row>
    <row r="347" spans="1:7" ht="13">
      <c r="A347" s="5" t="s">
        <v>1911</v>
      </c>
      <c r="B347" s="35"/>
      <c r="C347" s="35"/>
      <c r="D347" s="35"/>
      <c r="E347" s="35"/>
      <c r="G347" s="5" t="b">
        <f t="shared" ca="1" si="2"/>
        <v>1</v>
      </c>
    </row>
    <row r="348" spans="1:7" ht="13">
      <c r="A348" s="5" t="s">
        <v>1912</v>
      </c>
      <c r="B348" s="35"/>
      <c r="C348" s="35"/>
      <c r="D348" s="35"/>
      <c r="E348" s="35"/>
      <c r="G348" s="5" t="b">
        <f t="shared" ca="1" si="2"/>
        <v>1</v>
      </c>
    </row>
    <row r="349" spans="1:7" ht="13">
      <c r="A349" s="5" t="s">
        <v>1913</v>
      </c>
      <c r="B349" s="35"/>
      <c r="C349" s="35"/>
      <c r="D349" s="35"/>
      <c r="E349" s="35"/>
      <c r="G349" s="5" t="b">
        <f t="shared" ca="1" si="2"/>
        <v>1</v>
      </c>
    </row>
    <row r="350" spans="1:7" ht="13">
      <c r="A350" s="5" t="s">
        <v>1914</v>
      </c>
      <c r="B350" s="35"/>
      <c r="C350" s="35"/>
      <c r="D350" s="35"/>
      <c r="E350" s="35"/>
      <c r="G350" s="5" t="b">
        <f t="shared" ca="1" si="2"/>
        <v>1</v>
      </c>
    </row>
    <row r="351" spans="1:7" ht="13">
      <c r="A351" s="5" t="s">
        <v>1915</v>
      </c>
      <c r="B351" s="25">
        <v>0</v>
      </c>
      <c r="C351" s="25">
        <v>0</v>
      </c>
      <c r="D351" s="25">
        <v>0</v>
      </c>
      <c r="E351" s="25">
        <v>0</v>
      </c>
      <c r="F351" s="6" t="s">
        <v>1542</v>
      </c>
      <c r="G351" s="5" t="b">
        <f t="shared" ca="1" si="2"/>
        <v>1</v>
      </c>
    </row>
    <row r="352" spans="1:7" ht="13">
      <c r="A352" s="5" t="s">
        <v>1916</v>
      </c>
      <c r="B352" s="25">
        <v>0</v>
      </c>
      <c r="C352" s="25">
        <v>0</v>
      </c>
      <c r="D352" s="25">
        <v>0</v>
      </c>
      <c r="E352" s="25">
        <v>0</v>
      </c>
      <c r="F352" s="6" t="s">
        <v>1542</v>
      </c>
      <c r="G352" s="5" t="b">
        <f t="shared" ca="1" si="2"/>
        <v>1</v>
      </c>
    </row>
    <row r="353" spans="1:7" ht="13">
      <c r="A353" s="42" t="s">
        <v>1917</v>
      </c>
      <c r="B353" s="43">
        <v>67.902777999999998</v>
      </c>
      <c r="C353" s="43">
        <v>67.902777999999998</v>
      </c>
      <c r="D353" s="43">
        <v>18.566666999999999</v>
      </c>
      <c r="E353" s="43">
        <v>18.566666999999999</v>
      </c>
      <c r="F353" s="6" t="s">
        <v>1918</v>
      </c>
      <c r="G353" s="5" t="b">
        <f t="shared" ca="1" si="2"/>
        <v>1</v>
      </c>
    </row>
    <row r="354" spans="1:7" ht="13">
      <c r="A354" s="5" t="s">
        <v>1919</v>
      </c>
      <c r="B354" s="35"/>
      <c r="C354" s="35"/>
      <c r="D354" s="35"/>
      <c r="E354" s="35"/>
      <c r="G354" s="5" t="b">
        <f t="shared" ca="1" si="2"/>
        <v>1</v>
      </c>
    </row>
    <row r="355" spans="1:7" ht="13">
      <c r="A355" s="5" t="s">
        <v>1920</v>
      </c>
      <c r="B355" s="35"/>
      <c r="C355" s="35"/>
      <c r="D355" s="35"/>
      <c r="E355" s="35"/>
      <c r="G355" s="5" t="b">
        <f t="shared" ca="1" si="2"/>
        <v>1</v>
      </c>
    </row>
    <row r="356" spans="1:7" ht="13">
      <c r="A356" s="5" t="s">
        <v>1921</v>
      </c>
      <c r="B356" s="35"/>
      <c r="C356" s="35"/>
      <c r="D356" s="35"/>
      <c r="E356" s="35"/>
      <c r="G356" s="5" t="b">
        <f t="shared" ca="1" si="2"/>
        <v>1</v>
      </c>
    </row>
    <row r="357" spans="1:7" ht="13">
      <c r="A357" s="5" t="s">
        <v>1922</v>
      </c>
      <c r="B357" s="35"/>
      <c r="C357" s="35"/>
      <c r="D357" s="35"/>
      <c r="E357" s="35"/>
      <c r="G357" s="5" t="b">
        <f t="shared" ca="1" si="2"/>
        <v>1</v>
      </c>
    </row>
    <row r="358" spans="1:7" ht="13">
      <c r="A358" s="5" t="s">
        <v>1923</v>
      </c>
      <c r="B358" s="35"/>
      <c r="C358" s="35"/>
      <c r="D358" s="35"/>
      <c r="E358" s="35"/>
      <c r="G358" s="5" t="b">
        <f t="shared" ca="1" si="2"/>
        <v>1</v>
      </c>
    </row>
    <row r="359" spans="1:7" ht="13">
      <c r="A359" s="5" t="s">
        <v>1924</v>
      </c>
      <c r="B359" s="35"/>
      <c r="C359" s="35"/>
      <c r="D359" s="35"/>
      <c r="E359" s="35"/>
      <c r="G359" s="5" t="b">
        <f t="shared" ca="1" si="2"/>
        <v>1</v>
      </c>
    </row>
  </sheetData>
  <conditionalFormatting sqref="A2:A359">
    <cfRule type="expression" dxfId="23" priority="1">
      <formula>AND(NOT(G2), NOT(ISBLANK(G2)))</formula>
    </cfRule>
  </conditionalFormatting>
  <dataValidations count="3">
    <dataValidation type="decimal" allowBlank="1" showDropDown="1" showInputMessage="1" showErrorMessage="1" prompt="Longitude must be between -90 and 90" sqref="E2:E11 D12:D13 E14:E22 E24:E75 E79:E83 E87:E97 E99:E100 E102 E104:E110 E112:E128 E130:E162 E164:E167 E169:E172 E174:E193 C194 E195:E263 E265:E359">
      <formula1>-180</formula1>
      <formula2>180</formula2>
    </dataValidation>
    <dataValidation type="decimal" allowBlank="1" showDropDown="1" showInputMessage="1" showErrorMessage="1" prompt="Longitude must be between -180 and 180" sqref="D4:D11 D14:D22 D24:D26 D28:D58 C59 D60 D62:D75 D76:E78 D79:D83 D84:E86 D87:D97 D98:E98 D99:D100 D102 D103:E103 D104:D107 C108 D109:D110 D112:D119 C120 D121:D128 D130:D167 D168:E168 D169:D172 D174:D185 C186:C187 D188:D193 B194 D195:D263 D265:D278 C279 D280:D359">
      <formula1>-180</formula1>
      <formula2>180</formula2>
    </dataValidation>
    <dataValidation type="decimal" allowBlank="1" showDropDown="1" showInputMessage="1" showErrorMessage="1" prompt="Latitude must be between -90 and 90" sqref="B2:B3 D2:D3 B4:C8 C9 E12:E13 B10:C22 D23:E23 B24:C26 B27 D27 B28:C58 B59 D59 B60:C91 B92 B93:C100 B102:C107 B108 D108 B109:C110 B112:C112 C113 B114:C119 B120 D120 B121:C128 B130:C172 B174:C185 B186:B187 C188 B189:C193 D194:E194 B195:C263 B265:C278 B279 D279 B280:C359">
      <formula1>-90</formula1>
      <formula2>90</formula2>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prompt="Publication must be selected from the Publications Sheet">
          <x14:formula1>
            <xm:f>publications!$B$2:$B$319</xm:f>
          </x14:formula1>
          <xm:sqref>A2:A359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S31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3984375" defaultRowHeight="15" customHeight="1"/>
  <cols>
    <col min="1" max="1" width="66.73046875" customWidth="1"/>
    <col min="4" max="4" width="19.1328125" customWidth="1"/>
    <col min="6" max="6" width="68.53125" customWidth="1"/>
    <col min="7" max="7" width="18.53125" customWidth="1"/>
    <col min="8" max="8" width="21.86328125" customWidth="1"/>
  </cols>
  <sheetData>
    <row r="1" spans="1:19" ht="13">
      <c r="A1" s="3" t="s">
        <v>1412</v>
      </c>
      <c r="B1" s="44" t="s">
        <v>1925</v>
      </c>
      <c r="C1" s="3" t="s">
        <v>1926</v>
      </c>
      <c r="D1" s="44" t="s">
        <v>1927</v>
      </c>
      <c r="E1" s="44" t="s">
        <v>1928</v>
      </c>
      <c r="F1" s="44" t="s">
        <v>1929</v>
      </c>
      <c r="G1" s="44" t="s">
        <v>1417</v>
      </c>
      <c r="H1" s="3" t="s">
        <v>1930</v>
      </c>
      <c r="I1" s="8"/>
      <c r="J1" s="8"/>
      <c r="K1" s="8"/>
      <c r="L1" s="8"/>
      <c r="M1" s="8"/>
      <c r="N1" s="8"/>
      <c r="O1" s="8"/>
      <c r="P1" s="8"/>
      <c r="Q1" s="8"/>
      <c r="R1" s="8"/>
      <c r="S1" s="8"/>
    </row>
    <row r="2" spans="1:19" ht="13">
      <c r="A2" s="8" t="s">
        <v>1419</v>
      </c>
      <c r="B2" s="45" t="s">
        <v>1931</v>
      </c>
      <c r="C2" s="46" t="s">
        <v>1932</v>
      </c>
      <c r="D2" s="46" t="s">
        <v>1933</v>
      </c>
      <c r="E2" s="45" t="s">
        <v>164</v>
      </c>
      <c r="F2" s="46" t="s">
        <v>1934</v>
      </c>
      <c r="G2" s="46" t="s">
        <v>34</v>
      </c>
      <c r="H2" s="46" t="s">
        <v>34</v>
      </c>
      <c r="I2" s="8"/>
      <c r="J2" s="8"/>
      <c r="K2" s="8"/>
      <c r="L2" s="8"/>
      <c r="M2" s="8"/>
      <c r="N2" s="8"/>
      <c r="O2" s="8"/>
      <c r="P2" s="8"/>
      <c r="Q2" s="8"/>
      <c r="R2" s="8"/>
      <c r="S2" s="8"/>
    </row>
    <row r="3" spans="1:19" ht="13">
      <c r="A3" s="8" t="s">
        <v>1421</v>
      </c>
      <c r="B3" s="45" t="s">
        <v>1931</v>
      </c>
      <c r="C3" s="45" t="s">
        <v>1935</v>
      </c>
      <c r="D3" s="45" t="s">
        <v>173</v>
      </c>
      <c r="E3" s="45" t="s">
        <v>164</v>
      </c>
      <c r="F3" s="45" t="s">
        <v>1936</v>
      </c>
      <c r="G3" s="46" t="s">
        <v>34</v>
      </c>
      <c r="H3" s="46" t="s">
        <v>34</v>
      </c>
      <c r="I3" s="8"/>
      <c r="J3" s="8"/>
      <c r="K3" s="8"/>
      <c r="L3" s="8"/>
      <c r="M3" s="8"/>
      <c r="N3" s="8"/>
      <c r="O3" s="8"/>
      <c r="P3" s="8"/>
      <c r="Q3" s="8"/>
      <c r="R3" s="8"/>
      <c r="S3" s="8"/>
    </row>
    <row r="4" spans="1:19" ht="13">
      <c r="A4" s="8" t="s">
        <v>1423</v>
      </c>
      <c r="B4" s="45" t="s">
        <v>1931</v>
      </c>
      <c r="C4" s="46" t="s">
        <v>1937</v>
      </c>
      <c r="D4" s="45" t="s">
        <v>1938</v>
      </c>
      <c r="E4" s="46" t="s">
        <v>164</v>
      </c>
      <c r="F4" s="46" t="s">
        <v>1939</v>
      </c>
      <c r="G4" s="46" t="s">
        <v>34</v>
      </c>
      <c r="H4" s="46" t="s">
        <v>34</v>
      </c>
      <c r="I4" s="8"/>
      <c r="J4" s="8"/>
      <c r="K4" s="8"/>
      <c r="L4" s="8"/>
      <c r="M4" s="8"/>
      <c r="N4" s="8"/>
      <c r="O4" s="8"/>
      <c r="P4" s="8"/>
      <c r="Q4" s="8"/>
      <c r="R4" s="8"/>
      <c r="S4" s="8"/>
    </row>
    <row r="5" spans="1:19" ht="13">
      <c r="A5" s="8" t="s">
        <v>1427</v>
      </c>
      <c r="B5" s="45" t="s">
        <v>1931</v>
      </c>
      <c r="C5" s="45" t="s">
        <v>1932</v>
      </c>
      <c r="D5" s="45" t="s">
        <v>1933</v>
      </c>
      <c r="E5" s="46" t="s">
        <v>164</v>
      </c>
      <c r="F5" s="45" t="s">
        <v>1940</v>
      </c>
      <c r="G5" s="46" t="s">
        <v>34</v>
      </c>
      <c r="H5" s="46" t="s">
        <v>34</v>
      </c>
      <c r="I5" s="8"/>
      <c r="J5" s="8"/>
      <c r="K5" s="8"/>
      <c r="L5" s="8"/>
      <c r="M5" s="8"/>
      <c r="N5" s="8"/>
      <c r="O5" s="8"/>
      <c r="P5" s="8"/>
      <c r="Q5" s="8"/>
      <c r="R5" s="8"/>
      <c r="S5" s="8"/>
    </row>
    <row r="6" spans="1:19" ht="13">
      <c r="A6" s="8" t="s">
        <v>1429</v>
      </c>
      <c r="B6" s="45" t="s">
        <v>1931</v>
      </c>
      <c r="C6" s="45" t="s">
        <v>1937</v>
      </c>
      <c r="D6" s="45" t="s">
        <v>173</v>
      </c>
      <c r="E6" s="45" t="s">
        <v>164</v>
      </c>
      <c r="F6" s="46" t="s">
        <v>1941</v>
      </c>
      <c r="G6" s="46" t="s">
        <v>34</v>
      </c>
      <c r="H6" s="46" t="s">
        <v>34</v>
      </c>
      <c r="I6" s="8"/>
      <c r="J6" s="8"/>
      <c r="K6" s="8"/>
      <c r="L6" s="8"/>
      <c r="M6" s="8"/>
      <c r="N6" s="8"/>
      <c r="O6" s="8"/>
      <c r="P6" s="8"/>
      <c r="Q6" s="8"/>
      <c r="R6" s="8"/>
      <c r="S6" s="8"/>
    </row>
    <row r="7" spans="1:19" ht="13">
      <c r="A7" s="8" t="s">
        <v>1431</v>
      </c>
      <c r="B7" s="45" t="s">
        <v>1931</v>
      </c>
      <c r="C7" s="45" t="s">
        <v>1937</v>
      </c>
      <c r="D7" s="45" t="s">
        <v>173</v>
      </c>
      <c r="E7" s="45" t="s">
        <v>164</v>
      </c>
      <c r="F7" s="46" t="s">
        <v>1942</v>
      </c>
      <c r="G7" s="46" t="s">
        <v>34</v>
      </c>
      <c r="H7" s="46" t="s">
        <v>34</v>
      </c>
      <c r="I7" s="8"/>
      <c r="J7" s="8"/>
      <c r="K7" s="8"/>
      <c r="L7" s="8"/>
      <c r="M7" s="8"/>
      <c r="N7" s="8"/>
      <c r="O7" s="8"/>
      <c r="P7" s="8"/>
      <c r="Q7" s="8"/>
      <c r="R7" s="8"/>
      <c r="S7" s="8"/>
    </row>
    <row r="8" spans="1:19" ht="13">
      <c r="A8" s="8" t="s">
        <v>1433</v>
      </c>
      <c r="B8" s="46" t="s">
        <v>1943</v>
      </c>
      <c r="C8" s="45" t="s">
        <v>1937</v>
      </c>
      <c r="D8" s="45" t="s">
        <v>1938</v>
      </c>
      <c r="E8" s="45" t="s">
        <v>164</v>
      </c>
      <c r="F8" s="45" t="s">
        <v>1944</v>
      </c>
      <c r="G8" s="46" t="s">
        <v>34</v>
      </c>
      <c r="H8" s="46" t="s">
        <v>34</v>
      </c>
      <c r="I8" s="8"/>
      <c r="J8" s="8"/>
      <c r="K8" s="8"/>
      <c r="L8" s="8"/>
      <c r="M8" s="8"/>
      <c r="N8" s="8"/>
      <c r="O8" s="8"/>
      <c r="P8" s="8"/>
      <c r="Q8" s="8"/>
      <c r="R8" s="8"/>
      <c r="S8" s="8"/>
    </row>
    <row r="9" spans="1:19" ht="13">
      <c r="A9" s="8" t="s">
        <v>1435</v>
      </c>
      <c r="B9" s="45" t="s">
        <v>1931</v>
      </c>
      <c r="C9" s="45" t="s">
        <v>1935</v>
      </c>
      <c r="D9" s="45" t="s">
        <v>1938</v>
      </c>
      <c r="E9" s="45" t="s">
        <v>164</v>
      </c>
      <c r="F9" s="45" t="s">
        <v>1945</v>
      </c>
      <c r="G9" s="46" t="s">
        <v>34</v>
      </c>
      <c r="H9" s="46" t="s">
        <v>34</v>
      </c>
      <c r="I9" s="8"/>
      <c r="J9" s="8"/>
      <c r="K9" s="8"/>
      <c r="L9" s="8"/>
      <c r="M9" s="8"/>
      <c r="N9" s="8"/>
      <c r="O9" s="8"/>
      <c r="P9" s="8"/>
      <c r="Q9" s="8"/>
      <c r="R9" s="8"/>
      <c r="S9" s="8"/>
    </row>
    <row r="10" spans="1:19" ht="13">
      <c r="A10" s="8" t="s">
        <v>1437</v>
      </c>
      <c r="B10" s="45" t="s">
        <v>1931</v>
      </c>
      <c r="C10" s="45" t="s">
        <v>1932</v>
      </c>
      <c r="D10" s="46" t="s">
        <v>1946</v>
      </c>
      <c r="E10" s="45" t="s">
        <v>164</v>
      </c>
      <c r="F10" s="46" t="s">
        <v>1947</v>
      </c>
      <c r="G10" s="46" t="s">
        <v>34</v>
      </c>
      <c r="H10" s="46" t="s">
        <v>34</v>
      </c>
      <c r="I10" s="8"/>
      <c r="J10" s="8"/>
      <c r="K10" s="8"/>
      <c r="L10" s="8"/>
      <c r="M10" s="8"/>
      <c r="N10" s="8"/>
      <c r="O10" s="8"/>
      <c r="P10" s="8"/>
      <c r="Q10" s="8"/>
      <c r="R10" s="8"/>
      <c r="S10" s="8"/>
    </row>
    <row r="11" spans="1:19" ht="13">
      <c r="A11" s="8" t="s">
        <v>1439</v>
      </c>
      <c r="B11" s="45" t="s">
        <v>1931</v>
      </c>
      <c r="C11" s="45" t="s">
        <v>1935</v>
      </c>
      <c r="D11" s="46" t="s">
        <v>1946</v>
      </c>
      <c r="E11" s="45" t="s">
        <v>164</v>
      </c>
      <c r="F11" s="9" t="s">
        <v>1948</v>
      </c>
      <c r="G11" s="46" t="s">
        <v>34</v>
      </c>
      <c r="H11" s="46" t="s">
        <v>34</v>
      </c>
      <c r="I11" s="8"/>
      <c r="J11" s="8"/>
      <c r="K11" s="8"/>
      <c r="L11" s="8"/>
      <c r="M11" s="8"/>
      <c r="N11" s="8"/>
      <c r="O11" s="8"/>
      <c r="P11" s="8"/>
      <c r="Q11" s="8"/>
      <c r="R11" s="8"/>
      <c r="S11" s="8"/>
    </row>
    <row r="12" spans="1:19" ht="13">
      <c r="A12" s="8" t="s">
        <v>1441</v>
      </c>
      <c r="B12" s="45" t="s">
        <v>1931</v>
      </c>
      <c r="C12" s="45" t="s">
        <v>1935</v>
      </c>
      <c r="D12" s="46" t="s">
        <v>173</v>
      </c>
      <c r="E12" s="45" t="s">
        <v>164</v>
      </c>
      <c r="F12" s="46" t="s">
        <v>1949</v>
      </c>
      <c r="G12" s="46" t="s">
        <v>34</v>
      </c>
      <c r="H12" s="46" t="s">
        <v>34</v>
      </c>
      <c r="I12" s="8"/>
      <c r="J12" s="8"/>
      <c r="K12" s="8"/>
      <c r="L12" s="8"/>
      <c r="M12" s="8"/>
      <c r="N12" s="8"/>
      <c r="O12" s="8"/>
      <c r="P12" s="8"/>
      <c r="Q12" s="8"/>
      <c r="R12" s="8"/>
      <c r="S12" s="8"/>
    </row>
    <row r="13" spans="1:19" ht="13">
      <c r="A13" s="8" t="s">
        <v>1443</v>
      </c>
      <c r="B13" s="45" t="s">
        <v>1950</v>
      </c>
      <c r="C13" s="46" t="s">
        <v>1935</v>
      </c>
      <c r="D13" s="46" t="s">
        <v>1938</v>
      </c>
      <c r="E13" s="46" t="s">
        <v>164</v>
      </c>
      <c r="F13" s="46" t="s">
        <v>1951</v>
      </c>
      <c r="G13" s="46" t="s">
        <v>34</v>
      </c>
      <c r="H13" s="46" t="s">
        <v>34</v>
      </c>
      <c r="I13" s="8"/>
      <c r="J13" s="8"/>
      <c r="K13" s="8"/>
      <c r="L13" s="8"/>
      <c r="M13" s="8"/>
      <c r="N13" s="8"/>
      <c r="O13" s="8"/>
      <c r="P13" s="8"/>
      <c r="Q13" s="8"/>
      <c r="R13" s="8"/>
      <c r="S13" s="8"/>
    </row>
    <row r="14" spans="1:19" ht="13">
      <c r="A14" s="8" t="s">
        <v>1445</v>
      </c>
      <c r="B14" s="45" t="s">
        <v>1950</v>
      </c>
      <c r="C14" s="46" t="s">
        <v>1935</v>
      </c>
      <c r="D14" s="46" t="s">
        <v>1952</v>
      </c>
      <c r="E14" s="46" t="s">
        <v>164</v>
      </c>
      <c r="F14" s="46" t="s">
        <v>1953</v>
      </c>
      <c r="G14" s="46" t="s">
        <v>34</v>
      </c>
      <c r="H14" s="46" t="s">
        <v>34</v>
      </c>
      <c r="I14" s="8"/>
      <c r="J14" s="8"/>
      <c r="K14" s="8"/>
      <c r="L14" s="8"/>
      <c r="M14" s="8"/>
      <c r="N14" s="8"/>
      <c r="O14" s="8"/>
      <c r="P14" s="8"/>
      <c r="Q14" s="8"/>
      <c r="R14" s="8"/>
      <c r="S14" s="8"/>
    </row>
    <row r="15" spans="1:19" ht="13">
      <c r="A15" s="46" t="s">
        <v>1447</v>
      </c>
      <c r="B15" s="46" t="s">
        <v>1950</v>
      </c>
      <c r="C15" s="46" t="s">
        <v>1935</v>
      </c>
      <c r="D15" s="46" t="s">
        <v>1938</v>
      </c>
      <c r="E15" s="46" t="s">
        <v>164</v>
      </c>
      <c r="F15" s="46" t="s">
        <v>1954</v>
      </c>
      <c r="G15" s="46" t="s">
        <v>34</v>
      </c>
      <c r="H15" s="46" t="s">
        <v>34</v>
      </c>
      <c r="I15" s="8"/>
      <c r="J15" s="8"/>
      <c r="K15" s="8"/>
      <c r="L15" s="8"/>
      <c r="M15" s="8"/>
      <c r="N15" s="8"/>
      <c r="O15" s="8"/>
      <c r="P15" s="8"/>
      <c r="Q15" s="8"/>
      <c r="R15" s="8"/>
      <c r="S15" s="8"/>
    </row>
    <row r="16" spans="1:19" ht="13">
      <c r="A16" s="8" t="s">
        <v>1449</v>
      </c>
      <c r="B16" s="45" t="s">
        <v>1950</v>
      </c>
      <c r="C16" s="46" t="s">
        <v>1935</v>
      </c>
      <c r="D16" s="46" t="s">
        <v>1938</v>
      </c>
      <c r="E16" s="46" t="s">
        <v>164</v>
      </c>
      <c r="F16" s="46" t="s">
        <v>1955</v>
      </c>
      <c r="G16" s="46" t="s">
        <v>34</v>
      </c>
      <c r="H16" s="46" t="s">
        <v>34</v>
      </c>
      <c r="I16" s="8"/>
      <c r="J16" s="8"/>
      <c r="K16" s="8"/>
      <c r="L16" s="8"/>
      <c r="M16" s="8"/>
      <c r="N16" s="8"/>
      <c r="O16" s="8"/>
      <c r="P16" s="8"/>
      <c r="Q16" s="8"/>
      <c r="R16" s="8"/>
      <c r="S16" s="8"/>
    </row>
    <row r="17" spans="1:19" ht="13">
      <c r="A17" s="8" t="s">
        <v>1451</v>
      </c>
      <c r="B17" s="45" t="s">
        <v>1950</v>
      </c>
      <c r="C17" s="46" t="s">
        <v>1935</v>
      </c>
      <c r="D17" s="46" t="s">
        <v>1938</v>
      </c>
      <c r="E17" s="46" t="s">
        <v>164</v>
      </c>
      <c r="F17" s="46" t="s">
        <v>1956</v>
      </c>
      <c r="G17" s="46" t="s">
        <v>34</v>
      </c>
      <c r="H17" s="46" t="s">
        <v>34</v>
      </c>
      <c r="I17" s="8"/>
      <c r="J17" s="8"/>
      <c r="K17" s="8"/>
      <c r="L17" s="8"/>
      <c r="M17" s="8"/>
      <c r="N17" s="8"/>
      <c r="O17" s="8"/>
      <c r="P17" s="8"/>
      <c r="Q17" s="8"/>
      <c r="R17" s="8"/>
      <c r="S17" s="8"/>
    </row>
    <row r="18" spans="1:19" ht="13">
      <c r="A18" s="8" t="s">
        <v>1453</v>
      </c>
      <c r="B18" s="45" t="s">
        <v>1931</v>
      </c>
      <c r="C18" s="45" t="s">
        <v>1935</v>
      </c>
      <c r="D18" s="46" t="s">
        <v>1957</v>
      </c>
      <c r="E18" s="45" t="s">
        <v>164</v>
      </c>
      <c r="F18" s="46" t="s">
        <v>1958</v>
      </c>
      <c r="G18" s="46" t="s">
        <v>34</v>
      </c>
      <c r="H18" s="46" t="s">
        <v>34</v>
      </c>
      <c r="I18" s="8"/>
      <c r="J18" s="8"/>
      <c r="K18" s="8"/>
      <c r="L18" s="8"/>
      <c r="M18" s="8"/>
      <c r="N18" s="8"/>
      <c r="O18" s="8"/>
      <c r="P18" s="8"/>
      <c r="Q18" s="8"/>
      <c r="R18" s="8"/>
      <c r="S18" s="8"/>
    </row>
    <row r="19" spans="1:19" ht="13">
      <c r="A19" s="8" t="s">
        <v>1455</v>
      </c>
      <c r="B19" s="45" t="s">
        <v>1931</v>
      </c>
      <c r="C19" s="45" t="s">
        <v>1935</v>
      </c>
      <c r="D19" s="45" t="s">
        <v>1946</v>
      </c>
      <c r="E19" s="45" t="s">
        <v>164</v>
      </c>
      <c r="F19" s="45" t="s">
        <v>1959</v>
      </c>
      <c r="G19" s="46" t="s">
        <v>34</v>
      </c>
      <c r="H19" s="46" t="s">
        <v>34</v>
      </c>
      <c r="I19" s="8"/>
      <c r="J19" s="8"/>
      <c r="K19" s="8"/>
      <c r="L19" s="8"/>
      <c r="M19" s="8"/>
      <c r="N19" s="8"/>
      <c r="O19" s="8"/>
      <c r="P19" s="8"/>
      <c r="Q19" s="8"/>
      <c r="R19" s="8"/>
      <c r="S19" s="8"/>
    </row>
    <row r="20" spans="1:19" ht="13">
      <c r="A20" s="8" t="s">
        <v>1457</v>
      </c>
      <c r="B20" s="45" t="s">
        <v>1931</v>
      </c>
      <c r="C20" s="45" t="s">
        <v>1937</v>
      </c>
      <c r="D20" s="46" t="s">
        <v>1933</v>
      </c>
      <c r="E20" s="45" t="s">
        <v>164</v>
      </c>
      <c r="F20" s="46" t="s">
        <v>1960</v>
      </c>
      <c r="G20" s="46" t="s">
        <v>34</v>
      </c>
      <c r="H20" s="46" t="s">
        <v>34</v>
      </c>
      <c r="I20" s="8"/>
      <c r="J20" s="8"/>
      <c r="K20" s="8"/>
      <c r="L20" s="8"/>
      <c r="M20" s="8"/>
      <c r="N20" s="8"/>
      <c r="O20" s="8"/>
      <c r="P20" s="8"/>
      <c r="Q20" s="8"/>
      <c r="R20" s="8"/>
      <c r="S20" s="8"/>
    </row>
    <row r="21" spans="1:19" ht="13">
      <c r="A21" s="8" t="s">
        <v>1459</v>
      </c>
      <c r="B21" s="45" t="s">
        <v>1931</v>
      </c>
      <c r="C21" s="45" t="s">
        <v>1935</v>
      </c>
      <c r="D21" s="46" t="s">
        <v>1952</v>
      </c>
      <c r="E21" s="45" t="s">
        <v>164</v>
      </c>
      <c r="F21" s="46" t="s">
        <v>1961</v>
      </c>
      <c r="G21" s="46" t="s">
        <v>34</v>
      </c>
      <c r="H21" s="46" t="s">
        <v>34</v>
      </c>
      <c r="I21" s="8"/>
      <c r="J21" s="8"/>
      <c r="K21" s="8"/>
      <c r="L21" s="8"/>
      <c r="M21" s="8"/>
      <c r="N21" s="8"/>
      <c r="O21" s="8"/>
      <c r="P21" s="8"/>
      <c r="Q21" s="8"/>
      <c r="R21" s="8"/>
      <c r="S21" s="8"/>
    </row>
    <row r="22" spans="1:19" ht="13">
      <c r="A22" s="8" t="s">
        <v>1461</v>
      </c>
      <c r="B22" s="45" t="s">
        <v>1931</v>
      </c>
      <c r="C22" s="45" t="s">
        <v>1935</v>
      </c>
      <c r="D22" s="46" t="s">
        <v>173</v>
      </c>
      <c r="E22" s="45" t="s">
        <v>164</v>
      </c>
      <c r="F22" s="46" t="s">
        <v>1962</v>
      </c>
      <c r="G22" s="46" t="s">
        <v>34</v>
      </c>
      <c r="H22" s="46" t="s">
        <v>34</v>
      </c>
      <c r="I22" s="8"/>
      <c r="J22" s="8"/>
      <c r="K22" s="8"/>
      <c r="L22" s="8"/>
      <c r="M22" s="8"/>
      <c r="N22" s="8"/>
      <c r="O22" s="8"/>
      <c r="P22" s="8"/>
      <c r="Q22" s="8"/>
      <c r="R22" s="8"/>
      <c r="S22" s="8"/>
    </row>
    <row r="23" spans="1:19" ht="13">
      <c r="A23" s="8" t="s">
        <v>1463</v>
      </c>
      <c r="B23" s="45" t="s">
        <v>1931</v>
      </c>
      <c r="C23" s="45" t="s">
        <v>1937</v>
      </c>
      <c r="D23" s="45" t="s">
        <v>173</v>
      </c>
      <c r="E23" s="45" t="s">
        <v>164</v>
      </c>
      <c r="F23" s="45" t="s">
        <v>1963</v>
      </c>
      <c r="G23" s="46" t="s">
        <v>34</v>
      </c>
      <c r="H23" s="46" t="s">
        <v>34</v>
      </c>
      <c r="I23" s="8"/>
      <c r="J23" s="8"/>
      <c r="K23" s="8"/>
      <c r="L23" s="8"/>
      <c r="M23" s="8"/>
      <c r="N23" s="8"/>
      <c r="O23" s="8"/>
      <c r="P23" s="8"/>
      <c r="Q23" s="8"/>
      <c r="R23" s="8"/>
      <c r="S23" s="8"/>
    </row>
    <row r="24" spans="1:19" ht="13">
      <c r="A24" s="8" t="s">
        <v>1465</v>
      </c>
      <c r="B24" s="45" t="s">
        <v>1931</v>
      </c>
      <c r="C24" s="46" t="s">
        <v>1935</v>
      </c>
      <c r="D24" s="46" t="s">
        <v>173</v>
      </c>
      <c r="E24" s="45" t="s">
        <v>164</v>
      </c>
      <c r="F24" s="46" t="s">
        <v>1964</v>
      </c>
      <c r="G24" s="46" t="s">
        <v>34</v>
      </c>
      <c r="H24" s="46" t="s">
        <v>34</v>
      </c>
      <c r="I24" s="8"/>
      <c r="J24" s="8"/>
      <c r="K24" s="8"/>
      <c r="L24" s="8"/>
      <c r="M24" s="8"/>
      <c r="N24" s="8"/>
      <c r="O24" s="8"/>
      <c r="P24" s="8"/>
      <c r="Q24" s="8"/>
      <c r="R24" s="8"/>
      <c r="S24" s="8"/>
    </row>
    <row r="25" spans="1:19" ht="13">
      <c r="A25" s="8" t="s">
        <v>1467</v>
      </c>
      <c r="B25" s="45" t="s">
        <v>1931</v>
      </c>
      <c r="C25" s="45" t="s">
        <v>1935</v>
      </c>
      <c r="D25" s="45" t="s">
        <v>173</v>
      </c>
      <c r="E25" s="45" t="s">
        <v>164</v>
      </c>
      <c r="F25" s="46" t="s">
        <v>1965</v>
      </c>
      <c r="G25" s="46" t="s">
        <v>34</v>
      </c>
      <c r="H25" s="46" t="s">
        <v>34</v>
      </c>
      <c r="I25" s="8"/>
      <c r="J25" s="8"/>
      <c r="K25" s="8"/>
      <c r="L25" s="8"/>
      <c r="M25" s="8"/>
      <c r="N25" s="8"/>
      <c r="O25" s="8"/>
      <c r="P25" s="8"/>
      <c r="Q25" s="8"/>
      <c r="R25" s="8"/>
      <c r="S25" s="8"/>
    </row>
    <row r="26" spans="1:19" ht="13">
      <c r="A26" s="8" t="s">
        <v>1469</v>
      </c>
      <c r="B26" s="45" t="s">
        <v>1950</v>
      </c>
      <c r="C26" s="46" t="s">
        <v>1935</v>
      </c>
      <c r="D26" s="46" t="s">
        <v>1952</v>
      </c>
      <c r="E26" s="46" t="s">
        <v>164</v>
      </c>
      <c r="F26" s="46" t="s">
        <v>1966</v>
      </c>
      <c r="G26" s="46" t="s">
        <v>34</v>
      </c>
      <c r="H26" s="46" t="s">
        <v>34</v>
      </c>
      <c r="I26" s="8"/>
      <c r="J26" s="8"/>
      <c r="K26" s="8"/>
      <c r="L26" s="8"/>
      <c r="M26" s="8"/>
      <c r="N26" s="8"/>
      <c r="O26" s="8"/>
      <c r="P26" s="8"/>
      <c r="Q26" s="8"/>
      <c r="R26" s="8"/>
      <c r="S26" s="8"/>
    </row>
    <row r="27" spans="1:19" ht="13">
      <c r="A27" s="8" t="s">
        <v>1473</v>
      </c>
      <c r="B27" s="45" t="s">
        <v>1931</v>
      </c>
      <c r="C27" s="45" t="s">
        <v>1932</v>
      </c>
      <c r="D27" s="45" t="s">
        <v>1938</v>
      </c>
      <c r="E27" s="45" t="s">
        <v>164</v>
      </c>
      <c r="F27" s="45" t="s">
        <v>1967</v>
      </c>
      <c r="G27" s="46" t="s">
        <v>34</v>
      </c>
      <c r="H27" s="46" t="s">
        <v>34</v>
      </c>
      <c r="I27" s="8"/>
      <c r="J27" s="8"/>
      <c r="K27" s="8"/>
      <c r="L27" s="8"/>
      <c r="M27" s="8"/>
      <c r="N27" s="8"/>
      <c r="O27" s="8"/>
      <c r="P27" s="8"/>
      <c r="Q27" s="8"/>
      <c r="R27" s="8"/>
      <c r="S27" s="8"/>
    </row>
    <row r="28" spans="1:19" ht="13">
      <c r="A28" s="8" t="s">
        <v>1475</v>
      </c>
      <c r="B28" s="45" t="s">
        <v>1931</v>
      </c>
      <c r="C28" s="45" t="s">
        <v>1937</v>
      </c>
      <c r="D28" s="46" t="s">
        <v>1933</v>
      </c>
      <c r="E28" s="45" t="s">
        <v>164</v>
      </c>
      <c r="F28" s="46" t="s">
        <v>1968</v>
      </c>
      <c r="G28" s="46" t="s">
        <v>34</v>
      </c>
      <c r="H28" s="46" t="s">
        <v>34</v>
      </c>
      <c r="I28" s="8"/>
      <c r="J28" s="8"/>
      <c r="K28" s="8"/>
      <c r="L28" s="8"/>
      <c r="M28" s="8"/>
      <c r="N28" s="8"/>
      <c r="O28" s="8"/>
      <c r="P28" s="8"/>
      <c r="Q28" s="8"/>
      <c r="R28" s="8"/>
      <c r="S28" s="8"/>
    </row>
    <row r="29" spans="1:19" ht="13">
      <c r="A29" s="46" t="s">
        <v>1477</v>
      </c>
      <c r="B29" s="46" t="s">
        <v>1931</v>
      </c>
      <c r="C29" s="46" t="s">
        <v>1935</v>
      </c>
      <c r="D29" s="46" t="s">
        <v>1938</v>
      </c>
      <c r="E29" s="46" t="s">
        <v>164</v>
      </c>
      <c r="F29" s="46" t="s">
        <v>1969</v>
      </c>
      <c r="G29" s="46" t="s">
        <v>34</v>
      </c>
      <c r="H29" s="46" t="s">
        <v>34</v>
      </c>
      <c r="I29" s="8"/>
      <c r="J29" s="8"/>
      <c r="K29" s="8"/>
      <c r="L29" s="8"/>
      <c r="M29" s="8"/>
      <c r="N29" s="8"/>
      <c r="O29" s="8"/>
      <c r="P29" s="8"/>
      <c r="Q29" s="8"/>
      <c r="R29" s="8"/>
      <c r="S29" s="8"/>
    </row>
    <row r="30" spans="1:19" ht="13">
      <c r="A30" s="8" t="s">
        <v>1479</v>
      </c>
      <c r="B30" s="45" t="s">
        <v>1950</v>
      </c>
      <c r="C30" s="46" t="s">
        <v>1932</v>
      </c>
      <c r="D30" s="46" t="s">
        <v>1938</v>
      </c>
      <c r="E30" s="46" t="s">
        <v>164</v>
      </c>
      <c r="F30" s="46" t="s">
        <v>1970</v>
      </c>
      <c r="G30" s="46" t="s">
        <v>34</v>
      </c>
      <c r="H30" s="46" t="s">
        <v>34</v>
      </c>
      <c r="I30" s="8"/>
      <c r="J30" s="8"/>
      <c r="K30" s="8"/>
      <c r="L30" s="8"/>
      <c r="M30" s="8"/>
      <c r="N30" s="8"/>
      <c r="O30" s="8"/>
      <c r="P30" s="8"/>
      <c r="Q30" s="8"/>
      <c r="R30" s="8"/>
      <c r="S30" s="8"/>
    </row>
    <row r="31" spans="1:19" ht="13">
      <c r="A31" s="8" t="s">
        <v>1499</v>
      </c>
      <c r="B31" s="45" t="s">
        <v>1931</v>
      </c>
      <c r="C31" s="45" t="s">
        <v>1935</v>
      </c>
      <c r="D31" s="45" t="s">
        <v>173</v>
      </c>
      <c r="E31" s="45" t="s">
        <v>164</v>
      </c>
      <c r="F31" s="45" t="s">
        <v>1971</v>
      </c>
      <c r="G31" s="46" t="s">
        <v>34</v>
      </c>
      <c r="H31" s="46" t="s">
        <v>34</v>
      </c>
      <c r="I31" s="8"/>
      <c r="J31" s="8"/>
      <c r="K31" s="8"/>
      <c r="L31" s="8"/>
      <c r="M31" s="8"/>
      <c r="N31" s="8"/>
      <c r="O31" s="8"/>
      <c r="P31" s="8"/>
      <c r="Q31" s="8"/>
      <c r="R31" s="8"/>
      <c r="S31" s="8"/>
    </row>
    <row r="32" spans="1:19" ht="13">
      <c r="A32" s="46" t="s">
        <v>1501</v>
      </c>
      <c r="B32" s="46" t="s">
        <v>1931</v>
      </c>
      <c r="C32" s="46" t="s">
        <v>1937</v>
      </c>
      <c r="D32" s="46" t="s">
        <v>1938</v>
      </c>
      <c r="E32" s="46" t="s">
        <v>164</v>
      </c>
      <c r="F32" s="46" t="s">
        <v>1972</v>
      </c>
      <c r="G32" s="46" t="s">
        <v>34</v>
      </c>
      <c r="H32" s="46" t="s">
        <v>34</v>
      </c>
      <c r="I32" s="8"/>
      <c r="J32" s="8"/>
      <c r="K32" s="8"/>
      <c r="L32" s="8"/>
      <c r="M32" s="8"/>
      <c r="N32" s="8"/>
      <c r="O32" s="8"/>
      <c r="P32" s="8"/>
      <c r="Q32" s="8"/>
      <c r="R32" s="8"/>
      <c r="S32" s="8"/>
    </row>
    <row r="33" spans="1:19" ht="13">
      <c r="A33" s="46" t="s">
        <v>1503</v>
      </c>
      <c r="B33" s="46" t="s">
        <v>1931</v>
      </c>
      <c r="C33" s="46" t="s">
        <v>1935</v>
      </c>
      <c r="D33" s="46" t="s">
        <v>1973</v>
      </c>
      <c r="E33" s="46" t="s">
        <v>164</v>
      </c>
      <c r="F33" s="46" t="s">
        <v>1974</v>
      </c>
      <c r="G33" s="46" t="s">
        <v>34</v>
      </c>
      <c r="H33" s="46" t="s">
        <v>34</v>
      </c>
      <c r="I33" s="8"/>
      <c r="J33" s="8"/>
      <c r="K33" s="8"/>
      <c r="L33" s="8"/>
      <c r="M33" s="8"/>
      <c r="N33" s="8"/>
      <c r="O33" s="8"/>
      <c r="P33" s="8"/>
      <c r="Q33" s="8"/>
      <c r="R33" s="8"/>
      <c r="S33" s="8"/>
    </row>
    <row r="34" spans="1:19" ht="13">
      <c r="A34" s="8" t="s">
        <v>1505</v>
      </c>
      <c r="B34" s="45" t="s">
        <v>1931</v>
      </c>
      <c r="C34" s="45" t="s">
        <v>1935</v>
      </c>
      <c r="D34" s="45" t="s">
        <v>1938</v>
      </c>
      <c r="E34" s="45" t="s">
        <v>164</v>
      </c>
      <c r="F34" s="46" t="s">
        <v>1975</v>
      </c>
      <c r="G34" s="46" t="s">
        <v>34</v>
      </c>
      <c r="H34" s="46" t="s">
        <v>34</v>
      </c>
      <c r="I34" s="8"/>
      <c r="J34" s="8"/>
      <c r="K34" s="8"/>
      <c r="L34" s="8"/>
      <c r="M34" s="8"/>
      <c r="N34" s="8"/>
      <c r="O34" s="8"/>
      <c r="P34" s="8"/>
      <c r="Q34" s="8"/>
      <c r="R34" s="8"/>
      <c r="S34" s="8"/>
    </row>
    <row r="35" spans="1:19" ht="13">
      <c r="A35" s="8" t="s">
        <v>1507</v>
      </c>
      <c r="B35" s="45" t="s">
        <v>1931</v>
      </c>
      <c r="C35" s="45" t="s">
        <v>1935</v>
      </c>
      <c r="D35" s="45" t="s">
        <v>1938</v>
      </c>
      <c r="E35" s="45" t="s">
        <v>164</v>
      </c>
      <c r="F35" s="45" t="s">
        <v>1976</v>
      </c>
      <c r="G35" s="46" t="s">
        <v>34</v>
      </c>
      <c r="H35" s="46" t="s">
        <v>34</v>
      </c>
      <c r="I35" s="8"/>
      <c r="J35" s="8"/>
      <c r="K35" s="8"/>
      <c r="L35" s="8"/>
      <c r="M35" s="8"/>
      <c r="N35" s="8"/>
      <c r="O35" s="8"/>
      <c r="P35" s="8"/>
      <c r="Q35" s="8"/>
      <c r="R35" s="8"/>
      <c r="S35" s="8"/>
    </row>
    <row r="36" spans="1:19" ht="13">
      <c r="A36" s="8" t="s">
        <v>1509</v>
      </c>
      <c r="B36" s="46" t="s">
        <v>1943</v>
      </c>
      <c r="C36" s="46" t="s">
        <v>1937</v>
      </c>
      <c r="D36" s="45" t="s">
        <v>1938</v>
      </c>
      <c r="E36" s="45" t="s">
        <v>164</v>
      </c>
      <c r="F36" s="46" t="s">
        <v>1977</v>
      </c>
      <c r="G36" s="46" t="s">
        <v>34</v>
      </c>
      <c r="H36" s="46" t="s">
        <v>34</v>
      </c>
      <c r="I36" s="8"/>
      <c r="J36" s="8"/>
      <c r="K36" s="8"/>
      <c r="L36" s="8"/>
      <c r="M36" s="8"/>
      <c r="N36" s="8"/>
      <c r="O36" s="8"/>
      <c r="P36" s="8"/>
      <c r="Q36" s="8"/>
      <c r="R36" s="8"/>
      <c r="S36" s="8"/>
    </row>
    <row r="37" spans="1:19" ht="13">
      <c r="A37" s="8" t="s">
        <v>1511</v>
      </c>
      <c r="B37" s="45" t="s">
        <v>1931</v>
      </c>
      <c r="C37" s="45" t="s">
        <v>1932</v>
      </c>
      <c r="D37" s="45" t="s">
        <v>1933</v>
      </c>
      <c r="E37" s="45" t="s">
        <v>164</v>
      </c>
      <c r="F37" s="45" t="s">
        <v>1978</v>
      </c>
      <c r="G37" s="46" t="s">
        <v>34</v>
      </c>
      <c r="H37" s="46" t="s">
        <v>34</v>
      </c>
      <c r="I37" s="8"/>
      <c r="J37" s="8"/>
      <c r="K37" s="8"/>
      <c r="L37" s="8"/>
      <c r="M37" s="8"/>
      <c r="N37" s="8"/>
      <c r="O37" s="8"/>
      <c r="P37" s="8"/>
      <c r="Q37" s="8"/>
      <c r="R37" s="8"/>
      <c r="S37" s="8"/>
    </row>
    <row r="38" spans="1:19" ht="13">
      <c r="A38" s="8" t="s">
        <v>1513</v>
      </c>
      <c r="B38" s="45" t="s">
        <v>1931</v>
      </c>
      <c r="C38" s="45" t="s">
        <v>1937</v>
      </c>
      <c r="D38" s="45" t="s">
        <v>1957</v>
      </c>
      <c r="E38" s="45" t="s">
        <v>164</v>
      </c>
      <c r="F38" s="45" t="s">
        <v>1979</v>
      </c>
      <c r="G38" s="46" t="s">
        <v>34</v>
      </c>
      <c r="H38" s="46" t="s">
        <v>34</v>
      </c>
      <c r="I38" s="8"/>
      <c r="J38" s="8"/>
      <c r="K38" s="8"/>
      <c r="L38" s="8"/>
      <c r="M38" s="8"/>
      <c r="N38" s="8"/>
      <c r="O38" s="8"/>
      <c r="P38" s="8"/>
      <c r="Q38" s="8"/>
      <c r="R38" s="8"/>
      <c r="S38" s="8"/>
    </row>
    <row r="39" spans="1:19" ht="13">
      <c r="A39" s="8" t="s">
        <v>1515</v>
      </c>
      <c r="B39" s="45" t="s">
        <v>1931</v>
      </c>
      <c r="C39" s="45" t="s">
        <v>1935</v>
      </c>
      <c r="D39" s="45" t="s">
        <v>1952</v>
      </c>
      <c r="E39" s="45" t="s">
        <v>164</v>
      </c>
      <c r="F39" s="6" t="s">
        <v>1980</v>
      </c>
      <c r="G39" s="46" t="s">
        <v>34</v>
      </c>
      <c r="H39" s="46" t="s">
        <v>34</v>
      </c>
      <c r="I39" s="8"/>
      <c r="J39" s="8"/>
      <c r="K39" s="8"/>
      <c r="L39" s="8"/>
      <c r="M39" s="8"/>
      <c r="N39" s="8"/>
      <c r="O39" s="8"/>
      <c r="P39" s="8"/>
      <c r="Q39" s="8"/>
      <c r="R39" s="8"/>
      <c r="S39" s="8"/>
    </row>
    <row r="40" spans="1:19" ht="13">
      <c r="A40" s="8" t="s">
        <v>1517</v>
      </c>
      <c r="B40" s="45" t="s">
        <v>1931</v>
      </c>
      <c r="C40" s="45" t="s">
        <v>1937</v>
      </c>
      <c r="D40" s="45" t="s">
        <v>1938</v>
      </c>
      <c r="E40" s="45" t="s">
        <v>164</v>
      </c>
      <c r="F40" s="46" t="s">
        <v>1981</v>
      </c>
      <c r="G40" s="46" t="s">
        <v>34</v>
      </c>
      <c r="H40" s="46" t="s">
        <v>34</v>
      </c>
      <c r="I40" s="8"/>
      <c r="J40" s="8"/>
      <c r="K40" s="8"/>
      <c r="L40" s="8"/>
      <c r="M40" s="8"/>
      <c r="N40" s="8"/>
      <c r="O40" s="8"/>
      <c r="P40" s="8"/>
      <c r="Q40" s="8"/>
      <c r="R40" s="8"/>
      <c r="S40" s="8"/>
    </row>
    <row r="41" spans="1:19" ht="13">
      <c r="A41" s="46" t="s">
        <v>1518</v>
      </c>
      <c r="B41" s="46" t="s">
        <v>1931</v>
      </c>
      <c r="C41" s="46" t="s">
        <v>1935</v>
      </c>
      <c r="D41" s="46" t="s">
        <v>173</v>
      </c>
      <c r="E41" s="46" t="s">
        <v>164</v>
      </c>
      <c r="F41" s="46" t="s">
        <v>1982</v>
      </c>
      <c r="G41" s="46" t="s">
        <v>34</v>
      </c>
      <c r="H41" s="46" t="s">
        <v>34</v>
      </c>
      <c r="I41" s="8"/>
      <c r="J41" s="8"/>
      <c r="K41" s="8"/>
      <c r="L41" s="8"/>
      <c r="M41" s="8"/>
      <c r="N41" s="8"/>
      <c r="O41" s="8"/>
      <c r="P41" s="8"/>
      <c r="Q41" s="8"/>
      <c r="R41" s="8"/>
      <c r="S41" s="8"/>
    </row>
    <row r="42" spans="1:19" ht="13">
      <c r="A42" s="8" t="s">
        <v>1520</v>
      </c>
      <c r="B42" s="45" t="s">
        <v>1931</v>
      </c>
      <c r="C42" s="45" t="s">
        <v>1937</v>
      </c>
      <c r="D42" s="45" t="s">
        <v>1938</v>
      </c>
      <c r="E42" s="45" t="s">
        <v>164</v>
      </c>
      <c r="F42" s="45" t="s">
        <v>1983</v>
      </c>
      <c r="G42" s="46" t="s">
        <v>34</v>
      </c>
      <c r="H42" s="46" t="s">
        <v>34</v>
      </c>
      <c r="I42" s="8"/>
      <c r="J42" s="8"/>
      <c r="K42" s="8"/>
      <c r="L42" s="8"/>
      <c r="M42" s="8"/>
      <c r="N42" s="8"/>
      <c r="O42" s="8"/>
      <c r="P42" s="8"/>
      <c r="Q42" s="8"/>
      <c r="R42" s="8"/>
      <c r="S42" s="8"/>
    </row>
    <row r="43" spans="1:19" ht="13">
      <c r="A43" s="8" t="s">
        <v>1522</v>
      </c>
      <c r="B43" s="45" t="s">
        <v>1931</v>
      </c>
      <c r="C43" s="45" t="s">
        <v>1935</v>
      </c>
      <c r="D43" s="46" t="s">
        <v>1957</v>
      </c>
      <c r="E43" s="45" t="s">
        <v>164</v>
      </c>
      <c r="F43" s="46" t="s">
        <v>1984</v>
      </c>
      <c r="G43" s="46" t="s">
        <v>34</v>
      </c>
      <c r="H43" s="46" t="s">
        <v>34</v>
      </c>
      <c r="I43" s="8"/>
      <c r="J43" s="8"/>
      <c r="K43" s="8"/>
      <c r="L43" s="8"/>
      <c r="M43" s="8"/>
      <c r="N43" s="8"/>
      <c r="O43" s="8"/>
      <c r="P43" s="8"/>
      <c r="Q43" s="8"/>
      <c r="R43" s="8"/>
      <c r="S43" s="8"/>
    </row>
    <row r="44" spans="1:19" ht="13">
      <c r="A44" s="8" t="s">
        <v>1524</v>
      </c>
      <c r="B44" s="45" t="s">
        <v>1950</v>
      </c>
      <c r="C44" s="46" t="s">
        <v>1932</v>
      </c>
      <c r="D44" s="46" t="s">
        <v>1933</v>
      </c>
      <c r="E44" s="46" t="s">
        <v>164</v>
      </c>
      <c r="F44" s="8" t="s">
        <v>214</v>
      </c>
      <c r="G44" s="46" t="s">
        <v>34</v>
      </c>
      <c r="H44" s="46" t="s">
        <v>1985</v>
      </c>
      <c r="I44" s="8"/>
      <c r="J44" s="8"/>
      <c r="K44" s="8"/>
      <c r="L44" s="8"/>
      <c r="M44" s="8"/>
      <c r="N44" s="8"/>
      <c r="O44" s="8"/>
      <c r="P44" s="8"/>
      <c r="Q44" s="8"/>
      <c r="R44" s="8"/>
      <c r="S44" s="8"/>
    </row>
    <row r="45" spans="1:19" ht="13">
      <c r="A45" s="8" t="s">
        <v>1526</v>
      </c>
      <c r="B45" s="45" t="s">
        <v>1950</v>
      </c>
      <c r="C45" s="46" t="s">
        <v>1932</v>
      </c>
      <c r="D45" s="46" t="s">
        <v>1933</v>
      </c>
      <c r="E45" s="46" t="s">
        <v>164</v>
      </c>
      <c r="F45" s="46" t="s">
        <v>1986</v>
      </c>
      <c r="G45" s="46" t="s">
        <v>34</v>
      </c>
      <c r="H45" s="46" t="s">
        <v>34</v>
      </c>
      <c r="I45" s="8"/>
      <c r="J45" s="8"/>
      <c r="K45" s="8"/>
      <c r="L45" s="8"/>
      <c r="M45" s="8"/>
      <c r="N45" s="8"/>
      <c r="O45" s="8"/>
      <c r="P45" s="8"/>
      <c r="Q45" s="8"/>
      <c r="R45" s="8"/>
      <c r="S45" s="8"/>
    </row>
    <row r="46" spans="1:19" ht="13">
      <c r="A46" s="46" t="s">
        <v>1528</v>
      </c>
      <c r="B46" s="46" t="s">
        <v>1931</v>
      </c>
      <c r="C46" s="46" t="s">
        <v>1937</v>
      </c>
      <c r="D46" s="46" t="s">
        <v>1938</v>
      </c>
      <c r="E46" s="46" t="s">
        <v>164</v>
      </c>
      <c r="F46" s="46" t="s">
        <v>1987</v>
      </c>
      <c r="G46" s="46" t="s">
        <v>34</v>
      </c>
      <c r="H46" s="46" t="s">
        <v>34</v>
      </c>
      <c r="I46" s="8"/>
      <c r="J46" s="8"/>
      <c r="K46" s="8"/>
      <c r="L46" s="8"/>
      <c r="M46" s="8"/>
      <c r="N46" s="8"/>
      <c r="O46" s="8"/>
      <c r="P46" s="8"/>
      <c r="Q46" s="8"/>
      <c r="R46" s="8"/>
      <c r="S46" s="8"/>
    </row>
    <row r="47" spans="1:19" ht="13">
      <c r="A47" s="8" t="s">
        <v>1529</v>
      </c>
      <c r="B47" s="45" t="s">
        <v>1931</v>
      </c>
      <c r="C47" s="45" t="s">
        <v>1932</v>
      </c>
      <c r="D47" s="46" t="s">
        <v>1933</v>
      </c>
      <c r="E47" s="45" t="s">
        <v>164</v>
      </c>
      <c r="F47" s="45" t="s">
        <v>1988</v>
      </c>
      <c r="G47" s="46" t="s">
        <v>34</v>
      </c>
      <c r="H47" s="9" t="s">
        <v>1989</v>
      </c>
      <c r="I47" s="8"/>
      <c r="J47" s="8"/>
      <c r="K47" s="8"/>
      <c r="L47" s="8"/>
      <c r="M47" s="8"/>
      <c r="N47" s="8"/>
      <c r="O47" s="8"/>
      <c r="P47" s="8"/>
      <c r="Q47" s="8"/>
      <c r="R47" s="8"/>
      <c r="S47" s="8"/>
    </row>
    <row r="48" spans="1:19" ht="13">
      <c r="A48" s="8" t="s">
        <v>1531</v>
      </c>
      <c r="B48" s="45" t="s">
        <v>1931</v>
      </c>
      <c r="C48" s="45" t="s">
        <v>1937</v>
      </c>
      <c r="D48" s="45" t="s">
        <v>1938</v>
      </c>
      <c r="E48" s="45" t="s">
        <v>164</v>
      </c>
      <c r="F48" s="46" t="s">
        <v>1990</v>
      </c>
      <c r="G48" s="46" t="s">
        <v>34</v>
      </c>
      <c r="H48" s="46" t="s">
        <v>34</v>
      </c>
      <c r="I48" s="8"/>
      <c r="J48" s="8"/>
      <c r="K48" s="8"/>
      <c r="L48" s="8"/>
      <c r="M48" s="8"/>
      <c r="N48" s="8"/>
      <c r="O48" s="8"/>
      <c r="P48" s="8"/>
      <c r="Q48" s="8"/>
      <c r="R48" s="8"/>
      <c r="S48" s="8"/>
    </row>
    <row r="49" spans="1:19" ht="13">
      <c r="A49" s="8" t="s">
        <v>1533</v>
      </c>
      <c r="B49" s="45" t="s">
        <v>1950</v>
      </c>
      <c r="C49" s="46" t="s">
        <v>1935</v>
      </c>
      <c r="D49" s="46" t="s">
        <v>1938</v>
      </c>
      <c r="E49" s="46" t="s">
        <v>164</v>
      </c>
      <c r="F49" s="46" t="s">
        <v>1991</v>
      </c>
      <c r="G49" s="46" t="s">
        <v>34</v>
      </c>
      <c r="H49" s="46" t="s">
        <v>34</v>
      </c>
      <c r="I49" s="8"/>
      <c r="J49" s="8"/>
      <c r="K49" s="8"/>
      <c r="L49" s="8"/>
      <c r="M49" s="8"/>
      <c r="N49" s="8"/>
      <c r="O49" s="8"/>
      <c r="P49" s="8"/>
      <c r="Q49" s="8"/>
      <c r="R49" s="8"/>
      <c r="S49" s="8"/>
    </row>
    <row r="50" spans="1:19" ht="13">
      <c r="A50" s="8" t="s">
        <v>1535</v>
      </c>
      <c r="B50" s="45" t="s">
        <v>1931</v>
      </c>
      <c r="C50" s="45" t="s">
        <v>1935</v>
      </c>
      <c r="D50" s="45" t="s">
        <v>1973</v>
      </c>
      <c r="E50" s="45" t="s">
        <v>164</v>
      </c>
      <c r="F50" s="45" t="s">
        <v>1992</v>
      </c>
      <c r="G50" s="46" t="s">
        <v>34</v>
      </c>
      <c r="H50" s="46" t="s">
        <v>34</v>
      </c>
      <c r="I50" s="8"/>
      <c r="J50" s="8"/>
      <c r="K50" s="8"/>
      <c r="L50" s="8"/>
      <c r="M50" s="8"/>
      <c r="N50" s="8"/>
      <c r="O50" s="8"/>
      <c r="P50" s="8"/>
      <c r="Q50" s="8"/>
      <c r="R50" s="8"/>
      <c r="S50" s="8"/>
    </row>
    <row r="51" spans="1:19" ht="13">
      <c r="A51" s="8" t="s">
        <v>1537</v>
      </c>
      <c r="B51" s="45" t="s">
        <v>1931</v>
      </c>
      <c r="C51" s="45" t="s">
        <v>1935</v>
      </c>
      <c r="D51" s="45" t="s">
        <v>173</v>
      </c>
      <c r="E51" s="45" t="s">
        <v>164</v>
      </c>
      <c r="F51" s="46" t="s">
        <v>1993</v>
      </c>
      <c r="G51" s="46" t="s">
        <v>34</v>
      </c>
      <c r="H51" s="46" t="s">
        <v>34</v>
      </c>
      <c r="I51" s="8"/>
      <c r="J51" s="8"/>
      <c r="K51" s="8"/>
      <c r="L51" s="8"/>
      <c r="M51" s="8"/>
      <c r="N51" s="8"/>
      <c r="O51" s="8"/>
      <c r="P51" s="8"/>
      <c r="Q51" s="8"/>
      <c r="R51" s="8"/>
      <c r="S51" s="8"/>
    </row>
    <row r="52" spans="1:19" ht="13">
      <c r="A52" s="8" t="s">
        <v>1541</v>
      </c>
      <c r="B52" s="45" t="s">
        <v>1931</v>
      </c>
      <c r="C52" s="45" t="s">
        <v>1932</v>
      </c>
      <c r="D52" s="46" t="s">
        <v>1933</v>
      </c>
      <c r="E52" s="46" t="s">
        <v>164</v>
      </c>
      <c r="F52" s="46" t="s">
        <v>1994</v>
      </c>
      <c r="G52" s="46" t="s">
        <v>34</v>
      </c>
      <c r="H52" s="46" t="s">
        <v>34</v>
      </c>
      <c r="I52" s="8"/>
      <c r="J52" s="8"/>
      <c r="K52" s="8"/>
      <c r="L52" s="8"/>
      <c r="M52" s="8"/>
      <c r="N52" s="8"/>
      <c r="O52" s="8"/>
      <c r="P52" s="8"/>
      <c r="Q52" s="8"/>
      <c r="R52" s="8"/>
      <c r="S52" s="8"/>
    </row>
    <row r="53" spans="1:19" ht="13">
      <c r="A53" s="8" t="s">
        <v>1543</v>
      </c>
      <c r="B53" s="45" t="s">
        <v>1950</v>
      </c>
      <c r="C53" s="46" t="s">
        <v>1937</v>
      </c>
      <c r="D53" s="46" t="s">
        <v>1952</v>
      </c>
      <c r="E53" s="46" t="s">
        <v>164</v>
      </c>
      <c r="F53" s="46" t="s">
        <v>1995</v>
      </c>
      <c r="G53" s="46" t="s">
        <v>34</v>
      </c>
      <c r="H53" s="46" t="s">
        <v>34</v>
      </c>
      <c r="I53" s="8"/>
      <c r="J53" s="8"/>
      <c r="K53" s="8"/>
      <c r="L53" s="8"/>
      <c r="M53" s="8"/>
      <c r="N53" s="8"/>
      <c r="O53" s="8"/>
      <c r="P53" s="8"/>
      <c r="Q53" s="8"/>
      <c r="R53" s="8"/>
      <c r="S53" s="8"/>
    </row>
    <row r="54" spans="1:19" ht="13">
      <c r="A54" s="8" t="s">
        <v>1545</v>
      </c>
      <c r="B54" s="45" t="s">
        <v>1931</v>
      </c>
      <c r="C54" s="45" t="s">
        <v>1935</v>
      </c>
      <c r="D54" s="45" t="s">
        <v>173</v>
      </c>
      <c r="E54" s="45" t="s">
        <v>164</v>
      </c>
      <c r="F54" s="45" t="s">
        <v>1996</v>
      </c>
      <c r="G54" s="46" t="s">
        <v>34</v>
      </c>
      <c r="H54" s="46" t="s">
        <v>34</v>
      </c>
      <c r="I54" s="8"/>
      <c r="J54" s="8"/>
      <c r="K54" s="8"/>
      <c r="L54" s="8"/>
      <c r="M54" s="8"/>
      <c r="N54" s="8"/>
      <c r="O54" s="8"/>
      <c r="P54" s="8"/>
      <c r="Q54" s="8"/>
      <c r="R54" s="8"/>
      <c r="S54" s="8"/>
    </row>
    <row r="55" spans="1:19" ht="13">
      <c r="A55" s="8" t="s">
        <v>1547</v>
      </c>
      <c r="B55" s="45" t="s">
        <v>1931</v>
      </c>
      <c r="C55" s="45" t="s">
        <v>1935</v>
      </c>
      <c r="D55" s="45" t="s">
        <v>173</v>
      </c>
      <c r="E55" s="45" t="s">
        <v>164</v>
      </c>
      <c r="F55" s="45" t="s">
        <v>1997</v>
      </c>
      <c r="G55" s="46" t="s">
        <v>34</v>
      </c>
      <c r="H55" s="46" t="s">
        <v>1998</v>
      </c>
      <c r="I55" s="8"/>
      <c r="J55" s="8"/>
      <c r="K55" s="8"/>
      <c r="L55" s="8"/>
      <c r="M55" s="8"/>
      <c r="N55" s="8"/>
      <c r="O55" s="8"/>
      <c r="P55" s="8"/>
      <c r="Q55" s="8"/>
      <c r="R55" s="8"/>
      <c r="S55" s="8"/>
    </row>
    <row r="56" spans="1:19" ht="13">
      <c r="A56" s="47" t="s">
        <v>1549</v>
      </c>
      <c r="B56" s="46" t="s">
        <v>1931</v>
      </c>
      <c r="C56" s="46" t="s">
        <v>1932</v>
      </c>
      <c r="D56" s="46" t="s">
        <v>1933</v>
      </c>
      <c r="E56" s="46" t="s">
        <v>164</v>
      </c>
      <c r="F56" s="46" t="s">
        <v>1999</v>
      </c>
      <c r="G56" s="46" t="s">
        <v>34</v>
      </c>
      <c r="H56" s="46" t="s">
        <v>2000</v>
      </c>
      <c r="I56" s="8"/>
      <c r="J56" s="8"/>
      <c r="K56" s="8"/>
      <c r="L56" s="8"/>
      <c r="M56" s="8"/>
      <c r="N56" s="8"/>
      <c r="O56" s="8"/>
      <c r="P56" s="8"/>
      <c r="Q56" s="8"/>
      <c r="R56" s="8"/>
      <c r="S56" s="8"/>
    </row>
    <row r="57" spans="1:19" ht="13">
      <c r="A57" s="8" t="s">
        <v>1551</v>
      </c>
      <c r="B57" s="45" t="s">
        <v>1931</v>
      </c>
      <c r="C57" s="45" t="s">
        <v>1932</v>
      </c>
      <c r="D57" s="45" t="s">
        <v>1933</v>
      </c>
      <c r="E57" s="45" t="s">
        <v>164</v>
      </c>
      <c r="F57" s="45" t="s">
        <v>2001</v>
      </c>
      <c r="G57" s="46" t="s">
        <v>34</v>
      </c>
      <c r="H57" s="46" t="s">
        <v>2002</v>
      </c>
      <c r="I57" s="8"/>
      <c r="J57" s="8"/>
      <c r="K57" s="8"/>
      <c r="L57" s="8"/>
      <c r="M57" s="8"/>
      <c r="N57" s="8"/>
      <c r="O57" s="8"/>
      <c r="P57" s="8"/>
      <c r="Q57" s="8"/>
      <c r="R57" s="8"/>
      <c r="S57" s="8"/>
    </row>
    <row r="58" spans="1:19" ht="13">
      <c r="A58" s="8" t="s">
        <v>1553</v>
      </c>
      <c r="B58" s="45" t="s">
        <v>1931</v>
      </c>
      <c r="C58" s="45" t="s">
        <v>1935</v>
      </c>
      <c r="D58" s="46" t="s">
        <v>1938</v>
      </c>
      <c r="E58" s="45" t="s">
        <v>164</v>
      </c>
      <c r="F58" s="45" t="s">
        <v>2003</v>
      </c>
      <c r="G58" s="46" t="s">
        <v>34</v>
      </c>
      <c r="H58" s="46" t="s">
        <v>34</v>
      </c>
      <c r="I58" s="8"/>
      <c r="J58" s="8"/>
      <c r="K58" s="8"/>
      <c r="L58" s="8"/>
      <c r="M58" s="8"/>
      <c r="N58" s="8"/>
      <c r="O58" s="8"/>
      <c r="P58" s="8"/>
      <c r="Q58" s="8"/>
      <c r="R58" s="8"/>
      <c r="S58" s="8"/>
    </row>
    <row r="59" spans="1:19" ht="13">
      <c r="A59" s="8" t="s">
        <v>1555</v>
      </c>
      <c r="B59" s="45" t="s">
        <v>2004</v>
      </c>
      <c r="C59" s="46" t="s">
        <v>1935</v>
      </c>
      <c r="D59" s="46" t="s">
        <v>1938</v>
      </c>
      <c r="E59" s="46" t="s">
        <v>164</v>
      </c>
      <c r="F59" s="46" t="s">
        <v>2005</v>
      </c>
      <c r="G59" s="46" t="s">
        <v>34</v>
      </c>
      <c r="H59" s="46" t="s">
        <v>34</v>
      </c>
      <c r="I59" s="8"/>
      <c r="J59" s="8"/>
      <c r="K59" s="8"/>
      <c r="L59" s="8"/>
      <c r="M59" s="8"/>
      <c r="N59" s="8"/>
      <c r="O59" s="8"/>
      <c r="P59" s="8"/>
      <c r="Q59" s="8"/>
      <c r="R59" s="8"/>
      <c r="S59" s="8"/>
    </row>
    <row r="60" spans="1:19" ht="13">
      <c r="A60" s="8" t="s">
        <v>1557</v>
      </c>
      <c r="B60" s="45" t="s">
        <v>1950</v>
      </c>
      <c r="C60" s="46" t="s">
        <v>1935</v>
      </c>
      <c r="D60" s="46" t="s">
        <v>1938</v>
      </c>
      <c r="E60" s="46" t="s">
        <v>164</v>
      </c>
      <c r="F60" s="46" t="s">
        <v>2006</v>
      </c>
      <c r="G60" s="46" t="s">
        <v>34</v>
      </c>
      <c r="H60" s="46" t="s">
        <v>34</v>
      </c>
      <c r="I60" s="8"/>
      <c r="J60" s="8"/>
      <c r="K60" s="8"/>
      <c r="L60" s="8"/>
      <c r="M60" s="8"/>
      <c r="N60" s="8"/>
      <c r="O60" s="8"/>
      <c r="P60" s="8"/>
      <c r="Q60" s="8"/>
      <c r="R60" s="8"/>
      <c r="S60" s="8"/>
    </row>
    <row r="61" spans="1:19" ht="13">
      <c r="A61" s="8" t="s">
        <v>1559</v>
      </c>
      <c r="B61" s="45" t="s">
        <v>1931</v>
      </c>
      <c r="C61" s="45" t="s">
        <v>1937</v>
      </c>
      <c r="D61" s="45" t="s">
        <v>1933</v>
      </c>
      <c r="E61" s="45" t="s">
        <v>164</v>
      </c>
      <c r="F61" s="45" t="s">
        <v>2007</v>
      </c>
      <c r="G61" s="46" t="s">
        <v>34</v>
      </c>
      <c r="H61" s="46" t="s">
        <v>34</v>
      </c>
      <c r="I61" s="8"/>
      <c r="J61" s="8"/>
      <c r="K61" s="8"/>
      <c r="L61" s="8"/>
      <c r="M61" s="8"/>
      <c r="N61" s="8"/>
      <c r="O61" s="8"/>
      <c r="P61" s="8"/>
      <c r="Q61" s="8"/>
      <c r="R61" s="8"/>
      <c r="S61" s="8"/>
    </row>
    <row r="62" spans="1:19" ht="13">
      <c r="A62" s="8" t="s">
        <v>1561</v>
      </c>
      <c r="B62" s="45" t="s">
        <v>1931</v>
      </c>
      <c r="C62" s="45" t="s">
        <v>1935</v>
      </c>
      <c r="D62" s="45" t="s">
        <v>1957</v>
      </c>
      <c r="E62" s="45" t="s">
        <v>164</v>
      </c>
      <c r="F62" s="45" t="s">
        <v>2008</v>
      </c>
      <c r="G62" s="46" t="s">
        <v>34</v>
      </c>
      <c r="H62" s="46" t="s">
        <v>34</v>
      </c>
      <c r="I62" s="8"/>
      <c r="J62" s="8"/>
      <c r="K62" s="8"/>
      <c r="L62" s="8"/>
      <c r="M62" s="8"/>
      <c r="N62" s="8"/>
      <c r="O62" s="8"/>
      <c r="P62" s="8"/>
      <c r="Q62" s="8"/>
      <c r="R62" s="8"/>
      <c r="S62" s="8"/>
    </row>
    <row r="63" spans="1:19" ht="13">
      <c r="A63" s="8" t="s">
        <v>1563</v>
      </c>
      <c r="B63" s="46" t="s">
        <v>1943</v>
      </c>
      <c r="C63" s="46" t="s">
        <v>1937</v>
      </c>
      <c r="D63" s="46" t="s">
        <v>1938</v>
      </c>
      <c r="E63" s="46" t="s">
        <v>164</v>
      </c>
      <c r="F63" s="46" t="s">
        <v>2009</v>
      </c>
      <c r="G63" s="46" t="s">
        <v>34</v>
      </c>
      <c r="H63" s="46" t="s">
        <v>2010</v>
      </c>
      <c r="I63" s="8"/>
      <c r="J63" s="8"/>
      <c r="K63" s="8"/>
      <c r="L63" s="8"/>
      <c r="M63" s="8"/>
      <c r="N63" s="8"/>
      <c r="O63" s="8"/>
      <c r="P63" s="8"/>
      <c r="Q63" s="8"/>
      <c r="R63" s="8"/>
      <c r="S63" s="8"/>
    </row>
    <row r="64" spans="1:19" ht="13">
      <c r="A64" s="8" t="s">
        <v>1565</v>
      </c>
      <c r="B64" s="45" t="s">
        <v>1931</v>
      </c>
      <c r="C64" s="45" t="s">
        <v>1935</v>
      </c>
      <c r="D64" s="45" t="s">
        <v>1938</v>
      </c>
      <c r="E64" s="45" t="s">
        <v>164</v>
      </c>
      <c r="F64" s="46" t="s">
        <v>2011</v>
      </c>
      <c r="G64" s="46" t="s">
        <v>34</v>
      </c>
      <c r="H64" s="46" t="s">
        <v>34</v>
      </c>
      <c r="I64" s="8"/>
      <c r="J64" s="8"/>
      <c r="K64" s="8"/>
      <c r="L64" s="8"/>
      <c r="M64" s="8"/>
      <c r="N64" s="8"/>
      <c r="O64" s="8"/>
      <c r="P64" s="8"/>
      <c r="Q64" s="8"/>
      <c r="R64" s="8"/>
      <c r="S64" s="8"/>
    </row>
    <row r="65" spans="1:19" ht="13">
      <c r="A65" s="8" t="s">
        <v>1567</v>
      </c>
      <c r="B65" s="45" t="s">
        <v>1931</v>
      </c>
      <c r="C65" s="45" t="s">
        <v>1935</v>
      </c>
      <c r="D65" s="45" t="s">
        <v>1938</v>
      </c>
      <c r="E65" s="45" t="s">
        <v>164</v>
      </c>
      <c r="F65" s="46" t="s">
        <v>2012</v>
      </c>
      <c r="G65" s="46" t="s">
        <v>34</v>
      </c>
      <c r="H65" s="46" t="s">
        <v>34</v>
      </c>
      <c r="I65" s="8"/>
      <c r="J65" s="8"/>
      <c r="K65" s="8"/>
      <c r="L65" s="8"/>
      <c r="M65" s="8"/>
      <c r="N65" s="8"/>
      <c r="O65" s="8"/>
      <c r="P65" s="8"/>
      <c r="Q65" s="8"/>
      <c r="R65" s="8"/>
      <c r="S65" s="8"/>
    </row>
    <row r="66" spans="1:19" ht="13">
      <c r="A66" s="8" t="s">
        <v>1569</v>
      </c>
      <c r="B66" s="45" t="s">
        <v>1950</v>
      </c>
      <c r="C66" s="46" t="s">
        <v>1935</v>
      </c>
      <c r="D66" s="46" t="s">
        <v>2013</v>
      </c>
      <c r="E66" s="46" t="s">
        <v>164</v>
      </c>
      <c r="F66" s="46" t="s">
        <v>2014</v>
      </c>
      <c r="G66" s="46" t="s">
        <v>34</v>
      </c>
      <c r="H66" s="46" t="s">
        <v>34</v>
      </c>
      <c r="I66" s="8"/>
      <c r="J66" s="8"/>
      <c r="K66" s="8"/>
      <c r="L66" s="8"/>
      <c r="M66" s="8"/>
      <c r="N66" s="8"/>
      <c r="O66" s="8"/>
      <c r="P66" s="8"/>
      <c r="Q66" s="8"/>
      <c r="R66" s="8"/>
      <c r="S66" s="8"/>
    </row>
    <row r="67" spans="1:19" ht="13">
      <c r="A67" s="8" t="s">
        <v>1571</v>
      </c>
      <c r="B67" s="45" t="s">
        <v>1931</v>
      </c>
      <c r="C67" s="45" t="s">
        <v>1935</v>
      </c>
      <c r="D67" s="45" t="s">
        <v>1938</v>
      </c>
      <c r="E67" s="45" t="s">
        <v>164</v>
      </c>
      <c r="F67" s="46" t="s">
        <v>2015</v>
      </c>
      <c r="G67" s="46" t="s">
        <v>34</v>
      </c>
      <c r="H67" s="46" t="s">
        <v>34</v>
      </c>
      <c r="I67" s="8"/>
      <c r="J67" s="8"/>
      <c r="K67" s="8"/>
      <c r="L67" s="8"/>
      <c r="M67" s="8"/>
      <c r="N67" s="8"/>
      <c r="O67" s="8"/>
      <c r="P67" s="8"/>
      <c r="Q67" s="8"/>
      <c r="R67" s="8"/>
      <c r="S67" s="8"/>
    </row>
    <row r="68" spans="1:19" ht="13">
      <c r="A68" s="8" t="s">
        <v>1573</v>
      </c>
      <c r="B68" s="45" t="s">
        <v>1931</v>
      </c>
      <c r="C68" s="45" t="s">
        <v>1935</v>
      </c>
      <c r="D68" s="45" t="s">
        <v>1938</v>
      </c>
      <c r="E68" s="45" t="s">
        <v>164</v>
      </c>
      <c r="F68" s="46" t="s">
        <v>2016</v>
      </c>
      <c r="G68" s="46" t="s">
        <v>34</v>
      </c>
      <c r="H68" s="46" t="s">
        <v>34</v>
      </c>
      <c r="I68" s="8"/>
      <c r="J68" s="8"/>
      <c r="K68" s="8"/>
      <c r="L68" s="8"/>
      <c r="M68" s="8"/>
      <c r="N68" s="8"/>
      <c r="O68" s="8"/>
      <c r="P68" s="8"/>
      <c r="Q68" s="8"/>
      <c r="R68" s="8"/>
      <c r="S68" s="8"/>
    </row>
    <row r="69" spans="1:19" ht="13">
      <c r="A69" s="8" t="s">
        <v>1575</v>
      </c>
      <c r="B69" s="45" t="s">
        <v>1931</v>
      </c>
      <c r="C69" s="45" t="s">
        <v>1932</v>
      </c>
      <c r="D69" s="46" t="s">
        <v>1946</v>
      </c>
      <c r="E69" s="45" t="s">
        <v>164</v>
      </c>
      <c r="F69" s="46" t="s">
        <v>2017</v>
      </c>
      <c r="G69" s="46" t="s">
        <v>34</v>
      </c>
      <c r="H69" s="46" t="s">
        <v>34</v>
      </c>
      <c r="I69" s="8"/>
      <c r="J69" s="8"/>
      <c r="K69" s="8"/>
      <c r="L69" s="8"/>
      <c r="M69" s="8"/>
      <c r="N69" s="8"/>
      <c r="O69" s="8"/>
      <c r="P69" s="8"/>
      <c r="Q69" s="8"/>
      <c r="R69" s="8"/>
      <c r="S69" s="8"/>
    </row>
    <row r="70" spans="1:19" ht="13">
      <c r="A70" s="8" t="s">
        <v>1577</v>
      </c>
      <c r="B70" s="45" t="s">
        <v>1931</v>
      </c>
      <c r="C70" s="45" t="s">
        <v>1935</v>
      </c>
      <c r="D70" s="45" t="s">
        <v>1938</v>
      </c>
      <c r="E70" s="45" t="s">
        <v>164</v>
      </c>
      <c r="F70" s="46" t="s">
        <v>2018</v>
      </c>
      <c r="G70" s="46" t="s">
        <v>34</v>
      </c>
      <c r="H70" s="46" t="s">
        <v>34</v>
      </c>
      <c r="I70" s="8"/>
      <c r="J70" s="8"/>
      <c r="K70" s="8"/>
      <c r="L70" s="8"/>
      <c r="M70" s="8"/>
      <c r="N70" s="8"/>
      <c r="O70" s="8"/>
      <c r="P70" s="8"/>
      <c r="Q70" s="8"/>
      <c r="R70" s="8"/>
      <c r="S70" s="8"/>
    </row>
    <row r="71" spans="1:19" ht="13">
      <c r="A71" s="8" t="s">
        <v>1579</v>
      </c>
      <c r="B71" s="45" t="s">
        <v>1931</v>
      </c>
      <c r="C71" s="45" t="s">
        <v>1935</v>
      </c>
      <c r="D71" s="46" t="s">
        <v>173</v>
      </c>
      <c r="E71" s="45" t="s">
        <v>164</v>
      </c>
      <c r="F71" s="46" t="s">
        <v>2019</v>
      </c>
      <c r="G71" s="46" t="s">
        <v>34</v>
      </c>
      <c r="H71" s="46" t="s">
        <v>34</v>
      </c>
      <c r="I71" s="8"/>
      <c r="J71" s="8"/>
      <c r="K71" s="8"/>
      <c r="L71" s="8"/>
      <c r="M71" s="8"/>
      <c r="N71" s="8"/>
      <c r="O71" s="8"/>
      <c r="P71" s="8"/>
      <c r="Q71" s="8"/>
      <c r="R71" s="8"/>
      <c r="S71" s="8"/>
    </row>
    <row r="72" spans="1:19" ht="13">
      <c r="A72" s="8" t="s">
        <v>1581</v>
      </c>
      <c r="B72" s="45" t="s">
        <v>1931</v>
      </c>
      <c r="C72" s="45" t="s">
        <v>1935</v>
      </c>
      <c r="D72" s="45" t="s">
        <v>1946</v>
      </c>
      <c r="E72" s="45" t="s">
        <v>164</v>
      </c>
      <c r="F72" s="46" t="s">
        <v>2020</v>
      </c>
      <c r="G72" s="46" t="s">
        <v>34</v>
      </c>
      <c r="H72" s="46" t="s">
        <v>34</v>
      </c>
      <c r="I72" s="8"/>
      <c r="J72" s="8"/>
      <c r="K72" s="8"/>
      <c r="L72" s="8"/>
      <c r="M72" s="8"/>
      <c r="N72" s="8"/>
      <c r="O72" s="8"/>
      <c r="P72" s="8"/>
      <c r="Q72" s="8"/>
      <c r="R72" s="8"/>
      <c r="S72" s="8"/>
    </row>
    <row r="73" spans="1:19" ht="13">
      <c r="A73" s="8" t="s">
        <v>1583</v>
      </c>
      <c r="B73" s="45" t="s">
        <v>1931</v>
      </c>
      <c r="C73" s="46" t="s">
        <v>1935</v>
      </c>
      <c r="D73" s="46" t="s">
        <v>1946</v>
      </c>
      <c r="E73" s="46" t="s">
        <v>164</v>
      </c>
      <c r="F73" s="46" t="s">
        <v>2021</v>
      </c>
      <c r="G73" s="46" t="s">
        <v>34</v>
      </c>
      <c r="H73" s="46" t="s">
        <v>2022</v>
      </c>
      <c r="I73" s="8"/>
      <c r="J73" s="8"/>
      <c r="K73" s="8"/>
      <c r="L73" s="8"/>
      <c r="M73" s="8"/>
      <c r="N73" s="8"/>
      <c r="O73" s="8"/>
      <c r="P73" s="8"/>
      <c r="Q73" s="8"/>
      <c r="R73" s="8"/>
      <c r="S73" s="8"/>
    </row>
    <row r="74" spans="1:19" ht="13">
      <c r="A74" s="8" t="s">
        <v>1585</v>
      </c>
      <c r="B74" s="45" t="s">
        <v>1950</v>
      </c>
      <c r="C74" s="46" t="s">
        <v>1935</v>
      </c>
      <c r="D74" s="46" t="s">
        <v>173</v>
      </c>
      <c r="E74" s="46" t="s">
        <v>164</v>
      </c>
      <c r="F74" s="46" t="s">
        <v>2023</v>
      </c>
      <c r="G74" s="46" t="s">
        <v>34</v>
      </c>
      <c r="H74" s="46" t="s">
        <v>34</v>
      </c>
      <c r="I74" s="8"/>
      <c r="J74" s="8"/>
      <c r="K74" s="8"/>
      <c r="L74" s="8"/>
      <c r="M74" s="8"/>
      <c r="N74" s="8"/>
      <c r="O74" s="8"/>
      <c r="P74" s="8"/>
      <c r="Q74" s="8"/>
      <c r="R74" s="8"/>
      <c r="S74" s="8"/>
    </row>
    <row r="75" spans="1:19" ht="13">
      <c r="A75" s="8" t="s">
        <v>1587</v>
      </c>
      <c r="B75" s="45" t="s">
        <v>1931</v>
      </c>
      <c r="C75" s="45" t="s">
        <v>1935</v>
      </c>
      <c r="D75" s="46" t="s">
        <v>173</v>
      </c>
      <c r="E75" s="45" t="s">
        <v>164</v>
      </c>
      <c r="F75" s="46" t="s">
        <v>2024</v>
      </c>
      <c r="G75" s="46" t="s">
        <v>34</v>
      </c>
      <c r="H75" s="46" t="s">
        <v>34</v>
      </c>
      <c r="I75" s="8"/>
      <c r="J75" s="8"/>
      <c r="K75" s="8"/>
      <c r="L75" s="8"/>
      <c r="M75" s="8"/>
      <c r="N75" s="8"/>
      <c r="O75" s="8"/>
      <c r="P75" s="8"/>
      <c r="Q75" s="8"/>
      <c r="R75" s="8"/>
      <c r="S75" s="8"/>
    </row>
    <row r="76" spans="1:19" ht="13">
      <c r="A76" s="46" t="s">
        <v>1589</v>
      </c>
      <c r="B76" s="46" t="s">
        <v>1950</v>
      </c>
      <c r="C76" s="46" t="s">
        <v>1937</v>
      </c>
      <c r="D76" s="46" t="s">
        <v>1938</v>
      </c>
      <c r="E76" s="46" t="s">
        <v>164</v>
      </c>
      <c r="F76" s="46" t="s">
        <v>2025</v>
      </c>
      <c r="G76" s="46" t="s">
        <v>34</v>
      </c>
      <c r="H76" s="46" t="s">
        <v>2026</v>
      </c>
      <c r="I76" s="8"/>
      <c r="J76" s="8"/>
      <c r="K76" s="8"/>
      <c r="L76" s="8"/>
      <c r="M76" s="8"/>
      <c r="N76" s="8"/>
      <c r="O76" s="8"/>
      <c r="P76" s="8"/>
      <c r="Q76" s="8"/>
      <c r="R76" s="8"/>
      <c r="S76" s="8"/>
    </row>
    <row r="77" spans="1:19" ht="13">
      <c r="A77" s="8" t="s">
        <v>1591</v>
      </c>
      <c r="B77" s="45" t="s">
        <v>1950</v>
      </c>
      <c r="C77" s="46" t="s">
        <v>1935</v>
      </c>
      <c r="D77" s="46" t="s">
        <v>2027</v>
      </c>
      <c r="E77" s="46" t="s">
        <v>164</v>
      </c>
      <c r="F77" s="46" t="s">
        <v>2028</v>
      </c>
      <c r="G77" s="46" t="s">
        <v>34</v>
      </c>
      <c r="H77" s="46" t="s">
        <v>34</v>
      </c>
      <c r="I77" s="8"/>
      <c r="J77" s="8"/>
      <c r="K77" s="8"/>
      <c r="L77" s="8"/>
      <c r="M77" s="8"/>
      <c r="N77" s="8"/>
      <c r="O77" s="8"/>
      <c r="P77" s="8"/>
      <c r="Q77" s="8"/>
      <c r="R77" s="8"/>
      <c r="S77" s="8"/>
    </row>
    <row r="78" spans="1:19" ht="13">
      <c r="A78" s="8" t="s">
        <v>1593</v>
      </c>
      <c r="B78" s="45" t="s">
        <v>1950</v>
      </c>
      <c r="C78" s="46" t="s">
        <v>1935</v>
      </c>
      <c r="D78" s="46" t="s">
        <v>1938</v>
      </c>
      <c r="E78" s="46" t="s">
        <v>164</v>
      </c>
      <c r="F78" s="46" t="s">
        <v>2029</v>
      </c>
      <c r="G78" s="46" t="s">
        <v>34</v>
      </c>
      <c r="H78" s="46" t="s">
        <v>34</v>
      </c>
      <c r="I78" s="8"/>
      <c r="J78" s="8"/>
      <c r="K78" s="8"/>
      <c r="L78" s="8"/>
      <c r="M78" s="8"/>
      <c r="N78" s="8"/>
      <c r="O78" s="8"/>
      <c r="P78" s="8"/>
      <c r="Q78" s="8"/>
      <c r="R78" s="8"/>
      <c r="S78" s="8"/>
    </row>
    <row r="79" spans="1:19" ht="13">
      <c r="A79" s="8" t="s">
        <v>1595</v>
      </c>
      <c r="B79" s="45" t="s">
        <v>1931</v>
      </c>
      <c r="C79" s="45" t="s">
        <v>1937</v>
      </c>
      <c r="D79" s="45" t="s">
        <v>173</v>
      </c>
      <c r="E79" s="45" t="s">
        <v>164</v>
      </c>
      <c r="F79" s="45" t="s">
        <v>2030</v>
      </c>
      <c r="G79" s="46" t="s">
        <v>34</v>
      </c>
      <c r="H79" s="46" t="s">
        <v>34</v>
      </c>
      <c r="I79" s="8"/>
      <c r="J79" s="8"/>
      <c r="K79" s="8"/>
      <c r="L79" s="8"/>
      <c r="M79" s="8"/>
      <c r="N79" s="8"/>
      <c r="O79" s="8"/>
      <c r="P79" s="8"/>
      <c r="Q79" s="8"/>
      <c r="R79" s="8"/>
      <c r="S79" s="8"/>
    </row>
    <row r="80" spans="1:19" ht="13">
      <c r="A80" s="8" t="s">
        <v>1597</v>
      </c>
      <c r="B80" s="45" t="s">
        <v>1950</v>
      </c>
      <c r="C80" s="46" t="s">
        <v>1932</v>
      </c>
      <c r="D80" s="46" t="s">
        <v>1938</v>
      </c>
      <c r="E80" s="46" t="s">
        <v>164</v>
      </c>
      <c r="F80" s="46" t="s">
        <v>2031</v>
      </c>
      <c r="G80" s="46" t="s">
        <v>34</v>
      </c>
      <c r="H80" s="46" t="s">
        <v>34</v>
      </c>
      <c r="I80" s="8"/>
      <c r="J80" s="8"/>
      <c r="K80" s="8"/>
      <c r="L80" s="8"/>
      <c r="M80" s="8"/>
      <c r="N80" s="8"/>
      <c r="O80" s="8"/>
      <c r="P80" s="8"/>
      <c r="Q80" s="8"/>
      <c r="R80" s="8"/>
      <c r="S80" s="8"/>
    </row>
    <row r="81" spans="1:19" ht="13">
      <c r="A81" s="8" t="s">
        <v>1599</v>
      </c>
      <c r="B81" s="45" t="s">
        <v>1931</v>
      </c>
      <c r="C81" s="45" t="s">
        <v>1935</v>
      </c>
      <c r="D81" s="46" t="s">
        <v>1957</v>
      </c>
      <c r="E81" s="45" t="s">
        <v>164</v>
      </c>
      <c r="F81" s="45" t="s">
        <v>2032</v>
      </c>
      <c r="G81" s="46" t="s">
        <v>34</v>
      </c>
      <c r="H81" s="46" t="s">
        <v>34</v>
      </c>
      <c r="I81" s="8"/>
      <c r="J81" s="8"/>
      <c r="K81" s="8"/>
      <c r="L81" s="8"/>
      <c r="M81" s="8"/>
      <c r="N81" s="8"/>
      <c r="O81" s="8"/>
      <c r="P81" s="8"/>
      <c r="Q81" s="8"/>
      <c r="R81" s="8"/>
      <c r="S81" s="8"/>
    </row>
    <row r="82" spans="1:19" ht="13">
      <c r="A82" s="8" t="s">
        <v>1601</v>
      </c>
      <c r="B82" s="45" t="s">
        <v>1931</v>
      </c>
      <c r="C82" s="45" t="s">
        <v>1935</v>
      </c>
      <c r="D82" s="46" t="s">
        <v>173</v>
      </c>
      <c r="E82" s="45" t="s">
        <v>164</v>
      </c>
      <c r="F82" s="45" t="s">
        <v>2033</v>
      </c>
      <c r="G82" s="46" t="s">
        <v>34</v>
      </c>
      <c r="H82" s="46" t="s">
        <v>34</v>
      </c>
      <c r="I82" s="8"/>
      <c r="J82" s="8"/>
      <c r="K82" s="8"/>
      <c r="L82" s="8"/>
      <c r="M82" s="8"/>
      <c r="N82" s="8"/>
      <c r="O82" s="8"/>
      <c r="P82" s="8"/>
      <c r="Q82" s="8"/>
      <c r="R82" s="8"/>
      <c r="S82" s="8"/>
    </row>
    <row r="83" spans="1:19" ht="13">
      <c r="A83" s="8" t="s">
        <v>1603</v>
      </c>
      <c r="B83" s="45" t="s">
        <v>1931</v>
      </c>
      <c r="C83" s="45" t="s">
        <v>1935</v>
      </c>
      <c r="D83" s="46" t="s">
        <v>1957</v>
      </c>
      <c r="E83" s="45" t="s">
        <v>164</v>
      </c>
      <c r="F83" s="45" t="s">
        <v>2034</v>
      </c>
      <c r="G83" s="46" t="s">
        <v>34</v>
      </c>
      <c r="H83" s="46" t="s">
        <v>2035</v>
      </c>
      <c r="I83" s="8"/>
      <c r="J83" s="8"/>
      <c r="K83" s="8"/>
      <c r="L83" s="8"/>
      <c r="M83" s="8"/>
      <c r="N83" s="8"/>
      <c r="O83" s="8"/>
      <c r="P83" s="8"/>
      <c r="Q83" s="8"/>
      <c r="R83" s="8"/>
      <c r="S83" s="8"/>
    </row>
    <row r="84" spans="1:19" ht="13">
      <c r="A84" s="8" t="s">
        <v>1604</v>
      </c>
      <c r="B84" s="45" t="s">
        <v>1931</v>
      </c>
      <c r="C84" s="45" t="s">
        <v>1935</v>
      </c>
      <c r="D84" s="45" t="s">
        <v>1938</v>
      </c>
      <c r="E84" s="45" t="s">
        <v>164</v>
      </c>
      <c r="F84" s="46" t="s">
        <v>2036</v>
      </c>
      <c r="G84" s="46" t="s">
        <v>34</v>
      </c>
      <c r="H84" s="46" t="s">
        <v>34</v>
      </c>
      <c r="I84" s="8"/>
      <c r="J84" s="8"/>
      <c r="K84" s="8"/>
      <c r="L84" s="8"/>
      <c r="M84" s="8"/>
      <c r="N84" s="8"/>
      <c r="O84" s="8"/>
      <c r="P84" s="8"/>
      <c r="Q84" s="8"/>
      <c r="R84" s="8"/>
      <c r="S84" s="8"/>
    </row>
    <row r="85" spans="1:19" ht="13">
      <c r="A85" s="8" t="s">
        <v>1606</v>
      </c>
      <c r="B85" s="45" t="s">
        <v>1950</v>
      </c>
      <c r="C85" s="46" t="s">
        <v>1932</v>
      </c>
      <c r="D85" s="46" t="s">
        <v>1933</v>
      </c>
      <c r="E85" s="46" t="s">
        <v>164</v>
      </c>
      <c r="F85" s="46" t="s">
        <v>2037</v>
      </c>
      <c r="G85" s="46" t="s">
        <v>34</v>
      </c>
      <c r="H85" s="46" t="s">
        <v>34</v>
      </c>
      <c r="I85" s="8"/>
      <c r="J85" s="8"/>
      <c r="K85" s="8"/>
      <c r="L85" s="8"/>
      <c r="M85" s="8"/>
      <c r="N85" s="8"/>
      <c r="O85" s="8"/>
      <c r="P85" s="8"/>
      <c r="Q85" s="8"/>
      <c r="R85" s="8"/>
      <c r="S85" s="8"/>
    </row>
    <row r="86" spans="1:19" ht="13">
      <c r="A86" s="8" t="s">
        <v>1608</v>
      </c>
      <c r="B86" s="45" t="s">
        <v>1950</v>
      </c>
      <c r="C86" s="46" t="s">
        <v>1935</v>
      </c>
      <c r="D86" s="46" t="s">
        <v>1938</v>
      </c>
      <c r="E86" s="46" t="s">
        <v>164</v>
      </c>
      <c r="F86" s="46" t="s">
        <v>2038</v>
      </c>
      <c r="G86" s="46" t="s">
        <v>34</v>
      </c>
      <c r="H86" s="46" t="s">
        <v>34</v>
      </c>
      <c r="I86" s="8"/>
      <c r="J86" s="8"/>
      <c r="K86" s="8"/>
      <c r="L86" s="8"/>
      <c r="M86" s="8"/>
      <c r="N86" s="8"/>
      <c r="O86" s="8"/>
      <c r="P86" s="8"/>
      <c r="Q86" s="8"/>
      <c r="R86" s="8"/>
      <c r="S86" s="8"/>
    </row>
    <row r="87" spans="1:19" ht="13">
      <c r="A87" s="8" t="s">
        <v>1612</v>
      </c>
      <c r="B87" s="45" t="s">
        <v>1931</v>
      </c>
      <c r="C87" s="45" t="s">
        <v>1935</v>
      </c>
      <c r="D87" s="45" t="s">
        <v>1938</v>
      </c>
      <c r="E87" s="45" t="s">
        <v>164</v>
      </c>
      <c r="F87" s="45" t="s">
        <v>2039</v>
      </c>
      <c r="G87" s="46" t="s">
        <v>34</v>
      </c>
      <c r="H87" s="46" t="s">
        <v>34</v>
      </c>
      <c r="I87" s="8"/>
      <c r="J87" s="8"/>
      <c r="K87" s="8"/>
      <c r="L87" s="8"/>
      <c r="M87" s="8"/>
      <c r="N87" s="8"/>
      <c r="O87" s="8"/>
      <c r="P87" s="8"/>
      <c r="Q87" s="8"/>
      <c r="R87" s="8"/>
      <c r="S87" s="8"/>
    </row>
    <row r="88" spans="1:19" ht="13">
      <c r="A88" s="8" t="s">
        <v>1616</v>
      </c>
      <c r="B88" s="45" t="s">
        <v>1931</v>
      </c>
      <c r="C88" s="45" t="s">
        <v>1932</v>
      </c>
      <c r="D88" s="45" t="s">
        <v>173</v>
      </c>
      <c r="E88" s="45" t="s">
        <v>164</v>
      </c>
      <c r="F88" s="45" t="s">
        <v>2040</v>
      </c>
      <c r="G88" s="46" t="s">
        <v>34</v>
      </c>
      <c r="H88" s="46" t="s">
        <v>34</v>
      </c>
      <c r="I88" s="8"/>
      <c r="J88" s="8"/>
      <c r="K88" s="8"/>
      <c r="L88" s="8"/>
      <c r="M88" s="8"/>
      <c r="N88" s="8"/>
      <c r="O88" s="8"/>
      <c r="P88" s="8"/>
      <c r="Q88" s="8"/>
      <c r="R88" s="8"/>
      <c r="S88" s="8"/>
    </row>
    <row r="89" spans="1:19" ht="13">
      <c r="A89" s="46" t="s">
        <v>1618</v>
      </c>
      <c r="B89" s="46" t="s">
        <v>1931</v>
      </c>
      <c r="C89" s="46" t="s">
        <v>1935</v>
      </c>
      <c r="D89" s="46" t="s">
        <v>1938</v>
      </c>
      <c r="E89" s="46" t="s">
        <v>164</v>
      </c>
      <c r="F89" s="46" t="s">
        <v>2041</v>
      </c>
      <c r="G89" s="46" t="s">
        <v>34</v>
      </c>
      <c r="H89" s="46" t="s">
        <v>34</v>
      </c>
      <c r="I89" s="8"/>
      <c r="J89" s="8"/>
      <c r="K89" s="8"/>
      <c r="L89" s="8"/>
      <c r="M89" s="8"/>
      <c r="N89" s="8"/>
      <c r="O89" s="8"/>
      <c r="P89" s="8"/>
      <c r="Q89" s="8"/>
      <c r="R89" s="8"/>
      <c r="S89" s="8"/>
    </row>
    <row r="90" spans="1:19" ht="13">
      <c r="A90" s="8" t="s">
        <v>1620</v>
      </c>
      <c r="B90" s="45" t="s">
        <v>1950</v>
      </c>
      <c r="C90" s="46" t="s">
        <v>1935</v>
      </c>
      <c r="D90" s="46" t="s">
        <v>173</v>
      </c>
      <c r="E90" s="46" t="s">
        <v>164</v>
      </c>
      <c r="F90" s="46" t="s">
        <v>2042</v>
      </c>
      <c r="G90" s="46" t="s">
        <v>34</v>
      </c>
      <c r="H90" s="46" t="s">
        <v>34</v>
      </c>
      <c r="I90" s="8"/>
      <c r="J90" s="8"/>
      <c r="K90" s="8"/>
      <c r="L90" s="8"/>
      <c r="M90" s="8"/>
      <c r="N90" s="8"/>
      <c r="O90" s="8"/>
      <c r="P90" s="8"/>
      <c r="Q90" s="8"/>
      <c r="R90" s="8"/>
      <c r="S90" s="8"/>
    </row>
    <row r="91" spans="1:19" ht="13">
      <c r="A91" s="8" t="s">
        <v>1622</v>
      </c>
      <c r="B91" s="45" t="s">
        <v>1931</v>
      </c>
      <c r="C91" s="45" t="s">
        <v>1935</v>
      </c>
      <c r="D91" s="45" t="s">
        <v>1938</v>
      </c>
      <c r="E91" s="45" t="s">
        <v>164</v>
      </c>
      <c r="F91" s="45" t="s">
        <v>2043</v>
      </c>
      <c r="G91" s="46" t="s">
        <v>2044</v>
      </c>
      <c r="H91" s="46" t="s">
        <v>34</v>
      </c>
      <c r="I91" s="8"/>
      <c r="J91" s="8"/>
      <c r="K91" s="8"/>
      <c r="L91" s="8"/>
      <c r="M91" s="8"/>
      <c r="N91" s="8"/>
      <c r="O91" s="8"/>
      <c r="P91" s="8"/>
      <c r="Q91" s="8"/>
      <c r="R91" s="8"/>
      <c r="S91" s="8"/>
    </row>
    <row r="92" spans="1:19" ht="13.5" customHeight="1">
      <c r="A92" s="8" t="s">
        <v>1624</v>
      </c>
      <c r="B92" s="45" t="s">
        <v>1931</v>
      </c>
      <c r="C92" s="45" t="s">
        <v>1935</v>
      </c>
      <c r="D92" s="45" t="s">
        <v>1938</v>
      </c>
      <c r="E92" s="45" t="s">
        <v>164</v>
      </c>
      <c r="F92" s="45" t="s">
        <v>2045</v>
      </c>
      <c r="G92" s="46" t="s">
        <v>2044</v>
      </c>
      <c r="H92" s="46" t="s">
        <v>34</v>
      </c>
      <c r="I92" s="8"/>
      <c r="J92" s="8"/>
      <c r="K92" s="8"/>
      <c r="L92" s="8"/>
      <c r="M92" s="8"/>
      <c r="N92" s="8"/>
      <c r="O92" s="8"/>
      <c r="P92" s="8"/>
      <c r="Q92" s="8"/>
      <c r="R92" s="8"/>
      <c r="S92" s="8"/>
    </row>
    <row r="93" spans="1:19" ht="13">
      <c r="A93" s="8" t="s">
        <v>1625</v>
      </c>
      <c r="B93" s="45" t="s">
        <v>1950</v>
      </c>
      <c r="C93" s="46" t="s">
        <v>1935</v>
      </c>
      <c r="D93" s="46" t="s">
        <v>2013</v>
      </c>
      <c r="E93" s="46" t="s">
        <v>164</v>
      </c>
      <c r="F93" s="46" t="s">
        <v>2046</v>
      </c>
      <c r="G93" s="46" t="s">
        <v>34</v>
      </c>
      <c r="H93" s="46" t="s">
        <v>34</v>
      </c>
      <c r="I93" s="8"/>
      <c r="J93" s="8"/>
      <c r="K93" s="8"/>
      <c r="L93" s="8"/>
      <c r="M93" s="8"/>
      <c r="N93" s="8"/>
      <c r="O93" s="8"/>
      <c r="P93" s="8"/>
      <c r="Q93" s="8"/>
      <c r="R93" s="8"/>
      <c r="S93" s="8"/>
    </row>
    <row r="94" spans="1:19" ht="13">
      <c r="A94" s="8" t="s">
        <v>1627</v>
      </c>
      <c r="B94" s="45" t="s">
        <v>1931</v>
      </c>
      <c r="C94" s="45" t="s">
        <v>1932</v>
      </c>
      <c r="D94" s="46" t="s">
        <v>1933</v>
      </c>
      <c r="E94" s="45" t="s">
        <v>164</v>
      </c>
      <c r="F94" s="46" t="s">
        <v>2047</v>
      </c>
      <c r="G94" s="46" t="s">
        <v>34</v>
      </c>
      <c r="H94" s="46" t="s">
        <v>34</v>
      </c>
      <c r="I94" s="8"/>
      <c r="J94" s="8"/>
      <c r="K94" s="8"/>
      <c r="L94" s="8"/>
      <c r="M94" s="8"/>
      <c r="N94" s="8"/>
      <c r="O94" s="8"/>
      <c r="P94" s="8"/>
      <c r="Q94" s="8"/>
      <c r="R94" s="8"/>
      <c r="S94" s="8"/>
    </row>
    <row r="95" spans="1:19" ht="13">
      <c r="A95" s="8" t="s">
        <v>1629</v>
      </c>
      <c r="B95" s="45" t="s">
        <v>1931</v>
      </c>
      <c r="C95" s="46" t="s">
        <v>1937</v>
      </c>
      <c r="D95" s="46" t="s">
        <v>2048</v>
      </c>
      <c r="E95" s="45" t="s">
        <v>164</v>
      </c>
      <c r="F95" s="46" t="s">
        <v>2049</v>
      </c>
      <c r="G95" s="46" t="s">
        <v>34</v>
      </c>
      <c r="H95" s="46" t="s">
        <v>2050</v>
      </c>
      <c r="I95" s="8"/>
      <c r="J95" s="8"/>
      <c r="K95" s="8"/>
      <c r="L95" s="8"/>
      <c r="M95" s="8"/>
      <c r="N95" s="8"/>
      <c r="O95" s="8"/>
      <c r="P95" s="8"/>
      <c r="Q95" s="8"/>
      <c r="R95" s="8"/>
      <c r="S95" s="8"/>
    </row>
    <row r="96" spans="1:19" ht="13">
      <c r="A96" s="8" t="s">
        <v>1631</v>
      </c>
      <c r="B96" s="45" t="s">
        <v>1950</v>
      </c>
      <c r="C96" s="46" t="s">
        <v>1935</v>
      </c>
      <c r="D96" s="46" t="s">
        <v>1946</v>
      </c>
      <c r="E96" s="46" t="s">
        <v>164</v>
      </c>
      <c r="F96" s="46" t="s">
        <v>2051</v>
      </c>
      <c r="G96" s="46" t="s">
        <v>34</v>
      </c>
      <c r="H96" s="46" t="s">
        <v>34</v>
      </c>
      <c r="I96" s="8"/>
      <c r="J96" s="8"/>
      <c r="K96" s="8"/>
      <c r="L96" s="8"/>
      <c r="M96" s="8"/>
      <c r="N96" s="8"/>
      <c r="O96" s="8"/>
      <c r="P96" s="8"/>
      <c r="Q96" s="8"/>
      <c r="R96" s="8"/>
      <c r="S96" s="8"/>
    </row>
    <row r="97" spans="1:19" ht="13">
      <c r="A97" s="8" t="s">
        <v>1633</v>
      </c>
      <c r="B97" s="45" t="s">
        <v>1950</v>
      </c>
      <c r="C97" s="46" t="s">
        <v>1935</v>
      </c>
      <c r="D97" s="46" t="s">
        <v>1938</v>
      </c>
      <c r="E97" s="46" t="s">
        <v>164</v>
      </c>
      <c r="F97" s="46" t="s">
        <v>2052</v>
      </c>
      <c r="G97" s="46" t="s">
        <v>34</v>
      </c>
      <c r="H97" s="46" t="s">
        <v>34</v>
      </c>
      <c r="I97" s="8"/>
      <c r="J97" s="8"/>
      <c r="K97" s="8"/>
      <c r="L97" s="8"/>
      <c r="M97" s="8"/>
      <c r="N97" s="8"/>
      <c r="O97" s="8"/>
      <c r="P97" s="8"/>
      <c r="Q97" s="8"/>
      <c r="R97" s="8"/>
      <c r="S97" s="8"/>
    </row>
    <row r="98" spans="1:19" ht="15" customHeight="1">
      <c r="A98" s="46" t="s">
        <v>1635</v>
      </c>
      <c r="B98" s="46" t="s">
        <v>1931</v>
      </c>
      <c r="C98" s="46" t="s">
        <v>1935</v>
      </c>
      <c r="D98" s="46" t="s">
        <v>173</v>
      </c>
      <c r="E98" s="46" t="s">
        <v>164</v>
      </c>
      <c r="F98" s="46" t="s">
        <v>2053</v>
      </c>
      <c r="G98" s="46" t="s">
        <v>34</v>
      </c>
      <c r="H98" s="46" t="s">
        <v>34</v>
      </c>
      <c r="I98" s="8"/>
      <c r="J98" s="8"/>
      <c r="K98" s="8"/>
      <c r="L98" s="8"/>
      <c r="M98" s="8"/>
      <c r="N98" s="8"/>
      <c r="O98" s="8"/>
      <c r="P98" s="8"/>
      <c r="Q98" s="8"/>
      <c r="R98" s="8"/>
      <c r="S98" s="8"/>
    </row>
    <row r="99" spans="1:19" ht="13">
      <c r="A99" s="8" t="s">
        <v>1637</v>
      </c>
      <c r="B99" s="45" t="s">
        <v>1931</v>
      </c>
      <c r="C99" s="46" t="s">
        <v>1937</v>
      </c>
      <c r="D99" s="45" t="s">
        <v>1946</v>
      </c>
      <c r="E99" s="45" t="s">
        <v>164</v>
      </c>
      <c r="F99" s="46" t="s">
        <v>2054</v>
      </c>
      <c r="G99" s="46" t="s">
        <v>34</v>
      </c>
      <c r="H99" s="46" t="s">
        <v>34</v>
      </c>
      <c r="I99" s="8"/>
      <c r="J99" s="8"/>
      <c r="K99" s="8"/>
      <c r="L99" s="8"/>
      <c r="M99" s="8"/>
      <c r="N99" s="8"/>
      <c r="O99" s="8"/>
      <c r="P99" s="8"/>
      <c r="Q99" s="8"/>
      <c r="R99" s="8"/>
      <c r="S99" s="8"/>
    </row>
    <row r="100" spans="1:19" ht="13">
      <c r="A100" s="8" t="s">
        <v>1639</v>
      </c>
      <c r="B100" s="45" t="s">
        <v>1931</v>
      </c>
      <c r="C100" s="45" t="s">
        <v>1935</v>
      </c>
      <c r="D100" s="45" t="s">
        <v>173</v>
      </c>
      <c r="E100" s="45" t="s">
        <v>164</v>
      </c>
      <c r="F100" s="46" t="s">
        <v>2055</v>
      </c>
      <c r="G100" s="46" t="s">
        <v>34</v>
      </c>
      <c r="H100" s="46" t="s">
        <v>34</v>
      </c>
      <c r="I100" s="8"/>
      <c r="J100" s="8"/>
      <c r="K100" s="8"/>
      <c r="L100" s="8"/>
      <c r="M100" s="8"/>
      <c r="N100" s="8"/>
      <c r="O100" s="8"/>
      <c r="P100" s="8"/>
      <c r="Q100" s="8"/>
      <c r="R100" s="8"/>
      <c r="S100" s="8"/>
    </row>
    <row r="101" spans="1:19" ht="13">
      <c r="A101" s="8" t="s">
        <v>1641</v>
      </c>
      <c r="B101" s="45" t="s">
        <v>1931</v>
      </c>
      <c r="C101" s="45" t="s">
        <v>1935</v>
      </c>
      <c r="D101" s="46" t="s">
        <v>1933</v>
      </c>
      <c r="E101" s="45" t="s">
        <v>164</v>
      </c>
      <c r="F101" s="46" t="s">
        <v>2056</v>
      </c>
      <c r="G101" s="46" t="s">
        <v>34</v>
      </c>
      <c r="H101" s="46" t="s">
        <v>34</v>
      </c>
      <c r="I101" s="8"/>
      <c r="J101" s="8"/>
      <c r="K101" s="8"/>
      <c r="L101" s="8"/>
      <c r="M101" s="8"/>
      <c r="N101" s="8"/>
      <c r="O101" s="8"/>
      <c r="P101" s="8"/>
      <c r="Q101" s="8"/>
      <c r="R101" s="8"/>
      <c r="S101" s="8"/>
    </row>
    <row r="102" spans="1:19" ht="13">
      <c r="A102" s="8" t="s">
        <v>1643</v>
      </c>
      <c r="B102" s="45" t="s">
        <v>1931</v>
      </c>
      <c r="C102" s="45" t="s">
        <v>1935</v>
      </c>
      <c r="D102" s="45" t="s">
        <v>1952</v>
      </c>
      <c r="E102" s="45" t="s">
        <v>164</v>
      </c>
      <c r="F102" s="45" t="s">
        <v>2057</v>
      </c>
      <c r="G102" s="46" t="s">
        <v>34</v>
      </c>
      <c r="H102" s="46" t="s">
        <v>34</v>
      </c>
      <c r="I102" s="8"/>
      <c r="J102" s="8"/>
      <c r="K102" s="8"/>
      <c r="L102" s="8"/>
      <c r="M102" s="8"/>
      <c r="N102" s="8"/>
      <c r="O102" s="8"/>
      <c r="P102" s="8"/>
      <c r="Q102" s="8"/>
      <c r="R102" s="8"/>
      <c r="S102" s="8"/>
    </row>
    <row r="103" spans="1:19" ht="13">
      <c r="A103" s="8" t="s">
        <v>1645</v>
      </c>
      <c r="B103" s="45" t="s">
        <v>1931</v>
      </c>
      <c r="C103" s="45" t="s">
        <v>1935</v>
      </c>
      <c r="D103" s="45" t="s">
        <v>1973</v>
      </c>
      <c r="E103" s="45" t="s">
        <v>164</v>
      </c>
      <c r="F103" s="45" t="s">
        <v>2058</v>
      </c>
      <c r="G103" s="46" t="s">
        <v>34</v>
      </c>
      <c r="H103" s="46" t="s">
        <v>34</v>
      </c>
      <c r="I103" s="8"/>
      <c r="J103" s="8"/>
      <c r="K103" s="8"/>
      <c r="L103" s="8"/>
      <c r="M103" s="8"/>
      <c r="N103" s="8"/>
      <c r="O103" s="8"/>
      <c r="P103" s="8"/>
      <c r="Q103" s="8"/>
      <c r="R103" s="8"/>
      <c r="S103" s="8"/>
    </row>
    <row r="104" spans="1:19" ht="13">
      <c r="A104" s="46" t="s">
        <v>1647</v>
      </c>
      <c r="B104" s="46" t="s">
        <v>1950</v>
      </c>
      <c r="C104" s="46" t="s">
        <v>1935</v>
      </c>
      <c r="D104" s="46" t="s">
        <v>1938</v>
      </c>
      <c r="E104" s="46" t="s">
        <v>164</v>
      </c>
      <c r="F104" s="46" t="s">
        <v>34</v>
      </c>
      <c r="G104" s="46" t="s">
        <v>34</v>
      </c>
      <c r="H104" s="46" t="s">
        <v>34</v>
      </c>
      <c r="I104" s="8"/>
      <c r="J104" s="8"/>
      <c r="K104" s="8"/>
      <c r="L104" s="8"/>
      <c r="M104" s="8"/>
      <c r="N104" s="8"/>
      <c r="O104" s="8"/>
      <c r="P104" s="8"/>
      <c r="Q104" s="8"/>
      <c r="R104" s="8"/>
      <c r="S104" s="8"/>
    </row>
    <row r="105" spans="1:19" ht="13">
      <c r="A105" s="8" t="s">
        <v>1649</v>
      </c>
      <c r="B105" s="45" t="s">
        <v>1931</v>
      </c>
      <c r="C105" s="45" t="s">
        <v>1935</v>
      </c>
      <c r="D105" s="45" t="s">
        <v>1952</v>
      </c>
      <c r="E105" s="46" t="s">
        <v>164</v>
      </c>
      <c r="F105" s="46" t="s">
        <v>2059</v>
      </c>
      <c r="G105" s="46" t="s">
        <v>34</v>
      </c>
      <c r="H105" s="46" t="s">
        <v>34</v>
      </c>
      <c r="I105" s="8"/>
      <c r="J105" s="8"/>
      <c r="K105" s="8"/>
      <c r="L105" s="8"/>
      <c r="M105" s="8"/>
      <c r="N105" s="8"/>
      <c r="O105" s="8"/>
      <c r="P105" s="8"/>
      <c r="Q105" s="8"/>
      <c r="R105" s="8"/>
      <c r="S105" s="8"/>
    </row>
    <row r="106" spans="1:19" ht="13">
      <c r="A106" s="8" t="s">
        <v>1651</v>
      </c>
      <c r="B106" s="45" t="s">
        <v>1931</v>
      </c>
      <c r="C106" s="46" t="s">
        <v>1935</v>
      </c>
      <c r="D106" s="45" t="s">
        <v>1957</v>
      </c>
      <c r="E106" s="46" t="s">
        <v>164</v>
      </c>
      <c r="F106" s="46" t="s">
        <v>34</v>
      </c>
      <c r="G106" s="46" t="s">
        <v>34</v>
      </c>
      <c r="H106" s="46" t="s">
        <v>34</v>
      </c>
      <c r="I106" s="8"/>
      <c r="J106" s="8"/>
      <c r="K106" s="8"/>
      <c r="L106" s="8"/>
      <c r="M106" s="8"/>
      <c r="N106" s="8"/>
      <c r="O106" s="8"/>
      <c r="P106" s="8"/>
      <c r="Q106" s="8"/>
      <c r="R106" s="8"/>
      <c r="S106" s="8"/>
    </row>
    <row r="107" spans="1:19" ht="13">
      <c r="A107" s="8" t="s">
        <v>1653</v>
      </c>
      <c r="B107" s="45" t="s">
        <v>1931</v>
      </c>
      <c r="C107" s="45" t="s">
        <v>1932</v>
      </c>
      <c r="D107" s="45" t="s">
        <v>1933</v>
      </c>
      <c r="E107" s="45" t="s">
        <v>164</v>
      </c>
      <c r="F107" s="45" t="s">
        <v>2060</v>
      </c>
      <c r="G107" s="46" t="s">
        <v>34</v>
      </c>
      <c r="H107" s="46" t="s">
        <v>34</v>
      </c>
      <c r="I107" s="8"/>
      <c r="J107" s="8"/>
      <c r="K107" s="8"/>
      <c r="L107" s="8"/>
      <c r="M107" s="8"/>
      <c r="N107" s="8"/>
      <c r="O107" s="8"/>
      <c r="P107" s="8"/>
      <c r="Q107" s="8"/>
      <c r="R107" s="8"/>
      <c r="S107" s="8"/>
    </row>
    <row r="108" spans="1:19" ht="13">
      <c r="A108" s="8" t="s">
        <v>1657</v>
      </c>
      <c r="B108" s="45" t="s">
        <v>1931</v>
      </c>
      <c r="C108" s="45" t="s">
        <v>1932</v>
      </c>
      <c r="D108" s="45" t="s">
        <v>1933</v>
      </c>
      <c r="E108" s="45" t="s">
        <v>164</v>
      </c>
      <c r="F108" s="46" t="s">
        <v>2061</v>
      </c>
      <c r="G108" s="46" t="s">
        <v>34</v>
      </c>
      <c r="H108" s="46" t="s">
        <v>34</v>
      </c>
      <c r="I108" s="8"/>
      <c r="J108" s="8"/>
      <c r="K108" s="8"/>
      <c r="L108" s="8"/>
      <c r="M108" s="8"/>
      <c r="N108" s="8"/>
      <c r="O108" s="8"/>
      <c r="P108" s="8"/>
      <c r="Q108" s="8"/>
      <c r="R108" s="8"/>
      <c r="S108" s="8"/>
    </row>
    <row r="109" spans="1:19" ht="13">
      <c r="A109" s="8" t="s">
        <v>1659</v>
      </c>
      <c r="B109" s="46" t="s">
        <v>1931</v>
      </c>
      <c r="C109" s="46" t="s">
        <v>1935</v>
      </c>
      <c r="D109" s="46" t="s">
        <v>1938</v>
      </c>
      <c r="E109" s="46" t="s">
        <v>164</v>
      </c>
      <c r="F109" s="46" t="s">
        <v>2062</v>
      </c>
      <c r="G109" s="46" t="s">
        <v>34</v>
      </c>
      <c r="H109" s="46" t="s">
        <v>34</v>
      </c>
      <c r="I109" s="8"/>
      <c r="J109" s="8"/>
      <c r="K109" s="8"/>
      <c r="L109" s="8"/>
      <c r="M109" s="8"/>
      <c r="N109" s="8"/>
      <c r="O109" s="8"/>
      <c r="P109" s="8"/>
      <c r="Q109" s="8"/>
      <c r="R109" s="8"/>
      <c r="S109" s="8"/>
    </row>
    <row r="110" spans="1:19" ht="13">
      <c r="A110" s="8" t="s">
        <v>1662</v>
      </c>
      <c r="B110" s="45" t="s">
        <v>1931</v>
      </c>
      <c r="C110" s="45" t="s">
        <v>1935</v>
      </c>
      <c r="D110" s="46" t="s">
        <v>2048</v>
      </c>
      <c r="E110" s="45" t="s">
        <v>164</v>
      </c>
      <c r="F110" s="45" t="s">
        <v>2063</v>
      </c>
      <c r="G110" s="46" t="s">
        <v>34</v>
      </c>
      <c r="H110" s="46" t="s">
        <v>34</v>
      </c>
      <c r="I110" s="8"/>
      <c r="J110" s="8"/>
      <c r="K110" s="8"/>
      <c r="L110" s="8"/>
      <c r="M110" s="8"/>
      <c r="N110" s="8"/>
      <c r="O110" s="8"/>
      <c r="P110" s="8"/>
      <c r="Q110" s="8"/>
      <c r="R110" s="8"/>
      <c r="S110" s="8"/>
    </row>
    <row r="111" spans="1:19" ht="13">
      <c r="A111" s="8" t="s">
        <v>1664</v>
      </c>
      <c r="B111" s="45" t="s">
        <v>1950</v>
      </c>
      <c r="C111" s="46" t="s">
        <v>1935</v>
      </c>
      <c r="D111" s="46" t="s">
        <v>1938</v>
      </c>
      <c r="E111" s="46" t="s">
        <v>164</v>
      </c>
      <c r="F111" s="46" t="s">
        <v>2064</v>
      </c>
      <c r="G111" s="46" t="s">
        <v>34</v>
      </c>
      <c r="H111" s="46" t="s">
        <v>34</v>
      </c>
      <c r="I111" s="8"/>
      <c r="J111" s="8"/>
      <c r="K111" s="8"/>
      <c r="L111" s="8"/>
      <c r="M111" s="8"/>
      <c r="N111" s="8"/>
      <c r="O111" s="8"/>
      <c r="P111" s="8"/>
      <c r="Q111" s="8"/>
      <c r="R111" s="8"/>
      <c r="S111" s="8"/>
    </row>
    <row r="112" spans="1:19" ht="13">
      <c r="A112" s="8" t="s">
        <v>1666</v>
      </c>
      <c r="B112" s="45" t="s">
        <v>1950</v>
      </c>
      <c r="C112" s="46" t="s">
        <v>1937</v>
      </c>
      <c r="D112" s="46" t="s">
        <v>1938</v>
      </c>
      <c r="E112" s="46" t="s">
        <v>164</v>
      </c>
      <c r="F112" s="46" t="s">
        <v>2064</v>
      </c>
      <c r="G112" s="46" t="s">
        <v>34</v>
      </c>
      <c r="H112" s="46" t="s">
        <v>34</v>
      </c>
      <c r="I112" s="8"/>
      <c r="J112" s="8"/>
      <c r="K112" s="8"/>
      <c r="L112" s="8"/>
      <c r="M112" s="8"/>
      <c r="N112" s="8"/>
      <c r="O112" s="8"/>
      <c r="P112" s="8"/>
      <c r="Q112" s="8"/>
      <c r="R112" s="8"/>
      <c r="S112" s="8"/>
    </row>
    <row r="113" spans="1:19" ht="13">
      <c r="A113" s="46" t="s">
        <v>1668</v>
      </c>
      <c r="B113" s="46" t="s">
        <v>1931</v>
      </c>
      <c r="C113" s="46" t="s">
        <v>1937</v>
      </c>
      <c r="D113" s="46" t="s">
        <v>1957</v>
      </c>
      <c r="E113" s="46" t="s">
        <v>164</v>
      </c>
      <c r="F113" s="46" t="s">
        <v>2065</v>
      </c>
      <c r="G113" s="46" t="s">
        <v>34</v>
      </c>
      <c r="H113" s="46" t="s">
        <v>34</v>
      </c>
      <c r="I113" s="8"/>
      <c r="J113" s="8"/>
      <c r="K113" s="8"/>
      <c r="L113" s="8"/>
      <c r="M113" s="8"/>
      <c r="N113" s="8"/>
      <c r="O113" s="8"/>
      <c r="P113" s="8"/>
      <c r="Q113" s="8"/>
      <c r="R113" s="8"/>
      <c r="S113" s="8"/>
    </row>
    <row r="114" spans="1:19" ht="13">
      <c r="A114" s="8" t="s">
        <v>1670</v>
      </c>
      <c r="B114" s="45" t="s">
        <v>1931</v>
      </c>
      <c r="C114" s="46" t="s">
        <v>1932</v>
      </c>
      <c r="D114" s="46" t="s">
        <v>1933</v>
      </c>
      <c r="E114" s="45" t="s">
        <v>164</v>
      </c>
      <c r="F114" s="45" t="s">
        <v>2066</v>
      </c>
      <c r="G114" s="46" t="s">
        <v>34</v>
      </c>
      <c r="H114" s="46" t="s">
        <v>34</v>
      </c>
      <c r="I114" s="8"/>
      <c r="J114" s="8"/>
      <c r="K114" s="8"/>
      <c r="L114" s="8"/>
      <c r="M114" s="8"/>
      <c r="N114" s="8"/>
      <c r="O114" s="8"/>
      <c r="P114" s="8"/>
      <c r="Q114" s="8"/>
      <c r="R114" s="8"/>
      <c r="S114" s="8"/>
    </row>
    <row r="115" spans="1:19" ht="13">
      <c r="A115" s="8" t="s">
        <v>1672</v>
      </c>
      <c r="B115" s="45" t="s">
        <v>1950</v>
      </c>
      <c r="C115" s="46" t="s">
        <v>1935</v>
      </c>
      <c r="D115" s="46" t="s">
        <v>1938</v>
      </c>
      <c r="E115" s="46" t="s">
        <v>164</v>
      </c>
      <c r="F115" s="46" t="s">
        <v>34</v>
      </c>
      <c r="G115" s="46" t="s">
        <v>34</v>
      </c>
      <c r="H115" s="46" t="s">
        <v>34</v>
      </c>
      <c r="I115" s="8"/>
      <c r="J115" s="8"/>
      <c r="K115" s="8"/>
      <c r="L115" s="8"/>
      <c r="M115" s="8"/>
      <c r="N115" s="8"/>
      <c r="O115" s="8"/>
      <c r="P115" s="8"/>
      <c r="Q115" s="8"/>
      <c r="R115" s="8"/>
      <c r="S115" s="8"/>
    </row>
    <row r="116" spans="1:19" ht="13">
      <c r="A116" s="8" t="s">
        <v>1674</v>
      </c>
      <c r="B116" s="45" t="s">
        <v>1931</v>
      </c>
      <c r="C116" s="45" t="s">
        <v>1935</v>
      </c>
      <c r="D116" s="45" t="s">
        <v>173</v>
      </c>
      <c r="E116" s="45" t="s">
        <v>164</v>
      </c>
      <c r="F116" s="46" t="s">
        <v>2067</v>
      </c>
      <c r="G116" s="46" t="s">
        <v>34</v>
      </c>
      <c r="H116" s="46" t="s">
        <v>34</v>
      </c>
      <c r="I116" s="8"/>
      <c r="J116" s="8"/>
      <c r="K116" s="8"/>
      <c r="L116" s="8"/>
      <c r="M116" s="8"/>
      <c r="N116" s="8"/>
      <c r="O116" s="8"/>
      <c r="P116" s="8"/>
      <c r="Q116" s="8"/>
      <c r="R116" s="8"/>
      <c r="S116" s="8"/>
    </row>
    <row r="117" spans="1:19" ht="13">
      <c r="A117" s="8" t="s">
        <v>1676</v>
      </c>
      <c r="B117" s="45" t="s">
        <v>1931</v>
      </c>
      <c r="C117" s="45" t="s">
        <v>1935</v>
      </c>
      <c r="D117" s="45" t="s">
        <v>1933</v>
      </c>
      <c r="E117" s="45" t="s">
        <v>164</v>
      </c>
      <c r="F117" s="46" t="s">
        <v>34</v>
      </c>
      <c r="G117" s="46" t="s">
        <v>34</v>
      </c>
      <c r="H117" s="46" t="s">
        <v>34</v>
      </c>
      <c r="I117" s="8"/>
      <c r="J117" s="8"/>
      <c r="K117" s="8"/>
      <c r="L117" s="8"/>
      <c r="M117" s="8"/>
      <c r="N117" s="8"/>
      <c r="O117" s="8"/>
      <c r="P117" s="8"/>
      <c r="Q117" s="8"/>
      <c r="R117" s="8"/>
      <c r="S117" s="8"/>
    </row>
    <row r="118" spans="1:19" ht="13">
      <c r="A118" s="8" t="s">
        <v>1678</v>
      </c>
      <c r="B118" s="45" t="s">
        <v>1950</v>
      </c>
      <c r="C118" s="46" t="s">
        <v>1935</v>
      </c>
      <c r="D118" s="46" t="s">
        <v>1946</v>
      </c>
      <c r="E118" s="46" t="s">
        <v>164</v>
      </c>
      <c r="F118" s="46" t="s">
        <v>2051</v>
      </c>
      <c r="G118" s="46" t="s">
        <v>34</v>
      </c>
      <c r="H118" s="46" t="s">
        <v>34</v>
      </c>
      <c r="I118" s="8"/>
      <c r="J118" s="8"/>
      <c r="K118" s="8"/>
      <c r="L118" s="8"/>
      <c r="M118" s="8"/>
      <c r="N118" s="8"/>
      <c r="O118" s="8"/>
      <c r="P118" s="8"/>
      <c r="Q118" s="8"/>
      <c r="R118" s="8"/>
      <c r="S118" s="8"/>
    </row>
    <row r="119" spans="1:19" ht="13">
      <c r="A119" s="8" t="s">
        <v>1680</v>
      </c>
      <c r="B119" s="45" t="s">
        <v>1931</v>
      </c>
      <c r="C119" s="45" t="s">
        <v>1935</v>
      </c>
      <c r="D119" s="45" t="s">
        <v>1957</v>
      </c>
      <c r="E119" s="45" t="s">
        <v>164</v>
      </c>
      <c r="F119" s="45" t="s">
        <v>2068</v>
      </c>
      <c r="G119" s="46" t="s">
        <v>34</v>
      </c>
      <c r="H119" s="46" t="s">
        <v>34</v>
      </c>
      <c r="I119" s="8"/>
      <c r="J119" s="8"/>
      <c r="K119" s="8"/>
      <c r="L119" s="8"/>
      <c r="M119" s="8"/>
      <c r="N119" s="8"/>
      <c r="O119" s="8"/>
      <c r="P119" s="8"/>
      <c r="Q119" s="8"/>
      <c r="R119" s="8"/>
      <c r="S119" s="8"/>
    </row>
    <row r="120" spans="1:19" ht="13">
      <c r="A120" s="8" t="s">
        <v>1682</v>
      </c>
      <c r="B120" s="45" t="s">
        <v>1931</v>
      </c>
      <c r="C120" s="45" t="s">
        <v>1935</v>
      </c>
      <c r="D120" s="45" t="s">
        <v>1952</v>
      </c>
      <c r="E120" s="45" t="s">
        <v>164</v>
      </c>
      <c r="F120" s="46" t="s">
        <v>2069</v>
      </c>
      <c r="G120" s="46" t="s">
        <v>34</v>
      </c>
      <c r="H120" s="46" t="s">
        <v>34</v>
      </c>
      <c r="I120" s="8"/>
      <c r="J120" s="8"/>
      <c r="K120" s="8"/>
      <c r="L120" s="8"/>
      <c r="M120" s="8"/>
      <c r="N120" s="8"/>
      <c r="O120" s="8"/>
      <c r="P120" s="8"/>
      <c r="Q120" s="8"/>
      <c r="R120" s="8"/>
      <c r="S120" s="8"/>
    </row>
    <row r="121" spans="1:19" ht="13">
      <c r="A121" s="46" t="s">
        <v>1684</v>
      </c>
      <c r="B121" s="46" t="s">
        <v>1931</v>
      </c>
      <c r="C121" s="46" t="s">
        <v>1935</v>
      </c>
      <c r="D121" s="46" t="s">
        <v>1938</v>
      </c>
      <c r="E121" s="46" t="s">
        <v>164</v>
      </c>
      <c r="F121" s="6" t="s">
        <v>2070</v>
      </c>
      <c r="G121" s="46" t="s">
        <v>34</v>
      </c>
      <c r="H121" s="46" t="s">
        <v>34</v>
      </c>
      <c r="I121" s="8"/>
      <c r="J121" s="8"/>
      <c r="K121" s="8"/>
      <c r="L121" s="8"/>
      <c r="M121" s="8"/>
      <c r="N121" s="8"/>
      <c r="O121" s="8"/>
      <c r="P121" s="8"/>
      <c r="Q121" s="8"/>
      <c r="R121" s="8"/>
      <c r="S121" s="8"/>
    </row>
    <row r="122" spans="1:19" ht="13">
      <c r="A122" s="8" t="s">
        <v>1686</v>
      </c>
      <c r="B122" s="45" t="s">
        <v>1931</v>
      </c>
      <c r="C122" s="45" t="s">
        <v>1932</v>
      </c>
      <c r="D122" s="45" t="s">
        <v>1933</v>
      </c>
      <c r="E122" s="45" t="s">
        <v>164</v>
      </c>
      <c r="F122" s="45" t="s">
        <v>2071</v>
      </c>
      <c r="G122" s="46" t="s">
        <v>34</v>
      </c>
      <c r="H122" s="46" t="s">
        <v>34</v>
      </c>
      <c r="I122" s="8"/>
      <c r="J122" s="8"/>
      <c r="K122" s="8"/>
      <c r="L122" s="8"/>
      <c r="M122" s="8"/>
      <c r="N122" s="8"/>
      <c r="O122" s="8"/>
      <c r="P122" s="8"/>
      <c r="Q122" s="8"/>
      <c r="R122" s="8"/>
      <c r="S122" s="8"/>
    </row>
    <row r="123" spans="1:19" ht="13">
      <c r="A123" s="8" t="s">
        <v>1688</v>
      </c>
      <c r="B123" s="45" t="s">
        <v>1931</v>
      </c>
      <c r="C123" s="45" t="s">
        <v>1932</v>
      </c>
      <c r="D123" s="45" t="s">
        <v>1933</v>
      </c>
      <c r="E123" s="45" t="s">
        <v>164</v>
      </c>
      <c r="F123" s="46" t="s">
        <v>2072</v>
      </c>
      <c r="G123" s="46" t="s">
        <v>34</v>
      </c>
      <c r="H123" s="46" t="s">
        <v>34</v>
      </c>
      <c r="I123" s="8"/>
      <c r="J123" s="8"/>
      <c r="K123" s="8"/>
      <c r="L123" s="8"/>
      <c r="M123" s="8"/>
      <c r="N123" s="8"/>
      <c r="O123" s="8"/>
      <c r="P123" s="8"/>
      <c r="Q123" s="8"/>
      <c r="R123" s="8"/>
      <c r="S123" s="8"/>
    </row>
    <row r="124" spans="1:19" ht="13">
      <c r="A124" s="46" t="s">
        <v>1690</v>
      </c>
      <c r="B124" s="46" t="s">
        <v>1931</v>
      </c>
      <c r="C124" s="46" t="s">
        <v>1935</v>
      </c>
      <c r="D124" s="46" t="s">
        <v>1938</v>
      </c>
      <c r="E124" s="46" t="s">
        <v>164</v>
      </c>
      <c r="F124" s="46" t="s">
        <v>2073</v>
      </c>
      <c r="G124" s="46" t="s">
        <v>34</v>
      </c>
      <c r="H124" s="46" t="s">
        <v>34</v>
      </c>
      <c r="I124" s="8"/>
      <c r="J124" s="8"/>
      <c r="K124" s="8"/>
      <c r="L124" s="8"/>
      <c r="M124" s="8"/>
      <c r="N124" s="8"/>
      <c r="O124" s="8"/>
      <c r="P124" s="8"/>
      <c r="Q124" s="8"/>
      <c r="R124" s="8"/>
      <c r="S124" s="8"/>
    </row>
    <row r="125" spans="1:19" ht="13">
      <c r="A125" s="8" t="s">
        <v>1692</v>
      </c>
      <c r="B125" s="45" t="s">
        <v>1950</v>
      </c>
      <c r="C125" s="46" t="s">
        <v>1932</v>
      </c>
      <c r="D125" s="46" t="s">
        <v>1933</v>
      </c>
      <c r="E125" s="46" t="s">
        <v>164</v>
      </c>
      <c r="F125" s="46" t="s">
        <v>2074</v>
      </c>
      <c r="G125" s="46" t="s">
        <v>34</v>
      </c>
      <c r="H125" s="46" t="s">
        <v>34</v>
      </c>
      <c r="I125" s="8"/>
      <c r="J125" s="8"/>
      <c r="K125" s="8"/>
      <c r="L125" s="8"/>
      <c r="M125" s="8"/>
      <c r="N125" s="8"/>
      <c r="O125" s="8"/>
      <c r="P125" s="8"/>
      <c r="Q125" s="8"/>
      <c r="R125" s="8"/>
      <c r="S125" s="8"/>
    </row>
    <row r="126" spans="1:19" ht="13">
      <c r="A126" s="8" t="s">
        <v>1694</v>
      </c>
      <c r="B126" s="45" t="s">
        <v>1931</v>
      </c>
      <c r="C126" s="45" t="s">
        <v>1932</v>
      </c>
      <c r="D126" s="45" t="s">
        <v>1933</v>
      </c>
      <c r="E126" s="45" t="s">
        <v>164</v>
      </c>
      <c r="F126" s="45" t="s">
        <v>2075</v>
      </c>
      <c r="G126" s="46" t="s">
        <v>34</v>
      </c>
      <c r="H126" s="46" t="s">
        <v>34</v>
      </c>
      <c r="I126" s="8"/>
      <c r="J126" s="8"/>
      <c r="K126" s="8"/>
      <c r="L126" s="8"/>
      <c r="M126" s="8"/>
      <c r="N126" s="8"/>
      <c r="O126" s="8"/>
      <c r="P126" s="8"/>
      <c r="Q126" s="8"/>
      <c r="R126" s="8"/>
      <c r="S126" s="8"/>
    </row>
    <row r="127" spans="1:19" ht="13">
      <c r="A127" s="8" t="s">
        <v>1696</v>
      </c>
      <c r="B127" s="46" t="s">
        <v>1943</v>
      </c>
      <c r="C127" s="46" t="s">
        <v>1937</v>
      </c>
      <c r="D127" s="46" t="s">
        <v>1952</v>
      </c>
      <c r="E127" s="46" t="s">
        <v>164</v>
      </c>
      <c r="F127" s="46" t="s">
        <v>34</v>
      </c>
      <c r="G127" s="46" t="s">
        <v>34</v>
      </c>
      <c r="H127" s="46" t="s">
        <v>34</v>
      </c>
      <c r="I127" s="8"/>
      <c r="J127" s="8"/>
      <c r="K127" s="8"/>
      <c r="L127" s="8"/>
      <c r="M127" s="8"/>
      <c r="N127" s="8"/>
      <c r="O127" s="8"/>
      <c r="P127" s="8"/>
      <c r="Q127" s="8"/>
      <c r="R127" s="8"/>
      <c r="S127" s="8"/>
    </row>
    <row r="128" spans="1:19" ht="13">
      <c r="A128" s="8" t="s">
        <v>1698</v>
      </c>
      <c r="B128" s="45" t="s">
        <v>1931</v>
      </c>
      <c r="C128" s="45" t="s">
        <v>1935</v>
      </c>
      <c r="D128" s="45" t="s">
        <v>1957</v>
      </c>
      <c r="E128" s="45" t="s">
        <v>164</v>
      </c>
      <c r="F128" s="46" t="s">
        <v>34</v>
      </c>
      <c r="G128" s="46" t="s">
        <v>34</v>
      </c>
      <c r="H128" s="46" t="s">
        <v>34</v>
      </c>
      <c r="I128" s="8"/>
      <c r="J128" s="8"/>
      <c r="K128" s="8"/>
      <c r="L128" s="8"/>
      <c r="M128" s="8"/>
      <c r="N128" s="8"/>
      <c r="O128" s="8"/>
      <c r="P128" s="8"/>
      <c r="Q128" s="8"/>
      <c r="R128" s="8"/>
      <c r="S128" s="8"/>
    </row>
    <row r="129" spans="1:19" ht="13">
      <c r="A129" s="8" t="s">
        <v>1700</v>
      </c>
      <c r="B129" s="45" t="s">
        <v>1931</v>
      </c>
      <c r="C129" s="45" t="s">
        <v>1935</v>
      </c>
      <c r="D129" s="45" t="s">
        <v>1973</v>
      </c>
      <c r="E129" s="45" t="s">
        <v>164</v>
      </c>
      <c r="F129" s="46" t="s">
        <v>34</v>
      </c>
      <c r="G129" s="46" t="s">
        <v>34</v>
      </c>
      <c r="H129" s="46" t="s">
        <v>34</v>
      </c>
      <c r="I129" s="8"/>
      <c r="J129" s="8"/>
      <c r="K129" s="8"/>
      <c r="L129" s="8"/>
      <c r="M129" s="8"/>
      <c r="N129" s="8"/>
      <c r="O129" s="8"/>
      <c r="P129" s="8"/>
      <c r="Q129" s="8"/>
      <c r="R129" s="8"/>
      <c r="S129" s="8"/>
    </row>
    <row r="130" spans="1:19" ht="13">
      <c r="A130" s="46" t="s">
        <v>1702</v>
      </c>
      <c r="B130" s="46" t="s">
        <v>1950</v>
      </c>
      <c r="C130" s="46" t="s">
        <v>1932</v>
      </c>
      <c r="D130" s="46" t="s">
        <v>1933</v>
      </c>
      <c r="E130" s="46" t="s">
        <v>164</v>
      </c>
      <c r="F130" s="46" t="s">
        <v>2076</v>
      </c>
      <c r="G130" s="46" t="s">
        <v>34</v>
      </c>
      <c r="H130" s="46" t="s">
        <v>34</v>
      </c>
      <c r="I130" s="8"/>
      <c r="J130" s="8"/>
      <c r="K130" s="8"/>
      <c r="L130" s="8"/>
      <c r="M130" s="8"/>
      <c r="N130" s="8"/>
      <c r="O130" s="8"/>
      <c r="P130" s="8"/>
      <c r="Q130" s="8"/>
      <c r="R130" s="8"/>
      <c r="S130" s="8"/>
    </row>
    <row r="131" spans="1:19" ht="13">
      <c r="A131" s="8" t="s">
        <v>1704</v>
      </c>
      <c r="B131" s="45" t="s">
        <v>1950</v>
      </c>
      <c r="C131" s="46" t="s">
        <v>1935</v>
      </c>
      <c r="D131" s="46" t="s">
        <v>2013</v>
      </c>
      <c r="E131" s="46" t="s">
        <v>164</v>
      </c>
      <c r="F131" s="46" t="s">
        <v>2077</v>
      </c>
      <c r="G131" s="46" t="s">
        <v>34</v>
      </c>
      <c r="H131" s="46" t="s">
        <v>34</v>
      </c>
      <c r="I131" s="8"/>
      <c r="J131" s="8"/>
      <c r="K131" s="8"/>
      <c r="L131" s="8"/>
      <c r="M131" s="8"/>
      <c r="N131" s="8"/>
      <c r="O131" s="8"/>
      <c r="P131" s="8"/>
      <c r="Q131" s="8"/>
      <c r="R131" s="8"/>
      <c r="S131" s="8"/>
    </row>
    <row r="132" spans="1:19" ht="13">
      <c r="A132" s="8" t="s">
        <v>1706</v>
      </c>
      <c r="B132" s="45" t="s">
        <v>1931</v>
      </c>
      <c r="C132" s="45" t="s">
        <v>1935</v>
      </c>
      <c r="D132" s="45" t="s">
        <v>173</v>
      </c>
      <c r="E132" s="45" t="s">
        <v>164</v>
      </c>
      <c r="F132" s="45" t="s">
        <v>2078</v>
      </c>
      <c r="G132" s="46" t="s">
        <v>34</v>
      </c>
      <c r="H132" s="46" t="s">
        <v>34</v>
      </c>
      <c r="I132" s="8"/>
      <c r="J132" s="8"/>
      <c r="K132" s="8"/>
      <c r="L132" s="8"/>
      <c r="M132" s="8"/>
      <c r="N132" s="8"/>
      <c r="O132" s="8"/>
      <c r="P132" s="8"/>
      <c r="Q132" s="8"/>
      <c r="R132" s="8"/>
      <c r="S132" s="8"/>
    </row>
    <row r="133" spans="1:19" ht="13">
      <c r="A133" s="8" t="s">
        <v>1708</v>
      </c>
      <c r="B133" s="45" t="s">
        <v>1931</v>
      </c>
      <c r="C133" s="45" t="s">
        <v>1935</v>
      </c>
      <c r="D133" s="45" t="s">
        <v>1952</v>
      </c>
      <c r="E133" s="45" t="s">
        <v>164</v>
      </c>
      <c r="F133" s="46" t="s">
        <v>34</v>
      </c>
      <c r="G133" s="46" t="s">
        <v>34</v>
      </c>
      <c r="H133" s="46" t="s">
        <v>34</v>
      </c>
      <c r="I133" s="8"/>
      <c r="J133" s="8"/>
      <c r="K133" s="8"/>
      <c r="L133" s="8"/>
      <c r="M133" s="8"/>
      <c r="N133" s="8"/>
      <c r="O133" s="8"/>
      <c r="P133" s="8"/>
      <c r="Q133" s="8"/>
      <c r="R133" s="8"/>
      <c r="S133" s="8"/>
    </row>
    <row r="134" spans="1:19" ht="13">
      <c r="A134" s="46" t="s">
        <v>1710</v>
      </c>
      <c r="B134" s="46" t="s">
        <v>1950</v>
      </c>
      <c r="C134" s="46" t="s">
        <v>1932</v>
      </c>
      <c r="D134" s="46" t="s">
        <v>1938</v>
      </c>
      <c r="E134" s="46" t="s">
        <v>164</v>
      </c>
      <c r="F134" s="46" t="s">
        <v>2079</v>
      </c>
      <c r="G134" s="46" t="s">
        <v>34</v>
      </c>
      <c r="H134" s="46" t="s">
        <v>34</v>
      </c>
      <c r="I134" s="8"/>
      <c r="J134" s="8"/>
      <c r="K134" s="8"/>
      <c r="L134" s="8"/>
      <c r="M134" s="8"/>
      <c r="N134" s="8"/>
      <c r="O134" s="8"/>
      <c r="P134" s="8"/>
      <c r="Q134" s="8"/>
      <c r="R134" s="8"/>
      <c r="S134" s="8"/>
    </row>
    <row r="135" spans="1:19" ht="13">
      <c r="A135" s="8" t="s">
        <v>1713</v>
      </c>
      <c r="B135" s="45" t="s">
        <v>1950</v>
      </c>
      <c r="C135" s="46" t="s">
        <v>1937</v>
      </c>
      <c r="D135" s="46" t="s">
        <v>1938</v>
      </c>
      <c r="E135" s="46" t="s">
        <v>164</v>
      </c>
      <c r="F135" s="46" t="s">
        <v>2080</v>
      </c>
      <c r="G135" s="46" t="s">
        <v>34</v>
      </c>
      <c r="H135" s="46" t="s">
        <v>34</v>
      </c>
      <c r="I135" s="8"/>
      <c r="J135" s="8"/>
      <c r="K135" s="8"/>
      <c r="L135" s="8"/>
      <c r="M135" s="8"/>
      <c r="N135" s="8"/>
      <c r="O135" s="8"/>
      <c r="P135" s="8"/>
      <c r="Q135" s="8"/>
      <c r="R135" s="8"/>
      <c r="S135" s="8"/>
    </row>
    <row r="136" spans="1:19" ht="13">
      <c r="A136" s="8" t="s">
        <v>1718</v>
      </c>
      <c r="B136" s="46" t="s">
        <v>2004</v>
      </c>
      <c r="C136" s="45" t="s">
        <v>1935</v>
      </c>
      <c r="D136" s="45" t="s">
        <v>1938</v>
      </c>
      <c r="E136" s="45" t="s">
        <v>164</v>
      </c>
      <c r="F136" s="45" t="s">
        <v>2081</v>
      </c>
      <c r="G136" s="46" t="s">
        <v>34</v>
      </c>
      <c r="H136" s="46" t="s">
        <v>34</v>
      </c>
      <c r="I136" s="8"/>
      <c r="J136" s="8"/>
      <c r="K136" s="8"/>
      <c r="L136" s="8"/>
      <c r="M136" s="8"/>
      <c r="N136" s="8"/>
      <c r="O136" s="8"/>
      <c r="P136" s="8"/>
      <c r="Q136" s="8"/>
      <c r="R136" s="8"/>
      <c r="S136" s="8"/>
    </row>
    <row r="137" spans="1:19" ht="13">
      <c r="A137" s="8" t="s">
        <v>1720</v>
      </c>
      <c r="B137" s="45" t="s">
        <v>1931</v>
      </c>
      <c r="C137" s="45" t="s">
        <v>1935</v>
      </c>
      <c r="D137" s="46" t="s">
        <v>2048</v>
      </c>
      <c r="E137" s="45" t="s">
        <v>164</v>
      </c>
      <c r="F137" s="46" t="s">
        <v>34</v>
      </c>
      <c r="G137" s="46" t="s">
        <v>34</v>
      </c>
      <c r="H137" s="46" t="s">
        <v>34</v>
      </c>
      <c r="I137" s="8"/>
      <c r="J137" s="8"/>
      <c r="K137" s="8"/>
      <c r="L137" s="8"/>
      <c r="M137" s="8"/>
      <c r="N137" s="8"/>
      <c r="O137" s="8"/>
      <c r="P137" s="8"/>
      <c r="Q137" s="8"/>
      <c r="R137" s="8"/>
      <c r="S137" s="8"/>
    </row>
    <row r="138" spans="1:19" ht="13">
      <c r="A138" s="8" t="s">
        <v>1722</v>
      </c>
      <c r="B138" s="45" t="s">
        <v>1931</v>
      </c>
      <c r="C138" s="45" t="s">
        <v>1935</v>
      </c>
      <c r="D138" s="45" t="s">
        <v>1938</v>
      </c>
      <c r="E138" s="45" t="s">
        <v>164</v>
      </c>
      <c r="F138" s="45" t="s">
        <v>2082</v>
      </c>
      <c r="G138" s="46" t="s">
        <v>34</v>
      </c>
      <c r="H138" s="46" t="s">
        <v>34</v>
      </c>
      <c r="I138" s="8"/>
      <c r="J138" s="8"/>
      <c r="K138" s="8"/>
      <c r="L138" s="8"/>
      <c r="M138" s="8"/>
      <c r="N138" s="8"/>
      <c r="O138" s="8"/>
      <c r="P138" s="8"/>
      <c r="Q138" s="8"/>
      <c r="R138" s="8"/>
      <c r="S138" s="8"/>
    </row>
    <row r="139" spans="1:19" ht="13">
      <c r="A139" s="46" t="s">
        <v>1724</v>
      </c>
      <c r="B139" s="45" t="s">
        <v>1931</v>
      </c>
      <c r="C139" s="45" t="s">
        <v>1935</v>
      </c>
      <c r="D139" s="45" t="s">
        <v>1946</v>
      </c>
      <c r="E139" s="45" t="s">
        <v>164</v>
      </c>
      <c r="F139" s="45" t="s">
        <v>2083</v>
      </c>
      <c r="G139" s="46" t="s">
        <v>34</v>
      </c>
      <c r="H139" s="46" t="s">
        <v>34</v>
      </c>
      <c r="I139" s="8"/>
      <c r="J139" s="8"/>
      <c r="K139" s="8"/>
      <c r="L139" s="8"/>
      <c r="M139" s="8"/>
      <c r="N139" s="8"/>
      <c r="O139" s="8"/>
      <c r="P139" s="8"/>
      <c r="Q139" s="8"/>
      <c r="R139" s="8"/>
      <c r="S139" s="8"/>
    </row>
    <row r="140" spans="1:19" ht="13">
      <c r="A140" s="8" t="s">
        <v>1726</v>
      </c>
      <c r="B140" s="45" t="s">
        <v>1931</v>
      </c>
      <c r="C140" s="45" t="s">
        <v>1935</v>
      </c>
      <c r="D140" s="45" t="s">
        <v>173</v>
      </c>
      <c r="E140" s="45" t="s">
        <v>164</v>
      </c>
      <c r="F140" s="45" t="s">
        <v>2084</v>
      </c>
      <c r="G140" s="46" t="s">
        <v>34</v>
      </c>
      <c r="H140" s="46" t="s">
        <v>34</v>
      </c>
      <c r="I140" s="8"/>
      <c r="J140" s="8"/>
      <c r="K140" s="8"/>
      <c r="L140" s="8"/>
      <c r="M140" s="8"/>
      <c r="N140" s="8"/>
      <c r="O140" s="8"/>
      <c r="P140" s="8"/>
      <c r="Q140" s="8"/>
      <c r="R140" s="8"/>
      <c r="S140" s="8"/>
    </row>
    <row r="141" spans="1:19" ht="13">
      <c r="A141" s="8" t="s">
        <v>1729</v>
      </c>
      <c r="B141" s="45" t="s">
        <v>1931</v>
      </c>
      <c r="C141" s="45" t="s">
        <v>1935</v>
      </c>
      <c r="D141" s="45" t="s">
        <v>1946</v>
      </c>
      <c r="E141" s="46" t="s">
        <v>164</v>
      </c>
      <c r="F141" s="45" t="s">
        <v>2085</v>
      </c>
      <c r="G141" s="46" t="s">
        <v>34</v>
      </c>
      <c r="H141" s="46" t="s">
        <v>34</v>
      </c>
      <c r="I141" s="8"/>
      <c r="J141" s="8"/>
      <c r="K141" s="8"/>
      <c r="L141" s="8"/>
      <c r="M141" s="8"/>
      <c r="N141" s="8"/>
      <c r="O141" s="8"/>
      <c r="P141" s="8"/>
      <c r="Q141" s="8"/>
      <c r="R141" s="8"/>
      <c r="S141" s="8"/>
    </row>
    <row r="142" spans="1:19" ht="13">
      <c r="A142" s="47" t="s">
        <v>1731</v>
      </c>
      <c r="B142" s="46" t="s">
        <v>1931</v>
      </c>
      <c r="C142" s="46" t="s">
        <v>1935</v>
      </c>
      <c r="D142" s="46" t="s">
        <v>1933</v>
      </c>
      <c r="E142" s="46" t="s">
        <v>164</v>
      </c>
      <c r="F142" s="46" t="s">
        <v>34</v>
      </c>
      <c r="G142" s="46" t="s">
        <v>34</v>
      </c>
      <c r="H142" s="46" t="s">
        <v>34</v>
      </c>
      <c r="I142" s="8"/>
      <c r="J142" s="8"/>
      <c r="K142" s="8"/>
      <c r="L142" s="8"/>
      <c r="M142" s="8"/>
      <c r="N142" s="8"/>
      <c r="O142" s="8"/>
      <c r="P142" s="8"/>
      <c r="Q142" s="8"/>
      <c r="R142" s="8"/>
      <c r="S142" s="8"/>
    </row>
    <row r="143" spans="1:19" ht="13">
      <c r="A143" s="8" t="s">
        <v>1735</v>
      </c>
      <c r="B143" s="45" t="s">
        <v>1931</v>
      </c>
      <c r="C143" s="45" t="s">
        <v>1935</v>
      </c>
      <c r="D143" s="45" t="s">
        <v>1952</v>
      </c>
      <c r="E143" s="45" t="s">
        <v>164</v>
      </c>
      <c r="F143" s="46" t="s">
        <v>2086</v>
      </c>
      <c r="G143" s="46" t="s">
        <v>34</v>
      </c>
      <c r="H143" s="46" t="s">
        <v>34</v>
      </c>
      <c r="I143" s="8"/>
      <c r="J143" s="8"/>
      <c r="K143" s="8"/>
      <c r="L143" s="8"/>
      <c r="M143" s="8"/>
      <c r="N143" s="8"/>
      <c r="O143" s="8"/>
      <c r="P143" s="8"/>
      <c r="Q143" s="8"/>
      <c r="R143" s="8"/>
      <c r="S143" s="8"/>
    </row>
    <row r="144" spans="1:19" ht="13">
      <c r="A144" s="8" t="s">
        <v>1737</v>
      </c>
      <c r="B144" s="45" t="s">
        <v>1931</v>
      </c>
      <c r="C144" s="45" t="s">
        <v>1935</v>
      </c>
      <c r="D144" s="45" t="s">
        <v>173</v>
      </c>
      <c r="E144" s="46" t="s">
        <v>164</v>
      </c>
      <c r="F144" s="45" t="s">
        <v>2087</v>
      </c>
      <c r="G144" s="46" t="s">
        <v>2088</v>
      </c>
      <c r="H144" s="46" t="s">
        <v>34</v>
      </c>
      <c r="I144" s="8"/>
      <c r="J144" s="8"/>
      <c r="K144" s="8"/>
      <c r="L144" s="8"/>
      <c r="M144" s="8"/>
      <c r="N144" s="8"/>
      <c r="O144" s="8"/>
      <c r="P144" s="8"/>
      <c r="Q144" s="8"/>
      <c r="R144" s="8"/>
      <c r="S144" s="8"/>
    </row>
    <row r="145" spans="1:19" ht="13">
      <c r="A145" s="8" t="s">
        <v>1739</v>
      </c>
      <c r="B145" s="45" t="s">
        <v>1931</v>
      </c>
      <c r="C145" s="45" t="s">
        <v>1935</v>
      </c>
      <c r="D145" s="45" t="s">
        <v>173</v>
      </c>
      <c r="E145" s="46" t="s">
        <v>164</v>
      </c>
      <c r="F145" s="45" t="s">
        <v>2087</v>
      </c>
      <c r="G145" s="46" t="s">
        <v>34</v>
      </c>
      <c r="H145" s="46" t="s">
        <v>34</v>
      </c>
      <c r="I145" s="8"/>
      <c r="J145" s="8"/>
      <c r="K145" s="8"/>
      <c r="L145" s="8"/>
      <c r="M145" s="8"/>
      <c r="N145" s="8"/>
      <c r="O145" s="8"/>
      <c r="P145" s="8"/>
      <c r="Q145" s="8"/>
      <c r="R145" s="8"/>
      <c r="S145" s="8"/>
    </row>
    <row r="146" spans="1:19" ht="13">
      <c r="A146" s="8" t="s">
        <v>1740</v>
      </c>
      <c r="B146" s="45" t="s">
        <v>1950</v>
      </c>
      <c r="C146" s="46" t="s">
        <v>1935</v>
      </c>
      <c r="D146" s="46" t="s">
        <v>1938</v>
      </c>
      <c r="E146" s="46" t="s">
        <v>164</v>
      </c>
      <c r="F146" s="46" t="s">
        <v>2089</v>
      </c>
      <c r="G146" s="46" t="s">
        <v>34</v>
      </c>
      <c r="H146" s="46" t="s">
        <v>34</v>
      </c>
      <c r="I146" s="8"/>
      <c r="J146" s="8"/>
      <c r="K146" s="8"/>
      <c r="L146" s="8"/>
      <c r="M146" s="8"/>
      <c r="N146" s="8"/>
      <c r="O146" s="8"/>
      <c r="P146" s="8"/>
      <c r="Q146" s="8"/>
      <c r="R146" s="8"/>
      <c r="S146" s="8"/>
    </row>
    <row r="147" spans="1:19" ht="13">
      <c r="A147" s="8" t="s">
        <v>1742</v>
      </c>
      <c r="B147" s="45" t="s">
        <v>1931</v>
      </c>
      <c r="C147" s="45" t="s">
        <v>1935</v>
      </c>
      <c r="D147" s="45" t="s">
        <v>1952</v>
      </c>
      <c r="E147" s="45" t="s">
        <v>164</v>
      </c>
      <c r="F147" s="45" t="s">
        <v>2090</v>
      </c>
      <c r="G147" s="46" t="s">
        <v>2091</v>
      </c>
      <c r="H147" s="46" t="s">
        <v>34</v>
      </c>
      <c r="I147" s="8"/>
      <c r="J147" s="8"/>
      <c r="K147" s="8"/>
      <c r="L147" s="8"/>
      <c r="M147" s="8"/>
      <c r="N147" s="8"/>
      <c r="O147" s="8"/>
      <c r="P147" s="8"/>
      <c r="Q147" s="8"/>
      <c r="R147" s="8"/>
      <c r="S147" s="8"/>
    </row>
    <row r="148" spans="1:19" ht="13">
      <c r="A148" s="46" t="s">
        <v>1744</v>
      </c>
      <c r="B148" s="46" t="s">
        <v>1931</v>
      </c>
      <c r="C148" s="46" t="s">
        <v>1935</v>
      </c>
      <c r="D148" s="46" t="s">
        <v>1952</v>
      </c>
      <c r="E148" s="46" t="s">
        <v>164</v>
      </c>
      <c r="F148" s="46" t="s">
        <v>2092</v>
      </c>
      <c r="G148" s="46" t="s">
        <v>34</v>
      </c>
      <c r="H148" s="46" t="s">
        <v>34</v>
      </c>
      <c r="I148" s="8"/>
      <c r="J148" s="8"/>
      <c r="K148" s="8"/>
      <c r="L148" s="8"/>
      <c r="M148" s="8"/>
      <c r="N148" s="8"/>
      <c r="O148" s="8"/>
      <c r="P148" s="8"/>
      <c r="Q148" s="8"/>
      <c r="R148" s="8"/>
      <c r="S148" s="8"/>
    </row>
    <row r="149" spans="1:19" ht="13">
      <c r="A149" s="8" t="s">
        <v>1746</v>
      </c>
      <c r="B149" s="45" t="s">
        <v>1931</v>
      </c>
      <c r="C149" s="45" t="s">
        <v>1935</v>
      </c>
      <c r="D149" s="45" t="s">
        <v>1952</v>
      </c>
      <c r="E149" s="45" t="s">
        <v>164</v>
      </c>
      <c r="F149" s="46" t="s">
        <v>34</v>
      </c>
      <c r="G149" s="46" t="s">
        <v>34</v>
      </c>
      <c r="H149" s="46" t="s">
        <v>34</v>
      </c>
      <c r="I149" s="8"/>
      <c r="J149" s="8"/>
      <c r="K149" s="8"/>
      <c r="L149" s="8"/>
      <c r="M149" s="8"/>
      <c r="N149" s="8"/>
      <c r="O149" s="8"/>
      <c r="P149" s="8"/>
      <c r="Q149" s="8"/>
      <c r="R149" s="8"/>
      <c r="S149" s="8"/>
    </row>
    <row r="150" spans="1:19" ht="13">
      <c r="A150" s="8" t="s">
        <v>1747</v>
      </c>
      <c r="B150" s="45" t="s">
        <v>1931</v>
      </c>
      <c r="C150" s="45" t="s">
        <v>1932</v>
      </c>
      <c r="D150" s="45" t="s">
        <v>1933</v>
      </c>
      <c r="E150" s="45" t="s">
        <v>164</v>
      </c>
      <c r="F150" s="46" t="s">
        <v>2093</v>
      </c>
      <c r="G150" s="46" t="s">
        <v>34</v>
      </c>
      <c r="H150" s="46" t="s">
        <v>34</v>
      </c>
      <c r="I150" s="8"/>
      <c r="J150" s="8"/>
      <c r="K150" s="8"/>
      <c r="L150" s="8"/>
      <c r="M150" s="8"/>
      <c r="N150" s="8"/>
      <c r="O150" s="8"/>
      <c r="P150" s="8"/>
      <c r="Q150" s="8"/>
      <c r="R150" s="8"/>
      <c r="S150" s="8"/>
    </row>
    <row r="151" spans="1:19" ht="13">
      <c r="A151" s="8" t="s">
        <v>1749</v>
      </c>
      <c r="B151" s="45" t="s">
        <v>1950</v>
      </c>
      <c r="C151" s="46" t="s">
        <v>1935</v>
      </c>
      <c r="D151" s="46" t="s">
        <v>1938</v>
      </c>
      <c r="E151" s="46" t="s">
        <v>164</v>
      </c>
      <c r="F151" s="46" t="s">
        <v>34</v>
      </c>
      <c r="G151" s="46" t="s">
        <v>34</v>
      </c>
      <c r="H151" s="46" t="s">
        <v>34</v>
      </c>
      <c r="I151" s="8"/>
      <c r="J151" s="8"/>
      <c r="K151" s="8"/>
      <c r="L151" s="8"/>
      <c r="M151" s="8"/>
      <c r="N151" s="8"/>
      <c r="O151" s="8"/>
      <c r="P151" s="8"/>
      <c r="Q151" s="8"/>
      <c r="R151" s="8"/>
      <c r="S151" s="8"/>
    </row>
    <row r="152" spans="1:19" ht="13">
      <c r="A152" s="8" t="s">
        <v>1751</v>
      </c>
      <c r="B152" s="45" t="s">
        <v>1950</v>
      </c>
      <c r="C152" s="46" t="s">
        <v>1935</v>
      </c>
      <c r="D152" s="46" t="s">
        <v>1938</v>
      </c>
      <c r="E152" s="46" t="s">
        <v>164</v>
      </c>
      <c r="F152" s="46" t="s">
        <v>2094</v>
      </c>
      <c r="G152" s="46" t="s">
        <v>34</v>
      </c>
      <c r="H152" s="46" t="s">
        <v>34</v>
      </c>
      <c r="I152" s="8"/>
      <c r="J152" s="8"/>
      <c r="K152" s="8"/>
      <c r="L152" s="8"/>
      <c r="M152" s="8"/>
      <c r="N152" s="8"/>
      <c r="O152" s="8"/>
      <c r="P152" s="8"/>
      <c r="Q152" s="8"/>
      <c r="R152" s="8"/>
      <c r="S152" s="8"/>
    </row>
    <row r="153" spans="1:19" ht="13">
      <c r="A153" s="8" t="s">
        <v>2095</v>
      </c>
      <c r="B153" s="45" t="s">
        <v>1950</v>
      </c>
      <c r="C153" s="46" t="s">
        <v>1932</v>
      </c>
      <c r="D153" s="46" t="s">
        <v>1933</v>
      </c>
      <c r="E153" s="46" t="s">
        <v>22</v>
      </c>
      <c r="F153" s="48" t="s">
        <v>2096</v>
      </c>
      <c r="G153" s="46" t="s">
        <v>34</v>
      </c>
      <c r="H153" s="46" t="s">
        <v>34</v>
      </c>
      <c r="I153" s="8"/>
      <c r="J153" s="8"/>
      <c r="K153" s="8"/>
      <c r="L153" s="8"/>
      <c r="M153" s="8"/>
      <c r="N153" s="8"/>
      <c r="O153" s="8"/>
      <c r="P153" s="8"/>
      <c r="Q153" s="8"/>
      <c r="R153" s="8"/>
      <c r="S153" s="8"/>
    </row>
    <row r="154" spans="1:19" ht="13">
      <c r="A154" s="8" t="s">
        <v>1753</v>
      </c>
      <c r="B154" s="45" t="s">
        <v>1950</v>
      </c>
      <c r="C154" s="46" t="s">
        <v>1935</v>
      </c>
      <c r="D154" s="46" t="s">
        <v>173</v>
      </c>
      <c r="E154" s="46" t="s">
        <v>22</v>
      </c>
      <c r="F154" s="46" t="s">
        <v>2097</v>
      </c>
      <c r="G154" s="46" t="s">
        <v>34</v>
      </c>
      <c r="H154" s="46" t="s">
        <v>34</v>
      </c>
      <c r="I154" s="8"/>
      <c r="J154" s="8"/>
      <c r="K154" s="8"/>
      <c r="L154" s="8"/>
      <c r="M154" s="8"/>
      <c r="N154" s="8"/>
      <c r="O154" s="8"/>
      <c r="P154" s="8"/>
      <c r="Q154" s="8"/>
      <c r="R154" s="8"/>
      <c r="S154" s="8"/>
    </row>
    <row r="155" spans="1:19" ht="13">
      <c r="A155" s="8" t="s">
        <v>1754</v>
      </c>
      <c r="B155" s="45" t="s">
        <v>1950</v>
      </c>
      <c r="C155" s="46" t="s">
        <v>1935</v>
      </c>
      <c r="D155" s="46" t="s">
        <v>2098</v>
      </c>
      <c r="E155" s="46" t="s">
        <v>22</v>
      </c>
      <c r="F155" s="46" t="s">
        <v>2099</v>
      </c>
      <c r="G155" s="46" t="s">
        <v>34</v>
      </c>
      <c r="H155" s="46" t="s">
        <v>34</v>
      </c>
      <c r="I155" s="8"/>
      <c r="J155" s="8"/>
      <c r="K155" s="8"/>
      <c r="L155" s="8"/>
      <c r="M155" s="8"/>
      <c r="N155" s="8"/>
      <c r="O155" s="8"/>
      <c r="P155" s="8"/>
      <c r="Q155" s="8"/>
      <c r="R155" s="8"/>
      <c r="S155" s="8"/>
    </row>
    <row r="156" spans="1:19" ht="13">
      <c r="A156" s="8" t="s">
        <v>1755</v>
      </c>
      <c r="B156" s="46" t="s">
        <v>1943</v>
      </c>
      <c r="C156" s="46" t="s">
        <v>1935</v>
      </c>
      <c r="D156" s="46" t="s">
        <v>1938</v>
      </c>
      <c r="E156" s="46" t="s">
        <v>22</v>
      </c>
      <c r="F156" s="46" t="s">
        <v>2100</v>
      </c>
      <c r="G156" s="46" t="s">
        <v>34</v>
      </c>
      <c r="H156" s="46" t="s">
        <v>34</v>
      </c>
      <c r="I156" s="8"/>
      <c r="J156" s="8"/>
      <c r="K156" s="8"/>
      <c r="L156" s="8"/>
      <c r="M156" s="8"/>
      <c r="N156" s="8"/>
      <c r="O156" s="8"/>
      <c r="P156" s="8"/>
      <c r="Q156" s="8"/>
      <c r="R156" s="8"/>
      <c r="S156" s="8"/>
    </row>
    <row r="157" spans="1:19" ht="13">
      <c r="A157" s="8" t="s">
        <v>1756</v>
      </c>
      <c r="B157" s="45" t="s">
        <v>1950</v>
      </c>
      <c r="C157" s="46" t="s">
        <v>1935</v>
      </c>
      <c r="D157" s="46" t="s">
        <v>2098</v>
      </c>
      <c r="E157" s="46" t="s">
        <v>22</v>
      </c>
      <c r="F157" s="46" t="s">
        <v>2101</v>
      </c>
      <c r="G157" s="46" t="s">
        <v>34</v>
      </c>
      <c r="H157" s="46" t="s">
        <v>34</v>
      </c>
      <c r="I157" s="8"/>
      <c r="J157" s="8"/>
      <c r="K157" s="8"/>
      <c r="L157" s="8"/>
      <c r="M157" s="8"/>
      <c r="N157" s="8"/>
      <c r="O157" s="8"/>
      <c r="P157" s="8"/>
      <c r="Q157" s="8"/>
      <c r="R157" s="8"/>
      <c r="S157" s="8"/>
    </row>
    <row r="158" spans="1:19" ht="13">
      <c r="A158" s="8" t="s">
        <v>1757</v>
      </c>
      <c r="B158" s="45" t="s">
        <v>1950</v>
      </c>
      <c r="C158" s="46" t="s">
        <v>1935</v>
      </c>
      <c r="D158" s="46" t="s">
        <v>1952</v>
      </c>
      <c r="E158" s="46" t="s">
        <v>22</v>
      </c>
      <c r="F158" s="46" t="s">
        <v>2102</v>
      </c>
      <c r="G158" s="46" t="s">
        <v>34</v>
      </c>
      <c r="H158" s="46" t="s">
        <v>34</v>
      </c>
      <c r="I158" s="8"/>
      <c r="J158" s="8"/>
      <c r="K158" s="8"/>
      <c r="L158" s="8"/>
      <c r="M158" s="8"/>
      <c r="N158" s="8"/>
      <c r="O158" s="8"/>
      <c r="P158" s="8"/>
      <c r="Q158" s="8"/>
      <c r="R158" s="8"/>
      <c r="S158" s="8"/>
    </row>
    <row r="159" spans="1:19" ht="13">
      <c r="A159" s="8" t="s">
        <v>1758</v>
      </c>
      <c r="B159" s="45" t="s">
        <v>1931</v>
      </c>
      <c r="C159" s="46" t="s">
        <v>1937</v>
      </c>
      <c r="D159" s="46" t="s">
        <v>1957</v>
      </c>
      <c r="E159" s="45" t="s">
        <v>22</v>
      </c>
      <c r="F159" s="45" t="s">
        <v>2103</v>
      </c>
      <c r="G159" s="46" t="s">
        <v>34</v>
      </c>
      <c r="H159" s="46" t="s">
        <v>34</v>
      </c>
      <c r="I159" s="8"/>
      <c r="J159" s="8"/>
      <c r="K159" s="8"/>
      <c r="L159" s="8"/>
      <c r="M159" s="8"/>
      <c r="N159" s="8"/>
      <c r="O159" s="8"/>
      <c r="P159" s="8"/>
      <c r="Q159" s="8"/>
      <c r="R159" s="8"/>
      <c r="S159" s="8"/>
    </row>
    <row r="160" spans="1:19" ht="13">
      <c r="A160" s="8" t="s">
        <v>1759</v>
      </c>
      <c r="B160" s="45" t="s">
        <v>1950</v>
      </c>
      <c r="C160" s="46" t="s">
        <v>1937</v>
      </c>
      <c r="D160" s="46" t="s">
        <v>1938</v>
      </c>
      <c r="E160" s="46" t="s">
        <v>22</v>
      </c>
      <c r="F160" s="46" t="s">
        <v>2104</v>
      </c>
      <c r="G160" s="46" t="s">
        <v>34</v>
      </c>
      <c r="H160" s="46" t="s">
        <v>34</v>
      </c>
      <c r="I160" s="8"/>
      <c r="J160" s="8"/>
      <c r="K160" s="8"/>
      <c r="L160" s="8"/>
      <c r="M160" s="8"/>
      <c r="N160" s="8"/>
      <c r="O160" s="8"/>
      <c r="P160" s="8"/>
      <c r="Q160" s="8"/>
      <c r="R160" s="8"/>
      <c r="S160" s="8"/>
    </row>
    <row r="161" spans="1:19" ht="13">
      <c r="A161" s="8" t="s">
        <v>1760</v>
      </c>
      <c r="B161" s="45" t="s">
        <v>1931</v>
      </c>
      <c r="C161" s="46" t="s">
        <v>1932</v>
      </c>
      <c r="D161" s="46" t="s">
        <v>1933</v>
      </c>
      <c r="E161" s="45" t="s">
        <v>22</v>
      </c>
      <c r="F161" s="45" t="s">
        <v>736</v>
      </c>
      <c r="G161" s="46" t="s">
        <v>34</v>
      </c>
      <c r="H161" s="46" t="s">
        <v>34</v>
      </c>
      <c r="I161" s="8"/>
      <c r="J161" s="8"/>
      <c r="K161" s="8"/>
      <c r="L161" s="8"/>
      <c r="M161" s="8"/>
      <c r="N161" s="8"/>
      <c r="O161" s="8"/>
      <c r="P161" s="8"/>
      <c r="Q161" s="8"/>
      <c r="R161" s="8"/>
      <c r="S161" s="8"/>
    </row>
    <row r="162" spans="1:19" ht="13">
      <c r="A162" s="8" t="s">
        <v>1761</v>
      </c>
      <c r="B162" s="45" t="s">
        <v>1950</v>
      </c>
      <c r="C162" s="46" t="s">
        <v>1935</v>
      </c>
      <c r="D162" s="46" t="s">
        <v>2098</v>
      </c>
      <c r="E162" s="46" t="s">
        <v>22</v>
      </c>
      <c r="F162" s="46" t="s">
        <v>2105</v>
      </c>
      <c r="G162" s="46" t="s">
        <v>34</v>
      </c>
      <c r="H162" s="46" t="s">
        <v>34</v>
      </c>
      <c r="I162" s="8"/>
      <c r="J162" s="8"/>
      <c r="K162" s="8"/>
      <c r="L162" s="8"/>
      <c r="M162" s="8"/>
      <c r="N162" s="8"/>
      <c r="O162" s="8"/>
      <c r="P162" s="8"/>
      <c r="Q162" s="8"/>
      <c r="R162" s="8"/>
      <c r="S162" s="8"/>
    </row>
    <row r="163" spans="1:19" ht="13">
      <c r="A163" s="8" t="s">
        <v>1762</v>
      </c>
      <c r="B163" s="45" t="s">
        <v>1950</v>
      </c>
      <c r="C163" s="46" t="s">
        <v>1935</v>
      </c>
      <c r="D163" s="46" t="s">
        <v>1957</v>
      </c>
      <c r="E163" s="46" t="s">
        <v>22</v>
      </c>
      <c r="F163" s="46" t="s">
        <v>2106</v>
      </c>
      <c r="G163" s="46" t="s">
        <v>34</v>
      </c>
      <c r="H163" s="46" t="s">
        <v>34</v>
      </c>
      <c r="I163" s="8"/>
      <c r="J163" s="8"/>
      <c r="K163" s="8"/>
      <c r="L163" s="8"/>
      <c r="M163" s="8"/>
      <c r="N163" s="8"/>
      <c r="O163" s="8"/>
      <c r="P163" s="8"/>
      <c r="Q163" s="8"/>
      <c r="R163" s="8"/>
      <c r="S163" s="8"/>
    </row>
    <row r="164" spans="1:19" ht="13">
      <c r="A164" s="8" t="s">
        <v>1763</v>
      </c>
      <c r="B164" s="45" t="s">
        <v>1950</v>
      </c>
      <c r="C164" s="46" t="s">
        <v>1935</v>
      </c>
      <c r="D164" s="46" t="s">
        <v>1938</v>
      </c>
      <c r="E164" s="46" t="s">
        <v>22</v>
      </c>
      <c r="F164" s="46" t="s">
        <v>2107</v>
      </c>
      <c r="G164" s="46" t="s">
        <v>34</v>
      </c>
      <c r="H164" s="46" t="s">
        <v>34</v>
      </c>
      <c r="I164" s="8"/>
      <c r="J164" s="8"/>
      <c r="K164" s="8"/>
      <c r="L164" s="8"/>
      <c r="M164" s="8"/>
      <c r="N164" s="8"/>
      <c r="O164" s="8"/>
      <c r="P164" s="8"/>
      <c r="Q164" s="8"/>
      <c r="R164" s="8"/>
      <c r="S164" s="8"/>
    </row>
    <row r="165" spans="1:19" ht="13">
      <c r="A165" s="8" t="s">
        <v>1764</v>
      </c>
      <c r="B165" s="45" t="s">
        <v>1950</v>
      </c>
      <c r="C165" s="46" t="s">
        <v>1935</v>
      </c>
      <c r="D165" s="46" t="s">
        <v>2027</v>
      </c>
      <c r="E165" s="46" t="s">
        <v>22</v>
      </c>
      <c r="F165" s="46" t="s">
        <v>2108</v>
      </c>
      <c r="G165" s="46" t="s">
        <v>34</v>
      </c>
      <c r="H165" s="46" t="s">
        <v>34</v>
      </c>
      <c r="I165" s="8"/>
      <c r="J165" s="8"/>
      <c r="K165" s="8"/>
      <c r="L165" s="8"/>
      <c r="M165" s="8"/>
      <c r="N165" s="8"/>
      <c r="O165" s="8"/>
      <c r="P165" s="8"/>
      <c r="Q165" s="8"/>
      <c r="R165" s="8"/>
      <c r="S165" s="8"/>
    </row>
    <row r="166" spans="1:19" ht="13">
      <c r="A166" s="8" t="s">
        <v>1765</v>
      </c>
      <c r="B166" s="45" t="s">
        <v>1950</v>
      </c>
      <c r="C166" s="46" t="s">
        <v>1935</v>
      </c>
      <c r="D166" s="46" t="s">
        <v>1957</v>
      </c>
      <c r="E166" s="46" t="s">
        <v>22</v>
      </c>
      <c r="F166" s="46" t="s">
        <v>2109</v>
      </c>
      <c r="G166" s="46" t="s">
        <v>34</v>
      </c>
      <c r="H166" s="46" t="s">
        <v>34</v>
      </c>
      <c r="I166" s="8"/>
      <c r="J166" s="8"/>
      <c r="K166" s="8"/>
      <c r="L166" s="8"/>
      <c r="M166" s="8"/>
      <c r="N166" s="8"/>
      <c r="O166" s="8"/>
      <c r="P166" s="8"/>
      <c r="Q166" s="8"/>
      <c r="R166" s="8"/>
      <c r="S166" s="8"/>
    </row>
    <row r="167" spans="1:19" ht="13">
      <c r="A167" s="8" t="s">
        <v>1766</v>
      </c>
      <c r="B167" s="45" t="s">
        <v>1950</v>
      </c>
      <c r="C167" s="46" t="s">
        <v>1935</v>
      </c>
      <c r="D167" s="46" t="s">
        <v>2098</v>
      </c>
      <c r="E167" s="46" t="s">
        <v>22</v>
      </c>
      <c r="F167" s="46" t="s">
        <v>2110</v>
      </c>
      <c r="G167" s="46" t="s">
        <v>34</v>
      </c>
      <c r="H167" s="46" t="s">
        <v>34</v>
      </c>
      <c r="I167" s="8"/>
      <c r="J167" s="8"/>
      <c r="K167" s="8"/>
      <c r="L167" s="8"/>
      <c r="M167" s="8"/>
      <c r="N167" s="8"/>
      <c r="O167" s="8"/>
      <c r="P167" s="8"/>
      <c r="Q167" s="8"/>
      <c r="R167" s="8"/>
      <c r="S167" s="8"/>
    </row>
    <row r="168" spans="1:19" ht="13">
      <c r="A168" s="8" t="s">
        <v>1767</v>
      </c>
      <c r="B168" s="45" t="s">
        <v>1950</v>
      </c>
      <c r="C168" s="46" t="s">
        <v>1935</v>
      </c>
      <c r="D168" s="46" t="s">
        <v>2098</v>
      </c>
      <c r="E168" s="46" t="s">
        <v>22</v>
      </c>
      <c r="F168" s="46" t="s">
        <v>2111</v>
      </c>
      <c r="G168" s="46" t="s">
        <v>34</v>
      </c>
      <c r="H168" s="46" t="s">
        <v>34</v>
      </c>
      <c r="I168" s="8"/>
      <c r="J168" s="8"/>
      <c r="K168" s="8"/>
      <c r="L168" s="8"/>
      <c r="M168" s="8"/>
      <c r="N168" s="8"/>
      <c r="O168" s="8"/>
      <c r="P168" s="8"/>
      <c r="Q168" s="8"/>
      <c r="R168" s="8"/>
      <c r="S168" s="8"/>
    </row>
    <row r="169" spans="1:19" ht="13">
      <c r="A169" s="8" t="s">
        <v>1768</v>
      </c>
      <c r="B169" s="45" t="s">
        <v>1950</v>
      </c>
      <c r="C169" s="46" t="s">
        <v>1935</v>
      </c>
      <c r="D169" s="46" t="s">
        <v>1952</v>
      </c>
      <c r="E169" s="46" t="s">
        <v>22</v>
      </c>
      <c r="F169" s="46" t="s">
        <v>2112</v>
      </c>
      <c r="G169" s="46" t="s">
        <v>34</v>
      </c>
      <c r="H169" s="46" t="s">
        <v>34</v>
      </c>
      <c r="I169" s="8"/>
      <c r="J169" s="8"/>
      <c r="K169" s="8"/>
      <c r="L169" s="8"/>
      <c r="M169" s="8"/>
      <c r="N169" s="8"/>
      <c r="O169" s="8"/>
      <c r="P169" s="8"/>
      <c r="Q169" s="8"/>
      <c r="R169" s="8"/>
      <c r="S169" s="8"/>
    </row>
    <row r="170" spans="1:19" ht="13">
      <c r="A170" s="8" t="s">
        <v>1769</v>
      </c>
      <c r="B170" s="45" t="s">
        <v>1950</v>
      </c>
      <c r="C170" s="46" t="s">
        <v>1935</v>
      </c>
      <c r="D170" s="46" t="s">
        <v>1952</v>
      </c>
      <c r="E170" s="46" t="s">
        <v>22</v>
      </c>
      <c r="F170" s="46" t="s">
        <v>2113</v>
      </c>
      <c r="G170" s="46" t="s">
        <v>34</v>
      </c>
      <c r="H170" s="46" t="s">
        <v>34</v>
      </c>
      <c r="I170" s="8"/>
      <c r="J170" s="8"/>
      <c r="K170" s="8"/>
      <c r="L170" s="8"/>
      <c r="M170" s="8"/>
      <c r="N170" s="8"/>
      <c r="O170" s="8"/>
      <c r="P170" s="8"/>
      <c r="Q170" s="8"/>
      <c r="R170" s="8"/>
      <c r="S170" s="8"/>
    </row>
    <row r="171" spans="1:19" ht="13">
      <c r="A171" s="8" t="s">
        <v>1770</v>
      </c>
      <c r="B171" s="45" t="s">
        <v>1950</v>
      </c>
      <c r="C171" s="46" t="s">
        <v>1935</v>
      </c>
      <c r="D171" s="46" t="s">
        <v>1952</v>
      </c>
      <c r="E171" s="46" t="s">
        <v>22</v>
      </c>
      <c r="F171" s="46" t="s">
        <v>2114</v>
      </c>
      <c r="G171" s="46" t="s">
        <v>34</v>
      </c>
      <c r="H171" s="46" t="s">
        <v>34</v>
      </c>
      <c r="I171" s="8"/>
      <c r="J171" s="8"/>
      <c r="K171" s="8"/>
      <c r="L171" s="8"/>
      <c r="M171" s="8"/>
      <c r="N171" s="8"/>
      <c r="O171" s="8"/>
      <c r="P171" s="8"/>
      <c r="Q171" s="8"/>
      <c r="R171" s="8"/>
      <c r="S171" s="8"/>
    </row>
    <row r="172" spans="1:19" ht="13">
      <c r="A172" s="8" t="s">
        <v>1772</v>
      </c>
      <c r="B172" s="45" t="s">
        <v>1950</v>
      </c>
      <c r="C172" s="46" t="s">
        <v>1935</v>
      </c>
      <c r="D172" s="46" t="s">
        <v>1938</v>
      </c>
      <c r="E172" s="46" t="s">
        <v>22</v>
      </c>
      <c r="F172" s="46" t="s">
        <v>2115</v>
      </c>
      <c r="G172" s="46" t="s">
        <v>34</v>
      </c>
      <c r="H172" s="46" t="s">
        <v>34</v>
      </c>
      <c r="I172" s="8"/>
      <c r="J172" s="8"/>
      <c r="K172" s="8"/>
      <c r="L172" s="8"/>
      <c r="M172" s="8"/>
      <c r="N172" s="8"/>
      <c r="O172" s="8"/>
      <c r="P172" s="8"/>
      <c r="Q172" s="8"/>
      <c r="R172" s="8"/>
      <c r="S172" s="8"/>
    </row>
    <row r="173" spans="1:19" ht="13">
      <c r="A173" s="8" t="s">
        <v>1773</v>
      </c>
      <c r="B173" s="45" t="s">
        <v>1931</v>
      </c>
      <c r="C173" s="46" t="s">
        <v>1932</v>
      </c>
      <c r="D173" s="46" t="s">
        <v>1933</v>
      </c>
      <c r="E173" s="46" t="s">
        <v>22</v>
      </c>
      <c r="F173" s="46" t="s">
        <v>2116</v>
      </c>
      <c r="G173" s="46" t="s">
        <v>2117</v>
      </c>
      <c r="H173" s="46" t="s">
        <v>34</v>
      </c>
      <c r="I173" s="8"/>
      <c r="J173" s="8"/>
      <c r="K173" s="8"/>
      <c r="L173" s="8"/>
      <c r="M173" s="8"/>
      <c r="N173" s="8"/>
      <c r="O173" s="8"/>
      <c r="P173" s="8"/>
      <c r="Q173" s="8"/>
      <c r="R173" s="8"/>
      <c r="S173" s="8"/>
    </row>
    <row r="174" spans="1:19" ht="13">
      <c r="A174" s="8" t="s">
        <v>1774</v>
      </c>
      <c r="B174" s="45" t="s">
        <v>1931</v>
      </c>
      <c r="C174" s="45" t="s">
        <v>1935</v>
      </c>
      <c r="D174" s="46" t="s">
        <v>173</v>
      </c>
      <c r="E174" s="46" t="s">
        <v>22</v>
      </c>
      <c r="F174" s="46" t="s">
        <v>2118</v>
      </c>
      <c r="G174" s="46" t="s">
        <v>34</v>
      </c>
      <c r="H174" s="46" t="s">
        <v>34</v>
      </c>
      <c r="I174" s="8"/>
      <c r="J174" s="8"/>
      <c r="K174" s="8"/>
      <c r="L174" s="8"/>
      <c r="M174" s="8"/>
      <c r="N174" s="8"/>
      <c r="O174" s="8"/>
      <c r="P174" s="8"/>
      <c r="Q174" s="8"/>
      <c r="R174" s="8"/>
      <c r="S174" s="8"/>
    </row>
    <row r="175" spans="1:19" ht="13">
      <c r="A175" s="8" t="s">
        <v>1775</v>
      </c>
      <c r="B175" s="45" t="s">
        <v>1931</v>
      </c>
      <c r="C175" s="46" t="s">
        <v>1932</v>
      </c>
      <c r="D175" s="46" t="s">
        <v>1933</v>
      </c>
      <c r="E175" s="45" t="s">
        <v>22</v>
      </c>
      <c r="F175" s="46" t="s">
        <v>2119</v>
      </c>
      <c r="G175" s="46" t="s">
        <v>34</v>
      </c>
      <c r="H175" s="46" t="s">
        <v>34</v>
      </c>
      <c r="I175" s="8"/>
      <c r="J175" s="8"/>
      <c r="K175" s="8"/>
      <c r="L175" s="8"/>
      <c r="M175" s="8"/>
      <c r="N175" s="8"/>
      <c r="O175" s="8"/>
      <c r="P175" s="8"/>
      <c r="Q175" s="8"/>
      <c r="R175" s="8"/>
      <c r="S175" s="8"/>
    </row>
    <row r="176" spans="1:19" ht="13">
      <c r="A176" s="8" t="s">
        <v>1776</v>
      </c>
      <c r="B176" s="46" t="s">
        <v>1943</v>
      </c>
      <c r="C176" s="46" t="s">
        <v>1935</v>
      </c>
      <c r="D176" s="46" t="s">
        <v>1938</v>
      </c>
      <c r="E176" s="46" t="s">
        <v>22</v>
      </c>
      <c r="F176" s="46" t="s">
        <v>2120</v>
      </c>
      <c r="G176" s="46" t="s">
        <v>34</v>
      </c>
      <c r="H176" s="46" t="s">
        <v>34</v>
      </c>
      <c r="I176" s="8"/>
      <c r="J176" s="8"/>
      <c r="K176" s="8"/>
      <c r="L176" s="8"/>
      <c r="M176" s="8"/>
      <c r="N176" s="8"/>
      <c r="O176" s="8"/>
      <c r="P176" s="8"/>
      <c r="Q176" s="8"/>
      <c r="R176" s="8"/>
      <c r="S176" s="8"/>
    </row>
    <row r="177" spans="1:19" ht="13">
      <c r="A177" s="8" t="s">
        <v>1777</v>
      </c>
      <c r="B177" s="45" t="s">
        <v>1931</v>
      </c>
      <c r="C177" s="45" t="s">
        <v>1932</v>
      </c>
      <c r="D177" s="45" t="s">
        <v>1933</v>
      </c>
      <c r="E177" s="46" t="s">
        <v>22</v>
      </c>
      <c r="F177" s="45" t="s">
        <v>2121</v>
      </c>
      <c r="G177" s="46" t="s">
        <v>34</v>
      </c>
      <c r="H177" s="46" t="s">
        <v>34</v>
      </c>
      <c r="I177" s="8"/>
      <c r="J177" s="8"/>
      <c r="K177" s="8"/>
      <c r="L177" s="8"/>
      <c r="M177" s="8"/>
      <c r="N177" s="8"/>
      <c r="O177" s="8"/>
      <c r="P177" s="8"/>
      <c r="Q177" s="8"/>
      <c r="R177" s="8"/>
      <c r="S177" s="8"/>
    </row>
    <row r="178" spans="1:19" ht="13">
      <c r="A178" s="8" t="s">
        <v>1778</v>
      </c>
      <c r="B178" s="45" t="s">
        <v>1950</v>
      </c>
      <c r="C178" s="46" t="s">
        <v>1935</v>
      </c>
      <c r="D178" s="46" t="s">
        <v>1952</v>
      </c>
      <c r="E178" s="46" t="s">
        <v>22</v>
      </c>
      <c r="F178" s="46" t="s">
        <v>2122</v>
      </c>
      <c r="G178" s="46" t="s">
        <v>34</v>
      </c>
      <c r="H178" s="46" t="s">
        <v>34</v>
      </c>
      <c r="I178" s="8"/>
      <c r="J178" s="8"/>
      <c r="K178" s="8"/>
      <c r="L178" s="8"/>
      <c r="M178" s="8"/>
      <c r="N178" s="8"/>
      <c r="O178" s="8"/>
      <c r="P178" s="8"/>
      <c r="Q178" s="8"/>
      <c r="R178" s="8"/>
      <c r="S178" s="8"/>
    </row>
    <row r="179" spans="1:19" ht="13">
      <c r="A179" s="8" t="s">
        <v>1779</v>
      </c>
      <c r="B179" s="45" t="s">
        <v>1950</v>
      </c>
      <c r="C179" s="46" t="s">
        <v>1935</v>
      </c>
      <c r="D179" s="46" t="s">
        <v>1952</v>
      </c>
      <c r="E179" s="46" t="s">
        <v>22</v>
      </c>
      <c r="F179" s="46" t="s">
        <v>2123</v>
      </c>
      <c r="G179" s="46" t="s">
        <v>34</v>
      </c>
      <c r="H179" s="46" t="s">
        <v>34</v>
      </c>
      <c r="I179" s="8"/>
      <c r="J179" s="8"/>
      <c r="K179" s="8"/>
      <c r="L179" s="8"/>
      <c r="M179" s="8"/>
      <c r="N179" s="8"/>
      <c r="O179" s="8"/>
      <c r="P179" s="8"/>
      <c r="Q179" s="8"/>
      <c r="R179" s="8"/>
      <c r="S179" s="8"/>
    </row>
    <row r="180" spans="1:19" ht="13">
      <c r="A180" s="8" t="s">
        <v>1780</v>
      </c>
      <c r="B180" s="45" t="s">
        <v>1931</v>
      </c>
      <c r="C180" s="46" t="s">
        <v>1935</v>
      </c>
      <c r="D180" s="45" t="s">
        <v>1952</v>
      </c>
      <c r="E180" s="45" t="s">
        <v>22</v>
      </c>
      <c r="F180" s="45" t="s">
        <v>2124</v>
      </c>
      <c r="G180" s="46" t="s">
        <v>34</v>
      </c>
      <c r="H180" s="46" t="s">
        <v>34</v>
      </c>
      <c r="I180" s="8"/>
      <c r="J180" s="8"/>
      <c r="K180" s="8"/>
      <c r="L180" s="8"/>
      <c r="M180" s="8"/>
      <c r="N180" s="8"/>
      <c r="O180" s="8"/>
      <c r="P180" s="8"/>
      <c r="Q180" s="8"/>
      <c r="R180" s="8"/>
      <c r="S180" s="8"/>
    </row>
    <row r="181" spans="1:19" ht="13">
      <c r="A181" s="8" t="s">
        <v>1781</v>
      </c>
      <c r="B181" s="45" t="s">
        <v>1931</v>
      </c>
      <c r="C181" s="46" t="s">
        <v>1935</v>
      </c>
      <c r="D181" s="45" t="s">
        <v>1952</v>
      </c>
      <c r="E181" s="45" t="s">
        <v>22</v>
      </c>
      <c r="F181" s="45" t="s">
        <v>2124</v>
      </c>
      <c r="G181" s="46" t="s">
        <v>34</v>
      </c>
      <c r="H181" s="46" t="s">
        <v>34</v>
      </c>
      <c r="I181" s="8"/>
      <c r="J181" s="8"/>
      <c r="K181" s="8"/>
      <c r="L181" s="8"/>
      <c r="M181" s="8"/>
      <c r="N181" s="8"/>
      <c r="O181" s="8"/>
      <c r="P181" s="8"/>
      <c r="Q181" s="8"/>
      <c r="R181" s="8"/>
      <c r="S181" s="8"/>
    </row>
    <row r="182" spans="1:19" ht="13">
      <c r="A182" s="8" t="s">
        <v>1782</v>
      </c>
      <c r="B182" s="45" t="s">
        <v>1950</v>
      </c>
      <c r="C182" s="46" t="s">
        <v>1935</v>
      </c>
      <c r="D182" s="46" t="s">
        <v>2098</v>
      </c>
      <c r="E182" s="46" t="s">
        <v>22</v>
      </c>
      <c r="F182" s="46" t="s">
        <v>34</v>
      </c>
      <c r="G182" s="46" t="s">
        <v>34</v>
      </c>
      <c r="H182" s="46" t="s">
        <v>34</v>
      </c>
      <c r="I182" s="8"/>
      <c r="J182" s="8"/>
      <c r="K182" s="8"/>
      <c r="L182" s="8"/>
      <c r="M182" s="8"/>
      <c r="N182" s="8"/>
      <c r="O182" s="8"/>
      <c r="P182" s="8"/>
      <c r="Q182" s="8"/>
      <c r="R182" s="8"/>
      <c r="S182" s="8"/>
    </row>
    <row r="183" spans="1:19" ht="13">
      <c r="A183" s="8" t="s">
        <v>1783</v>
      </c>
      <c r="B183" s="45" t="s">
        <v>1931</v>
      </c>
      <c r="C183" s="45" t="s">
        <v>1935</v>
      </c>
      <c r="D183" s="45" t="s">
        <v>173</v>
      </c>
      <c r="E183" s="45" t="s">
        <v>22</v>
      </c>
      <c r="F183" s="45" t="s">
        <v>2125</v>
      </c>
      <c r="G183" s="46" t="s">
        <v>34</v>
      </c>
      <c r="H183" s="46" t="s">
        <v>34</v>
      </c>
      <c r="I183" s="8"/>
      <c r="J183" s="8"/>
      <c r="K183" s="8"/>
      <c r="L183" s="8"/>
      <c r="M183" s="8"/>
      <c r="N183" s="8"/>
      <c r="O183" s="8"/>
      <c r="P183" s="8"/>
      <c r="Q183" s="8"/>
      <c r="R183" s="8"/>
      <c r="S183" s="8"/>
    </row>
    <row r="184" spans="1:19" ht="13">
      <c r="A184" s="8" t="s">
        <v>1784</v>
      </c>
      <c r="B184" s="45" t="s">
        <v>1950</v>
      </c>
      <c r="C184" s="46" t="s">
        <v>1935</v>
      </c>
      <c r="D184" s="46" t="s">
        <v>2098</v>
      </c>
      <c r="E184" s="46" t="s">
        <v>22</v>
      </c>
      <c r="F184" s="46" t="s">
        <v>2126</v>
      </c>
      <c r="G184" s="46" t="s">
        <v>34</v>
      </c>
      <c r="H184" s="46" t="s">
        <v>34</v>
      </c>
      <c r="I184" s="8"/>
      <c r="J184" s="8"/>
      <c r="K184" s="8"/>
      <c r="L184" s="8"/>
      <c r="M184" s="8"/>
      <c r="N184" s="8"/>
      <c r="O184" s="8"/>
      <c r="P184" s="8"/>
      <c r="Q184" s="8"/>
      <c r="R184" s="8"/>
      <c r="S184" s="8"/>
    </row>
    <row r="185" spans="1:19" ht="13">
      <c r="A185" s="8" t="s">
        <v>1785</v>
      </c>
      <c r="B185" s="45" t="s">
        <v>1931</v>
      </c>
      <c r="C185" s="46" t="s">
        <v>1932</v>
      </c>
      <c r="D185" s="46" t="s">
        <v>1933</v>
      </c>
      <c r="E185" s="45" t="s">
        <v>22</v>
      </c>
      <c r="F185" s="45" t="s">
        <v>2127</v>
      </c>
      <c r="G185" s="46" t="s">
        <v>34</v>
      </c>
      <c r="H185" s="46" t="s">
        <v>34</v>
      </c>
      <c r="I185" s="8"/>
      <c r="J185" s="8"/>
      <c r="K185" s="8"/>
      <c r="L185" s="8"/>
      <c r="M185" s="8"/>
      <c r="N185" s="8"/>
      <c r="O185" s="8"/>
      <c r="P185" s="8"/>
      <c r="Q185" s="8"/>
      <c r="R185" s="8"/>
      <c r="S185" s="8"/>
    </row>
    <row r="186" spans="1:19" ht="13">
      <c r="A186" s="8" t="s">
        <v>1787</v>
      </c>
      <c r="B186" s="45" t="s">
        <v>1950</v>
      </c>
      <c r="C186" s="46" t="s">
        <v>1935</v>
      </c>
      <c r="D186" s="46" t="s">
        <v>1957</v>
      </c>
      <c r="E186" s="46" t="s">
        <v>22</v>
      </c>
      <c r="F186" s="46" t="s">
        <v>2102</v>
      </c>
      <c r="G186" s="46" t="s">
        <v>34</v>
      </c>
      <c r="H186" s="46" t="s">
        <v>34</v>
      </c>
      <c r="I186" s="8"/>
      <c r="J186" s="8"/>
      <c r="K186" s="8"/>
      <c r="L186" s="8"/>
      <c r="M186" s="8"/>
      <c r="N186" s="8"/>
      <c r="O186" s="8"/>
      <c r="P186" s="8"/>
      <c r="Q186" s="8"/>
      <c r="R186" s="8"/>
      <c r="S186" s="8"/>
    </row>
    <row r="187" spans="1:19" ht="13">
      <c r="A187" s="8" t="s">
        <v>1788</v>
      </c>
      <c r="B187" s="45" t="s">
        <v>1950</v>
      </c>
      <c r="C187" s="46" t="s">
        <v>1935</v>
      </c>
      <c r="D187" s="46" t="s">
        <v>1957</v>
      </c>
      <c r="E187" s="46" t="s">
        <v>22</v>
      </c>
      <c r="F187" s="46" t="s">
        <v>2102</v>
      </c>
      <c r="G187" s="46" t="s">
        <v>34</v>
      </c>
      <c r="H187" s="46" t="s">
        <v>34</v>
      </c>
      <c r="I187" s="8"/>
      <c r="J187" s="8"/>
      <c r="K187" s="8"/>
      <c r="L187" s="8"/>
      <c r="M187" s="8"/>
      <c r="N187" s="8"/>
      <c r="O187" s="8"/>
      <c r="P187" s="8"/>
      <c r="Q187" s="8"/>
      <c r="R187" s="8"/>
      <c r="S187" s="8"/>
    </row>
    <row r="188" spans="1:19" ht="13">
      <c r="A188" s="8" t="s">
        <v>1789</v>
      </c>
      <c r="B188" s="45" t="s">
        <v>1931</v>
      </c>
      <c r="C188" s="45" t="s">
        <v>1937</v>
      </c>
      <c r="D188" s="45" t="s">
        <v>1952</v>
      </c>
      <c r="E188" s="45" t="s">
        <v>22</v>
      </c>
      <c r="F188" s="45" t="s">
        <v>2128</v>
      </c>
      <c r="G188" s="46" t="s">
        <v>34</v>
      </c>
      <c r="H188" s="46" t="s">
        <v>34</v>
      </c>
      <c r="I188" s="8"/>
      <c r="J188" s="8"/>
      <c r="K188" s="8"/>
      <c r="L188" s="8"/>
      <c r="M188" s="8"/>
      <c r="N188" s="8"/>
      <c r="O188" s="8"/>
      <c r="P188" s="8"/>
      <c r="Q188" s="8"/>
      <c r="R188" s="8"/>
      <c r="S188" s="8"/>
    </row>
    <row r="189" spans="1:19" ht="13">
      <c r="A189" s="8" t="s">
        <v>1790</v>
      </c>
      <c r="B189" s="45" t="s">
        <v>1931</v>
      </c>
      <c r="C189" s="45" t="s">
        <v>1937</v>
      </c>
      <c r="D189" s="45" t="s">
        <v>1952</v>
      </c>
      <c r="E189" s="45" t="s">
        <v>22</v>
      </c>
      <c r="F189" s="45" t="s">
        <v>2129</v>
      </c>
      <c r="G189" s="46" t="s">
        <v>34</v>
      </c>
      <c r="H189" s="46" t="s">
        <v>34</v>
      </c>
      <c r="I189" s="8"/>
      <c r="J189" s="8"/>
      <c r="K189" s="8"/>
      <c r="L189" s="8"/>
      <c r="M189" s="8"/>
      <c r="N189" s="8"/>
      <c r="O189" s="8"/>
      <c r="P189" s="8"/>
      <c r="Q189" s="8"/>
      <c r="R189" s="8"/>
      <c r="S189" s="8"/>
    </row>
    <row r="190" spans="1:19" ht="13">
      <c r="A190" s="8" t="s">
        <v>1791</v>
      </c>
      <c r="B190" s="45" t="s">
        <v>1931</v>
      </c>
      <c r="C190" s="45" t="s">
        <v>1935</v>
      </c>
      <c r="D190" s="45" t="s">
        <v>173</v>
      </c>
      <c r="E190" s="45" t="s">
        <v>22</v>
      </c>
      <c r="F190" s="45" t="s">
        <v>2130</v>
      </c>
      <c r="G190" s="46" t="s">
        <v>34</v>
      </c>
      <c r="H190" s="46" t="s">
        <v>34</v>
      </c>
      <c r="I190" s="8"/>
      <c r="J190" s="8"/>
      <c r="K190" s="8"/>
      <c r="L190" s="8"/>
      <c r="M190" s="8"/>
      <c r="N190" s="8"/>
      <c r="O190" s="8"/>
      <c r="P190" s="8"/>
      <c r="Q190" s="8"/>
      <c r="R190" s="8"/>
      <c r="S190" s="8"/>
    </row>
    <row r="191" spans="1:19" ht="13">
      <c r="A191" s="8" t="s">
        <v>1792</v>
      </c>
      <c r="B191" s="45" t="s">
        <v>1931</v>
      </c>
      <c r="C191" s="45" t="s">
        <v>1935</v>
      </c>
      <c r="D191" s="46" t="s">
        <v>1957</v>
      </c>
      <c r="E191" s="45" t="s">
        <v>22</v>
      </c>
      <c r="F191" s="45" t="s">
        <v>2127</v>
      </c>
      <c r="G191" s="46" t="s">
        <v>34</v>
      </c>
      <c r="H191" s="46" t="s">
        <v>34</v>
      </c>
      <c r="I191" s="8"/>
      <c r="J191" s="8"/>
      <c r="K191" s="8"/>
      <c r="L191" s="8"/>
      <c r="M191" s="8"/>
      <c r="N191" s="8"/>
      <c r="O191" s="8"/>
      <c r="P191" s="8"/>
      <c r="Q191" s="8"/>
      <c r="R191" s="8"/>
      <c r="S191" s="8"/>
    </row>
    <row r="192" spans="1:19" ht="13">
      <c r="A192" s="8" t="s">
        <v>1793</v>
      </c>
      <c r="B192" s="45" t="s">
        <v>1950</v>
      </c>
      <c r="C192" s="46" t="s">
        <v>1935</v>
      </c>
      <c r="D192" s="46" t="s">
        <v>2098</v>
      </c>
      <c r="E192" s="46" t="s">
        <v>22</v>
      </c>
      <c r="F192" s="46" t="s">
        <v>2126</v>
      </c>
      <c r="G192" s="46" t="s">
        <v>34</v>
      </c>
      <c r="H192" s="46" t="s">
        <v>34</v>
      </c>
      <c r="I192" s="8"/>
      <c r="J192" s="8"/>
      <c r="K192" s="8"/>
      <c r="L192" s="8"/>
      <c r="M192" s="8"/>
      <c r="N192" s="8"/>
      <c r="O192" s="8"/>
      <c r="P192" s="8"/>
      <c r="Q192" s="8"/>
      <c r="R192" s="8"/>
      <c r="S192" s="8"/>
    </row>
    <row r="193" spans="1:19" ht="13">
      <c r="A193" s="8" t="s">
        <v>1794</v>
      </c>
      <c r="B193" s="45" t="s">
        <v>1931</v>
      </c>
      <c r="C193" s="45" t="s">
        <v>1935</v>
      </c>
      <c r="D193" s="45" t="s">
        <v>1938</v>
      </c>
      <c r="E193" s="45" t="s">
        <v>22</v>
      </c>
      <c r="F193" s="45" t="s">
        <v>2131</v>
      </c>
      <c r="G193" s="46" t="s">
        <v>34</v>
      </c>
      <c r="H193" s="46" t="s">
        <v>34</v>
      </c>
      <c r="I193" s="8"/>
      <c r="J193" s="8"/>
      <c r="K193" s="8"/>
      <c r="L193" s="8"/>
      <c r="M193" s="8"/>
      <c r="N193" s="8"/>
      <c r="O193" s="8"/>
      <c r="P193" s="8"/>
      <c r="Q193" s="8"/>
      <c r="R193" s="8"/>
      <c r="S193" s="8"/>
    </row>
    <row r="194" spans="1:19" ht="13">
      <c r="A194" s="8" t="s">
        <v>1795</v>
      </c>
      <c r="B194" s="45" t="s">
        <v>1931</v>
      </c>
      <c r="C194" s="45" t="s">
        <v>1935</v>
      </c>
      <c r="D194" s="46" t="s">
        <v>1938</v>
      </c>
      <c r="E194" s="45" t="s">
        <v>22</v>
      </c>
      <c r="F194" s="45" t="s">
        <v>2132</v>
      </c>
      <c r="G194" s="46" t="s">
        <v>34</v>
      </c>
      <c r="H194" s="46" t="s">
        <v>34</v>
      </c>
      <c r="I194" s="8"/>
      <c r="J194" s="8"/>
      <c r="K194" s="8"/>
      <c r="L194" s="8"/>
      <c r="M194" s="8"/>
      <c r="N194" s="8"/>
      <c r="O194" s="8"/>
      <c r="P194" s="8"/>
      <c r="Q194" s="8"/>
      <c r="R194" s="8"/>
      <c r="S194" s="8"/>
    </row>
    <row r="195" spans="1:19" ht="13">
      <c r="A195" s="8" t="s">
        <v>1796</v>
      </c>
      <c r="B195" s="45" t="s">
        <v>1931</v>
      </c>
      <c r="C195" s="45" t="s">
        <v>1935</v>
      </c>
      <c r="D195" s="45" t="s">
        <v>173</v>
      </c>
      <c r="E195" s="45" t="s">
        <v>22</v>
      </c>
      <c r="F195" s="45" t="s">
        <v>2133</v>
      </c>
      <c r="G195" s="46" t="s">
        <v>34</v>
      </c>
      <c r="H195" s="46" t="s">
        <v>34</v>
      </c>
      <c r="I195" s="8"/>
      <c r="J195" s="8"/>
      <c r="K195" s="8"/>
      <c r="L195" s="8"/>
      <c r="M195" s="8"/>
      <c r="N195" s="8"/>
      <c r="O195" s="8"/>
      <c r="P195" s="8"/>
      <c r="Q195" s="8"/>
      <c r="R195" s="8"/>
      <c r="S195" s="8"/>
    </row>
    <row r="196" spans="1:19" ht="13">
      <c r="A196" s="8" t="s">
        <v>1797</v>
      </c>
      <c r="B196" s="46" t="s">
        <v>2004</v>
      </c>
      <c r="C196" s="46" t="s">
        <v>1935</v>
      </c>
      <c r="D196" s="46" t="s">
        <v>1957</v>
      </c>
      <c r="E196" s="45" t="s">
        <v>22</v>
      </c>
      <c r="F196" s="46" t="s">
        <v>2134</v>
      </c>
      <c r="G196" s="46" t="s">
        <v>34</v>
      </c>
      <c r="H196" s="46" t="s">
        <v>34</v>
      </c>
      <c r="I196" s="8"/>
      <c r="J196" s="8"/>
      <c r="K196" s="8"/>
      <c r="L196" s="8"/>
      <c r="M196" s="8"/>
      <c r="N196" s="8"/>
      <c r="O196" s="8"/>
      <c r="P196" s="8"/>
      <c r="Q196" s="8"/>
      <c r="R196" s="8"/>
      <c r="S196" s="8"/>
    </row>
    <row r="197" spans="1:19" ht="13">
      <c r="A197" s="8" t="s">
        <v>1798</v>
      </c>
      <c r="B197" s="45" t="s">
        <v>1950</v>
      </c>
      <c r="C197" s="46" t="s">
        <v>1932</v>
      </c>
      <c r="D197" s="46" t="s">
        <v>1933</v>
      </c>
      <c r="E197" s="46" t="s">
        <v>22</v>
      </c>
      <c r="F197" s="46" t="s">
        <v>2135</v>
      </c>
      <c r="G197" s="46" t="s">
        <v>34</v>
      </c>
      <c r="H197" s="46" t="s">
        <v>34</v>
      </c>
      <c r="I197" s="8"/>
      <c r="J197" s="8"/>
      <c r="K197" s="8"/>
      <c r="L197" s="8"/>
      <c r="M197" s="8"/>
      <c r="N197" s="8"/>
      <c r="O197" s="8"/>
      <c r="P197" s="8"/>
      <c r="Q197" s="8"/>
      <c r="R197" s="8"/>
      <c r="S197" s="8"/>
    </row>
    <row r="198" spans="1:19" ht="13">
      <c r="A198" s="8" t="s">
        <v>1799</v>
      </c>
      <c r="B198" s="45" t="s">
        <v>1950</v>
      </c>
      <c r="C198" s="46" t="s">
        <v>1935</v>
      </c>
      <c r="D198" s="46" t="s">
        <v>1952</v>
      </c>
      <c r="E198" s="46" t="s">
        <v>22</v>
      </c>
      <c r="F198" s="46" t="s">
        <v>2136</v>
      </c>
      <c r="G198" s="46" t="s">
        <v>34</v>
      </c>
      <c r="H198" s="46" t="s">
        <v>34</v>
      </c>
      <c r="I198" s="8"/>
      <c r="J198" s="8"/>
      <c r="K198" s="8"/>
      <c r="L198" s="8"/>
      <c r="M198" s="8"/>
      <c r="N198" s="8"/>
      <c r="O198" s="8"/>
      <c r="P198" s="8"/>
      <c r="Q198" s="8"/>
      <c r="R198" s="8"/>
      <c r="S198" s="8"/>
    </row>
    <row r="199" spans="1:19" ht="13">
      <c r="A199" s="8" t="s">
        <v>1800</v>
      </c>
      <c r="B199" s="45" t="s">
        <v>1950</v>
      </c>
      <c r="C199" s="46" t="s">
        <v>1935</v>
      </c>
      <c r="D199" s="46" t="s">
        <v>1952</v>
      </c>
      <c r="E199" s="46" t="s">
        <v>22</v>
      </c>
      <c r="F199" s="46" t="s">
        <v>2137</v>
      </c>
      <c r="G199" s="46" t="s">
        <v>34</v>
      </c>
      <c r="H199" s="46" t="s">
        <v>34</v>
      </c>
      <c r="I199" s="8"/>
      <c r="J199" s="8"/>
      <c r="K199" s="8"/>
      <c r="L199" s="8"/>
      <c r="M199" s="8"/>
      <c r="N199" s="8"/>
      <c r="O199" s="8"/>
      <c r="P199" s="8"/>
      <c r="Q199" s="8"/>
      <c r="R199" s="8"/>
      <c r="S199" s="8"/>
    </row>
    <row r="200" spans="1:19" ht="13">
      <c r="A200" s="8" t="s">
        <v>1801</v>
      </c>
      <c r="B200" s="45" t="s">
        <v>1950</v>
      </c>
      <c r="C200" s="46" t="s">
        <v>1935</v>
      </c>
      <c r="D200" s="46" t="s">
        <v>2098</v>
      </c>
      <c r="E200" s="46" t="s">
        <v>22</v>
      </c>
      <c r="F200" s="46" t="s">
        <v>2138</v>
      </c>
      <c r="G200" s="46" t="s">
        <v>34</v>
      </c>
      <c r="H200" s="46" t="s">
        <v>34</v>
      </c>
      <c r="I200" s="8"/>
      <c r="J200" s="8"/>
      <c r="K200" s="8"/>
      <c r="L200" s="8"/>
      <c r="M200" s="8"/>
      <c r="N200" s="8"/>
      <c r="O200" s="8"/>
      <c r="P200" s="8"/>
      <c r="Q200" s="8"/>
      <c r="R200" s="8"/>
      <c r="S200" s="8"/>
    </row>
    <row r="201" spans="1:19" ht="13">
      <c r="A201" s="8" t="s">
        <v>1802</v>
      </c>
      <c r="B201" s="45" t="s">
        <v>1950</v>
      </c>
      <c r="C201" s="46" t="s">
        <v>1935</v>
      </c>
      <c r="D201" s="46" t="s">
        <v>1957</v>
      </c>
      <c r="E201" s="46" t="s">
        <v>22</v>
      </c>
      <c r="F201" s="46" t="s">
        <v>2139</v>
      </c>
      <c r="G201" s="46" t="s">
        <v>34</v>
      </c>
      <c r="H201" s="46" t="s">
        <v>34</v>
      </c>
      <c r="I201" s="8"/>
      <c r="J201" s="8"/>
      <c r="K201" s="8"/>
      <c r="L201" s="8"/>
      <c r="M201" s="8"/>
      <c r="N201" s="8"/>
      <c r="O201" s="8"/>
      <c r="P201" s="8"/>
      <c r="Q201" s="8"/>
      <c r="R201" s="8"/>
      <c r="S201" s="8"/>
    </row>
    <row r="202" spans="1:19" ht="13">
      <c r="A202" s="8" t="s">
        <v>1803</v>
      </c>
      <c r="B202" s="45" t="s">
        <v>1931</v>
      </c>
      <c r="C202" s="45" t="s">
        <v>1935</v>
      </c>
      <c r="D202" s="45" t="s">
        <v>173</v>
      </c>
      <c r="E202" s="45" t="s">
        <v>22</v>
      </c>
      <c r="F202" s="45" t="s">
        <v>2140</v>
      </c>
      <c r="G202" s="46" t="s">
        <v>34</v>
      </c>
      <c r="H202" s="46" t="s">
        <v>34</v>
      </c>
      <c r="I202" s="8"/>
      <c r="J202" s="8"/>
      <c r="K202" s="8"/>
      <c r="L202" s="8"/>
      <c r="M202" s="8"/>
      <c r="N202" s="8"/>
      <c r="O202" s="8"/>
      <c r="P202" s="8"/>
      <c r="Q202" s="8"/>
      <c r="R202" s="8"/>
      <c r="S202" s="8"/>
    </row>
    <row r="203" spans="1:19" ht="13">
      <c r="A203" s="8" t="s">
        <v>1804</v>
      </c>
      <c r="B203" s="45" t="s">
        <v>1931</v>
      </c>
      <c r="C203" s="45" t="s">
        <v>1932</v>
      </c>
      <c r="D203" s="45" t="s">
        <v>1933</v>
      </c>
      <c r="E203" s="46" t="s">
        <v>22</v>
      </c>
      <c r="F203" s="45" t="s">
        <v>2141</v>
      </c>
      <c r="G203" s="46" t="s">
        <v>34</v>
      </c>
      <c r="H203" s="46" t="s">
        <v>34</v>
      </c>
      <c r="I203" s="8"/>
      <c r="J203" s="8"/>
      <c r="K203" s="8"/>
      <c r="L203" s="8"/>
      <c r="M203" s="8"/>
      <c r="N203" s="8"/>
      <c r="O203" s="8"/>
      <c r="P203" s="8"/>
      <c r="Q203" s="8"/>
      <c r="R203" s="8"/>
      <c r="S203" s="8"/>
    </row>
    <row r="204" spans="1:19" ht="13">
      <c r="A204" s="8" t="s">
        <v>1805</v>
      </c>
      <c r="B204" s="45" t="s">
        <v>1931</v>
      </c>
      <c r="C204" s="45" t="s">
        <v>1937</v>
      </c>
      <c r="D204" s="45" t="s">
        <v>1938</v>
      </c>
      <c r="E204" s="46" t="s">
        <v>22</v>
      </c>
      <c r="F204" s="46" t="s">
        <v>2142</v>
      </c>
      <c r="G204" s="46" t="s">
        <v>34</v>
      </c>
      <c r="H204" s="46" t="s">
        <v>34</v>
      </c>
      <c r="I204" s="8"/>
      <c r="J204" s="8"/>
      <c r="K204" s="8"/>
      <c r="L204" s="8"/>
      <c r="M204" s="8"/>
      <c r="N204" s="8"/>
      <c r="O204" s="8"/>
      <c r="P204" s="8"/>
      <c r="Q204" s="8"/>
      <c r="R204" s="8"/>
      <c r="S204" s="8"/>
    </row>
    <row r="205" spans="1:19" ht="13">
      <c r="A205" s="8" t="s">
        <v>1806</v>
      </c>
      <c r="B205" s="45" t="s">
        <v>1931</v>
      </c>
      <c r="C205" s="45" t="s">
        <v>1935</v>
      </c>
      <c r="D205" s="45" t="s">
        <v>1957</v>
      </c>
      <c r="E205" s="45" t="s">
        <v>22</v>
      </c>
      <c r="F205" s="45" t="s">
        <v>2143</v>
      </c>
      <c r="G205" s="46" t="s">
        <v>34</v>
      </c>
      <c r="H205" s="46" t="s">
        <v>34</v>
      </c>
      <c r="I205" s="8"/>
      <c r="J205" s="8"/>
      <c r="K205" s="8"/>
      <c r="L205" s="8"/>
      <c r="M205" s="8"/>
      <c r="N205" s="8"/>
      <c r="O205" s="8"/>
      <c r="P205" s="8"/>
      <c r="Q205" s="8"/>
      <c r="R205" s="8"/>
      <c r="S205" s="8"/>
    </row>
    <row r="206" spans="1:19" ht="13">
      <c r="A206" s="8" t="s">
        <v>1807</v>
      </c>
      <c r="B206" s="45" t="s">
        <v>1931</v>
      </c>
      <c r="C206" s="46" t="s">
        <v>1935</v>
      </c>
      <c r="D206" s="46" t="s">
        <v>1933</v>
      </c>
      <c r="E206" s="46" t="s">
        <v>22</v>
      </c>
      <c r="F206" s="46" t="s">
        <v>2144</v>
      </c>
      <c r="G206" s="46" t="s">
        <v>34</v>
      </c>
      <c r="H206" s="46" t="s">
        <v>34</v>
      </c>
      <c r="I206" s="8"/>
      <c r="J206" s="8"/>
      <c r="K206" s="8"/>
      <c r="L206" s="8"/>
      <c r="M206" s="8"/>
      <c r="N206" s="8"/>
      <c r="O206" s="8"/>
      <c r="P206" s="8"/>
      <c r="Q206" s="8"/>
      <c r="R206" s="8"/>
      <c r="S206" s="8"/>
    </row>
    <row r="207" spans="1:19" ht="13">
      <c r="A207" s="8" t="s">
        <v>1808</v>
      </c>
      <c r="B207" s="45" t="s">
        <v>1950</v>
      </c>
      <c r="C207" s="46" t="s">
        <v>1935</v>
      </c>
      <c r="D207" s="46" t="s">
        <v>2098</v>
      </c>
      <c r="E207" s="46" t="s">
        <v>22</v>
      </c>
      <c r="F207" s="46" t="s">
        <v>2145</v>
      </c>
      <c r="G207" s="46" t="s">
        <v>34</v>
      </c>
      <c r="H207" s="46" t="s">
        <v>34</v>
      </c>
      <c r="I207" s="8"/>
      <c r="J207" s="8"/>
      <c r="K207" s="8"/>
      <c r="L207" s="8"/>
      <c r="M207" s="8"/>
      <c r="N207" s="8"/>
      <c r="O207" s="8"/>
      <c r="P207" s="8"/>
      <c r="Q207" s="8"/>
      <c r="R207" s="8"/>
      <c r="S207" s="8"/>
    </row>
    <row r="208" spans="1:19" ht="13">
      <c r="A208" s="8" t="s">
        <v>1809</v>
      </c>
      <c r="B208" s="45" t="s">
        <v>1931</v>
      </c>
      <c r="C208" s="45" t="s">
        <v>1935</v>
      </c>
      <c r="D208" s="46" t="s">
        <v>2146</v>
      </c>
      <c r="E208" s="45" t="s">
        <v>22</v>
      </c>
      <c r="F208" s="46" t="s">
        <v>2147</v>
      </c>
      <c r="G208" s="46" t="s">
        <v>34</v>
      </c>
      <c r="H208" s="46" t="s">
        <v>34</v>
      </c>
      <c r="I208" s="8"/>
      <c r="J208" s="8"/>
      <c r="K208" s="8"/>
      <c r="L208" s="8"/>
      <c r="M208" s="8"/>
      <c r="N208" s="8"/>
      <c r="O208" s="8"/>
      <c r="P208" s="8"/>
      <c r="Q208" s="8"/>
      <c r="R208" s="8"/>
      <c r="S208" s="8"/>
    </row>
    <row r="209" spans="1:19" ht="13">
      <c r="A209" s="8" t="s">
        <v>1810</v>
      </c>
      <c r="B209" s="45" t="s">
        <v>1950</v>
      </c>
      <c r="C209" s="46" t="s">
        <v>1935</v>
      </c>
      <c r="D209" s="46" t="s">
        <v>1946</v>
      </c>
      <c r="E209" s="46" t="s">
        <v>22</v>
      </c>
      <c r="F209" s="46" t="s">
        <v>2148</v>
      </c>
      <c r="G209" s="46" t="s">
        <v>34</v>
      </c>
      <c r="H209" s="46" t="s">
        <v>34</v>
      </c>
      <c r="I209" s="8"/>
      <c r="J209" s="8"/>
      <c r="K209" s="8"/>
      <c r="L209" s="8"/>
      <c r="M209" s="8"/>
      <c r="N209" s="8"/>
      <c r="O209" s="8"/>
      <c r="P209" s="8"/>
      <c r="Q209" s="8"/>
      <c r="R209" s="8"/>
      <c r="S209" s="8"/>
    </row>
    <row r="210" spans="1:19" ht="13">
      <c r="A210" s="8" t="s">
        <v>1811</v>
      </c>
      <c r="B210" s="45" t="s">
        <v>1931</v>
      </c>
      <c r="C210" s="46" t="s">
        <v>1935</v>
      </c>
      <c r="D210" s="46" t="s">
        <v>2146</v>
      </c>
      <c r="E210" s="46" t="s">
        <v>22</v>
      </c>
      <c r="F210" s="46" t="s">
        <v>2149</v>
      </c>
      <c r="G210" s="46" t="s">
        <v>34</v>
      </c>
      <c r="H210" s="46" t="s">
        <v>34</v>
      </c>
      <c r="I210" s="8"/>
      <c r="J210" s="8"/>
      <c r="K210" s="8"/>
      <c r="L210" s="8"/>
      <c r="M210" s="8"/>
      <c r="N210" s="8"/>
      <c r="O210" s="8"/>
      <c r="P210" s="8"/>
      <c r="Q210" s="8"/>
      <c r="R210" s="8"/>
      <c r="S210" s="8"/>
    </row>
    <row r="211" spans="1:19" ht="13">
      <c r="A211" s="8" t="s">
        <v>1812</v>
      </c>
      <c r="B211" s="45" t="s">
        <v>1950</v>
      </c>
      <c r="C211" s="46" t="s">
        <v>1935</v>
      </c>
      <c r="D211" s="46" t="s">
        <v>1957</v>
      </c>
      <c r="E211" s="46" t="s">
        <v>22</v>
      </c>
      <c r="F211" s="46" t="s">
        <v>2150</v>
      </c>
      <c r="G211" s="46" t="s">
        <v>34</v>
      </c>
      <c r="H211" s="46" t="s">
        <v>34</v>
      </c>
      <c r="I211" s="8"/>
      <c r="J211" s="8"/>
      <c r="K211" s="8"/>
      <c r="L211" s="8"/>
      <c r="M211" s="8"/>
      <c r="N211" s="8"/>
      <c r="O211" s="8"/>
      <c r="P211" s="8"/>
      <c r="Q211" s="8"/>
      <c r="R211" s="8"/>
      <c r="S211" s="8"/>
    </row>
    <row r="212" spans="1:19" ht="13">
      <c r="A212" s="8" t="s">
        <v>1813</v>
      </c>
      <c r="B212" s="46" t="s">
        <v>1931</v>
      </c>
      <c r="C212" s="46" t="s">
        <v>1935</v>
      </c>
      <c r="D212" s="46" t="s">
        <v>1952</v>
      </c>
      <c r="E212" s="46" t="s">
        <v>22</v>
      </c>
      <c r="F212" s="46" t="s">
        <v>2151</v>
      </c>
      <c r="G212" s="46" t="s">
        <v>34</v>
      </c>
      <c r="H212" s="46" t="s">
        <v>34</v>
      </c>
      <c r="I212" s="8"/>
      <c r="J212" s="8"/>
      <c r="K212" s="8"/>
      <c r="L212" s="8"/>
      <c r="M212" s="8"/>
      <c r="N212" s="8"/>
      <c r="O212" s="8"/>
      <c r="P212" s="8"/>
      <c r="Q212" s="8"/>
      <c r="R212" s="8"/>
      <c r="S212" s="8"/>
    </row>
    <row r="213" spans="1:19" ht="13">
      <c r="A213" s="8" t="s">
        <v>1814</v>
      </c>
      <c r="B213" s="45" t="s">
        <v>1950</v>
      </c>
      <c r="C213" s="46" t="s">
        <v>1935</v>
      </c>
      <c r="D213" s="46" t="s">
        <v>1952</v>
      </c>
      <c r="E213" s="46" t="s">
        <v>22</v>
      </c>
      <c r="F213" s="46" t="s">
        <v>2152</v>
      </c>
      <c r="G213" s="46" t="s">
        <v>34</v>
      </c>
      <c r="H213" s="46" t="s">
        <v>34</v>
      </c>
      <c r="I213" s="8"/>
      <c r="J213" s="8"/>
      <c r="K213" s="8"/>
      <c r="L213" s="8"/>
      <c r="M213" s="8"/>
      <c r="N213" s="8"/>
      <c r="O213" s="8"/>
      <c r="P213" s="8"/>
      <c r="Q213" s="8"/>
      <c r="R213" s="8"/>
      <c r="S213" s="8"/>
    </row>
    <row r="214" spans="1:19" ht="13">
      <c r="A214" s="8" t="s">
        <v>1815</v>
      </c>
      <c r="B214" s="45" t="s">
        <v>1931</v>
      </c>
      <c r="C214" s="46" t="s">
        <v>1935</v>
      </c>
      <c r="D214" s="46" t="s">
        <v>1952</v>
      </c>
      <c r="E214" s="46" t="s">
        <v>22</v>
      </c>
      <c r="F214" s="46" t="s">
        <v>2153</v>
      </c>
      <c r="G214" s="46" t="s">
        <v>34</v>
      </c>
      <c r="H214" s="46" t="s">
        <v>34</v>
      </c>
      <c r="I214" s="8"/>
      <c r="J214" s="8"/>
      <c r="K214" s="8"/>
      <c r="L214" s="8"/>
      <c r="M214" s="8"/>
      <c r="N214" s="8"/>
      <c r="O214" s="8"/>
      <c r="P214" s="8"/>
      <c r="Q214" s="8"/>
      <c r="R214" s="8"/>
      <c r="S214" s="8"/>
    </row>
    <row r="215" spans="1:19" ht="13">
      <c r="A215" s="8" t="s">
        <v>1816</v>
      </c>
      <c r="B215" s="45" t="s">
        <v>1931</v>
      </c>
      <c r="C215" s="46" t="s">
        <v>1935</v>
      </c>
      <c r="D215" s="46" t="s">
        <v>1957</v>
      </c>
      <c r="E215" s="46" t="s">
        <v>22</v>
      </c>
      <c r="F215" s="46" t="s">
        <v>2154</v>
      </c>
      <c r="G215" s="46" t="s">
        <v>34</v>
      </c>
      <c r="H215" s="46" t="s">
        <v>34</v>
      </c>
      <c r="I215" s="8"/>
      <c r="J215" s="8"/>
      <c r="K215" s="8"/>
      <c r="L215" s="8"/>
      <c r="M215" s="8"/>
      <c r="N215" s="8"/>
      <c r="O215" s="8"/>
      <c r="P215" s="8"/>
      <c r="Q215" s="8"/>
      <c r="R215" s="8"/>
      <c r="S215" s="8"/>
    </row>
    <row r="216" spans="1:19" ht="13">
      <c r="A216" s="8" t="s">
        <v>1817</v>
      </c>
      <c r="B216" s="45" t="s">
        <v>1931</v>
      </c>
      <c r="C216" s="45" t="s">
        <v>1935</v>
      </c>
      <c r="D216" s="45" t="s">
        <v>173</v>
      </c>
      <c r="E216" s="45" t="s">
        <v>22</v>
      </c>
      <c r="F216" s="45" t="s">
        <v>2155</v>
      </c>
      <c r="G216" s="46" t="s">
        <v>34</v>
      </c>
      <c r="H216" s="46" t="s">
        <v>34</v>
      </c>
      <c r="I216" s="8"/>
      <c r="J216" s="8"/>
      <c r="K216" s="8"/>
      <c r="L216" s="8"/>
      <c r="M216" s="8"/>
      <c r="N216" s="8"/>
      <c r="O216" s="8"/>
      <c r="P216" s="8"/>
      <c r="Q216" s="8"/>
      <c r="R216" s="8"/>
      <c r="S216" s="8"/>
    </row>
    <row r="217" spans="1:19" ht="13">
      <c r="A217" s="8" t="s">
        <v>1818</v>
      </c>
      <c r="B217" s="45" t="s">
        <v>1950</v>
      </c>
      <c r="C217" s="46" t="s">
        <v>1935</v>
      </c>
      <c r="D217" s="46" t="s">
        <v>1952</v>
      </c>
      <c r="E217" s="46" t="s">
        <v>22</v>
      </c>
      <c r="F217" s="46" t="s">
        <v>2156</v>
      </c>
      <c r="G217" s="46" t="s">
        <v>34</v>
      </c>
      <c r="H217" s="46" t="s">
        <v>34</v>
      </c>
      <c r="I217" s="8"/>
      <c r="J217" s="8"/>
      <c r="K217" s="8"/>
      <c r="L217" s="8"/>
      <c r="M217" s="8"/>
      <c r="N217" s="8"/>
      <c r="O217" s="8"/>
      <c r="P217" s="8"/>
      <c r="Q217" s="8"/>
      <c r="R217" s="8"/>
      <c r="S217" s="8"/>
    </row>
    <row r="218" spans="1:19" ht="13">
      <c r="A218" s="8" t="s">
        <v>1819</v>
      </c>
      <c r="B218" s="45" t="s">
        <v>1931</v>
      </c>
      <c r="C218" s="45" t="s">
        <v>1935</v>
      </c>
      <c r="D218" s="45" t="s">
        <v>173</v>
      </c>
      <c r="E218" s="45" t="s">
        <v>22</v>
      </c>
      <c r="F218" s="45" t="s">
        <v>2157</v>
      </c>
      <c r="G218" s="46" t="s">
        <v>34</v>
      </c>
      <c r="H218" s="46" t="s">
        <v>34</v>
      </c>
      <c r="I218" s="8"/>
      <c r="J218" s="8"/>
      <c r="K218" s="8"/>
      <c r="L218" s="8"/>
      <c r="M218" s="8"/>
      <c r="N218" s="8"/>
      <c r="O218" s="8"/>
      <c r="P218" s="8"/>
      <c r="Q218" s="8"/>
      <c r="R218" s="8"/>
      <c r="S218" s="8"/>
    </row>
    <row r="219" spans="1:19" ht="13">
      <c r="A219" s="8" t="s">
        <v>1820</v>
      </c>
      <c r="B219" s="45" t="s">
        <v>1950</v>
      </c>
      <c r="C219" s="46" t="s">
        <v>1935</v>
      </c>
      <c r="D219" s="46" t="s">
        <v>1938</v>
      </c>
      <c r="E219" s="46" t="s">
        <v>22</v>
      </c>
      <c r="F219" s="46" t="s">
        <v>2150</v>
      </c>
      <c r="G219" s="46" t="s">
        <v>34</v>
      </c>
      <c r="H219" s="46" t="s">
        <v>34</v>
      </c>
      <c r="I219" s="8"/>
      <c r="J219" s="8"/>
      <c r="K219" s="8"/>
      <c r="L219" s="8"/>
      <c r="M219" s="8"/>
      <c r="N219" s="8"/>
      <c r="O219" s="8"/>
      <c r="P219" s="8"/>
      <c r="Q219" s="8"/>
      <c r="R219" s="8"/>
      <c r="S219" s="8"/>
    </row>
    <row r="220" spans="1:19" ht="13">
      <c r="A220" s="8" t="s">
        <v>1821</v>
      </c>
      <c r="B220" s="45" t="s">
        <v>1950</v>
      </c>
      <c r="C220" s="46" t="s">
        <v>1935</v>
      </c>
      <c r="D220" s="46" t="s">
        <v>173</v>
      </c>
      <c r="E220" s="46" t="s">
        <v>22</v>
      </c>
      <c r="F220" s="46" t="s">
        <v>2158</v>
      </c>
      <c r="G220" s="46" t="s">
        <v>34</v>
      </c>
      <c r="H220" s="46" t="s">
        <v>34</v>
      </c>
      <c r="I220" s="8"/>
      <c r="J220" s="8"/>
      <c r="K220" s="8"/>
      <c r="L220" s="8"/>
      <c r="M220" s="8"/>
      <c r="N220" s="8"/>
      <c r="O220" s="8"/>
      <c r="P220" s="8"/>
      <c r="Q220" s="8"/>
      <c r="R220" s="8"/>
      <c r="S220" s="8"/>
    </row>
    <row r="221" spans="1:19" ht="13">
      <c r="A221" s="8" t="s">
        <v>1822</v>
      </c>
      <c r="B221" s="45" t="s">
        <v>1950</v>
      </c>
      <c r="C221" s="46" t="s">
        <v>1935</v>
      </c>
      <c r="D221" s="46" t="s">
        <v>1973</v>
      </c>
      <c r="E221" s="46" t="s">
        <v>22</v>
      </c>
      <c r="F221" s="46" t="s">
        <v>2159</v>
      </c>
      <c r="G221" s="46" t="s">
        <v>34</v>
      </c>
      <c r="H221" s="46" t="s">
        <v>34</v>
      </c>
      <c r="I221" s="8"/>
      <c r="J221" s="8"/>
      <c r="K221" s="8"/>
      <c r="L221" s="8"/>
      <c r="M221" s="8"/>
      <c r="N221" s="8"/>
      <c r="O221" s="8"/>
      <c r="P221" s="8"/>
      <c r="Q221" s="8"/>
      <c r="R221" s="8"/>
      <c r="S221" s="8"/>
    </row>
    <row r="222" spans="1:19" ht="13">
      <c r="A222" s="8" t="s">
        <v>1823</v>
      </c>
      <c r="B222" s="45" t="s">
        <v>1950</v>
      </c>
      <c r="C222" s="46" t="s">
        <v>1935</v>
      </c>
      <c r="D222" s="46" t="s">
        <v>1938</v>
      </c>
      <c r="E222" s="46" t="s">
        <v>22</v>
      </c>
      <c r="F222" s="46" t="s">
        <v>2160</v>
      </c>
      <c r="G222" s="46" t="s">
        <v>34</v>
      </c>
      <c r="H222" s="46" t="s">
        <v>34</v>
      </c>
      <c r="I222" s="8"/>
      <c r="J222" s="8"/>
      <c r="K222" s="8"/>
      <c r="L222" s="8"/>
      <c r="M222" s="8"/>
      <c r="N222" s="8"/>
      <c r="O222" s="8"/>
      <c r="P222" s="8"/>
      <c r="Q222" s="8"/>
      <c r="R222" s="8"/>
      <c r="S222" s="8"/>
    </row>
    <row r="223" spans="1:19" ht="13">
      <c r="A223" s="8" t="s">
        <v>1824</v>
      </c>
      <c r="B223" s="45" t="s">
        <v>1950</v>
      </c>
      <c r="C223" s="46" t="s">
        <v>1935</v>
      </c>
      <c r="D223" s="46" t="s">
        <v>1938</v>
      </c>
      <c r="E223" s="46" t="s">
        <v>22</v>
      </c>
      <c r="F223" s="46" t="s">
        <v>2161</v>
      </c>
      <c r="G223" s="46" t="s">
        <v>34</v>
      </c>
      <c r="H223" s="46" t="s">
        <v>34</v>
      </c>
      <c r="I223" s="8"/>
      <c r="J223" s="8"/>
      <c r="K223" s="8"/>
      <c r="L223" s="8"/>
      <c r="M223" s="8"/>
      <c r="N223" s="8"/>
      <c r="O223" s="8"/>
      <c r="P223" s="8"/>
      <c r="Q223" s="8"/>
      <c r="R223" s="8"/>
      <c r="S223" s="8"/>
    </row>
    <row r="224" spans="1:19" ht="13">
      <c r="A224" s="8" t="s">
        <v>1826</v>
      </c>
      <c r="B224" s="45" t="s">
        <v>1950</v>
      </c>
      <c r="C224" s="46" t="s">
        <v>1935</v>
      </c>
      <c r="D224" s="46" t="s">
        <v>1952</v>
      </c>
      <c r="E224" s="46" t="s">
        <v>22</v>
      </c>
      <c r="F224" s="46" t="s">
        <v>2102</v>
      </c>
      <c r="G224" s="46" t="s">
        <v>34</v>
      </c>
      <c r="H224" s="46" t="s">
        <v>34</v>
      </c>
      <c r="I224" s="8"/>
      <c r="J224" s="8"/>
      <c r="K224" s="8"/>
      <c r="L224" s="8"/>
      <c r="M224" s="8"/>
      <c r="N224" s="8"/>
      <c r="O224" s="8"/>
      <c r="P224" s="8"/>
      <c r="Q224" s="8"/>
      <c r="R224" s="8"/>
      <c r="S224" s="8"/>
    </row>
    <row r="225" spans="1:19" ht="13">
      <c r="A225" s="8" t="s">
        <v>1827</v>
      </c>
      <c r="B225" s="45" t="s">
        <v>1931</v>
      </c>
      <c r="C225" s="45" t="s">
        <v>1935</v>
      </c>
      <c r="D225" s="45" t="s">
        <v>1938</v>
      </c>
      <c r="E225" s="45" t="s">
        <v>22</v>
      </c>
      <c r="F225" s="45" t="s">
        <v>2162</v>
      </c>
      <c r="G225" s="46" t="s">
        <v>34</v>
      </c>
      <c r="H225" s="46" t="s">
        <v>34</v>
      </c>
      <c r="I225" s="8"/>
      <c r="J225" s="8"/>
      <c r="K225" s="8"/>
      <c r="L225" s="8"/>
      <c r="M225" s="8"/>
      <c r="N225" s="8"/>
      <c r="O225" s="8"/>
      <c r="P225" s="8"/>
      <c r="Q225" s="8"/>
      <c r="R225" s="8"/>
      <c r="S225" s="8"/>
    </row>
    <row r="226" spans="1:19" ht="13">
      <c r="A226" s="8" t="s">
        <v>1828</v>
      </c>
      <c r="B226" s="45" t="s">
        <v>1931</v>
      </c>
      <c r="C226" s="46" t="s">
        <v>1932</v>
      </c>
      <c r="D226" s="46" t="s">
        <v>1933</v>
      </c>
      <c r="E226" s="46" t="s">
        <v>22</v>
      </c>
      <c r="F226" s="46" t="s">
        <v>2163</v>
      </c>
      <c r="G226" s="46" t="s">
        <v>34</v>
      </c>
      <c r="H226" s="46" t="s">
        <v>34</v>
      </c>
      <c r="I226" s="8"/>
      <c r="J226" s="8"/>
      <c r="K226" s="8"/>
      <c r="L226" s="8"/>
      <c r="M226" s="8"/>
      <c r="N226" s="8"/>
      <c r="O226" s="8"/>
      <c r="P226" s="8"/>
      <c r="Q226" s="8"/>
      <c r="R226" s="8"/>
      <c r="S226" s="8"/>
    </row>
    <row r="227" spans="1:19" ht="13">
      <c r="A227" s="8" t="s">
        <v>1829</v>
      </c>
      <c r="B227" s="45" t="s">
        <v>1931</v>
      </c>
      <c r="C227" s="45" t="s">
        <v>1935</v>
      </c>
      <c r="D227" s="46" t="s">
        <v>173</v>
      </c>
      <c r="E227" s="45" t="s">
        <v>22</v>
      </c>
      <c r="F227" s="45" t="s">
        <v>2164</v>
      </c>
      <c r="G227" s="46" t="s">
        <v>34</v>
      </c>
      <c r="H227" s="46" t="s">
        <v>34</v>
      </c>
      <c r="I227" s="8"/>
      <c r="J227" s="8"/>
      <c r="K227" s="8"/>
      <c r="L227" s="8"/>
      <c r="M227" s="8"/>
      <c r="N227" s="8"/>
      <c r="O227" s="8"/>
      <c r="P227" s="8"/>
      <c r="Q227" s="8"/>
      <c r="R227" s="8"/>
      <c r="S227" s="8"/>
    </row>
    <row r="228" spans="1:19" ht="13">
      <c r="A228" s="8" t="s">
        <v>1830</v>
      </c>
      <c r="B228" s="45" t="s">
        <v>1931</v>
      </c>
      <c r="C228" s="45" t="s">
        <v>1935</v>
      </c>
      <c r="D228" s="46" t="s">
        <v>1946</v>
      </c>
      <c r="E228" s="45" t="s">
        <v>22</v>
      </c>
      <c r="F228" s="45" t="s">
        <v>2164</v>
      </c>
      <c r="G228" s="46" t="s">
        <v>34</v>
      </c>
      <c r="H228" s="46" t="s">
        <v>34</v>
      </c>
      <c r="I228" s="8"/>
      <c r="J228" s="8"/>
      <c r="K228" s="8"/>
      <c r="L228" s="8"/>
      <c r="M228" s="8"/>
      <c r="N228" s="8"/>
      <c r="O228" s="8"/>
      <c r="P228" s="8"/>
      <c r="Q228" s="8"/>
      <c r="R228" s="8"/>
      <c r="S228" s="8"/>
    </row>
    <row r="229" spans="1:19" ht="13">
      <c r="A229" s="8" t="s">
        <v>1831</v>
      </c>
      <c r="B229" s="45" t="s">
        <v>1931</v>
      </c>
      <c r="C229" s="45" t="s">
        <v>1935</v>
      </c>
      <c r="D229" s="46" t="s">
        <v>1952</v>
      </c>
      <c r="E229" s="45" t="s">
        <v>22</v>
      </c>
      <c r="F229" s="46" t="s">
        <v>2165</v>
      </c>
      <c r="G229" s="46" t="s">
        <v>34</v>
      </c>
      <c r="H229" s="46" t="s">
        <v>34</v>
      </c>
      <c r="I229" s="8"/>
      <c r="J229" s="8"/>
      <c r="K229" s="8"/>
      <c r="L229" s="8"/>
      <c r="M229" s="8"/>
      <c r="N229" s="8"/>
      <c r="O229" s="8"/>
      <c r="P229" s="8"/>
      <c r="Q229" s="8"/>
      <c r="R229" s="8"/>
      <c r="S229" s="8"/>
    </row>
    <row r="230" spans="1:19" ht="13">
      <c r="A230" s="8" t="s">
        <v>1832</v>
      </c>
      <c r="B230" s="45" t="s">
        <v>1931</v>
      </c>
      <c r="C230" s="45" t="s">
        <v>1935</v>
      </c>
      <c r="D230" s="46" t="s">
        <v>173</v>
      </c>
      <c r="E230" s="45" t="s">
        <v>22</v>
      </c>
      <c r="F230" s="46" t="s">
        <v>2166</v>
      </c>
      <c r="G230" s="46" t="s">
        <v>34</v>
      </c>
      <c r="H230" s="46" t="s">
        <v>34</v>
      </c>
      <c r="I230" s="8"/>
      <c r="J230" s="8"/>
      <c r="K230" s="8"/>
      <c r="L230" s="8"/>
      <c r="M230" s="8"/>
      <c r="N230" s="8"/>
      <c r="O230" s="8"/>
      <c r="P230" s="8"/>
      <c r="Q230" s="8"/>
      <c r="R230" s="8"/>
      <c r="S230" s="8"/>
    </row>
    <row r="231" spans="1:19" ht="13">
      <c r="A231" s="8" t="s">
        <v>1833</v>
      </c>
      <c r="B231" s="45" t="s">
        <v>1931</v>
      </c>
      <c r="C231" s="45" t="s">
        <v>1935</v>
      </c>
      <c r="D231" s="46" t="s">
        <v>1938</v>
      </c>
      <c r="E231" s="45" t="s">
        <v>22</v>
      </c>
      <c r="F231" s="45" t="s">
        <v>2167</v>
      </c>
      <c r="G231" s="46" t="s">
        <v>34</v>
      </c>
      <c r="H231" s="46" t="s">
        <v>34</v>
      </c>
      <c r="I231" s="8"/>
      <c r="J231" s="8"/>
      <c r="K231" s="8"/>
      <c r="L231" s="8"/>
      <c r="M231" s="8"/>
      <c r="N231" s="8"/>
      <c r="O231" s="8"/>
      <c r="P231" s="8"/>
      <c r="Q231" s="8"/>
      <c r="R231" s="8"/>
      <c r="S231" s="8"/>
    </row>
    <row r="232" spans="1:19" ht="13">
      <c r="A232" s="8" t="s">
        <v>1834</v>
      </c>
      <c r="B232" s="45" t="s">
        <v>1931</v>
      </c>
      <c r="C232" s="45" t="s">
        <v>1932</v>
      </c>
      <c r="D232" s="46" t="s">
        <v>1933</v>
      </c>
      <c r="E232" s="45" t="s">
        <v>22</v>
      </c>
      <c r="F232" s="45" t="s">
        <v>2168</v>
      </c>
      <c r="G232" s="46" t="s">
        <v>34</v>
      </c>
      <c r="H232" s="46" t="s">
        <v>34</v>
      </c>
      <c r="I232" s="8"/>
      <c r="J232" s="8"/>
      <c r="K232" s="8"/>
      <c r="L232" s="8"/>
      <c r="M232" s="8"/>
      <c r="N232" s="8"/>
      <c r="O232" s="8"/>
      <c r="P232" s="8"/>
      <c r="Q232" s="8"/>
      <c r="R232" s="8"/>
      <c r="S232" s="8"/>
    </row>
    <row r="233" spans="1:19" ht="13">
      <c r="A233" s="8" t="s">
        <v>1835</v>
      </c>
      <c r="B233" s="45" t="s">
        <v>1931</v>
      </c>
      <c r="C233" s="45" t="s">
        <v>1935</v>
      </c>
      <c r="D233" s="45" t="s">
        <v>173</v>
      </c>
      <c r="E233" s="45" t="s">
        <v>22</v>
      </c>
      <c r="F233" s="46" t="s">
        <v>2169</v>
      </c>
      <c r="G233" s="46" t="s">
        <v>34</v>
      </c>
      <c r="H233" s="46" t="s">
        <v>34</v>
      </c>
      <c r="I233" s="8"/>
      <c r="J233" s="8"/>
      <c r="K233" s="8"/>
      <c r="L233" s="8"/>
      <c r="M233" s="8"/>
      <c r="N233" s="8"/>
      <c r="O233" s="8"/>
      <c r="P233" s="8"/>
      <c r="Q233" s="8"/>
      <c r="R233" s="8"/>
      <c r="S233" s="8"/>
    </row>
    <row r="234" spans="1:19" ht="13">
      <c r="A234" s="8" t="s">
        <v>1836</v>
      </c>
      <c r="B234" s="45" t="s">
        <v>1950</v>
      </c>
      <c r="C234" s="46" t="s">
        <v>1935</v>
      </c>
      <c r="D234" s="46" t="s">
        <v>1952</v>
      </c>
      <c r="E234" s="46" t="s">
        <v>22</v>
      </c>
      <c r="F234" s="46" t="s">
        <v>2170</v>
      </c>
      <c r="G234" s="46" t="s">
        <v>34</v>
      </c>
      <c r="H234" s="46" t="s">
        <v>34</v>
      </c>
      <c r="I234" s="8"/>
      <c r="J234" s="8"/>
      <c r="K234" s="8"/>
      <c r="L234" s="8"/>
      <c r="M234" s="8"/>
      <c r="N234" s="8"/>
      <c r="O234" s="8"/>
      <c r="P234" s="8"/>
      <c r="Q234" s="8"/>
      <c r="R234" s="8"/>
      <c r="S234" s="8"/>
    </row>
    <row r="235" spans="1:19" ht="13">
      <c r="A235" s="8" t="s">
        <v>1837</v>
      </c>
      <c r="B235" s="45" t="s">
        <v>1931</v>
      </c>
      <c r="C235" s="45" t="s">
        <v>1935</v>
      </c>
      <c r="D235" s="46" t="s">
        <v>173</v>
      </c>
      <c r="E235" s="45" t="s">
        <v>22</v>
      </c>
      <c r="F235" s="45" t="s">
        <v>2171</v>
      </c>
      <c r="G235" s="46" t="s">
        <v>34</v>
      </c>
      <c r="H235" s="46" t="s">
        <v>34</v>
      </c>
      <c r="I235" s="8"/>
      <c r="J235" s="8"/>
      <c r="K235" s="8"/>
      <c r="L235" s="8"/>
      <c r="M235" s="8"/>
      <c r="N235" s="8"/>
      <c r="O235" s="8"/>
      <c r="P235" s="8"/>
      <c r="Q235" s="8"/>
      <c r="R235" s="8"/>
      <c r="S235" s="8"/>
    </row>
    <row r="236" spans="1:19" ht="13">
      <c r="A236" s="8" t="s">
        <v>1838</v>
      </c>
      <c r="B236" s="45" t="s">
        <v>1931</v>
      </c>
      <c r="C236" s="45" t="s">
        <v>1937</v>
      </c>
      <c r="D236" s="45" t="s">
        <v>173</v>
      </c>
      <c r="E236" s="45" t="s">
        <v>22</v>
      </c>
      <c r="F236" s="45" t="s">
        <v>2172</v>
      </c>
      <c r="G236" s="46" t="s">
        <v>34</v>
      </c>
      <c r="H236" s="46" t="s">
        <v>34</v>
      </c>
      <c r="I236" s="8"/>
      <c r="J236" s="8"/>
      <c r="K236" s="8"/>
      <c r="L236" s="8"/>
      <c r="M236" s="8"/>
      <c r="N236" s="8"/>
      <c r="O236" s="8"/>
      <c r="P236" s="8"/>
      <c r="Q236" s="8"/>
      <c r="R236" s="8"/>
      <c r="S236" s="8"/>
    </row>
    <row r="237" spans="1:19" ht="13">
      <c r="A237" s="8" t="s">
        <v>1839</v>
      </c>
      <c r="B237" s="45" t="s">
        <v>1950</v>
      </c>
      <c r="C237" s="46" t="s">
        <v>1935</v>
      </c>
      <c r="D237" s="46" t="s">
        <v>2098</v>
      </c>
      <c r="E237" s="46" t="s">
        <v>22</v>
      </c>
      <c r="F237" s="46" t="s">
        <v>2173</v>
      </c>
      <c r="G237" s="46" t="s">
        <v>34</v>
      </c>
      <c r="H237" s="46" t="s">
        <v>34</v>
      </c>
      <c r="I237" s="8"/>
      <c r="J237" s="8"/>
      <c r="K237" s="8"/>
      <c r="L237" s="8"/>
      <c r="M237" s="8"/>
      <c r="N237" s="8"/>
      <c r="O237" s="8"/>
      <c r="P237" s="8"/>
      <c r="Q237" s="8"/>
      <c r="R237" s="8"/>
      <c r="S237" s="8"/>
    </row>
    <row r="238" spans="1:19" ht="13">
      <c r="A238" s="8" t="s">
        <v>1840</v>
      </c>
      <c r="B238" s="45" t="s">
        <v>1931</v>
      </c>
      <c r="C238" s="45" t="s">
        <v>1935</v>
      </c>
      <c r="D238" s="45" t="s">
        <v>173</v>
      </c>
      <c r="E238" s="46" t="s">
        <v>22</v>
      </c>
      <c r="F238" s="46" t="s">
        <v>2174</v>
      </c>
      <c r="G238" s="46" t="s">
        <v>34</v>
      </c>
      <c r="H238" s="46" t="s">
        <v>34</v>
      </c>
      <c r="I238" s="8"/>
      <c r="J238" s="8"/>
      <c r="K238" s="8"/>
      <c r="L238" s="8"/>
      <c r="M238" s="8"/>
      <c r="N238" s="8"/>
      <c r="O238" s="8"/>
      <c r="P238" s="8"/>
      <c r="Q238" s="8"/>
      <c r="R238" s="8"/>
      <c r="S238" s="8"/>
    </row>
    <row r="239" spans="1:19" ht="13">
      <c r="A239" s="8" t="s">
        <v>1842</v>
      </c>
      <c r="B239" s="45" t="s">
        <v>1950</v>
      </c>
      <c r="C239" s="46" t="s">
        <v>1935</v>
      </c>
      <c r="D239" s="46" t="s">
        <v>1938</v>
      </c>
      <c r="E239" s="46" t="s">
        <v>22</v>
      </c>
      <c r="F239" s="46" t="s">
        <v>2175</v>
      </c>
      <c r="G239" s="46" t="s">
        <v>34</v>
      </c>
      <c r="H239" s="46" t="s">
        <v>34</v>
      </c>
      <c r="I239" s="8"/>
      <c r="J239" s="8"/>
      <c r="K239" s="8"/>
      <c r="L239" s="8"/>
      <c r="M239" s="8"/>
      <c r="N239" s="8"/>
      <c r="O239" s="8"/>
      <c r="P239" s="8"/>
      <c r="Q239" s="8"/>
      <c r="R239" s="8"/>
      <c r="S239" s="8"/>
    </row>
    <row r="240" spans="1:19" ht="13">
      <c r="A240" s="8" t="s">
        <v>1843</v>
      </c>
      <c r="B240" s="45" t="s">
        <v>1950</v>
      </c>
      <c r="C240" s="46" t="s">
        <v>1935</v>
      </c>
      <c r="D240" s="46" t="s">
        <v>1952</v>
      </c>
      <c r="E240" s="46" t="s">
        <v>22</v>
      </c>
      <c r="F240" s="46" t="s">
        <v>2176</v>
      </c>
      <c r="G240" s="46" t="s">
        <v>34</v>
      </c>
      <c r="H240" s="46" t="s">
        <v>34</v>
      </c>
      <c r="I240" s="8"/>
      <c r="J240" s="8"/>
      <c r="K240" s="8"/>
      <c r="L240" s="8"/>
      <c r="M240" s="8"/>
      <c r="N240" s="8"/>
      <c r="O240" s="8"/>
      <c r="P240" s="8"/>
      <c r="Q240" s="8"/>
      <c r="R240" s="8"/>
      <c r="S240" s="8"/>
    </row>
    <row r="241" spans="1:19" ht="13">
      <c r="A241" s="8" t="s">
        <v>1844</v>
      </c>
      <c r="B241" s="45" t="s">
        <v>1931</v>
      </c>
      <c r="C241" s="45" t="s">
        <v>1935</v>
      </c>
      <c r="D241" s="45" t="s">
        <v>1952</v>
      </c>
      <c r="E241" s="45" t="s">
        <v>22</v>
      </c>
      <c r="F241" s="46" t="s">
        <v>2177</v>
      </c>
      <c r="G241" s="46" t="s">
        <v>34</v>
      </c>
      <c r="H241" s="46" t="s">
        <v>34</v>
      </c>
      <c r="I241" s="8"/>
      <c r="J241" s="8"/>
      <c r="K241" s="8"/>
      <c r="L241" s="8"/>
      <c r="M241" s="8"/>
      <c r="N241" s="8"/>
      <c r="O241" s="8"/>
      <c r="P241" s="8"/>
      <c r="Q241" s="8"/>
      <c r="R241" s="8"/>
      <c r="S241" s="8"/>
    </row>
    <row r="242" spans="1:19" ht="13">
      <c r="A242" s="8" t="s">
        <v>1845</v>
      </c>
      <c r="B242" s="45" t="s">
        <v>1931</v>
      </c>
      <c r="C242" s="45" t="s">
        <v>1935</v>
      </c>
      <c r="D242" s="45" t="s">
        <v>173</v>
      </c>
      <c r="E242" s="45" t="s">
        <v>22</v>
      </c>
      <c r="F242" s="45" t="s">
        <v>2178</v>
      </c>
      <c r="G242" s="46" t="s">
        <v>34</v>
      </c>
      <c r="H242" s="46" t="s">
        <v>34</v>
      </c>
      <c r="I242" s="8"/>
      <c r="J242" s="8"/>
      <c r="K242" s="8"/>
      <c r="L242" s="8"/>
      <c r="M242" s="8"/>
      <c r="N242" s="8"/>
      <c r="O242" s="8"/>
      <c r="P242" s="8"/>
      <c r="Q242" s="8"/>
      <c r="R242" s="8"/>
      <c r="S242" s="8"/>
    </row>
    <row r="243" spans="1:19" ht="13">
      <c r="A243" s="8" t="s">
        <v>1846</v>
      </c>
      <c r="B243" s="45" t="s">
        <v>2004</v>
      </c>
      <c r="C243" s="45" t="s">
        <v>1935</v>
      </c>
      <c r="D243" s="45" t="s">
        <v>1952</v>
      </c>
      <c r="E243" s="46" t="s">
        <v>22</v>
      </c>
      <c r="F243" s="46" t="s">
        <v>2179</v>
      </c>
      <c r="G243" s="46" t="s">
        <v>34</v>
      </c>
      <c r="H243" s="46" t="s">
        <v>34</v>
      </c>
      <c r="I243" s="8"/>
      <c r="J243" s="8"/>
      <c r="K243" s="8"/>
      <c r="L243" s="8"/>
      <c r="M243" s="8"/>
      <c r="N243" s="8"/>
      <c r="O243" s="8"/>
      <c r="P243" s="8"/>
      <c r="Q243" s="8"/>
      <c r="R243" s="8"/>
      <c r="S243" s="8"/>
    </row>
    <row r="244" spans="1:19" ht="13">
      <c r="A244" s="8" t="s">
        <v>1847</v>
      </c>
      <c r="B244" s="45" t="s">
        <v>1950</v>
      </c>
      <c r="C244" s="46" t="s">
        <v>1935</v>
      </c>
      <c r="D244" s="46" t="s">
        <v>1938</v>
      </c>
      <c r="E244" s="46" t="s">
        <v>22</v>
      </c>
      <c r="F244" s="46" t="s">
        <v>2180</v>
      </c>
      <c r="G244" s="46" t="s">
        <v>34</v>
      </c>
      <c r="H244" s="46" t="s">
        <v>34</v>
      </c>
      <c r="I244" s="8"/>
      <c r="J244" s="8"/>
      <c r="K244" s="8"/>
      <c r="L244" s="8"/>
      <c r="M244" s="8"/>
      <c r="N244" s="8"/>
      <c r="O244" s="8"/>
      <c r="P244" s="8"/>
      <c r="Q244" s="8"/>
      <c r="R244" s="8"/>
      <c r="S244" s="8"/>
    </row>
    <row r="245" spans="1:19" ht="13">
      <c r="A245" s="8" t="s">
        <v>1848</v>
      </c>
      <c r="B245" s="45" t="s">
        <v>1950</v>
      </c>
      <c r="C245" s="46" t="s">
        <v>1935</v>
      </c>
      <c r="D245" s="46" t="s">
        <v>1952</v>
      </c>
      <c r="E245" s="46" t="s">
        <v>22</v>
      </c>
      <c r="F245" s="46" t="s">
        <v>2102</v>
      </c>
      <c r="G245" s="46" t="s">
        <v>34</v>
      </c>
      <c r="H245" s="46" t="s">
        <v>34</v>
      </c>
      <c r="I245" s="8"/>
      <c r="J245" s="8"/>
      <c r="K245" s="8"/>
      <c r="L245" s="8"/>
      <c r="M245" s="8"/>
      <c r="N245" s="8"/>
      <c r="O245" s="8"/>
      <c r="P245" s="8"/>
      <c r="Q245" s="8"/>
      <c r="R245" s="8"/>
      <c r="S245" s="8"/>
    </row>
    <row r="246" spans="1:19" ht="13">
      <c r="A246" s="8" t="s">
        <v>1849</v>
      </c>
      <c r="B246" s="45" t="s">
        <v>1950</v>
      </c>
      <c r="C246" s="46" t="s">
        <v>1935</v>
      </c>
      <c r="D246" s="46" t="s">
        <v>1938</v>
      </c>
      <c r="E246" s="46" t="s">
        <v>22</v>
      </c>
      <c r="F246" s="46" t="s">
        <v>2181</v>
      </c>
      <c r="G246" s="46" t="s">
        <v>34</v>
      </c>
      <c r="H246" s="46" t="s">
        <v>34</v>
      </c>
      <c r="I246" s="8"/>
      <c r="J246" s="8"/>
      <c r="K246" s="8"/>
      <c r="L246" s="8"/>
      <c r="M246" s="8"/>
      <c r="N246" s="8"/>
      <c r="O246" s="8"/>
      <c r="P246" s="8"/>
      <c r="Q246" s="8"/>
      <c r="R246" s="8"/>
      <c r="S246" s="8"/>
    </row>
    <row r="247" spans="1:19" ht="13">
      <c r="A247" s="8" t="s">
        <v>1850</v>
      </c>
      <c r="B247" s="45" t="s">
        <v>1950</v>
      </c>
      <c r="C247" s="46" t="s">
        <v>1937</v>
      </c>
      <c r="D247" s="46" t="s">
        <v>1933</v>
      </c>
      <c r="E247" s="46" t="s">
        <v>22</v>
      </c>
      <c r="F247" s="46" t="s">
        <v>2182</v>
      </c>
      <c r="G247" s="46" t="s">
        <v>2183</v>
      </c>
      <c r="H247" s="46" t="s">
        <v>34</v>
      </c>
      <c r="I247" s="8"/>
      <c r="J247" s="8"/>
      <c r="K247" s="8"/>
      <c r="L247" s="8"/>
      <c r="M247" s="8"/>
      <c r="N247" s="8"/>
      <c r="O247" s="8"/>
      <c r="P247" s="8"/>
      <c r="Q247" s="8"/>
      <c r="R247" s="8"/>
      <c r="S247" s="8"/>
    </row>
    <row r="248" spans="1:19" ht="13">
      <c r="A248" s="8" t="s">
        <v>1610</v>
      </c>
      <c r="B248" s="45" t="s">
        <v>1950</v>
      </c>
      <c r="C248" s="46" t="s">
        <v>1935</v>
      </c>
      <c r="D248" s="46" t="s">
        <v>1938</v>
      </c>
      <c r="E248" s="46" t="s">
        <v>22</v>
      </c>
      <c r="F248" s="46" t="s">
        <v>2038</v>
      </c>
      <c r="G248" s="46" t="s">
        <v>2184</v>
      </c>
      <c r="H248" s="46" t="s">
        <v>34</v>
      </c>
      <c r="I248" s="8"/>
      <c r="J248" s="8"/>
      <c r="K248" s="8"/>
      <c r="L248" s="8"/>
      <c r="M248" s="8"/>
      <c r="N248" s="8"/>
      <c r="O248" s="8"/>
      <c r="P248" s="8"/>
      <c r="Q248" s="8"/>
      <c r="R248" s="8"/>
      <c r="S248" s="8"/>
    </row>
    <row r="249" spans="1:19" ht="13">
      <c r="A249" s="8" t="s">
        <v>1851</v>
      </c>
      <c r="B249" s="45" t="s">
        <v>1931</v>
      </c>
      <c r="C249" s="45" t="s">
        <v>1935</v>
      </c>
      <c r="D249" s="46" t="s">
        <v>1957</v>
      </c>
      <c r="E249" s="45" t="s">
        <v>22</v>
      </c>
      <c r="F249" s="45" t="s">
        <v>2185</v>
      </c>
      <c r="G249" s="46" t="s">
        <v>34</v>
      </c>
      <c r="H249" s="46" t="s">
        <v>34</v>
      </c>
      <c r="I249" s="8"/>
      <c r="J249" s="8"/>
      <c r="K249" s="8"/>
      <c r="L249" s="8"/>
      <c r="M249" s="8"/>
      <c r="N249" s="8"/>
      <c r="O249" s="8"/>
      <c r="P249" s="8"/>
      <c r="Q249" s="8"/>
      <c r="R249" s="8"/>
      <c r="S249" s="8"/>
    </row>
    <row r="250" spans="1:19" ht="13">
      <c r="A250" s="8" t="s">
        <v>1852</v>
      </c>
      <c r="B250" s="45" t="s">
        <v>1931</v>
      </c>
      <c r="C250" s="46" t="s">
        <v>1935</v>
      </c>
      <c r="D250" s="46" t="s">
        <v>1933</v>
      </c>
      <c r="E250" s="45" t="s">
        <v>22</v>
      </c>
      <c r="F250" s="45" t="s">
        <v>2186</v>
      </c>
      <c r="G250" s="46" t="s">
        <v>34</v>
      </c>
      <c r="H250" s="46" t="s">
        <v>34</v>
      </c>
      <c r="I250" s="8"/>
      <c r="J250" s="8"/>
      <c r="K250" s="8"/>
      <c r="L250" s="8"/>
      <c r="M250" s="8"/>
      <c r="N250" s="8"/>
      <c r="O250" s="8"/>
      <c r="P250" s="8"/>
      <c r="Q250" s="8"/>
      <c r="R250" s="8"/>
      <c r="S250" s="8"/>
    </row>
    <row r="251" spans="1:19" ht="13">
      <c r="A251" s="8" t="s">
        <v>1853</v>
      </c>
      <c r="B251" s="45" t="s">
        <v>1931</v>
      </c>
      <c r="C251" s="46" t="s">
        <v>1935</v>
      </c>
      <c r="D251" s="45" t="s">
        <v>1952</v>
      </c>
      <c r="E251" s="45" t="s">
        <v>22</v>
      </c>
      <c r="F251" s="45" t="s">
        <v>2187</v>
      </c>
      <c r="G251" s="46" t="s">
        <v>34</v>
      </c>
      <c r="H251" s="46" t="s">
        <v>34</v>
      </c>
      <c r="I251" s="8"/>
      <c r="J251" s="8"/>
      <c r="K251" s="8"/>
      <c r="L251" s="8"/>
      <c r="M251" s="8"/>
      <c r="N251" s="8"/>
      <c r="O251" s="8"/>
      <c r="P251" s="8"/>
      <c r="Q251" s="8"/>
      <c r="R251" s="8"/>
      <c r="S251" s="8"/>
    </row>
    <row r="252" spans="1:19" ht="13">
      <c r="A252" s="8" t="s">
        <v>1854</v>
      </c>
      <c r="B252" s="45" t="s">
        <v>1950</v>
      </c>
      <c r="C252" s="46" t="s">
        <v>1935</v>
      </c>
      <c r="D252" s="46" t="s">
        <v>1946</v>
      </c>
      <c r="E252" s="46" t="s">
        <v>22</v>
      </c>
      <c r="F252" s="46" t="s">
        <v>2188</v>
      </c>
      <c r="G252" s="46" t="s">
        <v>34</v>
      </c>
      <c r="H252" s="46" t="s">
        <v>34</v>
      </c>
      <c r="I252" s="8"/>
      <c r="J252" s="8"/>
      <c r="K252" s="8"/>
      <c r="L252" s="8"/>
      <c r="M252" s="8"/>
      <c r="N252" s="8"/>
      <c r="O252" s="8"/>
      <c r="P252" s="8"/>
      <c r="Q252" s="8"/>
      <c r="R252" s="8"/>
      <c r="S252" s="8"/>
    </row>
    <row r="253" spans="1:19" ht="13">
      <c r="A253" s="8" t="s">
        <v>1855</v>
      </c>
      <c r="B253" s="45" t="s">
        <v>1931</v>
      </c>
      <c r="C253" s="45" t="s">
        <v>1935</v>
      </c>
      <c r="D253" s="45" t="s">
        <v>1938</v>
      </c>
      <c r="E253" s="46" t="s">
        <v>22</v>
      </c>
      <c r="F253" s="46" t="s">
        <v>2189</v>
      </c>
      <c r="G253" s="46" t="s">
        <v>34</v>
      </c>
      <c r="H253" s="46" t="s">
        <v>34</v>
      </c>
      <c r="I253" s="8"/>
      <c r="J253" s="8"/>
      <c r="K253" s="8"/>
      <c r="L253" s="8"/>
      <c r="M253" s="8"/>
      <c r="N253" s="8"/>
      <c r="O253" s="8"/>
      <c r="P253" s="8"/>
      <c r="Q253" s="8"/>
      <c r="R253" s="8"/>
      <c r="S253" s="8"/>
    </row>
    <row r="254" spans="1:19" ht="13">
      <c r="A254" s="8" t="s">
        <v>1856</v>
      </c>
      <c r="B254" s="45" t="s">
        <v>1931</v>
      </c>
      <c r="C254" s="46" t="s">
        <v>1937</v>
      </c>
      <c r="D254" s="46" t="s">
        <v>1938</v>
      </c>
      <c r="E254" s="45" t="s">
        <v>22</v>
      </c>
      <c r="F254" s="46" t="s">
        <v>2190</v>
      </c>
      <c r="G254" s="46" t="s">
        <v>34</v>
      </c>
      <c r="H254" s="46" t="s">
        <v>34</v>
      </c>
      <c r="I254" s="8"/>
      <c r="J254" s="8"/>
      <c r="K254" s="8"/>
      <c r="L254" s="8"/>
      <c r="M254" s="8"/>
      <c r="N254" s="8"/>
      <c r="O254" s="8"/>
      <c r="P254" s="8"/>
      <c r="Q254" s="8"/>
      <c r="R254" s="8"/>
      <c r="S254" s="8"/>
    </row>
    <row r="255" spans="1:19" ht="13">
      <c r="A255" s="8" t="s">
        <v>1857</v>
      </c>
      <c r="B255" s="45" t="s">
        <v>1931</v>
      </c>
      <c r="C255" s="45" t="s">
        <v>1935</v>
      </c>
      <c r="D255" s="46" t="s">
        <v>1938</v>
      </c>
      <c r="E255" s="45" t="s">
        <v>22</v>
      </c>
      <c r="F255" s="45" t="s">
        <v>2191</v>
      </c>
      <c r="G255" s="46" t="s">
        <v>34</v>
      </c>
      <c r="H255" s="46" t="s">
        <v>34</v>
      </c>
      <c r="I255" s="8"/>
      <c r="J255" s="8"/>
      <c r="K255" s="8"/>
      <c r="L255" s="8"/>
      <c r="M255" s="8"/>
      <c r="N255" s="8"/>
      <c r="O255" s="8"/>
      <c r="P255" s="8"/>
      <c r="Q255" s="8"/>
      <c r="R255" s="8"/>
      <c r="S255" s="8"/>
    </row>
    <row r="256" spans="1:19" ht="13">
      <c r="A256" s="8" t="s">
        <v>1858</v>
      </c>
      <c r="B256" s="45" t="s">
        <v>1931</v>
      </c>
      <c r="C256" s="45" t="s">
        <v>1935</v>
      </c>
      <c r="D256" s="46" t="s">
        <v>1957</v>
      </c>
      <c r="E256" s="45" t="s">
        <v>22</v>
      </c>
      <c r="F256" s="45" t="s">
        <v>2192</v>
      </c>
      <c r="G256" s="46" t="s">
        <v>34</v>
      </c>
      <c r="H256" s="46" t="s">
        <v>34</v>
      </c>
      <c r="I256" s="8"/>
      <c r="J256" s="8"/>
      <c r="K256" s="8"/>
      <c r="L256" s="8"/>
      <c r="M256" s="8"/>
      <c r="N256" s="8"/>
      <c r="O256" s="8"/>
      <c r="P256" s="8"/>
      <c r="Q256" s="8"/>
      <c r="R256" s="8"/>
      <c r="S256" s="8"/>
    </row>
    <row r="257" spans="1:19" ht="13">
      <c r="A257" s="8" t="s">
        <v>1859</v>
      </c>
      <c r="B257" s="45" t="s">
        <v>1931</v>
      </c>
      <c r="C257" s="45" t="s">
        <v>1935</v>
      </c>
      <c r="D257" s="46" t="s">
        <v>1946</v>
      </c>
      <c r="E257" s="45" t="s">
        <v>22</v>
      </c>
      <c r="F257" s="45" t="s">
        <v>2192</v>
      </c>
      <c r="G257" s="46" t="s">
        <v>34</v>
      </c>
      <c r="H257" s="46" t="s">
        <v>34</v>
      </c>
      <c r="I257" s="8"/>
      <c r="J257" s="8"/>
      <c r="K257" s="8"/>
      <c r="L257" s="8"/>
      <c r="M257" s="8"/>
      <c r="N257" s="8"/>
      <c r="O257" s="8"/>
      <c r="P257" s="8"/>
      <c r="Q257" s="8"/>
      <c r="R257" s="8"/>
      <c r="S257" s="8"/>
    </row>
    <row r="258" spans="1:19" ht="13">
      <c r="A258" s="8" t="s">
        <v>1860</v>
      </c>
      <c r="B258" s="45" t="s">
        <v>1950</v>
      </c>
      <c r="C258" s="46" t="s">
        <v>1935</v>
      </c>
      <c r="D258" s="46" t="s">
        <v>1938</v>
      </c>
      <c r="E258" s="46" t="s">
        <v>22</v>
      </c>
      <c r="F258" s="46" t="s">
        <v>2193</v>
      </c>
      <c r="G258" s="46" t="s">
        <v>34</v>
      </c>
      <c r="H258" s="46" t="s">
        <v>34</v>
      </c>
      <c r="I258" s="8"/>
      <c r="J258" s="8"/>
      <c r="K258" s="8"/>
      <c r="L258" s="8"/>
      <c r="M258" s="8"/>
      <c r="N258" s="8"/>
      <c r="O258" s="8"/>
      <c r="P258" s="8"/>
      <c r="Q258" s="8"/>
      <c r="R258" s="8"/>
      <c r="S258" s="8"/>
    </row>
    <row r="259" spans="1:19" ht="13">
      <c r="A259" s="8" t="s">
        <v>1861</v>
      </c>
      <c r="B259" s="45" t="s">
        <v>1950</v>
      </c>
      <c r="C259" s="46" t="s">
        <v>1935</v>
      </c>
      <c r="D259" s="46" t="s">
        <v>1938</v>
      </c>
      <c r="E259" s="46" t="s">
        <v>22</v>
      </c>
      <c r="F259" s="46" t="s">
        <v>2102</v>
      </c>
      <c r="G259" s="46" t="s">
        <v>34</v>
      </c>
      <c r="H259" s="46" t="s">
        <v>34</v>
      </c>
      <c r="I259" s="8"/>
      <c r="J259" s="8"/>
      <c r="K259" s="8"/>
      <c r="L259" s="8"/>
      <c r="M259" s="8"/>
      <c r="N259" s="8"/>
      <c r="O259" s="8"/>
      <c r="P259" s="8"/>
      <c r="Q259" s="8"/>
      <c r="R259" s="8"/>
      <c r="S259" s="8"/>
    </row>
    <row r="260" spans="1:19" ht="13">
      <c r="A260" s="8" t="s">
        <v>1862</v>
      </c>
      <c r="B260" s="45" t="s">
        <v>1950</v>
      </c>
      <c r="C260" s="46" t="s">
        <v>1935</v>
      </c>
      <c r="D260" s="46" t="s">
        <v>2098</v>
      </c>
      <c r="E260" s="46" t="s">
        <v>22</v>
      </c>
      <c r="F260" s="46" t="s">
        <v>2194</v>
      </c>
      <c r="G260" s="46" t="s">
        <v>34</v>
      </c>
      <c r="H260" s="46" t="s">
        <v>34</v>
      </c>
      <c r="I260" s="8"/>
      <c r="J260" s="8"/>
      <c r="K260" s="8"/>
      <c r="L260" s="8"/>
      <c r="M260" s="8"/>
      <c r="N260" s="8"/>
      <c r="O260" s="8"/>
      <c r="P260" s="8"/>
      <c r="Q260" s="8"/>
      <c r="R260" s="8"/>
      <c r="S260" s="8"/>
    </row>
    <row r="261" spans="1:19" ht="13">
      <c r="A261" s="8" t="s">
        <v>1863</v>
      </c>
      <c r="B261" s="45" t="s">
        <v>1931</v>
      </c>
      <c r="C261" s="45" t="s">
        <v>1935</v>
      </c>
      <c r="D261" s="46" t="s">
        <v>173</v>
      </c>
      <c r="E261" s="45" t="s">
        <v>22</v>
      </c>
      <c r="F261" s="45" t="s">
        <v>2195</v>
      </c>
      <c r="G261" s="46" t="s">
        <v>34</v>
      </c>
      <c r="H261" s="46" t="s">
        <v>34</v>
      </c>
      <c r="I261" s="8"/>
      <c r="J261" s="8"/>
      <c r="K261" s="8"/>
      <c r="L261" s="8"/>
      <c r="M261" s="8"/>
      <c r="N261" s="8"/>
      <c r="O261" s="8"/>
      <c r="P261" s="8"/>
      <c r="Q261" s="8"/>
      <c r="R261" s="8"/>
      <c r="S261" s="8"/>
    </row>
    <row r="262" spans="1:19" ht="13">
      <c r="A262" s="8" t="s">
        <v>1864</v>
      </c>
      <c r="B262" s="45" t="s">
        <v>1950</v>
      </c>
      <c r="C262" s="46" t="s">
        <v>1935</v>
      </c>
      <c r="D262" s="46" t="s">
        <v>2098</v>
      </c>
      <c r="E262" s="46" t="s">
        <v>22</v>
      </c>
      <c r="F262" s="46" t="s">
        <v>2196</v>
      </c>
      <c r="G262" s="46" t="s">
        <v>34</v>
      </c>
      <c r="H262" s="46" t="s">
        <v>34</v>
      </c>
      <c r="I262" s="8"/>
      <c r="J262" s="8"/>
      <c r="K262" s="8"/>
      <c r="L262" s="8"/>
      <c r="M262" s="8"/>
      <c r="N262" s="8"/>
      <c r="O262" s="8"/>
      <c r="P262" s="8"/>
      <c r="Q262" s="8"/>
      <c r="R262" s="8"/>
      <c r="S262" s="8"/>
    </row>
    <row r="263" spans="1:19" ht="13">
      <c r="A263" s="8" t="s">
        <v>1865</v>
      </c>
      <c r="B263" s="45" t="s">
        <v>1950</v>
      </c>
      <c r="C263" s="46" t="s">
        <v>1935</v>
      </c>
      <c r="D263" s="46" t="s">
        <v>173</v>
      </c>
      <c r="E263" s="46" t="s">
        <v>22</v>
      </c>
      <c r="F263" s="46" t="s">
        <v>2197</v>
      </c>
      <c r="G263" s="46" t="s">
        <v>34</v>
      </c>
      <c r="H263" s="46" t="s">
        <v>34</v>
      </c>
      <c r="I263" s="8"/>
      <c r="J263" s="8"/>
      <c r="K263" s="8"/>
      <c r="L263" s="8"/>
      <c r="M263" s="8"/>
      <c r="N263" s="8"/>
      <c r="O263" s="8"/>
      <c r="P263" s="8"/>
      <c r="Q263" s="8"/>
      <c r="R263" s="8"/>
      <c r="S263" s="8"/>
    </row>
    <row r="264" spans="1:19" ht="13">
      <c r="A264" s="46" t="s">
        <v>1866</v>
      </c>
      <c r="B264" s="46" t="s">
        <v>1931</v>
      </c>
      <c r="C264" s="46" t="s">
        <v>1935</v>
      </c>
      <c r="D264" s="46" t="s">
        <v>1952</v>
      </c>
      <c r="E264" s="46" t="s">
        <v>22</v>
      </c>
      <c r="F264" s="46" t="s">
        <v>2198</v>
      </c>
      <c r="G264" s="46" t="s">
        <v>34</v>
      </c>
      <c r="H264" s="46" t="s">
        <v>34</v>
      </c>
      <c r="I264" s="8"/>
      <c r="J264" s="8"/>
      <c r="K264" s="8"/>
      <c r="L264" s="8"/>
      <c r="M264" s="8"/>
      <c r="N264" s="8"/>
      <c r="O264" s="8"/>
      <c r="P264" s="8"/>
      <c r="Q264" s="8"/>
      <c r="R264" s="8"/>
      <c r="S264" s="8"/>
    </row>
    <row r="265" spans="1:19" ht="13">
      <c r="A265" s="8" t="s">
        <v>1868</v>
      </c>
      <c r="B265" s="45" t="s">
        <v>1950</v>
      </c>
      <c r="C265" s="46" t="s">
        <v>1935</v>
      </c>
      <c r="D265" s="46" t="s">
        <v>2048</v>
      </c>
      <c r="E265" s="46" t="s">
        <v>22</v>
      </c>
      <c r="F265" s="46" t="s">
        <v>2199</v>
      </c>
      <c r="G265" s="46" t="s">
        <v>34</v>
      </c>
      <c r="H265" s="46" t="s">
        <v>34</v>
      </c>
      <c r="I265" s="8"/>
      <c r="J265" s="8"/>
      <c r="K265" s="8"/>
      <c r="L265" s="8"/>
      <c r="M265" s="8"/>
      <c r="N265" s="8"/>
      <c r="O265" s="8"/>
      <c r="P265" s="8"/>
      <c r="Q265" s="8"/>
      <c r="R265" s="8"/>
      <c r="S265" s="8"/>
    </row>
    <row r="266" spans="1:19" ht="13">
      <c r="A266" s="8" t="s">
        <v>1869</v>
      </c>
      <c r="B266" s="45" t="s">
        <v>1950</v>
      </c>
      <c r="C266" s="46" t="s">
        <v>1935</v>
      </c>
      <c r="D266" s="46" t="s">
        <v>1938</v>
      </c>
      <c r="E266" s="46" t="s">
        <v>22</v>
      </c>
      <c r="F266" s="46" t="s">
        <v>2200</v>
      </c>
      <c r="G266" s="46" t="s">
        <v>34</v>
      </c>
      <c r="H266" s="46" t="s">
        <v>34</v>
      </c>
      <c r="I266" s="8"/>
      <c r="J266" s="8"/>
      <c r="K266" s="8"/>
      <c r="L266" s="8"/>
      <c r="M266" s="8"/>
      <c r="N266" s="8"/>
      <c r="O266" s="8"/>
      <c r="P266" s="8"/>
      <c r="Q266" s="8"/>
      <c r="R266" s="8"/>
      <c r="S266" s="8"/>
    </row>
    <row r="267" spans="1:19" ht="13">
      <c r="A267" s="8" t="s">
        <v>1870</v>
      </c>
      <c r="B267" s="45" t="s">
        <v>1950</v>
      </c>
      <c r="C267" s="46" t="s">
        <v>1935</v>
      </c>
      <c r="D267" s="46" t="s">
        <v>1946</v>
      </c>
      <c r="E267" s="46" t="s">
        <v>22</v>
      </c>
      <c r="F267" s="46" t="s">
        <v>2201</v>
      </c>
      <c r="G267" s="46" t="s">
        <v>34</v>
      </c>
      <c r="H267" s="46" t="s">
        <v>34</v>
      </c>
      <c r="I267" s="8"/>
      <c r="J267" s="8"/>
      <c r="K267" s="8"/>
      <c r="L267" s="8"/>
      <c r="M267" s="8"/>
      <c r="N267" s="8"/>
      <c r="O267" s="8"/>
      <c r="P267" s="8"/>
      <c r="Q267" s="8"/>
      <c r="R267" s="8"/>
      <c r="S267" s="8"/>
    </row>
    <row r="268" spans="1:19" ht="13">
      <c r="A268" s="8" t="s">
        <v>1871</v>
      </c>
      <c r="B268" s="45" t="s">
        <v>1950</v>
      </c>
      <c r="C268" s="46" t="s">
        <v>1935</v>
      </c>
      <c r="D268" s="46" t="s">
        <v>1938</v>
      </c>
      <c r="E268" s="46" t="s">
        <v>22</v>
      </c>
      <c r="F268" s="46" t="s">
        <v>2202</v>
      </c>
      <c r="G268" s="46" t="s">
        <v>34</v>
      </c>
      <c r="H268" s="46" t="s">
        <v>34</v>
      </c>
      <c r="I268" s="8"/>
      <c r="J268" s="8"/>
      <c r="K268" s="8"/>
      <c r="L268" s="8"/>
      <c r="M268" s="8"/>
      <c r="N268" s="8"/>
      <c r="O268" s="8"/>
      <c r="P268" s="8"/>
      <c r="Q268" s="8"/>
      <c r="R268" s="8"/>
      <c r="S268" s="8"/>
    </row>
    <row r="269" spans="1:19" ht="13">
      <c r="A269" s="8" t="s">
        <v>1872</v>
      </c>
      <c r="B269" s="45" t="s">
        <v>1950</v>
      </c>
      <c r="C269" s="46" t="s">
        <v>1935</v>
      </c>
      <c r="D269" s="46" t="s">
        <v>2048</v>
      </c>
      <c r="E269" s="46" t="s">
        <v>22</v>
      </c>
      <c r="F269" s="46" t="s">
        <v>2102</v>
      </c>
      <c r="G269" s="46" t="s">
        <v>34</v>
      </c>
      <c r="H269" s="46" t="s">
        <v>34</v>
      </c>
      <c r="I269" s="8"/>
      <c r="J269" s="8"/>
      <c r="K269" s="8"/>
      <c r="L269" s="8"/>
      <c r="M269" s="8"/>
      <c r="N269" s="8"/>
      <c r="O269" s="8"/>
      <c r="P269" s="8"/>
      <c r="Q269" s="8"/>
      <c r="R269" s="8"/>
      <c r="S269" s="8"/>
    </row>
    <row r="270" spans="1:19" ht="13">
      <c r="A270" s="8" t="s">
        <v>1873</v>
      </c>
      <c r="B270" s="45" t="s">
        <v>1931</v>
      </c>
      <c r="C270" s="45" t="s">
        <v>1935</v>
      </c>
      <c r="D270" s="45" t="s">
        <v>1957</v>
      </c>
      <c r="E270" s="45" t="s">
        <v>22</v>
      </c>
      <c r="F270" s="46" t="s">
        <v>2203</v>
      </c>
      <c r="G270" s="46" t="s">
        <v>34</v>
      </c>
      <c r="H270" s="46" t="s">
        <v>34</v>
      </c>
      <c r="I270" s="8"/>
      <c r="J270" s="8"/>
      <c r="K270" s="8"/>
      <c r="L270" s="8"/>
      <c r="M270" s="8"/>
      <c r="N270" s="8"/>
      <c r="O270" s="8"/>
      <c r="P270" s="8"/>
      <c r="Q270" s="8"/>
      <c r="R270" s="8"/>
      <c r="S270" s="8"/>
    </row>
    <row r="271" spans="1:19" ht="13">
      <c r="A271" s="8" t="s">
        <v>1874</v>
      </c>
      <c r="B271" s="45" t="s">
        <v>1950</v>
      </c>
      <c r="C271" s="46" t="s">
        <v>1935</v>
      </c>
      <c r="D271" s="46" t="s">
        <v>2098</v>
      </c>
      <c r="E271" s="46" t="s">
        <v>22</v>
      </c>
      <c r="F271" s="46" t="s">
        <v>2204</v>
      </c>
      <c r="G271" s="46" t="s">
        <v>34</v>
      </c>
      <c r="H271" s="46" t="s">
        <v>34</v>
      </c>
      <c r="I271" s="8"/>
      <c r="J271" s="8"/>
      <c r="K271" s="8"/>
      <c r="L271" s="8"/>
      <c r="M271" s="8"/>
      <c r="N271" s="8"/>
      <c r="O271" s="8"/>
      <c r="P271" s="8"/>
      <c r="Q271" s="8"/>
      <c r="R271" s="8"/>
      <c r="S271" s="8"/>
    </row>
    <row r="272" spans="1:19" ht="13">
      <c r="A272" s="8" t="s">
        <v>1875</v>
      </c>
      <c r="B272" s="45" t="s">
        <v>1950</v>
      </c>
      <c r="C272" s="46" t="s">
        <v>1935</v>
      </c>
      <c r="D272" s="46" t="s">
        <v>2146</v>
      </c>
      <c r="E272" s="46" t="s">
        <v>22</v>
      </c>
      <c r="F272" s="46" t="s">
        <v>2205</v>
      </c>
      <c r="G272" s="46" t="s">
        <v>34</v>
      </c>
      <c r="H272" s="46" t="s">
        <v>34</v>
      </c>
      <c r="I272" s="8"/>
      <c r="J272" s="8"/>
      <c r="K272" s="8"/>
      <c r="L272" s="8"/>
      <c r="M272" s="8"/>
      <c r="N272" s="8"/>
      <c r="O272" s="8"/>
      <c r="P272" s="8"/>
      <c r="Q272" s="8"/>
      <c r="R272" s="8"/>
      <c r="S272" s="8"/>
    </row>
    <row r="273" spans="1:19" ht="18" customHeight="1">
      <c r="A273" s="8" t="s">
        <v>1876</v>
      </c>
      <c r="B273" s="45" t="s">
        <v>1950</v>
      </c>
      <c r="C273" s="46" t="s">
        <v>1935</v>
      </c>
      <c r="D273" s="46" t="s">
        <v>1952</v>
      </c>
      <c r="E273" s="46" t="s">
        <v>22</v>
      </c>
      <c r="F273" s="46" t="s">
        <v>2206</v>
      </c>
      <c r="G273" s="46" t="s">
        <v>34</v>
      </c>
      <c r="H273" s="46" t="s">
        <v>34</v>
      </c>
      <c r="I273" s="8"/>
      <c r="J273" s="8"/>
      <c r="K273" s="8"/>
      <c r="L273" s="8"/>
      <c r="M273" s="8"/>
      <c r="N273" s="8"/>
      <c r="O273" s="8"/>
      <c r="P273" s="8"/>
      <c r="Q273" s="8"/>
      <c r="R273" s="8"/>
      <c r="S273" s="8"/>
    </row>
    <row r="274" spans="1:19" ht="13">
      <c r="A274" s="8" t="s">
        <v>1877</v>
      </c>
      <c r="B274" s="45" t="s">
        <v>1931</v>
      </c>
      <c r="C274" s="45" t="s">
        <v>1932</v>
      </c>
      <c r="D274" s="45" t="s">
        <v>1933</v>
      </c>
      <c r="E274" s="45" t="s">
        <v>22</v>
      </c>
      <c r="F274" s="45" t="s">
        <v>2207</v>
      </c>
      <c r="G274" s="46" t="s">
        <v>34</v>
      </c>
      <c r="H274" s="46" t="s">
        <v>34</v>
      </c>
      <c r="I274" s="8"/>
      <c r="J274" s="8"/>
      <c r="K274" s="8"/>
      <c r="L274" s="8"/>
      <c r="M274" s="8"/>
      <c r="N274" s="8"/>
      <c r="O274" s="8"/>
      <c r="P274" s="8"/>
      <c r="Q274" s="8"/>
      <c r="R274" s="8"/>
      <c r="S274" s="8"/>
    </row>
    <row r="275" spans="1:19" ht="13">
      <c r="A275" s="8" t="s">
        <v>1878</v>
      </c>
      <c r="B275" s="45" t="s">
        <v>1950</v>
      </c>
      <c r="C275" s="46" t="s">
        <v>1935</v>
      </c>
      <c r="D275" s="46" t="s">
        <v>2146</v>
      </c>
      <c r="E275" s="46" t="s">
        <v>22</v>
      </c>
      <c r="F275" s="46" t="s">
        <v>2208</v>
      </c>
      <c r="G275" s="46" t="s">
        <v>34</v>
      </c>
      <c r="H275" s="46" t="s">
        <v>34</v>
      </c>
      <c r="I275" s="8"/>
      <c r="J275" s="8"/>
      <c r="K275" s="8"/>
      <c r="L275" s="8"/>
      <c r="M275" s="8"/>
      <c r="N275" s="8"/>
      <c r="O275" s="8"/>
      <c r="P275" s="8"/>
      <c r="Q275" s="8"/>
      <c r="R275" s="8"/>
      <c r="S275" s="8"/>
    </row>
    <row r="276" spans="1:19" ht="13">
      <c r="A276" s="8" t="s">
        <v>1879</v>
      </c>
      <c r="B276" s="45" t="s">
        <v>1950</v>
      </c>
      <c r="C276" s="46" t="s">
        <v>1935</v>
      </c>
      <c r="D276" s="46" t="s">
        <v>2098</v>
      </c>
      <c r="E276" s="46" t="s">
        <v>22</v>
      </c>
      <c r="F276" s="46" t="s">
        <v>2209</v>
      </c>
      <c r="G276" s="46" t="s">
        <v>34</v>
      </c>
      <c r="H276" s="46" t="s">
        <v>34</v>
      </c>
      <c r="I276" s="8"/>
      <c r="J276" s="8"/>
      <c r="K276" s="8"/>
      <c r="L276" s="8"/>
      <c r="M276" s="8"/>
      <c r="N276" s="8"/>
      <c r="O276" s="8"/>
      <c r="P276" s="8"/>
      <c r="Q276" s="8"/>
      <c r="R276" s="8"/>
      <c r="S276" s="8"/>
    </row>
    <row r="277" spans="1:19" ht="13">
      <c r="A277" s="8" t="s">
        <v>1880</v>
      </c>
      <c r="B277" s="45" t="s">
        <v>1950</v>
      </c>
      <c r="C277" s="46" t="s">
        <v>1935</v>
      </c>
      <c r="D277" s="46" t="s">
        <v>2098</v>
      </c>
      <c r="E277" s="46" t="s">
        <v>22</v>
      </c>
      <c r="F277" s="46" t="s">
        <v>2209</v>
      </c>
      <c r="G277" s="46" t="s">
        <v>34</v>
      </c>
      <c r="H277" s="46" t="s">
        <v>34</v>
      </c>
      <c r="I277" s="8"/>
      <c r="J277" s="8"/>
      <c r="K277" s="8"/>
      <c r="L277" s="8"/>
      <c r="M277" s="8"/>
      <c r="N277" s="8"/>
      <c r="O277" s="8"/>
      <c r="P277" s="8"/>
      <c r="Q277" s="8"/>
      <c r="R277" s="8"/>
      <c r="S277" s="8"/>
    </row>
    <row r="278" spans="1:19" ht="13">
      <c r="A278" s="8" t="s">
        <v>1881</v>
      </c>
      <c r="B278" s="45" t="s">
        <v>1950</v>
      </c>
      <c r="C278" s="46" t="s">
        <v>1935</v>
      </c>
      <c r="D278" s="46" t="s">
        <v>2098</v>
      </c>
      <c r="E278" s="46" t="s">
        <v>22</v>
      </c>
      <c r="F278" s="46" t="s">
        <v>2209</v>
      </c>
      <c r="G278" s="46" t="s">
        <v>34</v>
      </c>
      <c r="H278" s="46" t="s">
        <v>34</v>
      </c>
      <c r="I278" s="8"/>
      <c r="J278" s="8"/>
      <c r="K278" s="8"/>
      <c r="L278" s="8"/>
      <c r="M278" s="8"/>
      <c r="N278" s="8"/>
      <c r="O278" s="8"/>
      <c r="P278" s="8"/>
      <c r="Q278" s="8"/>
      <c r="R278" s="8"/>
      <c r="S278" s="8"/>
    </row>
    <row r="279" spans="1:19" ht="13">
      <c r="A279" s="8" t="s">
        <v>1882</v>
      </c>
      <c r="B279" s="45" t="s">
        <v>1950</v>
      </c>
      <c r="C279" s="46" t="s">
        <v>1935</v>
      </c>
      <c r="D279" s="46" t="s">
        <v>2098</v>
      </c>
      <c r="E279" s="46" t="s">
        <v>22</v>
      </c>
      <c r="F279" s="46" t="s">
        <v>2209</v>
      </c>
      <c r="G279" s="46" t="s">
        <v>34</v>
      </c>
      <c r="H279" s="46" t="s">
        <v>34</v>
      </c>
      <c r="I279" s="8"/>
      <c r="J279" s="8"/>
      <c r="K279" s="8"/>
      <c r="L279" s="8"/>
      <c r="M279" s="8"/>
      <c r="N279" s="8"/>
      <c r="O279" s="8"/>
      <c r="P279" s="8"/>
      <c r="Q279" s="8"/>
      <c r="R279" s="8"/>
      <c r="S279" s="8"/>
    </row>
    <row r="280" spans="1:19" ht="13">
      <c r="A280" s="8" t="s">
        <v>1883</v>
      </c>
      <c r="B280" s="45" t="s">
        <v>1931</v>
      </c>
      <c r="C280" s="45" t="s">
        <v>1935</v>
      </c>
      <c r="D280" s="45" t="s">
        <v>1938</v>
      </c>
      <c r="E280" s="45" t="s">
        <v>22</v>
      </c>
      <c r="F280" s="45" t="s">
        <v>2210</v>
      </c>
      <c r="G280" s="46" t="s">
        <v>34</v>
      </c>
      <c r="H280" s="46" t="s">
        <v>34</v>
      </c>
      <c r="I280" s="8"/>
      <c r="J280" s="8"/>
      <c r="K280" s="8"/>
      <c r="L280" s="8"/>
      <c r="M280" s="8"/>
      <c r="N280" s="8"/>
      <c r="O280" s="8"/>
      <c r="P280" s="8"/>
      <c r="Q280" s="8"/>
      <c r="R280" s="8"/>
      <c r="S280" s="8"/>
    </row>
    <row r="281" spans="1:19" ht="13">
      <c r="A281" s="8" t="s">
        <v>1884</v>
      </c>
      <c r="B281" s="45" t="s">
        <v>1931</v>
      </c>
      <c r="C281" s="46" t="s">
        <v>1932</v>
      </c>
      <c r="D281" s="46" t="s">
        <v>1933</v>
      </c>
      <c r="E281" s="45" t="s">
        <v>22</v>
      </c>
      <c r="F281" s="46" t="s">
        <v>2211</v>
      </c>
      <c r="G281" s="46" t="s">
        <v>34</v>
      </c>
      <c r="H281" s="46" t="s">
        <v>34</v>
      </c>
      <c r="I281" s="8"/>
      <c r="J281" s="8"/>
      <c r="K281" s="8"/>
      <c r="L281" s="8"/>
      <c r="M281" s="8"/>
      <c r="N281" s="8"/>
      <c r="O281" s="8"/>
      <c r="P281" s="8"/>
      <c r="Q281" s="8"/>
      <c r="R281" s="8"/>
      <c r="S281" s="8"/>
    </row>
    <row r="282" spans="1:19" ht="13">
      <c r="A282" s="8" t="s">
        <v>1885</v>
      </c>
      <c r="B282" s="45" t="s">
        <v>1950</v>
      </c>
      <c r="C282" s="46" t="s">
        <v>1935</v>
      </c>
      <c r="D282" s="46" t="s">
        <v>1938</v>
      </c>
      <c r="E282" s="46" t="s">
        <v>22</v>
      </c>
      <c r="F282" s="46" t="s">
        <v>2102</v>
      </c>
      <c r="G282" s="46" t="s">
        <v>34</v>
      </c>
      <c r="H282" s="46" t="s">
        <v>34</v>
      </c>
      <c r="I282" s="8"/>
      <c r="J282" s="8"/>
      <c r="K282" s="8"/>
      <c r="L282" s="8"/>
      <c r="M282" s="8"/>
      <c r="N282" s="8"/>
      <c r="O282" s="8"/>
      <c r="P282" s="8"/>
      <c r="Q282" s="8"/>
      <c r="R282" s="8"/>
      <c r="S282" s="8"/>
    </row>
    <row r="283" spans="1:19" ht="13">
      <c r="A283" s="8" t="s">
        <v>1886</v>
      </c>
      <c r="B283" s="45" t="s">
        <v>1950</v>
      </c>
      <c r="C283" s="46" t="s">
        <v>1935</v>
      </c>
      <c r="D283" s="46" t="s">
        <v>1952</v>
      </c>
      <c r="E283" s="46" t="s">
        <v>22</v>
      </c>
      <c r="F283" s="46" t="s">
        <v>2102</v>
      </c>
      <c r="G283" s="46" t="s">
        <v>34</v>
      </c>
      <c r="H283" s="46" t="s">
        <v>34</v>
      </c>
      <c r="I283" s="8"/>
      <c r="J283" s="8"/>
      <c r="K283" s="8"/>
      <c r="L283" s="8"/>
      <c r="M283" s="8"/>
      <c r="N283" s="8"/>
      <c r="O283" s="8"/>
      <c r="P283" s="8"/>
      <c r="Q283" s="8"/>
      <c r="R283" s="8"/>
      <c r="S283" s="8"/>
    </row>
    <row r="284" spans="1:19" ht="13">
      <c r="A284" s="8" t="s">
        <v>1887</v>
      </c>
      <c r="B284" s="45" t="s">
        <v>1950</v>
      </c>
      <c r="C284" s="46" t="s">
        <v>1935</v>
      </c>
      <c r="D284" s="46" t="s">
        <v>1952</v>
      </c>
      <c r="E284" s="46" t="s">
        <v>22</v>
      </c>
      <c r="F284" s="46" t="s">
        <v>34</v>
      </c>
      <c r="G284" s="46" t="s">
        <v>34</v>
      </c>
      <c r="H284" s="46" t="s">
        <v>34</v>
      </c>
      <c r="I284" s="8"/>
      <c r="J284" s="8"/>
      <c r="K284" s="8"/>
      <c r="L284" s="8"/>
      <c r="M284" s="8"/>
      <c r="N284" s="8"/>
      <c r="O284" s="8"/>
      <c r="P284" s="8"/>
      <c r="Q284" s="8"/>
      <c r="R284" s="8"/>
      <c r="S284" s="8"/>
    </row>
    <row r="285" spans="1:19" ht="13">
      <c r="A285" s="8" t="s">
        <v>1888</v>
      </c>
      <c r="B285" s="45" t="s">
        <v>1950</v>
      </c>
      <c r="C285" s="46" t="s">
        <v>1935</v>
      </c>
      <c r="D285" s="46" t="s">
        <v>1952</v>
      </c>
      <c r="E285" s="46" t="s">
        <v>22</v>
      </c>
      <c r="F285" s="46" t="s">
        <v>2212</v>
      </c>
      <c r="G285" s="46" t="s">
        <v>34</v>
      </c>
      <c r="H285" s="46" t="s">
        <v>34</v>
      </c>
      <c r="I285" s="8"/>
      <c r="J285" s="8"/>
      <c r="K285" s="8"/>
      <c r="L285" s="8"/>
      <c r="M285" s="8"/>
      <c r="N285" s="8"/>
      <c r="O285" s="8"/>
      <c r="P285" s="8"/>
      <c r="Q285" s="8"/>
      <c r="R285" s="8"/>
      <c r="S285" s="8"/>
    </row>
    <row r="286" spans="1:19" ht="13">
      <c r="A286" s="8" t="s">
        <v>1889</v>
      </c>
      <c r="B286" s="45" t="s">
        <v>1950</v>
      </c>
      <c r="C286" s="46" t="s">
        <v>1935</v>
      </c>
      <c r="D286" s="46" t="s">
        <v>1952</v>
      </c>
      <c r="E286" s="46" t="s">
        <v>22</v>
      </c>
      <c r="F286" s="46" t="s">
        <v>2212</v>
      </c>
      <c r="G286" s="46" t="s">
        <v>34</v>
      </c>
      <c r="H286" s="46" t="s">
        <v>34</v>
      </c>
      <c r="I286" s="8"/>
      <c r="J286" s="8"/>
      <c r="K286" s="8"/>
      <c r="L286" s="8"/>
      <c r="M286" s="8"/>
      <c r="N286" s="8"/>
      <c r="O286" s="8"/>
      <c r="P286" s="8"/>
      <c r="Q286" s="8"/>
      <c r="R286" s="8"/>
      <c r="S286" s="8"/>
    </row>
    <row r="287" spans="1:19" ht="13">
      <c r="A287" s="8" t="s">
        <v>1890</v>
      </c>
      <c r="B287" s="45" t="s">
        <v>1931</v>
      </c>
      <c r="C287" s="46" t="s">
        <v>1932</v>
      </c>
      <c r="D287" s="45" t="s">
        <v>1933</v>
      </c>
      <c r="E287" s="46" t="s">
        <v>22</v>
      </c>
      <c r="F287" s="46" t="s">
        <v>2213</v>
      </c>
      <c r="G287" s="46" t="s">
        <v>34</v>
      </c>
      <c r="H287" s="46" t="s">
        <v>34</v>
      </c>
      <c r="I287" s="8"/>
      <c r="J287" s="8"/>
      <c r="K287" s="8"/>
      <c r="L287" s="8"/>
      <c r="M287" s="8"/>
      <c r="N287" s="8"/>
      <c r="O287" s="8"/>
      <c r="P287" s="8"/>
      <c r="Q287" s="8"/>
      <c r="R287" s="8"/>
      <c r="S287" s="8"/>
    </row>
    <row r="288" spans="1:19" ht="13">
      <c r="A288" s="8" t="s">
        <v>1891</v>
      </c>
      <c r="B288" s="45" t="s">
        <v>1950</v>
      </c>
      <c r="C288" s="46" t="s">
        <v>1935</v>
      </c>
      <c r="D288" s="46" t="s">
        <v>1957</v>
      </c>
      <c r="E288" s="46" t="s">
        <v>22</v>
      </c>
      <c r="F288" s="46" t="s">
        <v>2214</v>
      </c>
      <c r="G288" s="46" t="s">
        <v>34</v>
      </c>
      <c r="H288" s="46" t="s">
        <v>34</v>
      </c>
      <c r="I288" s="8"/>
      <c r="J288" s="8"/>
      <c r="K288" s="8"/>
      <c r="L288" s="8"/>
      <c r="M288" s="8"/>
      <c r="N288" s="8"/>
      <c r="O288" s="8"/>
      <c r="P288" s="8"/>
      <c r="Q288" s="8"/>
      <c r="R288" s="8"/>
      <c r="S288" s="8"/>
    </row>
    <row r="289" spans="1:19" ht="13">
      <c r="A289" s="8" t="s">
        <v>1892</v>
      </c>
      <c r="B289" s="45" t="s">
        <v>1931</v>
      </c>
      <c r="C289" s="45" t="s">
        <v>1932</v>
      </c>
      <c r="D289" s="45" t="s">
        <v>1933</v>
      </c>
      <c r="E289" s="45" t="s">
        <v>22</v>
      </c>
      <c r="F289" s="45" t="s">
        <v>2215</v>
      </c>
      <c r="G289" s="46" t="s">
        <v>34</v>
      </c>
      <c r="H289" s="46" t="s">
        <v>34</v>
      </c>
      <c r="I289" s="8"/>
      <c r="J289" s="8"/>
      <c r="K289" s="8"/>
      <c r="L289" s="8"/>
      <c r="M289" s="8"/>
      <c r="N289" s="8"/>
      <c r="O289" s="8"/>
      <c r="P289" s="8"/>
      <c r="Q289" s="8"/>
      <c r="R289" s="8"/>
      <c r="S289" s="8"/>
    </row>
    <row r="290" spans="1:19" ht="13">
      <c r="A290" s="8" t="s">
        <v>1893</v>
      </c>
      <c r="B290" s="45" t="s">
        <v>1931</v>
      </c>
      <c r="C290" s="46" t="s">
        <v>1935</v>
      </c>
      <c r="D290" s="46" t="s">
        <v>1933</v>
      </c>
      <c r="E290" s="46" t="s">
        <v>22</v>
      </c>
      <c r="F290" s="46" t="s">
        <v>2216</v>
      </c>
      <c r="G290" s="46" t="s">
        <v>34</v>
      </c>
      <c r="H290" s="46" t="s">
        <v>34</v>
      </c>
      <c r="I290" s="8"/>
      <c r="J290" s="8"/>
      <c r="K290" s="8"/>
      <c r="L290" s="8"/>
      <c r="M290" s="8"/>
      <c r="N290" s="8"/>
      <c r="O290" s="8"/>
      <c r="P290" s="8"/>
      <c r="Q290" s="8"/>
      <c r="R290" s="8"/>
      <c r="S290" s="8"/>
    </row>
    <row r="291" spans="1:19" ht="13">
      <c r="A291" s="8" t="s">
        <v>1894</v>
      </c>
      <c r="B291" s="45" t="s">
        <v>1950</v>
      </c>
      <c r="C291" s="46" t="s">
        <v>1935</v>
      </c>
      <c r="D291" s="46" t="s">
        <v>1952</v>
      </c>
      <c r="E291" s="46" t="s">
        <v>22</v>
      </c>
      <c r="F291" s="46" t="s">
        <v>2217</v>
      </c>
      <c r="G291" s="46" t="s">
        <v>34</v>
      </c>
      <c r="H291" s="46" t="s">
        <v>34</v>
      </c>
      <c r="I291" s="8"/>
      <c r="J291" s="8"/>
      <c r="K291" s="8"/>
      <c r="L291" s="8"/>
      <c r="M291" s="8"/>
      <c r="N291" s="8"/>
      <c r="O291" s="8"/>
      <c r="P291" s="8"/>
      <c r="Q291" s="8"/>
      <c r="R291" s="8"/>
      <c r="S291" s="8"/>
    </row>
    <row r="292" spans="1:19" ht="13">
      <c r="A292" s="8" t="s">
        <v>1895</v>
      </c>
      <c r="B292" s="45" t="s">
        <v>1950</v>
      </c>
      <c r="C292" s="46" t="s">
        <v>1935</v>
      </c>
      <c r="D292" s="46" t="s">
        <v>1952</v>
      </c>
      <c r="E292" s="46" t="s">
        <v>22</v>
      </c>
      <c r="F292" s="46" t="s">
        <v>2217</v>
      </c>
      <c r="G292" s="46" t="s">
        <v>34</v>
      </c>
      <c r="H292" s="46" t="s">
        <v>34</v>
      </c>
      <c r="I292" s="8"/>
      <c r="J292" s="8"/>
      <c r="K292" s="8"/>
      <c r="L292" s="8"/>
      <c r="M292" s="8"/>
      <c r="N292" s="8"/>
      <c r="O292" s="8"/>
      <c r="P292" s="8"/>
      <c r="Q292" s="8"/>
      <c r="R292" s="8"/>
      <c r="S292" s="8"/>
    </row>
    <row r="293" spans="1:19" ht="13">
      <c r="A293" s="8" t="s">
        <v>1896</v>
      </c>
      <c r="B293" s="45" t="s">
        <v>1931</v>
      </c>
      <c r="C293" s="45" t="s">
        <v>1935</v>
      </c>
      <c r="D293" s="46" t="s">
        <v>1952</v>
      </c>
      <c r="E293" s="45" t="s">
        <v>22</v>
      </c>
      <c r="F293" s="45" t="s">
        <v>2218</v>
      </c>
      <c r="G293" s="46" t="s">
        <v>34</v>
      </c>
      <c r="H293" s="46" t="s">
        <v>34</v>
      </c>
      <c r="I293" s="8"/>
      <c r="J293" s="8"/>
      <c r="K293" s="8"/>
      <c r="L293" s="8"/>
      <c r="M293" s="8"/>
      <c r="N293" s="8"/>
      <c r="O293" s="8"/>
      <c r="P293" s="8"/>
      <c r="Q293" s="8"/>
      <c r="R293" s="8"/>
      <c r="S293" s="8"/>
    </row>
    <row r="294" spans="1:19" ht="13">
      <c r="A294" s="8" t="s">
        <v>1897</v>
      </c>
      <c r="B294" s="45" t="s">
        <v>1931</v>
      </c>
      <c r="C294" s="45" t="s">
        <v>1935</v>
      </c>
      <c r="D294" s="46" t="s">
        <v>1952</v>
      </c>
      <c r="E294" s="45" t="s">
        <v>22</v>
      </c>
      <c r="F294" s="45" t="s">
        <v>2219</v>
      </c>
      <c r="G294" s="46" t="s">
        <v>34</v>
      </c>
      <c r="H294" s="46" t="s">
        <v>34</v>
      </c>
      <c r="I294" s="8"/>
      <c r="J294" s="8"/>
      <c r="K294" s="8"/>
      <c r="L294" s="8"/>
      <c r="M294" s="8"/>
      <c r="N294" s="8"/>
      <c r="O294" s="8"/>
      <c r="P294" s="8"/>
      <c r="Q294" s="8"/>
      <c r="R294" s="8"/>
      <c r="S294" s="8"/>
    </row>
    <row r="295" spans="1:19" ht="13">
      <c r="A295" s="8" t="s">
        <v>1898</v>
      </c>
      <c r="B295" s="45" t="s">
        <v>1950</v>
      </c>
      <c r="C295" s="46" t="s">
        <v>1935</v>
      </c>
      <c r="D295" s="46" t="s">
        <v>2048</v>
      </c>
      <c r="E295" s="46" t="s">
        <v>22</v>
      </c>
      <c r="F295" s="46" t="s">
        <v>2220</v>
      </c>
      <c r="G295" s="46" t="s">
        <v>34</v>
      </c>
      <c r="H295" s="46" t="s">
        <v>34</v>
      </c>
      <c r="I295" s="8"/>
      <c r="J295" s="8"/>
      <c r="K295" s="8"/>
      <c r="L295" s="8"/>
      <c r="M295" s="8"/>
      <c r="N295" s="8"/>
      <c r="O295" s="8"/>
      <c r="P295" s="8"/>
      <c r="Q295" s="8"/>
      <c r="R295" s="8"/>
      <c r="S295" s="8"/>
    </row>
    <row r="296" spans="1:19" ht="13">
      <c r="A296" s="8" t="s">
        <v>1899</v>
      </c>
      <c r="B296" s="45" t="s">
        <v>1950</v>
      </c>
      <c r="C296" s="46" t="s">
        <v>1935</v>
      </c>
      <c r="D296" s="46" t="s">
        <v>1957</v>
      </c>
      <c r="E296" s="46" t="s">
        <v>22</v>
      </c>
      <c r="F296" s="46" t="s">
        <v>2221</v>
      </c>
      <c r="G296" s="46" t="s">
        <v>34</v>
      </c>
      <c r="H296" s="46" t="s">
        <v>34</v>
      </c>
      <c r="I296" s="8"/>
      <c r="J296" s="8"/>
      <c r="K296" s="8"/>
      <c r="L296" s="8"/>
      <c r="M296" s="8"/>
      <c r="N296" s="8"/>
      <c r="O296" s="8"/>
      <c r="P296" s="8"/>
      <c r="Q296" s="8"/>
      <c r="R296" s="8"/>
      <c r="S296" s="8"/>
    </row>
    <row r="297" spans="1:19" ht="13">
      <c r="A297" s="46" t="s">
        <v>1900</v>
      </c>
      <c r="B297" s="45" t="s">
        <v>1950</v>
      </c>
      <c r="C297" s="46" t="s">
        <v>1935</v>
      </c>
      <c r="D297" s="46" t="s">
        <v>1957</v>
      </c>
      <c r="E297" s="46" t="s">
        <v>22</v>
      </c>
      <c r="F297" s="46" t="s">
        <v>2221</v>
      </c>
      <c r="G297" s="46" t="s">
        <v>34</v>
      </c>
      <c r="H297" s="46" t="s">
        <v>34</v>
      </c>
      <c r="I297" s="8"/>
      <c r="J297" s="8"/>
      <c r="K297" s="8"/>
      <c r="L297" s="8"/>
      <c r="M297" s="8"/>
      <c r="N297" s="8"/>
      <c r="O297" s="8"/>
      <c r="P297" s="8"/>
      <c r="Q297" s="8"/>
      <c r="R297" s="8"/>
      <c r="S297" s="8"/>
    </row>
    <row r="298" spans="1:19" ht="13">
      <c r="A298" s="8" t="s">
        <v>1901</v>
      </c>
      <c r="B298" s="45" t="s">
        <v>1950</v>
      </c>
      <c r="C298" s="46" t="s">
        <v>1935</v>
      </c>
      <c r="D298" s="46" t="s">
        <v>2098</v>
      </c>
      <c r="E298" s="46" t="s">
        <v>22</v>
      </c>
      <c r="F298" s="46" t="s">
        <v>2222</v>
      </c>
      <c r="G298" s="46" t="s">
        <v>34</v>
      </c>
      <c r="H298" s="46" t="s">
        <v>34</v>
      </c>
      <c r="I298" s="8"/>
      <c r="J298" s="8"/>
      <c r="K298" s="8"/>
      <c r="L298" s="8"/>
      <c r="M298" s="8"/>
      <c r="N298" s="8"/>
      <c r="O298" s="8"/>
      <c r="P298" s="8"/>
      <c r="Q298" s="8"/>
      <c r="R298" s="8"/>
      <c r="S298" s="8"/>
    </row>
    <row r="299" spans="1:19" ht="13">
      <c r="A299" s="8" t="s">
        <v>1902</v>
      </c>
      <c r="B299" s="45" t="s">
        <v>1950</v>
      </c>
      <c r="C299" s="46" t="s">
        <v>1935</v>
      </c>
      <c r="D299" s="46" t="s">
        <v>173</v>
      </c>
      <c r="E299" s="46" t="s">
        <v>22</v>
      </c>
      <c r="F299" s="46" t="s">
        <v>34</v>
      </c>
      <c r="G299" s="46" t="s">
        <v>34</v>
      </c>
      <c r="H299" s="46" t="s">
        <v>34</v>
      </c>
      <c r="I299" s="8"/>
      <c r="J299" s="8"/>
      <c r="K299" s="8"/>
      <c r="L299" s="8"/>
      <c r="M299" s="8"/>
      <c r="N299" s="8"/>
      <c r="O299" s="8"/>
      <c r="P299" s="8"/>
      <c r="Q299" s="8"/>
      <c r="R299" s="8"/>
      <c r="S299" s="8"/>
    </row>
    <row r="300" spans="1:19" ht="13">
      <c r="A300" s="8" t="s">
        <v>1903</v>
      </c>
      <c r="B300" s="45" t="s">
        <v>1931</v>
      </c>
      <c r="C300" s="45" t="s">
        <v>1935</v>
      </c>
      <c r="D300" s="45" t="s">
        <v>1938</v>
      </c>
      <c r="E300" s="45" t="s">
        <v>22</v>
      </c>
      <c r="F300" s="46" t="s">
        <v>2223</v>
      </c>
      <c r="G300" s="46" t="s">
        <v>34</v>
      </c>
      <c r="H300" s="46" t="s">
        <v>34</v>
      </c>
      <c r="I300" s="8"/>
      <c r="J300" s="8"/>
      <c r="K300" s="8"/>
      <c r="L300" s="8"/>
      <c r="M300" s="8"/>
      <c r="N300" s="8"/>
      <c r="O300" s="8"/>
      <c r="P300" s="8"/>
      <c r="Q300" s="8"/>
      <c r="R300" s="8"/>
      <c r="S300" s="8"/>
    </row>
    <row r="301" spans="1:19" ht="13">
      <c r="A301" s="8" t="s">
        <v>1904</v>
      </c>
      <c r="B301" s="45" t="s">
        <v>1931</v>
      </c>
      <c r="C301" s="45" t="s">
        <v>1935</v>
      </c>
      <c r="D301" s="45" t="s">
        <v>173</v>
      </c>
      <c r="E301" s="45" t="s">
        <v>22</v>
      </c>
      <c r="F301" s="46" t="s">
        <v>34</v>
      </c>
      <c r="G301" s="46" t="s">
        <v>34</v>
      </c>
      <c r="H301" s="46" t="s">
        <v>34</v>
      </c>
      <c r="I301" s="8"/>
      <c r="J301" s="8"/>
      <c r="K301" s="8"/>
      <c r="L301" s="8"/>
      <c r="M301" s="8"/>
      <c r="N301" s="8"/>
      <c r="O301" s="8"/>
      <c r="P301" s="8"/>
      <c r="Q301" s="8"/>
      <c r="R301" s="8"/>
      <c r="S301" s="8"/>
    </row>
    <row r="302" spans="1:19" ht="13">
      <c r="A302" s="8" t="s">
        <v>1905</v>
      </c>
      <c r="B302" s="45" t="s">
        <v>1931</v>
      </c>
      <c r="C302" s="45" t="s">
        <v>1932</v>
      </c>
      <c r="D302" s="46" t="s">
        <v>2146</v>
      </c>
      <c r="E302" s="46" t="s">
        <v>22</v>
      </c>
      <c r="F302" s="45" t="s">
        <v>2224</v>
      </c>
      <c r="G302" s="46" t="s">
        <v>34</v>
      </c>
      <c r="H302" s="46" t="s">
        <v>34</v>
      </c>
      <c r="I302" s="8"/>
      <c r="J302" s="8"/>
      <c r="K302" s="8"/>
      <c r="L302" s="8"/>
      <c r="M302" s="8"/>
      <c r="N302" s="8"/>
      <c r="O302" s="8"/>
      <c r="P302" s="8"/>
      <c r="Q302" s="8"/>
      <c r="R302" s="8"/>
      <c r="S302" s="8"/>
    </row>
    <row r="303" spans="1:19" ht="13">
      <c r="A303" s="8" t="s">
        <v>1907</v>
      </c>
      <c r="B303" s="45" t="s">
        <v>1950</v>
      </c>
      <c r="C303" s="46" t="s">
        <v>1935</v>
      </c>
      <c r="D303" s="46" t="s">
        <v>1938</v>
      </c>
      <c r="E303" s="46" t="s">
        <v>22</v>
      </c>
      <c r="F303" s="46" t="s">
        <v>2225</v>
      </c>
      <c r="G303" s="46" t="s">
        <v>34</v>
      </c>
      <c r="H303" s="46" t="s">
        <v>34</v>
      </c>
      <c r="I303" s="8"/>
      <c r="J303" s="8"/>
      <c r="K303" s="8"/>
      <c r="L303" s="8"/>
      <c r="M303" s="8"/>
      <c r="N303" s="8"/>
      <c r="O303" s="8"/>
      <c r="P303" s="8"/>
      <c r="Q303" s="8"/>
      <c r="R303" s="8"/>
      <c r="S303" s="8"/>
    </row>
    <row r="304" spans="1:19" ht="13">
      <c r="A304" s="8" t="s">
        <v>1908</v>
      </c>
      <c r="B304" s="45" t="s">
        <v>1931</v>
      </c>
      <c r="C304" s="46" t="s">
        <v>1932</v>
      </c>
      <c r="D304" s="46" t="s">
        <v>1957</v>
      </c>
      <c r="E304" s="46" t="s">
        <v>22</v>
      </c>
      <c r="F304" s="46" t="s">
        <v>2226</v>
      </c>
      <c r="G304" s="46" t="s">
        <v>34</v>
      </c>
      <c r="H304" s="46" t="s">
        <v>34</v>
      </c>
      <c r="I304" s="8"/>
      <c r="J304" s="8"/>
      <c r="K304" s="8"/>
      <c r="L304" s="8"/>
      <c r="M304" s="8"/>
      <c r="N304" s="8"/>
      <c r="O304" s="8"/>
      <c r="P304" s="8"/>
      <c r="Q304" s="8"/>
      <c r="R304" s="8"/>
      <c r="S304" s="8"/>
    </row>
    <row r="305" spans="1:19" ht="13">
      <c r="A305" s="8" t="s">
        <v>1909</v>
      </c>
      <c r="B305" s="45" t="s">
        <v>1950</v>
      </c>
      <c r="C305" s="46" t="s">
        <v>1935</v>
      </c>
      <c r="D305" s="46" t="s">
        <v>2098</v>
      </c>
      <c r="E305" s="46" t="s">
        <v>22</v>
      </c>
      <c r="F305" s="46" t="s">
        <v>2227</v>
      </c>
      <c r="G305" s="46" t="s">
        <v>34</v>
      </c>
      <c r="H305" s="46" t="s">
        <v>34</v>
      </c>
      <c r="I305" s="8"/>
      <c r="J305" s="8"/>
      <c r="K305" s="8"/>
      <c r="L305" s="8"/>
      <c r="M305" s="8"/>
      <c r="N305" s="8"/>
      <c r="O305" s="8"/>
      <c r="P305" s="8"/>
      <c r="Q305" s="8"/>
      <c r="R305" s="8"/>
      <c r="S305" s="8"/>
    </row>
    <row r="306" spans="1:19" ht="13">
      <c r="A306" s="8" t="s">
        <v>1910</v>
      </c>
      <c r="B306" s="45" t="s">
        <v>1931</v>
      </c>
      <c r="C306" s="45" t="s">
        <v>1935</v>
      </c>
      <c r="D306" s="45" t="s">
        <v>173</v>
      </c>
      <c r="E306" s="45" t="s">
        <v>22</v>
      </c>
      <c r="F306" s="45" t="s">
        <v>2228</v>
      </c>
      <c r="G306" s="46" t="s">
        <v>34</v>
      </c>
      <c r="H306" s="46" t="s">
        <v>34</v>
      </c>
      <c r="I306" s="8"/>
      <c r="J306" s="8"/>
      <c r="K306" s="8"/>
      <c r="L306" s="8"/>
      <c r="M306" s="8"/>
      <c r="N306" s="8"/>
      <c r="O306" s="8"/>
      <c r="P306" s="8"/>
      <c r="Q306" s="8"/>
      <c r="R306" s="8"/>
      <c r="S306" s="8"/>
    </row>
    <row r="307" spans="1:19" ht="13">
      <c r="A307" s="8" t="s">
        <v>1911</v>
      </c>
      <c r="B307" s="46" t="s">
        <v>1931</v>
      </c>
      <c r="C307" s="46" t="s">
        <v>1935</v>
      </c>
      <c r="D307" s="46" t="s">
        <v>1938</v>
      </c>
      <c r="E307" s="46" t="s">
        <v>22</v>
      </c>
      <c r="F307" s="46" t="s">
        <v>2102</v>
      </c>
      <c r="G307" s="46" t="s">
        <v>34</v>
      </c>
      <c r="H307" s="46" t="s">
        <v>34</v>
      </c>
      <c r="I307" s="8"/>
      <c r="J307" s="8"/>
      <c r="K307" s="8"/>
      <c r="L307" s="8"/>
      <c r="M307" s="8"/>
      <c r="N307" s="8"/>
      <c r="O307" s="8"/>
      <c r="P307" s="8"/>
      <c r="Q307" s="8"/>
      <c r="R307" s="8"/>
      <c r="S307" s="8"/>
    </row>
    <row r="308" spans="1:19" ht="13">
      <c r="A308" s="8" t="s">
        <v>1912</v>
      </c>
      <c r="B308" s="45" t="s">
        <v>1931</v>
      </c>
      <c r="C308" s="45" t="s">
        <v>1935</v>
      </c>
      <c r="D308" s="45" t="s">
        <v>1938</v>
      </c>
      <c r="E308" s="45" t="s">
        <v>22</v>
      </c>
      <c r="F308" s="45" t="s">
        <v>2229</v>
      </c>
      <c r="G308" s="46" t="s">
        <v>34</v>
      </c>
      <c r="H308" s="46" t="s">
        <v>34</v>
      </c>
      <c r="I308" s="8"/>
      <c r="J308" s="8"/>
      <c r="K308" s="8"/>
      <c r="L308" s="8"/>
      <c r="M308" s="8"/>
      <c r="N308" s="8"/>
      <c r="O308" s="8"/>
      <c r="P308" s="8"/>
      <c r="Q308" s="8"/>
      <c r="R308" s="8"/>
      <c r="S308" s="8"/>
    </row>
    <row r="309" spans="1:19" ht="13">
      <c r="A309" s="8" t="s">
        <v>1913</v>
      </c>
      <c r="B309" s="45" t="s">
        <v>1950</v>
      </c>
      <c r="C309" s="46" t="s">
        <v>1935</v>
      </c>
      <c r="D309" s="46" t="s">
        <v>1938</v>
      </c>
      <c r="E309" s="46" t="s">
        <v>22</v>
      </c>
      <c r="F309" s="46" t="s">
        <v>2230</v>
      </c>
      <c r="G309" s="46" t="s">
        <v>34</v>
      </c>
      <c r="H309" s="46" t="s">
        <v>34</v>
      </c>
      <c r="I309" s="8"/>
      <c r="J309" s="8"/>
      <c r="K309" s="8"/>
      <c r="L309" s="8"/>
      <c r="M309" s="8"/>
      <c r="N309" s="8"/>
      <c r="O309" s="8"/>
      <c r="P309" s="8"/>
      <c r="Q309" s="8"/>
      <c r="R309" s="8"/>
      <c r="S309" s="8"/>
    </row>
    <row r="310" spans="1:19" ht="13">
      <c r="A310" s="8" t="s">
        <v>1914</v>
      </c>
      <c r="B310" s="45" t="s">
        <v>1950</v>
      </c>
      <c r="C310" s="46" t="s">
        <v>1935</v>
      </c>
      <c r="D310" s="46" t="s">
        <v>173</v>
      </c>
      <c r="E310" s="46" t="s">
        <v>22</v>
      </c>
      <c r="F310" s="46" t="s">
        <v>2231</v>
      </c>
      <c r="G310" s="46" t="s">
        <v>34</v>
      </c>
      <c r="H310" s="46" t="s">
        <v>34</v>
      </c>
      <c r="I310" s="8"/>
      <c r="J310" s="8"/>
      <c r="K310" s="8"/>
      <c r="L310" s="8"/>
      <c r="M310" s="8"/>
      <c r="N310" s="8"/>
      <c r="O310" s="8"/>
      <c r="P310" s="8"/>
      <c r="Q310" s="8"/>
      <c r="R310" s="8"/>
      <c r="S310" s="8"/>
    </row>
    <row r="311" spans="1:19" ht="13">
      <c r="A311" s="8" t="s">
        <v>1915</v>
      </c>
      <c r="B311" s="45" t="s">
        <v>1931</v>
      </c>
      <c r="C311" s="45" t="s">
        <v>1932</v>
      </c>
      <c r="D311" s="46" t="s">
        <v>2048</v>
      </c>
      <c r="E311" s="46" t="s">
        <v>22</v>
      </c>
      <c r="F311" s="45" t="s">
        <v>2232</v>
      </c>
      <c r="G311" s="46" t="s">
        <v>34</v>
      </c>
      <c r="H311" s="46" t="s">
        <v>34</v>
      </c>
      <c r="I311" s="8"/>
      <c r="J311" s="8"/>
      <c r="K311" s="8"/>
      <c r="L311" s="8"/>
      <c r="M311" s="8"/>
      <c r="N311" s="8"/>
      <c r="O311" s="8"/>
      <c r="P311" s="8"/>
      <c r="Q311" s="8"/>
      <c r="R311" s="8"/>
      <c r="S311" s="8"/>
    </row>
    <row r="312" spans="1:19" ht="13">
      <c r="A312" s="8" t="s">
        <v>1916</v>
      </c>
      <c r="B312" s="45" t="s">
        <v>1931</v>
      </c>
      <c r="C312" s="45" t="s">
        <v>1932</v>
      </c>
      <c r="D312" s="45" t="s">
        <v>1933</v>
      </c>
      <c r="E312" s="46" t="s">
        <v>22</v>
      </c>
      <c r="F312" s="46" t="s">
        <v>2233</v>
      </c>
      <c r="G312" s="46" t="s">
        <v>34</v>
      </c>
      <c r="H312" s="46" t="s">
        <v>34</v>
      </c>
      <c r="I312" s="8"/>
      <c r="J312" s="8"/>
      <c r="K312" s="8"/>
      <c r="L312" s="8"/>
      <c r="M312" s="8"/>
      <c r="N312" s="8"/>
      <c r="O312" s="8"/>
      <c r="P312" s="8"/>
      <c r="Q312" s="8"/>
      <c r="R312" s="8"/>
      <c r="S312" s="8"/>
    </row>
    <row r="313" spans="1:19" ht="13">
      <c r="A313" s="8" t="s">
        <v>1917</v>
      </c>
      <c r="B313" s="45" t="s">
        <v>1931</v>
      </c>
      <c r="C313" s="45" t="s">
        <v>1935</v>
      </c>
      <c r="D313" s="45" t="s">
        <v>1938</v>
      </c>
      <c r="E313" s="46" t="s">
        <v>22</v>
      </c>
      <c r="F313" s="45" t="s">
        <v>2234</v>
      </c>
      <c r="G313" s="46" t="s">
        <v>2235</v>
      </c>
      <c r="H313" s="46" t="s">
        <v>34</v>
      </c>
      <c r="I313" s="8"/>
      <c r="J313" s="8"/>
      <c r="K313" s="8"/>
      <c r="L313" s="8"/>
      <c r="M313" s="8"/>
      <c r="N313" s="8"/>
      <c r="O313" s="8"/>
      <c r="P313" s="8"/>
      <c r="Q313" s="8"/>
      <c r="R313" s="8"/>
      <c r="S313" s="8"/>
    </row>
    <row r="314" spans="1:19" ht="13">
      <c r="A314" s="8" t="s">
        <v>1919</v>
      </c>
      <c r="B314" s="45" t="s">
        <v>1950</v>
      </c>
      <c r="C314" s="46" t="s">
        <v>1935</v>
      </c>
      <c r="D314" s="46" t="s">
        <v>2098</v>
      </c>
      <c r="E314" s="46" t="s">
        <v>22</v>
      </c>
      <c r="F314" s="46" t="s">
        <v>2236</v>
      </c>
      <c r="G314" s="46" t="s">
        <v>34</v>
      </c>
      <c r="H314" s="46" t="s">
        <v>34</v>
      </c>
      <c r="I314" s="8"/>
      <c r="J314" s="8"/>
      <c r="K314" s="8"/>
      <c r="L314" s="8"/>
      <c r="M314" s="8"/>
      <c r="N314" s="8"/>
      <c r="O314" s="8"/>
      <c r="P314" s="8"/>
      <c r="Q314" s="8"/>
      <c r="R314" s="8"/>
      <c r="S314" s="8"/>
    </row>
    <row r="315" spans="1:19" ht="13">
      <c r="A315" s="8" t="s">
        <v>1920</v>
      </c>
      <c r="B315" s="45" t="s">
        <v>1950</v>
      </c>
      <c r="C315" s="46" t="s">
        <v>1935</v>
      </c>
      <c r="D315" s="46" t="s">
        <v>2098</v>
      </c>
      <c r="E315" s="46" t="s">
        <v>22</v>
      </c>
      <c r="F315" s="46" t="s">
        <v>2237</v>
      </c>
      <c r="G315" s="46" t="s">
        <v>34</v>
      </c>
      <c r="H315" s="46" t="s">
        <v>34</v>
      </c>
      <c r="I315" s="8"/>
      <c r="J315" s="8"/>
      <c r="K315" s="8"/>
      <c r="L315" s="8"/>
      <c r="M315" s="8"/>
      <c r="N315" s="8"/>
      <c r="O315" s="8"/>
      <c r="P315" s="8"/>
      <c r="Q315" s="8"/>
      <c r="R315" s="8"/>
      <c r="S315" s="8"/>
    </row>
    <row r="316" spans="1:19" ht="13">
      <c r="A316" s="8" t="s">
        <v>1921</v>
      </c>
      <c r="B316" s="45" t="s">
        <v>1950</v>
      </c>
      <c r="C316" s="46" t="s">
        <v>1935</v>
      </c>
      <c r="D316" s="46" t="s">
        <v>1938</v>
      </c>
      <c r="E316" s="46" t="s">
        <v>22</v>
      </c>
      <c r="F316" s="46" t="s">
        <v>2102</v>
      </c>
      <c r="G316" s="46" t="s">
        <v>34</v>
      </c>
      <c r="H316" s="46" t="s">
        <v>34</v>
      </c>
      <c r="I316" s="8"/>
      <c r="J316" s="8"/>
      <c r="K316" s="8"/>
      <c r="L316" s="8"/>
      <c r="M316" s="8"/>
      <c r="N316" s="8"/>
      <c r="O316" s="8"/>
      <c r="P316" s="8"/>
      <c r="Q316" s="8"/>
      <c r="R316" s="8"/>
      <c r="S316" s="8"/>
    </row>
    <row r="317" spans="1:19" ht="13">
      <c r="A317" s="8" t="s">
        <v>1922</v>
      </c>
      <c r="B317" s="45" t="s">
        <v>1950</v>
      </c>
      <c r="C317" s="46" t="s">
        <v>1935</v>
      </c>
      <c r="D317" s="46" t="s">
        <v>1946</v>
      </c>
      <c r="E317" s="46" t="s">
        <v>22</v>
      </c>
      <c r="F317" s="46" t="s">
        <v>2102</v>
      </c>
      <c r="G317" s="46" t="s">
        <v>34</v>
      </c>
      <c r="H317" s="46" t="s">
        <v>34</v>
      </c>
      <c r="I317" s="8"/>
      <c r="J317" s="8"/>
      <c r="K317" s="8"/>
      <c r="L317" s="8"/>
      <c r="M317" s="8"/>
      <c r="N317" s="8"/>
      <c r="O317" s="8"/>
      <c r="P317" s="8"/>
      <c r="Q317" s="8"/>
      <c r="R317" s="8"/>
      <c r="S317" s="8"/>
    </row>
    <row r="318" spans="1:19" ht="13">
      <c r="A318" s="8" t="s">
        <v>1923</v>
      </c>
      <c r="B318" s="45" t="s">
        <v>1950</v>
      </c>
      <c r="C318" s="46" t="s">
        <v>1935</v>
      </c>
      <c r="D318" s="46" t="s">
        <v>1957</v>
      </c>
      <c r="E318" s="46" t="s">
        <v>22</v>
      </c>
      <c r="F318" s="46" t="s">
        <v>2238</v>
      </c>
      <c r="G318" s="46" t="s">
        <v>34</v>
      </c>
      <c r="H318" s="46" t="s">
        <v>34</v>
      </c>
      <c r="I318" s="8"/>
      <c r="J318" s="8"/>
      <c r="K318" s="8"/>
      <c r="L318" s="8"/>
      <c r="M318" s="8"/>
      <c r="N318" s="8"/>
      <c r="O318" s="8"/>
      <c r="P318" s="8"/>
      <c r="Q318" s="8"/>
      <c r="R318" s="8"/>
      <c r="S318" s="8"/>
    </row>
    <row r="319" spans="1:19" ht="13">
      <c r="A319" s="8" t="s">
        <v>1924</v>
      </c>
      <c r="B319" s="45" t="s">
        <v>1950</v>
      </c>
      <c r="C319" s="46" t="s">
        <v>1935</v>
      </c>
      <c r="D319" s="46" t="s">
        <v>1938</v>
      </c>
      <c r="E319" s="46" t="s">
        <v>22</v>
      </c>
      <c r="F319" s="46" t="s">
        <v>2102</v>
      </c>
      <c r="G319" s="46" t="s">
        <v>34</v>
      </c>
      <c r="H319" s="46" t="s">
        <v>34</v>
      </c>
      <c r="I319" s="8"/>
      <c r="J319" s="8"/>
      <c r="K319" s="8"/>
      <c r="L319" s="8"/>
      <c r="M319" s="8"/>
      <c r="N319" s="8"/>
      <c r="O319" s="8"/>
      <c r="P319" s="8"/>
      <c r="Q319" s="8"/>
      <c r="R319" s="8"/>
      <c r="S319" s="8"/>
    </row>
  </sheetData>
  <dataValidations count="4">
    <dataValidation type="list" allowBlank="1" showInputMessage="1" showErrorMessage="1" prompt="Data Type must be: Aerial, Satellite, Terrestrial, or Mix" sqref="B2:B319">
      <formula1>"Aerial,Satellite,Terrestrial,Mix"</formula1>
    </dataValidation>
    <dataValidation type="list" allowBlank="1" showInputMessage="1" showErrorMessage="1" prompt="Paper is either relevant (yes) or not (no)" sqref="E2:E319">
      <formula1>"yes,no"</formula1>
    </dataValidation>
    <dataValidation type="list" allowBlank="1" sqref="D2:D319">
      <formula1>"Geomorphology,Glaciology,Methodology,Forestry,Archeology,Cultural Heritage,Landuse/Landcover,Volcanology,Hydrology,History of Science,Ecology,Urban Change,Review,"</formula1>
    </dataValidation>
    <dataValidation type="list" allowBlank="1" showErrorMessage="1" sqref="C2:C319">
      <formula1>"Application,Processing,Both"</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prompt="Publication must be selected from the publications sheet">
          <x14:formula1>
            <xm:f>publications!$B$2:$B$319</xm:f>
          </x14:formula1>
          <xm:sqref>A153</xm:sqref>
        </x14:dataValidation>
        <x14:dataValidation type="list" allowBlank="1" showInputMessage="1" showErrorMessage="1" prompt="Publication must be selected from the Publications sheet">
          <x14:formula1>
            <xm:f>publications!$B$2:$B$319</xm:f>
          </x14:formula1>
          <xm:sqref>A2:A152 A154:A319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V429"/>
  <sheetViews>
    <sheetView workbookViewId="0">
      <pane xSplit="3" ySplit="1" topLeftCell="D2" activePane="bottomRight" state="frozen"/>
      <selection pane="topRight" activeCell="D1" sqref="D1"/>
      <selection pane="bottomLeft" activeCell="A2" sqref="A2"/>
      <selection pane="bottomRight" activeCell="D2" sqref="D2"/>
    </sheetView>
  </sheetViews>
  <sheetFormatPr baseColWidth="10" defaultColWidth="14.3984375" defaultRowHeight="15" customHeight="1"/>
  <cols>
    <col min="1" max="1" width="12" customWidth="1"/>
    <col min="2" max="2" width="43.86328125" customWidth="1"/>
    <col min="3" max="3" width="9.86328125" customWidth="1"/>
    <col min="4" max="4" width="11.73046875" customWidth="1"/>
    <col min="5" max="5" width="19.3984375" customWidth="1"/>
    <col min="6" max="6" width="14.3984375" customWidth="1"/>
    <col min="7" max="7" width="30.3984375" customWidth="1"/>
    <col min="8" max="8" width="18.3984375" customWidth="1"/>
    <col min="9" max="9" width="17.265625" customWidth="1"/>
    <col min="11" max="12" width="11.1328125" customWidth="1"/>
    <col min="13" max="13" width="10.3984375" customWidth="1"/>
    <col min="14" max="14" width="12" customWidth="1"/>
    <col min="15" max="15" width="8.1328125" customWidth="1"/>
    <col min="16" max="16" width="6.73046875" customWidth="1"/>
    <col min="17" max="17" width="7.86328125" customWidth="1"/>
    <col min="18" max="18" width="39.86328125" customWidth="1"/>
    <col min="19" max="19" width="9.53125" customWidth="1"/>
    <col min="20" max="20" width="7.265625" customWidth="1"/>
    <col min="21" max="21" width="8" customWidth="1"/>
    <col min="22" max="22" width="12.73046875" customWidth="1"/>
  </cols>
  <sheetData>
    <row r="1" spans="1:22" ht="65">
      <c r="A1" s="3" t="s">
        <v>3</v>
      </c>
      <c r="B1" s="3" t="s">
        <v>1412</v>
      </c>
      <c r="C1" s="3" t="s">
        <v>2239</v>
      </c>
      <c r="D1" s="3" t="s">
        <v>2240</v>
      </c>
      <c r="E1" s="3" t="s">
        <v>2241</v>
      </c>
      <c r="F1" s="3" t="s">
        <v>2242</v>
      </c>
      <c r="G1" s="3" t="s">
        <v>2243</v>
      </c>
      <c r="H1" s="3" t="s">
        <v>2244</v>
      </c>
      <c r="I1" s="3" t="s">
        <v>2245</v>
      </c>
      <c r="J1" s="3" t="s">
        <v>2246</v>
      </c>
      <c r="K1" s="49" t="s">
        <v>2247</v>
      </c>
      <c r="L1" s="50" t="s">
        <v>2248</v>
      </c>
      <c r="M1" s="51" t="s">
        <v>2249</v>
      </c>
      <c r="N1" s="52" t="s">
        <v>2250</v>
      </c>
      <c r="O1" s="50" t="s">
        <v>2251</v>
      </c>
      <c r="P1" s="53" t="s">
        <v>2252</v>
      </c>
      <c r="Q1" s="50" t="s">
        <v>2253</v>
      </c>
      <c r="R1" s="53" t="s">
        <v>1417</v>
      </c>
      <c r="S1" s="53" t="s">
        <v>13</v>
      </c>
      <c r="T1" s="53" t="s">
        <v>14</v>
      </c>
      <c r="U1" s="53" t="s">
        <v>15</v>
      </c>
      <c r="V1" s="53" t="s">
        <v>2254</v>
      </c>
    </row>
    <row r="2" spans="1:22" ht="13">
      <c r="A2" s="8" t="str">
        <f>CONCATENATE(VLOOKUP($B2,publications!$B:$D,3,0), ".", $C2)</f>
        <v>Q3DHRVLE.1</v>
      </c>
      <c r="B2" s="46" t="s">
        <v>1419</v>
      </c>
      <c r="C2" s="54">
        <f t="shared" ref="C2:C429" si="0">COUNTIF(B$2:B2,B2)</f>
        <v>1</v>
      </c>
      <c r="D2" s="46" t="s">
        <v>1931</v>
      </c>
      <c r="E2" s="55" t="s">
        <v>2255</v>
      </c>
      <c r="F2" s="46" t="s">
        <v>2256</v>
      </c>
      <c r="G2" s="46" t="s">
        <v>2257</v>
      </c>
      <c r="H2" s="46">
        <v>1977</v>
      </c>
      <c r="I2" s="46">
        <v>1977</v>
      </c>
      <c r="J2" s="46" t="s">
        <v>2258</v>
      </c>
      <c r="K2" s="56">
        <v>2980</v>
      </c>
      <c r="L2" s="56" t="s">
        <v>34</v>
      </c>
      <c r="M2" s="56">
        <v>0.27</v>
      </c>
      <c r="N2" s="57" t="s">
        <v>2259</v>
      </c>
      <c r="O2" s="56">
        <v>15</v>
      </c>
      <c r="P2" s="46" t="s">
        <v>2260</v>
      </c>
      <c r="Q2" s="56">
        <v>8</v>
      </c>
      <c r="R2" s="46" t="s">
        <v>2261</v>
      </c>
      <c r="S2" s="58" t="str">
        <f>IF(ISNA(VLOOKUP($A2,processing!$A:$B,1,0)), "no", "yes")</f>
        <v>yes</v>
      </c>
      <c r="T2" s="58" t="str">
        <f>IF(ISNA(VLOOKUP($A2,outputs!$A:$B,1,0)), "no", "yes")</f>
        <v>yes</v>
      </c>
      <c r="U2" s="58" t="str">
        <f>IF(ISNA(VLOOKUP($A2,accuracy!$A:$B,1,0)), "no", "yes")</f>
        <v>yes</v>
      </c>
      <c r="V2" s="58" t="str">
        <f t="array" ref="V2">INDEX(publications!$A$1:$A$319, MATCH($B2, publications!$B$1:$B$319, 0))</f>
        <v>Livia</v>
      </c>
    </row>
    <row r="3" spans="1:22" ht="13">
      <c r="A3" s="8" t="str">
        <f>CONCATENATE(VLOOKUP($B3,publications!$B:$D,3,0), ".", $C3)</f>
        <v>Q3DHRVLE.2</v>
      </c>
      <c r="B3" s="46" t="s">
        <v>1419</v>
      </c>
      <c r="C3" s="54">
        <f t="shared" si="0"/>
        <v>2</v>
      </c>
      <c r="D3" s="46" t="s">
        <v>1931</v>
      </c>
      <c r="E3" s="46" t="s">
        <v>2255</v>
      </c>
      <c r="F3" s="46" t="s">
        <v>2256</v>
      </c>
      <c r="G3" s="46" t="s">
        <v>2257</v>
      </c>
      <c r="H3" s="46">
        <v>1956</v>
      </c>
      <c r="I3" s="46">
        <v>1956</v>
      </c>
      <c r="J3" s="46" t="s">
        <v>2258</v>
      </c>
      <c r="K3" s="56">
        <v>5650</v>
      </c>
      <c r="L3" s="56" t="s">
        <v>34</v>
      </c>
      <c r="M3" s="56">
        <v>0.7</v>
      </c>
      <c r="N3" s="57" t="s">
        <v>2262</v>
      </c>
      <c r="O3" s="56">
        <v>21</v>
      </c>
      <c r="P3" s="46" t="s">
        <v>2260</v>
      </c>
      <c r="Q3" s="56">
        <v>4</v>
      </c>
      <c r="R3" s="46" t="s">
        <v>2263</v>
      </c>
      <c r="S3" s="58" t="str">
        <f>IF(ISNA(VLOOKUP($A3,processing!$A:$B,1,0)), "no", "yes")</f>
        <v>yes</v>
      </c>
      <c r="T3" s="58" t="str">
        <f>IF(ISNA(VLOOKUP($A3,outputs!$A:$B,1,0)), "no", "yes")</f>
        <v>yes</v>
      </c>
      <c r="U3" s="58" t="str">
        <f>IF(ISNA(VLOOKUP($A3,accuracy!$A:$B,1,0)), "no", "yes")</f>
        <v>yes</v>
      </c>
      <c r="V3" s="58" t="str">
        <f t="array" ref="V3">INDEX(publications!$A$1:$A$319, MATCH($B3, publications!$B$1:$B$319, 0))</f>
        <v>Livia</v>
      </c>
    </row>
    <row r="4" spans="1:22" ht="13">
      <c r="A4" s="8" t="str">
        <f>CONCATENATE(VLOOKUP($B4,publications!$B:$D,3,0), ".", $C4)</f>
        <v>LRT6Z88R.1</v>
      </c>
      <c r="B4" s="46" t="s">
        <v>1421</v>
      </c>
      <c r="C4" s="54">
        <f t="shared" si="0"/>
        <v>1</v>
      </c>
      <c r="D4" s="46" t="s">
        <v>1931</v>
      </c>
      <c r="E4" s="46" t="s">
        <v>1697</v>
      </c>
      <c r="F4" s="46" t="s">
        <v>22</v>
      </c>
      <c r="G4" s="46" t="s">
        <v>2264</v>
      </c>
      <c r="H4" s="46">
        <v>1971</v>
      </c>
      <c r="I4" s="46">
        <v>1971</v>
      </c>
      <c r="J4" s="46" t="s">
        <v>2265</v>
      </c>
      <c r="K4" s="56">
        <v>5025</v>
      </c>
      <c r="L4" s="56" t="s">
        <v>2266</v>
      </c>
      <c r="M4" s="56">
        <v>0.17</v>
      </c>
      <c r="N4" s="57" t="s">
        <v>34</v>
      </c>
      <c r="O4" s="56">
        <v>12</v>
      </c>
      <c r="P4" s="46" t="s">
        <v>2260</v>
      </c>
      <c r="Q4" s="56">
        <v>31</v>
      </c>
      <c r="R4" s="9" t="s">
        <v>2267</v>
      </c>
      <c r="S4" s="58" t="str">
        <f>IF(ISNA(VLOOKUP($A4,processing!$A:$B,1,0)), "no", "yes")</f>
        <v>yes</v>
      </c>
      <c r="T4" s="58" t="str">
        <f>IF(ISNA(VLOOKUP($A4,outputs!$A:$B,1,0)), "no", "yes")</f>
        <v>yes</v>
      </c>
      <c r="U4" s="58" t="str">
        <f>IF(ISNA(VLOOKUP($A4,accuracy!$A:$B,1,0)), "no", "yes")</f>
        <v>yes</v>
      </c>
      <c r="V4" s="58" t="str">
        <f t="array" ref="V4">INDEX(publications!$A$1:$A$319, MATCH($B4, publications!$B$1:$B$319, 0))</f>
        <v>Livia</v>
      </c>
    </row>
    <row r="5" spans="1:22" ht="13">
      <c r="A5" s="8" t="s">
        <v>2268</v>
      </c>
      <c r="B5" s="46" t="s">
        <v>1421</v>
      </c>
      <c r="C5" s="54">
        <f t="shared" si="0"/>
        <v>2</v>
      </c>
      <c r="D5" s="46" t="s">
        <v>1931</v>
      </c>
      <c r="E5" s="46" t="s">
        <v>1697</v>
      </c>
      <c r="F5" s="46" t="s">
        <v>22</v>
      </c>
      <c r="G5" s="46" t="s">
        <v>2264</v>
      </c>
      <c r="H5" s="46">
        <v>1970</v>
      </c>
      <c r="I5" s="46">
        <v>1970</v>
      </c>
      <c r="J5" s="46" t="s">
        <v>2265</v>
      </c>
      <c r="K5" s="56">
        <v>8665</v>
      </c>
      <c r="L5" s="56" t="s">
        <v>2266</v>
      </c>
      <c r="M5" s="56">
        <v>0.19</v>
      </c>
      <c r="N5" s="57" t="s">
        <v>34</v>
      </c>
      <c r="O5" s="56">
        <v>12</v>
      </c>
      <c r="P5" s="46" t="s">
        <v>2260</v>
      </c>
      <c r="Q5" s="56">
        <v>26</v>
      </c>
      <c r="R5" s="46" t="s">
        <v>2267</v>
      </c>
      <c r="S5" s="58" t="str">
        <f>IF(ISNA(VLOOKUP($A5,processing!$A:$B,1,0)), "no", "yes")</f>
        <v>yes</v>
      </c>
      <c r="T5" s="58" t="str">
        <f>IF(ISNA(VLOOKUP($A5,outputs!$A:$B,1,0)), "no", "yes")</f>
        <v>yes</v>
      </c>
      <c r="U5" s="58" t="str">
        <f>IF(ISNA(VLOOKUP($A5,accuracy!$A:$B,1,0)), "no", "yes")</f>
        <v>yes</v>
      </c>
      <c r="V5" s="58" t="str">
        <f t="array" ref="V5">INDEX(publications!$A$1:$A$319, MATCH($B5, publications!$B$1:$B$319, 0))</f>
        <v>Livia</v>
      </c>
    </row>
    <row r="6" spans="1:22" ht="13">
      <c r="A6" s="8" t="str">
        <f>CONCATENATE(VLOOKUP($B6,publications!$B:$D,3,0), ".", $C6)</f>
        <v>PQ3Q9H6A.1</v>
      </c>
      <c r="B6" s="46" t="s">
        <v>1423</v>
      </c>
      <c r="C6" s="54">
        <f t="shared" si="0"/>
        <v>1</v>
      </c>
      <c r="D6" s="46" t="s">
        <v>1931</v>
      </c>
      <c r="E6" s="46" t="s">
        <v>2269</v>
      </c>
      <c r="F6" s="46" t="s">
        <v>2256</v>
      </c>
      <c r="G6" s="46" t="s">
        <v>2270</v>
      </c>
      <c r="H6" s="46">
        <v>1966</v>
      </c>
      <c r="I6" s="46">
        <v>1966</v>
      </c>
      <c r="J6" s="46" t="s">
        <v>2265</v>
      </c>
      <c r="K6" s="56" t="s">
        <v>34</v>
      </c>
      <c r="L6" s="56" t="s">
        <v>34</v>
      </c>
      <c r="M6" s="56">
        <v>0.5</v>
      </c>
      <c r="N6" s="57" t="s">
        <v>2271</v>
      </c>
      <c r="O6" s="59" t="s">
        <v>34</v>
      </c>
      <c r="P6" s="59" t="s">
        <v>34</v>
      </c>
      <c r="Q6" s="56">
        <v>52</v>
      </c>
      <c r="R6" s="46" t="s">
        <v>2272</v>
      </c>
      <c r="S6" s="58" t="str">
        <f>IF(ISNA(VLOOKUP($A6,processing!$A:$B,1,0)), "no", "yes")</f>
        <v>yes</v>
      </c>
      <c r="T6" s="58" t="str">
        <f>IF(ISNA(VLOOKUP($A6,outputs!$A:$B,1,0)), "no", "yes")</f>
        <v>yes</v>
      </c>
      <c r="U6" s="58" t="str">
        <f>IF(ISNA(VLOOKUP($A6,accuracy!$A:$B,1,0)), "no", "yes")</f>
        <v>yes</v>
      </c>
      <c r="V6" s="58" t="str">
        <f t="array" ref="V6">INDEX(publications!$A$1:$A$319, MATCH($B6, publications!$B$1:$B$319, 0))</f>
        <v>Melanie</v>
      </c>
    </row>
    <row r="7" spans="1:22" ht="13">
      <c r="A7" s="8" t="str">
        <f>CONCATENATE(VLOOKUP($B7,publications!$B:$D,3,0), ".", $C7)</f>
        <v>L945V4QX.1</v>
      </c>
      <c r="B7" s="46" t="s">
        <v>1427</v>
      </c>
      <c r="C7" s="54">
        <f t="shared" si="0"/>
        <v>1</v>
      </c>
      <c r="D7" s="46" t="s">
        <v>1931</v>
      </c>
      <c r="E7" s="46" t="s">
        <v>2273</v>
      </c>
      <c r="F7" s="46" t="s">
        <v>2256</v>
      </c>
      <c r="G7" s="46" t="s">
        <v>2274</v>
      </c>
      <c r="H7" s="46">
        <v>1999</v>
      </c>
      <c r="I7" s="46">
        <v>1999</v>
      </c>
      <c r="J7" s="46" t="s">
        <v>2265</v>
      </c>
      <c r="K7" s="56" t="s">
        <v>34</v>
      </c>
      <c r="L7" s="60" t="s">
        <v>34</v>
      </c>
      <c r="M7" s="59" t="s">
        <v>34</v>
      </c>
      <c r="N7" s="57" t="s">
        <v>2275</v>
      </c>
      <c r="O7" s="56">
        <v>20</v>
      </c>
      <c r="P7" s="46" t="s">
        <v>2260</v>
      </c>
      <c r="Q7" s="59" t="s">
        <v>34</v>
      </c>
      <c r="R7" s="46" t="s">
        <v>2276</v>
      </c>
      <c r="S7" s="58" t="str">
        <f>IF(ISNA(VLOOKUP($A7,processing!$A:$B,1,0)), "no", "yes")</f>
        <v>yes</v>
      </c>
      <c r="T7" s="58" t="str">
        <f>IF(ISNA(VLOOKUP($A7,outputs!$A:$B,1,0)), "no", "yes")</f>
        <v>yes</v>
      </c>
      <c r="U7" s="58" t="str">
        <f>IF(ISNA(VLOOKUP($A7,accuracy!$A:$B,1,0)), "no", "yes")</f>
        <v>yes</v>
      </c>
      <c r="V7" s="58" t="str">
        <f t="array" ref="V7">INDEX(publications!$A$1:$A$319, MATCH($B7, publications!$B$1:$B$319, 0))</f>
        <v>Livia</v>
      </c>
    </row>
    <row r="8" spans="1:22" ht="13">
      <c r="A8" s="8" t="str">
        <f>CONCATENATE(VLOOKUP($B8,publications!$B:$D,3,0), ".", $C8)</f>
        <v>XYRENZKG.1</v>
      </c>
      <c r="B8" s="46" t="s">
        <v>1429</v>
      </c>
      <c r="C8" s="54">
        <f t="shared" si="0"/>
        <v>1</v>
      </c>
      <c r="D8" s="46" t="s">
        <v>1931</v>
      </c>
      <c r="E8" s="46" t="s">
        <v>1550</v>
      </c>
      <c r="F8" s="46" t="s">
        <v>22</v>
      </c>
      <c r="G8" s="9" t="s">
        <v>2277</v>
      </c>
      <c r="H8" s="46">
        <v>1959</v>
      </c>
      <c r="I8" s="46">
        <v>1959</v>
      </c>
      <c r="J8" s="46" t="s">
        <v>2265</v>
      </c>
      <c r="K8" s="56" t="s">
        <v>34</v>
      </c>
      <c r="L8" s="60" t="s">
        <v>34</v>
      </c>
      <c r="M8" s="59" t="s">
        <v>34</v>
      </c>
      <c r="N8" s="57" t="s">
        <v>2278</v>
      </c>
      <c r="O8" s="56">
        <v>21</v>
      </c>
      <c r="P8" s="46" t="s">
        <v>2260</v>
      </c>
      <c r="Q8" s="56">
        <v>10</v>
      </c>
      <c r="R8" s="46" t="s">
        <v>2279</v>
      </c>
      <c r="S8" s="58" t="str">
        <f>IF(ISNA(VLOOKUP($A8,processing!$A:$B,1,0)), "no", "yes")</f>
        <v>yes</v>
      </c>
      <c r="T8" s="58" t="str">
        <f>IF(ISNA(VLOOKUP($A8,outputs!$A:$B,1,0)), "no", "yes")</f>
        <v>yes</v>
      </c>
      <c r="U8" s="58" t="str">
        <f>IF(ISNA(VLOOKUP($A8,accuracy!$A:$B,1,0)), "no", "yes")</f>
        <v>yes</v>
      </c>
      <c r="V8" s="58" t="str">
        <f t="array" ref="V8">INDEX(publications!$A$1:$A$319, MATCH($B8, publications!$B$1:$B$319, 0))</f>
        <v>Livia</v>
      </c>
    </row>
    <row r="9" spans="1:22" ht="13">
      <c r="A9" s="8" t="str">
        <f>CONCATENATE(VLOOKUP($B9,publications!$B:$D,3,0), ".", $C9)</f>
        <v>XYRENZKG.2</v>
      </c>
      <c r="B9" s="46" t="s">
        <v>1429</v>
      </c>
      <c r="C9" s="54">
        <f t="shared" si="0"/>
        <v>2</v>
      </c>
      <c r="D9" s="46" t="s">
        <v>1931</v>
      </c>
      <c r="E9" s="46" t="s">
        <v>1550</v>
      </c>
      <c r="F9" s="46" t="s">
        <v>22</v>
      </c>
      <c r="G9" s="9" t="s">
        <v>2277</v>
      </c>
      <c r="H9" s="46">
        <v>1965</v>
      </c>
      <c r="I9" s="46">
        <v>1965</v>
      </c>
      <c r="J9" s="46" t="s">
        <v>2265</v>
      </c>
      <c r="K9" s="56" t="s">
        <v>34</v>
      </c>
      <c r="L9" s="60" t="s">
        <v>34</v>
      </c>
      <c r="M9" s="59" t="s">
        <v>34</v>
      </c>
      <c r="N9" s="57" t="s">
        <v>2280</v>
      </c>
      <c r="O9" s="56">
        <v>21</v>
      </c>
      <c r="P9" s="46" t="s">
        <v>2260</v>
      </c>
      <c r="Q9" s="56">
        <v>6</v>
      </c>
      <c r="R9" s="57" t="s">
        <v>34</v>
      </c>
      <c r="S9" s="58" t="str">
        <f>IF(ISNA(VLOOKUP($A9,processing!$A:$B,1,0)), "no", "yes")</f>
        <v>yes</v>
      </c>
      <c r="T9" s="58" t="str">
        <f>IF(ISNA(VLOOKUP($A9,outputs!$A:$B,1,0)), "no", "yes")</f>
        <v>yes</v>
      </c>
      <c r="U9" s="58" t="str">
        <f>IF(ISNA(VLOOKUP($A9,accuracy!$A:$B,1,0)), "no", "yes")</f>
        <v>yes</v>
      </c>
      <c r="V9" s="58" t="str">
        <f t="array" ref="V9">INDEX(publications!$A$1:$A$319, MATCH($B9, publications!$B$1:$B$319, 0))</f>
        <v>Livia</v>
      </c>
    </row>
    <row r="10" spans="1:22" ht="13">
      <c r="A10" s="8" t="str">
        <f>CONCATENATE(VLOOKUP($B10,publications!$B:$D,3,0), ".", $C10)</f>
        <v>XYRENZKG.3</v>
      </c>
      <c r="B10" s="46" t="s">
        <v>1429</v>
      </c>
      <c r="C10" s="54">
        <f t="shared" si="0"/>
        <v>3</v>
      </c>
      <c r="D10" s="46" t="s">
        <v>1931</v>
      </c>
      <c r="E10" s="46" t="s">
        <v>1550</v>
      </c>
      <c r="F10" s="46" t="s">
        <v>22</v>
      </c>
      <c r="G10" s="9" t="s">
        <v>2277</v>
      </c>
      <c r="H10" s="46">
        <v>1977</v>
      </c>
      <c r="I10" s="46">
        <v>1977</v>
      </c>
      <c r="J10" s="46" t="s">
        <v>2265</v>
      </c>
      <c r="K10" s="56" t="s">
        <v>34</v>
      </c>
      <c r="L10" s="60" t="s">
        <v>34</v>
      </c>
      <c r="M10" s="59" t="s">
        <v>34</v>
      </c>
      <c r="N10" s="57" t="s">
        <v>2281</v>
      </c>
      <c r="O10" s="56">
        <v>14</v>
      </c>
      <c r="P10" s="46" t="s">
        <v>2260</v>
      </c>
      <c r="Q10" s="56">
        <v>8</v>
      </c>
      <c r="R10" s="57" t="s">
        <v>34</v>
      </c>
      <c r="S10" s="58" t="str">
        <f>IF(ISNA(VLOOKUP($A10,processing!$A:$B,1,0)), "no", "yes")</f>
        <v>yes</v>
      </c>
      <c r="T10" s="58" t="str">
        <f>IF(ISNA(VLOOKUP($A10,outputs!$A:$B,1,0)), "no", "yes")</f>
        <v>yes</v>
      </c>
      <c r="U10" s="58" t="str">
        <f>IF(ISNA(VLOOKUP($A10,accuracy!$A:$B,1,0)), "no", "yes")</f>
        <v>yes</v>
      </c>
      <c r="V10" s="58" t="str">
        <f t="array" ref="V10">INDEX(publications!$A$1:$A$319, MATCH($B10, publications!$B$1:$B$319, 0))</f>
        <v>Livia</v>
      </c>
    </row>
    <row r="11" spans="1:22" ht="13">
      <c r="A11" s="8" t="str">
        <f>CONCATENATE(VLOOKUP($B11,publications!$B:$D,3,0), ".", $C11)</f>
        <v>XYRENZKG.4</v>
      </c>
      <c r="B11" s="46" t="s">
        <v>1429</v>
      </c>
      <c r="C11" s="54">
        <f t="shared" si="0"/>
        <v>4</v>
      </c>
      <c r="D11" s="46" t="s">
        <v>1931</v>
      </c>
      <c r="E11" s="46" t="s">
        <v>1550</v>
      </c>
      <c r="F11" s="46" t="s">
        <v>22</v>
      </c>
      <c r="G11" s="9" t="s">
        <v>2277</v>
      </c>
      <c r="H11" s="46">
        <v>1983</v>
      </c>
      <c r="I11" s="46">
        <v>1983</v>
      </c>
      <c r="J11" s="46" t="s">
        <v>2265</v>
      </c>
      <c r="K11" s="56" t="s">
        <v>34</v>
      </c>
      <c r="L11" s="60" t="s">
        <v>34</v>
      </c>
      <c r="M11" s="59" t="s">
        <v>34</v>
      </c>
      <c r="N11" s="57" t="s">
        <v>2281</v>
      </c>
      <c r="O11" s="56">
        <v>14</v>
      </c>
      <c r="P11" s="46" t="s">
        <v>2260</v>
      </c>
      <c r="Q11" s="56">
        <v>12</v>
      </c>
      <c r="R11" s="9" t="s">
        <v>2282</v>
      </c>
      <c r="S11" s="58" t="str">
        <f>IF(ISNA(VLOOKUP($A11,processing!$A:$B,1,0)), "no", "yes")</f>
        <v>yes</v>
      </c>
      <c r="T11" s="58" t="str">
        <f>IF(ISNA(VLOOKUP($A11,outputs!$A:$B,1,0)), "no", "yes")</f>
        <v>yes</v>
      </c>
      <c r="U11" s="58" t="str">
        <f>IF(ISNA(VLOOKUP($A11,accuracy!$A:$B,1,0)), "no", "yes")</f>
        <v>yes</v>
      </c>
      <c r="V11" s="58" t="str">
        <f t="array" ref="V11">INDEX(publications!$A$1:$A$319, MATCH($B11, publications!$B$1:$B$319, 0))</f>
        <v>Livia</v>
      </c>
    </row>
    <row r="12" spans="1:22" ht="13">
      <c r="A12" s="8" t="str">
        <f>CONCATENATE(VLOOKUP($B12,publications!$B:$D,3,0), ".", $C12)</f>
        <v>XYRENZKG.5</v>
      </c>
      <c r="B12" s="46" t="s">
        <v>1429</v>
      </c>
      <c r="C12" s="54">
        <f t="shared" si="0"/>
        <v>5</v>
      </c>
      <c r="D12" s="46" t="s">
        <v>1931</v>
      </c>
      <c r="E12" s="46" t="s">
        <v>1550</v>
      </c>
      <c r="F12" s="46" t="s">
        <v>22</v>
      </c>
      <c r="G12" s="9" t="s">
        <v>2277</v>
      </c>
      <c r="H12" s="46">
        <v>1988</v>
      </c>
      <c r="I12" s="46">
        <v>1988</v>
      </c>
      <c r="J12" s="46" t="s">
        <v>2265</v>
      </c>
      <c r="K12" s="56" t="s">
        <v>34</v>
      </c>
      <c r="L12" s="60" t="s">
        <v>34</v>
      </c>
      <c r="M12" s="59" t="s">
        <v>34</v>
      </c>
      <c r="N12" s="57" t="s">
        <v>2283</v>
      </c>
      <c r="O12" s="56">
        <v>14</v>
      </c>
      <c r="P12" s="46" t="s">
        <v>2260</v>
      </c>
      <c r="Q12" s="56">
        <v>9</v>
      </c>
      <c r="R12" s="57" t="s">
        <v>34</v>
      </c>
      <c r="S12" s="58" t="str">
        <f>IF(ISNA(VLOOKUP($A12,processing!$A:$B,1,0)), "no", "yes")</f>
        <v>yes</v>
      </c>
      <c r="T12" s="58" t="str">
        <f>IF(ISNA(VLOOKUP($A12,outputs!$A:$B,1,0)), "no", "yes")</f>
        <v>yes</v>
      </c>
      <c r="U12" s="58" t="str">
        <f>IF(ISNA(VLOOKUP($A12,accuracy!$A:$B,1,0)), "no", "yes")</f>
        <v>yes</v>
      </c>
      <c r="V12" s="58" t="str">
        <f t="array" ref="V12">INDEX(publications!$A$1:$A$319, MATCH($B12, publications!$B$1:$B$319, 0))</f>
        <v>Livia</v>
      </c>
    </row>
    <row r="13" spans="1:22" ht="13">
      <c r="A13" s="8" t="str">
        <f>CONCATENATE(VLOOKUP($B13,publications!$B:$D,3,0), ".", $C13)</f>
        <v>XYRENZKG.6</v>
      </c>
      <c r="B13" s="46" t="s">
        <v>1429</v>
      </c>
      <c r="C13" s="54">
        <f t="shared" si="0"/>
        <v>6</v>
      </c>
      <c r="D13" s="46" t="s">
        <v>1931</v>
      </c>
      <c r="E13" s="46" t="s">
        <v>1550</v>
      </c>
      <c r="F13" s="46" t="s">
        <v>22</v>
      </c>
      <c r="G13" s="9" t="s">
        <v>2277</v>
      </c>
      <c r="H13" s="46">
        <v>1995</v>
      </c>
      <c r="I13" s="46">
        <v>1995</v>
      </c>
      <c r="J13" s="46" t="s">
        <v>2265</v>
      </c>
      <c r="K13" s="56" t="s">
        <v>34</v>
      </c>
      <c r="L13" s="60" t="s">
        <v>34</v>
      </c>
      <c r="M13" s="59" t="s">
        <v>34</v>
      </c>
      <c r="N13" s="57" t="s">
        <v>2284</v>
      </c>
      <c r="O13" s="56">
        <v>14</v>
      </c>
      <c r="P13" s="46" t="s">
        <v>2260</v>
      </c>
      <c r="Q13" s="56">
        <v>8</v>
      </c>
      <c r="R13" s="57" t="s">
        <v>34</v>
      </c>
      <c r="S13" s="58" t="str">
        <f>IF(ISNA(VLOOKUP($A13,processing!$A:$B,1,0)), "no", "yes")</f>
        <v>yes</v>
      </c>
      <c r="T13" s="58" t="str">
        <f>IF(ISNA(VLOOKUP($A13,outputs!$A:$B,1,0)), "no", "yes")</f>
        <v>yes</v>
      </c>
      <c r="U13" s="58" t="str">
        <f>IF(ISNA(VLOOKUP($A13,accuracy!$A:$B,1,0)), "no", "yes")</f>
        <v>yes</v>
      </c>
      <c r="V13" s="58" t="str">
        <f t="array" ref="V13">INDEX(publications!$A$1:$A$319, MATCH($B13, publications!$B$1:$B$319, 0))</f>
        <v>Livia</v>
      </c>
    </row>
    <row r="14" spans="1:22" ht="13">
      <c r="A14" s="8" t="str">
        <f>CONCATENATE(VLOOKUP($B14,publications!$B:$D,3,0), ".", $C14)</f>
        <v>XYRENZKG.7</v>
      </c>
      <c r="B14" s="46" t="s">
        <v>1429</v>
      </c>
      <c r="C14" s="54">
        <f t="shared" si="0"/>
        <v>7</v>
      </c>
      <c r="D14" s="46" t="s">
        <v>1931</v>
      </c>
      <c r="E14" s="46" t="s">
        <v>1550</v>
      </c>
      <c r="F14" s="46" t="s">
        <v>22</v>
      </c>
      <c r="G14" s="9" t="s">
        <v>2277</v>
      </c>
      <c r="H14" s="46">
        <v>1999</v>
      </c>
      <c r="I14" s="46">
        <v>1999</v>
      </c>
      <c r="J14" s="46" t="s">
        <v>2265</v>
      </c>
      <c r="K14" s="56" t="s">
        <v>34</v>
      </c>
      <c r="L14" s="60" t="s">
        <v>34</v>
      </c>
      <c r="M14" s="59" t="s">
        <v>34</v>
      </c>
      <c r="N14" s="57" t="s">
        <v>2285</v>
      </c>
      <c r="O14" s="56">
        <v>14</v>
      </c>
      <c r="P14" s="46" t="s">
        <v>2260</v>
      </c>
      <c r="Q14" s="56">
        <v>6</v>
      </c>
      <c r="R14" s="57" t="s">
        <v>34</v>
      </c>
      <c r="S14" s="58" t="str">
        <f>IF(ISNA(VLOOKUP($A14,processing!$A:$B,1,0)), "no", "yes")</f>
        <v>yes</v>
      </c>
      <c r="T14" s="58" t="str">
        <f>IF(ISNA(VLOOKUP($A14,outputs!$A:$B,1,0)), "no", "yes")</f>
        <v>yes</v>
      </c>
      <c r="U14" s="58" t="str">
        <f>IF(ISNA(VLOOKUP($A14,accuracy!$A:$B,1,0)), "no", "yes")</f>
        <v>yes</v>
      </c>
      <c r="V14" s="58" t="str">
        <f t="array" ref="V14">INDEX(publications!$A$1:$A$319, MATCH($B14, publications!$B$1:$B$319, 0))</f>
        <v>Livia</v>
      </c>
    </row>
    <row r="15" spans="1:22" ht="13">
      <c r="A15" s="8" t="str">
        <f>CONCATENATE(VLOOKUP($B15,publications!$B:$D,3,0), ".", $C15)</f>
        <v>XYRENZKG.8</v>
      </c>
      <c r="B15" s="46" t="s">
        <v>1429</v>
      </c>
      <c r="C15" s="54">
        <f t="shared" si="0"/>
        <v>8</v>
      </c>
      <c r="D15" s="46" t="s">
        <v>1931</v>
      </c>
      <c r="E15" s="46" t="s">
        <v>1550</v>
      </c>
      <c r="F15" s="46" t="s">
        <v>22</v>
      </c>
      <c r="G15" s="9" t="s">
        <v>2277</v>
      </c>
      <c r="H15" s="46">
        <v>2005</v>
      </c>
      <c r="I15" s="46">
        <v>2005</v>
      </c>
      <c r="J15" s="46" t="s">
        <v>2265</v>
      </c>
      <c r="K15" s="56" t="s">
        <v>34</v>
      </c>
      <c r="L15" s="60" t="s">
        <v>34</v>
      </c>
      <c r="M15" s="59" t="s">
        <v>34</v>
      </c>
      <c r="N15" s="57" t="s">
        <v>2286</v>
      </c>
      <c r="O15" s="56">
        <v>14</v>
      </c>
      <c r="P15" s="46" t="s">
        <v>2260</v>
      </c>
      <c r="Q15" s="56">
        <v>3</v>
      </c>
      <c r="R15" s="57" t="s">
        <v>34</v>
      </c>
      <c r="S15" s="58" t="str">
        <f>IF(ISNA(VLOOKUP($A15,processing!$A:$B,1,0)), "no", "yes")</f>
        <v>yes</v>
      </c>
      <c r="T15" s="58" t="str">
        <f>IF(ISNA(VLOOKUP($A15,outputs!$A:$B,1,0)), "no", "yes")</f>
        <v>yes</v>
      </c>
      <c r="U15" s="58" t="str">
        <f>IF(ISNA(VLOOKUP($A15,accuracy!$A:$B,1,0)), "no", "yes")</f>
        <v>yes</v>
      </c>
      <c r="V15" s="58" t="str">
        <f t="array" ref="V15">INDEX(publications!$A$1:$A$319, MATCH($B15, publications!$B$1:$B$319, 0))</f>
        <v>Livia</v>
      </c>
    </row>
    <row r="16" spans="1:22" ht="13">
      <c r="A16" s="8" t="str">
        <f>CONCATENATE(VLOOKUP($B16,publications!$B:$D,3,0), ".", $C16)</f>
        <v>9SKMSD4Z.1</v>
      </c>
      <c r="B16" s="46" t="s">
        <v>1431</v>
      </c>
      <c r="C16" s="54">
        <f t="shared" si="0"/>
        <v>1</v>
      </c>
      <c r="D16" s="46" t="s">
        <v>1931</v>
      </c>
      <c r="E16" s="46" t="s">
        <v>2287</v>
      </c>
      <c r="F16" s="46" t="s">
        <v>2256</v>
      </c>
      <c r="G16" s="46" t="s">
        <v>34</v>
      </c>
      <c r="H16" s="46">
        <v>2002</v>
      </c>
      <c r="I16" s="46">
        <v>2002</v>
      </c>
      <c r="J16" s="46" t="s">
        <v>2265</v>
      </c>
      <c r="K16" s="56" t="s">
        <v>34</v>
      </c>
      <c r="L16" s="60" t="s">
        <v>34</v>
      </c>
      <c r="M16" s="59" t="s">
        <v>34</v>
      </c>
      <c r="N16" s="57" t="s">
        <v>2288</v>
      </c>
      <c r="O16" s="59" t="s">
        <v>34</v>
      </c>
      <c r="P16" s="59" t="s">
        <v>34</v>
      </c>
      <c r="Q16" s="56">
        <v>10</v>
      </c>
      <c r="R16" s="46" t="s">
        <v>2289</v>
      </c>
      <c r="S16" s="58" t="str">
        <f>IF(ISNA(VLOOKUP($A16,processing!$A:$B,1,0)), "no", "yes")</f>
        <v>yes</v>
      </c>
      <c r="T16" s="58" t="str">
        <f>IF(ISNA(VLOOKUP($A16,outputs!$A:$B,1,0)), "no", "yes")</f>
        <v>yes</v>
      </c>
      <c r="U16" s="58" t="str">
        <f>IF(ISNA(VLOOKUP($A16,accuracy!$A:$B,1,0)), "no", "yes")</f>
        <v>yes</v>
      </c>
      <c r="V16" s="58" t="str">
        <f t="array" ref="V16">INDEX(publications!$A$1:$A$319, MATCH($B16, publications!$B$1:$B$319, 0))</f>
        <v>Camillo</v>
      </c>
    </row>
    <row r="17" spans="1:22" ht="13">
      <c r="A17" s="8" t="str">
        <f>CONCATENATE(VLOOKUP($B17,publications!$B:$D,3,0), ".", $C17)</f>
        <v>G7RKHNSY.1</v>
      </c>
      <c r="B17" s="46" t="s">
        <v>1433</v>
      </c>
      <c r="C17" s="54">
        <f t="shared" si="0"/>
        <v>1</v>
      </c>
      <c r="D17" s="46" t="s">
        <v>1931</v>
      </c>
      <c r="E17" s="46" t="s">
        <v>1488</v>
      </c>
      <c r="F17" s="46" t="s">
        <v>164</v>
      </c>
      <c r="G17" s="46" t="s">
        <v>2290</v>
      </c>
      <c r="H17" s="46">
        <v>1945</v>
      </c>
      <c r="I17" s="46">
        <v>1945</v>
      </c>
      <c r="J17" s="46" t="s">
        <v>2291</v>
      </c>
      <c r="K17" s="56">
        <v>6700</v>
      </c>
      <c r="L17" s="56" t="s">
        <v>2266</v>
      </c>
      <c r="M17" s="59" t="s">
        <v>34</v>
      </c>
      <c r="N17" s="61" t="s">
        <v>2292</v>
      </c>
      <c r="O17" s="59" t="s">
        <v>34</v>
      </c>
      <c r="P17" s="59" t="s">
        <v>34</v>
      </c>
      <c r="Q17" s="56">
        <v>12</v>
      </c>
      <c r="R17" s="46" t="s">
        <v>2293</v>
      </c>
      <c r="S17" s="58" t="str">
        <f>IF(ISNA(VLOOKUP($A17,processing!$A:$B,1,0)), "no", "yes")</f>
        <v>yes</v>
      </c>
      <c r="T17" s="58" t="str">
        <f>IF(ISNA(VLOOKUP($A17,outputs!$A:$B,1,0)), "no", "yes")</f>
        <v>yes</v>
      </c>
      <c r="U17" s="58" t="str">
        <f>IF(ISNA(VLOOKUP($A17,accuracy!$A:$B,1,0)), "no", "yes")</f>
        <v>yes</v>
      </c>
      <c r="V17" s="58" t="str">
        <f t="array" ref="V17">INDEX(publications!$A$1:$A$319, MATCH($B17, publications!$B$1:$B$319, 0))</f>
        <v>Livia</v>
      </c>
    </row>
    <row r="18" spans="1:22" ht="13">
      <c r="A18" s="8" t="str">
        <f>CONCATENATE(VLOOKUP($B18,publications!$B:$D,3,0), ".", $C18)</f>
        <v>G7RKHNSY.2</v>
      </c>
      <c r="B18" s="46" t="s">
        <v>1433</v>
      </c>
      <c r="C18" s="54">
        <f t="shared" si="0"/>
        <v>2</v>
      </c>
      <c r="D18" s="46" t="s">
        <v>1931</v>
      </c>
      <c r="E18" s="46" t="s">
        <v>1488</v>
      </c>
      <c r="F18" s="46" t="s">
        <v>164</v>
      </c>
      <c r="G18" s="46" t="s">
        <v>2294</v>
      </c>
      <c r="H18" s="46">
        <v>1960</v>
      </c>
      <c r="I18" s="46">
        <v>1960</v>
      </c>
      <c r="J18" s="46" t="s">
        <v>2265</v>
      </c>
      <c r="K18" s="56" t="s">
        <v>34</v>
      </c>
      <c r="L18" s="60" t="s">
        <v>34</v>
      </c>
      <c r="M18" s="59" t="s">
        <v>34</v>
      </c>
      <c r="N18" s="59" t="s">
        <v>34</v>
      </c>
      <c r="O18" s="59" t="s">
        <v>34</v>
      </c>
      <c r="P18" s="59" t="s">
        <v>34</v>
      </c>
      <c r="Q18" s="56">
        <v>39</v>
      </c>
      <c r="R18" s="57" t="s">
        <v>34</v>
      </c>
      <c r="S18" s="58" t="str">
        <f>IF(ISNA(VLOOKUP($A18,processing!$A:$B,1,0)), "no", "yes")</f>
        <v>yes</v>
      </c>
      <c r="T18" s="58" t="str">
        <f>IF(ISNA(VLOOKUP($A18,outputs!$A:$B,1,0)), "no", "yes")</f>
        <v>yes</v>
      </c>
      <c r="U18" s="58" t="str">
        <f>IF(ISNA(VLOOKUP($A18,accuracy!$A:$B,1,0)), "no", "yes")</f>
        <v>yes</v>
      </c>
      <c r="V18" s="58" t="str">
        <f t="array" ref="V18">INDEX(publications!$A$1:$A$319, MATCH($B18, publications!$B$1:$B$319, 0))</f>
        <v>Livia</v>
      </c>
    </row>
    <row r="19" spans="1:22" ht="13">
      <c r="A19" s="8" t="str">
        <f>CONCATENATE(VLOOKUP($B19,publications!$B:$D,3,0), ".", $C19)</f>
        <v>G7RKHNSY.3</v>
      </c>
      <c r="B19" s="46" t="s">
        <v>1433</v>
      </c>
      <c r="C19" s="54">
        <f t="shared" si="0"/>
        <v>3</v>
      </c>
      <c r="D19" s="46" t="s">
        <v>1931</v>
      </c>
      <c r="E19" s="46" t="s">
        <v>1488</v>
      </c>
      <c r="F19" s="46" t="s">
        <v>164</v>
      </c>
      <c r="G19" s="46" t="s">
        <v>2295</v>
      </c>
      <c r="H19" s="46">
        <v>1980</v>
      </c>
      <c r="I19" s="46">
        <v>1980</v>
      </c>
      <c r="J19" s="46" t="s">
        <v>2265</v>
      </c>
      <c r="K19" s="56" t="s">
        <v>34</v>
      </c>
      <c r="L19" s="60" t="s">
        <v>34</v>
      </c>
      <c r="M19" s="59" t="s">
        <v>34</v>
      </c>
      <c r="N19" s="59" t="s">
        <v>34</v>
      </c>
      <c r="O19" s="59" t="s">
        <v>34</v>
      </c>
      <c r="P19" s="59" t="s">
        <v>34</v>
      </c>
      <c r="Q19" s="56">
        <v>16</v>
      </c>
      <c r="R19" s="57" t="s">
        <v>34</v>
      </c>
      <c r="S19" s="58" t="str">
        <f>IF(ISNA(VLOOKUP($A19,processing!$A:$B,1,0)), "no", "yes")</f>
        <v>yes</v>
      </c>
      <c r="T19" s="58" t="str">
        <f>IF(ISNA(VLOOKUP($A19,outputs!$A:$B,1,0)), "no", "yes")</f>
        <v>yes</v>
      </c>
      <c r="U19" s="58" t="str">
        <f>IF(ISNA(VLOOKUP($A19,accuracy!$A:$B,1,0)), "no", "yes")</f>
        <v>yes</v>
      </c>
      <c r="V19" s="58" t="str">
        <f t="array" ref="V19">INDEX(publications!$A$1:$A$319, MATCH($B19, publications!$B$1:$B$319, 0))</f>
        <v>Livia</v>
      </c>
    </row>
    <row r="20" spans="1:22" ht="13">
      <c r="A20" s="8" t="str">
        <f>CONCATENATE(VLOOKUP($B20,publications!$B:$D,3,0), ".", $C20)</f>
        <v>G7RKHNSY.4</v>
      </c>
      <c r="B20" s="46" t="s">
        <v>1433</v>
      </c>
      <c r="C20" s="54">
        <f t="shared" si="0"/>
        <v>4</v>
      </c>
      <c r="D20" s="46" t="s">
        <v>1950</v>
      </c>
      <c r="E20" s="46" t="s">
        <v>2296</v>
      </c>
      <c r="F20" s="46" t="s">
        <v>164</v>
      </c>
      <c r="G20" s="46" t="s">
        <v>2297</v>
      </c>
      <c r="H20" s="46">
        <v>1980</v>
      </c>
      <c r="I20" s="46">
        <v>1980</v>
      </c>
      <c r="J20" s="46" t="s">
        <v>2258</v>
      </c>
      <c r="K20" s="56" t="s">
        <v>34</v>
      </c>
      <c r="L20" s="60" t="s">
        <v>34</v>
      </c>
      <c r="M20" s="59" t="s">
        <v>34</v>
      </c>
      <c r="N20" s="59" t="s">
        <v>34</v>
      </c>
      <c r="O20" s="59" t="s">
        <v>34</v>
      </c>
      <c r="P20" s="59" t="s">
        <v>34</v>
      </c>
      <c r="Q20" s="56">
        <v>6</v>
      </c>
      <c r="R20" s="46" t="s">
        <v>2298</v>
      </c>
      <c r="S20" s="58" t="str">
        <f>IF(ISNA(VLOOKUP($A20,processing!$A:$B,1,0)), "no", "yes")</f>
        <v>yes</v>
      </c>
      <c r="T20" s="58" t="str">
        <f>IF(ISNA(VLOOKUP($A20,outputs!$A:$B,1,0)), "no", "yes")</f>
        <v>yes</v>
      </c>
      <c r="U20" s="58" t="str">
        <f>IF(ISNA(VLOOKUP($A20,accuracy!$A:$B,1,0)), "no", "yes")</f>
        <v>yes</v>
      </c>
      <c r="V20" s="58" t="str">
        <f t="array" ref="V20">INDEX(publications!$A$1:$A$319, MATCH($B20, publications!$B$1:$B$319, 0))</f>
        <v>Livia</v>
      </c>
    </row>
    <row r="21" spans="1:22" ht="13">
      <c r="A21" s="8" t="str">
        <f>CONCATENATE(VLOOKUP($B21,publications!$B:$D,3,0), ".", $C21)</f>
        <v>G7RKHNSY.5</v>
      </c>
      <c r="B21" s="46" t="s">
        <v>1433</v>
      </c>
      <c r="C21" s="54">
        <f t="shared" si="0"/>
        <v>5</v>
      </c>
      <c r="D21" s="46" t="s">
        <v>1931</v>
      </c>
      <c r="E21" s="46" t="s">
        <v>1488</v>
      </c>
      <c r="F21" s="46" t="s">
        <v>164</v>
      </c>
      <c r="G21" s="46" t="s">
        <v>2295</v>
      </c>
      <c r="H21" s="46">
        <v>1984</v>
      </c>
      <c r="I21" s="46">
        <v>1984</v>
      </c>
      <c r="J21" s="46" t="s">
        <v>2265</v>
      </c>
      <c r="K21" s="56" t="s">
        <v>34</v>
      </c>
      <c r="L21" s="60" t="s">
        <v>34</v>
      </c>
      <c r="M21" s="59" t="s">
        <v>34</v>
      </c>
      <c r="N21" s="59" t="s">
        <v>34</v>
      </c>
      <c r="O21" s="59" t="s">
        <v>34</v>
      </c>
      <c r="P21" s="59" t="s">
        <v>34</v>
      </c>
      <c r="Q21" s="56">
        <v>22</v>
      </c>
      <c r="R21" s="57" t="s">
        <v>34</v>
      </c>
      <c r="S21" s="58" t="str">
        <f>IF(ISNA(VLOOKUP($A21,processing!$A:$B,1,0)), "no", "yes")</f>
        <v>yes</v>
      </c>
      <c r="T21" s="58" t="str">
        <f>IF(ISNA(VLOOKUP($A21,outputs!$A:$B,1,0)), "no", "yes")</f>
        <v>yes</v>
      </c>
      <c r="U21" s="58" t="str">
        <f>IF(ISNA(VLOOKUP($A21,accuracy!$A:$B,1,0)), "no", "yes")</f>
        <v>yes</v>
      </c>
      <c r="V21" s="58" t="str">
        <f t="array" ref="V21">INDEX(publications!$A$1:$A$319, MATCH($B21, publications!$B$1:$B$319, 0))</f>
        <v>Livia</v>
      </c>
    </row>
    <row r="22" spans="1:22" ht="13">
      <c r="A22" s="8" t="str">
        <f>CONCATENATE(VLOOKUP($B22,publications!$B:$D,3,0), ".", $C22)</f>
        <v>G7RKHNSY.6</v>
      </c>
      <c r="B22" s="46" t="s">
        <v>1433</v>
      </c>
      <c r="C22" s="54">
        <f t="shared" si="0"/>
        <v>6</v>
      </c>
      <c r="D22" s="46" t="s">
        <v>1931</v>
      </c>
      <c r="E22" s="46" t="s">
        <v>1488</v>
      </c>
      <c r="F22" s="46" t="s">
        <v>164</v>
      </c>
      <c r="G22" s="46" t="s">
        <v>2295</v>
      </c>
      <c r="H22" s="46">
        <v>1989</v>
      </c>
      <c r="I22" s="46">
        <v>1989</v>
      </c>
      <c r="J22" s="46" t="s">
        <v>2265</v>
      </c>
      <c r="K22" s="56" t="s">
        <v>34</v>
      </c>
      <c r="L22" s="60" t="s">
        <v>34</v>
      </c>
      <c r="M22" s="59" t="s">
        <v>34</v>
      </c>
      <c r="N22" s="59" t="s">
        <v>34</v>
      </c>
      <c r="O22" s="59" t="s">
        <v>34</v>
      </c>
      <c r="P22" s="59" t="s">
        <v>34</v>
      </c>
      <c r="Q22" s="56">
        <v>18</v>
      </c>
      <c r="R22" s="57" t="s">
        <v>34</v>
      </c>
      <c r="S22" s="58" t="str">
        <f>IF(ISNA(VLOOKUP($A22,processing!$A:$B,1,0)), "no", "yes")</f>
        <v>yes</v>
      </c>
      <c r="T22" s="58" t="str">
        <f>IF(ISNA(VLOOKUP($A22,outputs!$A:$B,1,0)), "no", "yes")</f>
        <v>yes</v>
      </c>
      <c r="U22" s="58" t="str">
        <f>IF(ISNA(VLOOKUP($A22,accuracy!$A:$B,1,0)), "no", "yes")</f>
        <v>yes</v>
      </c>
      <c r="V22" s="58" t="str">
        <f t="array" ref="V22">INDEX(publications!$A$1:$A$319, MATCH($B22, publications!$B$1:$B$319, 0))</f>
        <v>Livia</v>
      </c>
    </row>
    <row r="23" spans="1:22" ht="13">
      <c r="A23" s="8" t="str">
        <f>CONCATENATE(VLOOKUP($B23,publications!$B:$D,3,0), ".", $C23)</f>
        <v>G7RKHNSY.7</v>
      </c>
      <c r="B23" s="46" t="s">
        <v>1433</v>
      </c>
      <c r="C23" s="54">
        <f t="shared" si="0"/>
        <v>7</v>
      </c>
      <c r="D23" s="46" t="s">
        <v>1931</v>
      </c>
      <c r="E23" s="46" t="s">
        <v>1488</v>
      </c>
      <c r="F23" s="46" t="s">
        <v>164</v>
      </c>
      <c r="G23" s="46" t="s">
        <v>2295</v>
      </c>
      <c r="H23" s="46">
        <v>1994</v>
      </c>
      <c r="I23" s="46">
        <v>1994</v>
      </c>
      <c r="J23" s="46" t="s">
        <v>2265</v>
      </c>
      <c r="K23" s="56" t="s">
        <v>34</v>
      </c>
      <c r="L23" s="60" t="s">
        <v>34</v>
      </c>
      <c r="M23" s="59" t="s">
        <v>34</v>
      </c>
      <c r="N23" s="59" t="s">
        <v>34</v>
      </c>
      <c r="O23" s="59" t="s">
        <v>34</v>
      </c>
      <c r="P23" s="59" t="s">
        <v>34</v>
      </c>
      <c r="Q23" s="56">
        <v>29</v>
      </c>
      <c r="R23" s="57" t="s">
        <v>34</v>
      </c>
      <c r="S23" s="58" t="str">
        <f>IF(ISNA(VLOOKUP($A23,processing!$A:$B,1,0)), "no", "yes")</f>
        <v>yes</v>
      </c>
      <c r="T23" s="58" t="str">
        <f>IF(ISNA(VLOOKUP($A23,outputs!$A:$B,1,0)), "no", "yes")</f>
        <v>yes</v>
      </c>
      <c r="U23" s="58" t="str">
        <f>IF(ISNA(VLOOKUP($A23,accuracy!$A:$B,1,0)), "no", "yes")</f>
        <v>yes</v>
      </c>
      <c r="V23" s="58" t="str">
        <f t="array" ref="V23">INDEX(publications!$A$1:$A$319, MATCH($B23, publications!$B$1:$B$319, 0))</f>
        <v>Livia</v>
      </c>
    </row>
    <row r="24" spans="1:22" ht="13">
      <c r="A24" s="8" t="str">
        <f>CONCATENATE(VLOOKUP($B24,publications!$B:$D,3,0), ".", $C24)</f>
        <v>2XDGW8V2.1</v>
      </c>
      <c r="B24" s="46" t="s">
        <v>1435</v>
      </c>
      <c r="C24" s="54">
        <f t="shared" si="0"/>
        <v>1</v>
      </c>
      <c r="D24" s="46" t="s">
        <v>1950</v>
      </c>
      <c r="E24" s="46" t="s">
        <v>2296</v>
      </c>
      <c r="F24" s="46" t="s">
        <v>164</v>
      </c>
      <c r="G24" s="46" t="s">
        <v>2297</v>
      </c>
      <c r="H24" s="46">
        <v>1980</v>
      </c>
      <c r="I24" s="46">
        <v>1980</v>
      </c>
      <c r="J24" s="46" t="s">
        <v>2258</v>
      </c>
      <c r="K24" s="56" t="s">
        <v>34</v>
      </c>
      <c r="L24" s="56" t="s">
        <v>34</v>
      </c>
      <c r="M24" s="56">
        <v>6</v>
      </c>
      <c r="N24" s="59" t="s">
        <v>34</v>
      </c>
      <c r="O24" s="59" t="s">
        <v>34</v>
      </c>
      <c r="P24" s="59" t="s">
        <v>34</v>
      </c>
      <c r="Q24" s="56">
        <v>2</v>
      </c>
      <c r="R24" s="46" t="s">
        <v>2299</v>
      </c>
      <c r="S24" s="58" t="str">
        <f>IF(ISNA(VLOOKUP($A24,processing!$A:$B,1,0)), "no", "yes")</f>
        <v>yes</v>
      </c>
      <c r="T24" s="58" t="str">
        <f>IF(ISNA(VLOOKUP($A24,outputs!$A:$B,1,0)), "no", "yes")</f>
        <v>yes</v>
      </c>
      <c r="U24" s="58" t="str">
        <f>IF(ISNA(VLOOKUP($A24,accuracy!$A:$B,1,0)), "no", "yes")</f>
        <v>yes</v>
      </c>
      <c r="V24" s="58" t="str">
        <f t="array" ref="V24">INDEX(publications!$A$1:$A$319, MATCH($B24, publications!$B$1:$B$319, 0))</f>
        <v>Amaury</v>
      </c>
    </row>
    <row r="25" spans="1:22" ht="13">
      <c r="A25" s="8" t="str">
        <f>CONCATENATE(VLOOKUP($B25,publications!$B:$D,3,0), ".", $C25)</f>
        <v>2XDGW8V2.2</v>
      </c>
      <c r="B25" s="46" t="s">
        <v>1435</v>
      </c>
      <c r="C25" s="54">
        <f t="shared" si="0"/>
        <v>2</v>
      </c>
      <c r="D25" s="46" t="s">
        <v>1931</v>
      </c>
      <c r="E25" s="46" t="s">
        <v>1488</v>
      </c>
      <c r="F25" s="46" t="s">
        <v>2256</v>
      </c>
      <c r="G25" s="46" t="s">
        <v>2300</v>
      </c>
      <c r="H25" s="46">
        <v>1945</v>
      </c>
      <c r="I25" s="46">
        <v>1995</v>
      </c>
      <c r="J25" s="46" t="s">
        <v>2291</v>
      </c>
      <c r="K25" s="56" t="s">
        <v>34</v>
      </c>
      <c r="L25" s="60" t="s">
        <v>34</v>
      </c>
      <c r="M25" s="59" t="s">
        <v>34</v>
      </c>
      <c r="N25" s="59" t="s">
        <v>34</v>
      </c>
      <c r="O25" s="59" t="s">
        <v>34</v>
      </c>
      <c r="P25" s="59" t="s">
        <v>34</v>
      </c>
      <c r="Q25" s="56">
        <v>836</v>
      </c>
      <c r="R25" s="57" t="s">
        <v>34</v>
      </c>
      <c r="S25" s="58" t="str">
        <f>IF(ISNA(VLOOKUP($A25,processing!$A:$B,1,0)), "no", "yes")</f>
        <v>yes</v>
      </c>
      <c r="T25" s="58" t="str">
        <f>IF(ISNA(VLOOKUP($A25,outputs!$A:$B,1,0)), "no", "yes")</f>
        <v>yes</v>
      </c>
      <c r="U25" s="58" t="str">
        <f>IF(ISNA(VLOOKUP($A25,accuracy!$A:$B,1,0)), "no", "yes")</f>
        <v>yes</v>
      </c>
      <c r="V25" s="58" t="str">
        <f t="array" ref="V25">INDEX(publications!$A$1:$A$319, MATCH($B25, publications!$B$1:$B$319, 0))</f>
        <v>Amaury</v>
      </c>
    </row>
    <row r="26" spans="1:22" ht="13">
      <c r="A26" s="8" t="str">
        <f>CONCATENATE(VLOOKUP($B26,publications!$B:$D,3,0), ".", $C26)</f>
        <v>7BFYB2XH.1</v>
      </c>
      <c r="B26" s="46" t="s">
        <v>1437</v>
      </c>
      <c r="C26" s="54">
        <f t="shared" si="0"/>
        <v>1</v>
      </c>
      <c r="D26" s="46" t="s">
        <v>1931</v>
      </c>
      <c r="E26" s="46" t="s">
        <v>34</v>
      </c>
      <c r="F26" s="46" t="s">
        <v>2256</v>
      </c>
      <c r="G26" s="46" t="s">
        <v>34</v>
      </c>
      <c r="H26" s="46">
        <v>1962</v>
      </c>
      <c r="I26" s="46">
        <v>1962</v>
      </c>
      <c r="J26" s="46" t="s">
        <v>2291</v>
      </c>
      <c r="K26" s="56">
        <v>3700</v>
      </c>
      <c r="L26" s="56" t="s">
        <v>34</v>
      </c>
      <c r="M26" s="56">
        <v>0.55000000000000004</v>
      </c>
      <c r="N26" s="57" t="s">
        <v>2301</v>
      </c>
      <c r="O26" s="56">
        <v>20</v>
      </c>
      <c r="P26" s="46" t="s">
        <v>2260</v>
      </c>
      <c r="Q26" s="56">
        <v>6</v>
      </c>
      <c r="R26" s="46" t="s">
        <v>2302</v>
      </c>
      <c r="S26" s="58" t="str">
        <f>IF(ISNA(VLOOKUP($A26,processing!$A:$B,1,0)), "no", "yes")</f>
        <v>yes</v>
      </c>
      <c r="T26" s="58" t="str">
        <f>IF(ISNA(VLOOKUP($A26,outputs!$A:$B,1,0)), "no", "yes")</f>
        <v>yes</v>
      </c>
      <c r="U26" s="58" t="str">
        <f>IF(ISNA(VLOOKUP($A26,accuracy!$A:$B,1,0)), "no", "yes")</f>
        <v>yes</v>
      </c>
      <c r="V26" s="58" t="str">
        <f t="array" ref="V26">INDEX(publications!$A$1:$A$319, MATCH($B26, publications!$B$1:$B$319, 0))</f>
        <v>Livia</v>
      </c>
    </row>
    <row r="27" spans="1:22" ht="13">
      <c r="A27" s="8" t="str">
        <f>CONCATENATE(VLOOKUP($B27,publications!$B:$D,3,0), ".", $C27)</f>
        <v>89YP4S4S.1</v>
      </c>
      <c r="B27" s="46" t="s">
        <v>1439</v>
      </c>
      <c r="C27" s="54">
        <f t="shared" si="0"/>
        <v>1</v>
      </c>
      <c r="D27" s="46" t="s">
        <v>1931</v>
      </c>
      <c r="E27" s="46" t="s">
        <v>34</v>
      </c>
      <c r="F27" s="46" t="s">
        <v>2256</v>
      </c>
      <c r="G27" s="46" t="s">
        <v>34</v>
      </c>
      <c r="H27" s="46">
        <v>1978</v>
      </c>
      <c r="I27" s="46">
        <v>1978</v>
      </c>
      <c r="J27" s="46" t="s">
        <v>2291</v>
      </c>
      <c r="K27" s="56">
        <v>3500</v>
      </c>
      <c r="L27" s="56" t="s">
        <v>34</v>
      </c>
      <c r="M27" s="56">
        <v>0.5</v>
      </c>
      <c r="N27" s="57" t="s">
        <v>2288</v>
      </c>
      <c r="O27" s="56">
        <v>20</v>
      </c>
      <c r="P27" s="46" t="s">
        <v>2260</v>
      </c>
      <c r="Q27" s="56">
        <v>8</v>
      </c>
      <c r="R27" s="46" t="s">
        <v>2303</v>
      </c>
      <c r="S27" s="58" t="str">
        <f>IF(ISNA(VLOOKUP($A27,processing!$A:$B,1,0)), "no", "yes")</f>
        <v>yes</v>
      </c>
      <c r="T27" s="58" t="str">
        <f>IF(ISNA(VLOOKUP($A27,outputs!$A:$B,1,0)), "no", "yes")</f>
        <v>yes</v>
      </c>
      <c r="U27" s="58" t="str">
        <f>IF(ISNA(VLOOKUP($A27,accuracy!$A:$B,1,0)), "no", "yes")</f>
        <v>yes</v>
      </c>
      <c r="V27" s="58" t="str">
        <f t="array" ref="V27">INDEX(publications!$A$1:$A$319, MATCH($B27, publications!$B$1:$B$319, 0))</f>
        <v>Livia</v>
      </c>
    </row>
    <row r="28" spans="1:22" ht="13">
      <c r="A28" s="8" t="str">
        <f>CONCATENATE(VLOOKUP($B28,publications!$B:$D,3,0), ".", $C28)</f>
        <v>89YP4S4S.2</v>
      </c>
      <c r="B28" s="46" t="s">
        <v>1439</v>
      </c>
      <c r="C28" s="54">
        <f t="shared" si="0"/>
        <v>2</v>
      </c>
      <c r="D28" s="46" t="s">
        <v>1931</v>
      </c>
      <c r="E28" s="46" t="s">
        <v>34</v>
      </c>
      <c r="F28" s="46" t="s">
        <v>2256</v>
      </c>
      <c r="G28" s="46" t="s">
        <v>34</v>
      </c>
      <c r="H28" s="46">
        <v>1962</v>
      </c>
      <c r="I28" s="46">
        <v>1962</v>
      </c>
      <c r="J28" s="46" t="s">
        <v>2291</v>
      </c>
      <c r="K28" s="56">
        <v>3700</v>
      </c>
      <c r="L28" s="56" t="s">
        <v>34</v>
      </c>
      <c r="M28" s="56">
        <v>0.55000000000000004</v>
      </c>
      <c r="N28" s="57" t="s">
        <v>2301</v>
      </c>
      <c r="O28" s="56">
        <v>20</v>
      </c>
      <c r="P28" s="46" t="s">
        <v>2260</v>
      </c>
      <c r="Q28" s="56">
        <v>6</v>
      </c>
      <c r="R28" s="9" t="s">
        <v>2304</v>
      </c>
      <c r="S28" s="58" t="str">
        <f>IF(ISNA(VLOOKUP($A28,processing!$A:$B,1,0)), "no", "yes")</f>
        <v>yes</v>
      </c>
      <c r="T28" s="58" t="str">
        <f>IF(ISNA(VLOOKUP($A28,outputs!$A:$B,1,0)), "no", "yes")</f>
        <v>yes</v>
      </c>
      <c r="U28" s="58" t="str">
        <f>IF(ISNA(VLOOKUP($A28,accuracy!$A:$B,1,0)), "no", "yes")</f>
        <v>yes</v>
      </c>
      <c r="V28" s="58" t="str">
        <f t="array" ref="V28">INDEX(publications!$A$1:$A$319, MATCH($B28, publications!$B$1:$B$319, 0))</f>
        <v>Livia</v>
      </c>
    </row>
    <row r="29" spans="1:22" ht="13">
      <c r="A29" s="8" t="str">
        <f>CONCATENATE(VLOOKUP($B29,publications!$B:$D,3,0), ".", $C29)</f>
        <v>C97XPXE6.1</v>
      </c>
      <c r="B29" s="46" t="s">
        <v>1441</v>
      </c>
      <c r="C29" s="54">
        <f t="shared" si="0"/>
        <v>1</v>
      </c>
      <c r="D29" s="46" t="s">
        <v>1931</v>
      </c>
      <c r="E29" s="46" t="s">
        <v>2305</v>
      </c>
      <c r="F29" s="46" t="s">
        <v>22</v>
      </c>
      <c r="G29" s="46" t="s">
        <v>2306</v>
      </c>
      <c r="H29" s="46">
        <v>1959</v>
      </c>
      <c r="I29" s="46">
        <v>1959</v>
      </c>
      <c r="J29" s="46" t="s">
        <v>2291</v>
      </c>
      <c r="K29" s="56">
        <v>5050</v>
      </c>
      <c r="L29" s="60" t="s">
        <v>34</v>
      </c>
      <c r="M29" s="59" t="s">
        <v>34</v>
      </c>
      <c r="N29" s="57" t="s">
        <v>2307</v>
      </c>
      <c r="O29" s="59" t="s">
        <v>34</v>
      </c>
      <c r="P29" s="59" t="s">
        <v>34</v>
      </c>
      <c r="Q29" s="56">
        <v>15</v>
      </c>
      <c r="R29" s="46" t="s">
        <v>2308</v>
      </c>
      <c r="S29" s="58" t="str">
        <f>IF(ISNA(VLOOKUP($A29,processing!$A:$B,1,0)), "no", "yes")</f>
        <v>yes</v>
      </c>
      <c r="T29" s="58" t="str">
        <f>IF(ISNA(VLOOKUP($A29,outputs!$A:$B,1,0)), "no", "yes")</f>
        <v>yes</v>
      </c>
      <c r="U29" s="58" t="str">
        <f>IF(ISNA(VLOOKUP($A29,accuracy!$A:$B,1,0)), "no", "yes")</f>
        <v>yes</v>
      </c>
      <c r="V29" s="58" t="str">
        <f t="array" ref="V29">INDEX(publications!$A$1:$A$319, MATCH($B29, publications!$B$1:$B$319, 0))</f>
        <v>Anette</v>
      </c>
    </row>
    <row r="30" spans="1:22" ht="13">
      <c r="A30" s="8" t="str">
        <f>CONCATENATE(VLOOKUP($B30,publications!$B:$D,3,0), ".", $C30)</f>
        <v>2HQXTLS6.1</v>
      </c>
      <c r="B30" s="46" t="s">
        <v>1443</v>
      </c>
      <c r="C30" s="54">
        <f t="shared" si="0"/>
        <v>1</v>
      </c>
      <c r="D30" s="46" t="s">
        <v>1950</v>
      </c>
      <c r="E30" s="46" t="s">
        <v>2296</v>
      </c>
      <c r="F30" s="46" t="s">
        <v>164</v>
      </c>
      <c r="G30" s="46" t="s">
        <v>2297</v>
      </c>
      <c r="H30" s="46">
        <v>1975</v>
      </c>
      <c r="I30" s="46">
        <v>1975</v>
      </c>
      <c r="J30" s="46" t="s">
        <v>2258</v>
      </c>
      <c r="K30" s="56" t="s">
        <v>34</v>
      </c>
      <c r="L30" s="56" t="s">
        <v>34</v>
      </c>
      <c r="M30" s="56">
        <v>8</v>
      </c>
      <c r="N30" s="59" t="s">
        <v>34</v>
      </c>
      <c r="O30" s="56">
        <v>14</v>
      </c>
      <c r="P30" s="46" t="s">
        <v>2260</v>
      </c>
      <c r="Q30" s="56">
        <v>2</v>
      </c>
      <c r="R30" s="46" t="s">
        <v>2309</v>
      </c>
      <c r="S30" s="58" t="str">
        <f>IF(ISNA(VLOOKUP($A30,processing!$A:$B,1,0)), "no", "yes")</f>
        <v>yes</v>
      </c>
      <c r="T30" s="58" t="str">
        <f>IF(ISNA(VLOOKUP($A30,outputs!$A:$B,1,0)), "no", "yes")</f>
        <v>yes</v>
      </c>
      <c r="U30" s="58" t="str">
        <f>IF(ISNA(VLOOKUP($A30,accuracy!$A:$B,1,0)), "no", "yes")</f>
        <v>yes</v>
      </c>
      <c r="V30" s="58" t="str">
        <f t="array" ref="V30">INDEX(publications!$A$1:$A$319, MATCH($B30, publications!$B$1:$B$319, 0))</f>
        <v>Bob</v>
      </c>
    </row>
    <row r="31" spans="1:22" ht="13">
      <c r="A31" s="8" t="str">
        <f>CONCATENATE(VLOOKUP($B31,publications!$B:$D,3,0), ".", $C31)</f>
        <v>U5IZQNWE.1</v>
      </c>
      <c r="B31" s="46" t="s">
        <v>1445</v>
      </c>
      <c r="C31" s="54">
        <f t="shared" si="0"/>
        <v>1</v>
      </c>
      <c r="D31" s="46" t="s">
        <v>1950</v>
      </c>
      <c r="E31" s="46" t="s">
        <v>2296</v>
      </c>
      <c r="F31" s="46" t="s">
        <v>164</v>
      </c>
      <c r="G31" s="46" t="s">
        <v>2297</v>
      </c>
      <c r="H31" s="46">
        <v>1968</v>
      </c>
      <c r="I31" s="46">
        <v>1968</v>
      </c>
      <c r="J31" s="46" t="s">
        <v>2258</v>
      </c>
      <c r="K31" s="56" t="s">
        <v>34</v>
      </c>
      <c r="L31" s="56" t="s">
        <v>34</v>
      </c>
      <c r="M31" s="56">
        <v>2.7</v>
      </c>
      <c r="N31" s="59" t="s">
        <v>34</v>
      </c>
      <c r="O31" s="56">
        <v>7</v>
      </c>
      <c r="P31" s="46" t="s">
        <v>2260</v>
      </c>
      <c r="Q31" s="56">
        <v>2</v>
      </c>
      <c r="R31" s="46" t="s">
        <v>2310</v>
      </c>
      <c r="S31" s="58" t="str">
        <f>IF(ISNA(VLOOKUP($A31,processing!$A:$B,1,0)), "no", "yes")</f>
        <v>yes</v>
      </c>
      <c r="T31" s="58" t="str">
        <f>IF(ISNA(VLOOKUP($A31,outputs!$A:$B,1,0)), "no", "yes")</f>
        <v>yes</v>
      </c>
      <c r="U31" s="58" t="str">
        <f>IF(ISNA(VLOOKUP($A31,accuracy!$A:$B,1,0)), "no", "yes")</f>
        <v>yes</v>
      </c>
      <c r="V31" s="58" t="str">
        <f t="array" ref="V31">INDEX(publications!$A$1:$A$319, MATCH($B31, publications!$B$1:$B$319, 0))</f>
        <v>Bob</v>
      </c>
    </row>
    <row r="32" spans="1:22" ht="13">
      <c r="A32" s="8" t="str">
        <f>CONCATENATE(VLOOKUP($B32,publications!$B:$D,3,0), ".", $C32)</f>
        <v>VZSHSDVT.1</v>
      </c>
      <c r="B32" s="46" t="s">
        <v>1447</v>
      </c>
      <c r="C32" s="54">
        <f t="shared" si="0"/>
        <v>1</v>
      </c>
      <c r="D32" s="46" t="s">
        <v>1950</v>
      </c>
      <c r="E32" s="46" t="s">
        <v>2296</v>
      </c>
      <c r="F32" s="46" t="s">
        <v>164</v>
      </c>
      <c r="G32" s="46" t="s">
        <v>2297</v>
      </c>
      <c r="H32" s="46">
        <v>1962</v>
      </c>
      <c r="I32" s="46">
        <v>1962</v>
      </c>
      <c r="J32" s="46" t="s">
        <v>2258</v>
      </c>
      <c r="K32" s="56" t="s">
        <v>34</v>
      </c>
      <c r="L32" s="60" t="s">
        <v>34</v>
      </c>
      <c r="M32" s="59" t="s">
        <v>34</v>
      </c>
      <c r="N32" s="59" t="s">
        <v>34</v>
      </c>
      <c r="O32" s="59" t="s">
        <v>34</v>
      </c>
      <c r="P32" s="59" t="s">
        <v>34</v>
      </c>
      <c r="Q32" s="56">
        <v>3</v>
      </c>
      <c r="R32" s="46" t="s">
        <v>2311</v>
      </c>
      <c r="S32" s="58" t="str">
        <f>IF(ISNA(VLOOKUP($A32,processing!$A:$B,1,0)), "no", "yes")</f>
        <v>yes</v>
      </c>
      <c r="T32" s="58" t="str">
        <f>IF(ISNA(VLOOKUP($A32,outputs!$A:$B,1,0)), "no", "yes")</f>
        <v>yes</v>
      </c>
      <c r="U32" s="58" t="str">
        <f>IF(ISNA(VLOOKUP($A32,accuracy!$A:$B,1,0)), "no", "yes")</f>
        <v>yes</v>
      </c>
      <c r="V32" s="58" t="str">
        <f t="array" ref="V32">INDEX(publications!$A$1:$A$319, MATCH($B32, publications!$B$1:$B$319, 0))</f>
        <v>Bob</v>
      </c>
    </row>
    <row r="33" spans="1:22" ht="13">
      <c r="A33" s="8" t="str">
        <f>CONCATENATE(VLOOKUP($B33,publications!$B:$D,3,0), ".", $C33)</f>
        <v>D5BPHY87.1</v>
      </c>
      <c r="B33" s="46" t="s">
        <v>1449</v>
      </c>
      <c r="C33" s="54">
        <f t="shared" si="0"/>
        <v>1</v>
      </c>
      <c r="D33" s="46" t="s">
        <v>1931</v>
      </c>
      <c r="E33" s="46" t="s">
        <v>1550</v>
      </c>
      <c r="F33" s="46" t="s">
        <v>22</v>
      </c>
      <c r="G33" s="46" t="s">
        <v>34</v>
      </c>
      <c r="H33" s="46">
        <v>1984</v>
      </c>
      <c r="I33" s="46">
        <v>1984</v>
      </c>
      <c r="J33" s="46" t="s">
        <v>2291</v>
      </c>
      <c r="K33" s="56" t="s">
        <v>34</v>
      </c>
      <c r="L33" s="56" t="s">
        <v>34</v>
      </c>
      <c r="M33" s="56">
        <v>0.5</v>
      </c>
      <c r="N33" s="59" t="s">
        <v>34</v>
      </c>
      <c r="O33" s="59" t="s">
        <v>34</v>
      </c>
      <c r="P33" s="59" t="s">
        <v>34</v>
      </c>
      <c r="Q33" s="56">
        <v>4</v>
      </c>
      <c r="R33" s="46" t="s">
        <v>2312</v>
      </c>
      <c r="S33" s="58" t="str">
        <f>IF(ISNA(VLOOKUP($A33,processing!$A:$B,1,0)), "no", "yes")</f>
        <v>yes</v>
      </c>
      <c r="T33" s="58" t="str">
        <f>IF(ISNA(VLOOKUP($A33,outputs!$A:$B,1,0)), "no", "yes")</f>
        <v>yes</v>
      </c>
      <c r="U33" s="58" t="str">
        <f>IF(ISNA(VLOOKUP($A33,accuracy!$A:$B,1,0)), "no", "yes")</f>
        <v>yes</v>
      </c>
      <c r="V33" s="58" t="str">
        <f t="array" ref="V33">INDEX(publications!$A$1:$A$319, MATCH($B33, publications!$B$1:$B$319, 0))</f>
        <v>Amaury</v>
      </c>
    </row>
    <row r="34" spans="1:22" ht="13">
      <c r="A34" s="8" t="str">
        <f>CONCATENATE(VLOOKUP($B34,publications!$B:$D,3,0), ".", $C34)</f>
        <v>D5BPHY87.2</v>
      </c>
      <c r="B34" s="46" t="s">
        <v>1449</v>
      </c>
      <c r="C34" s="54">
        <f t="shared" si="0"/>
        <v>2</v>
      </c>
      <c r="D34" s="46" t="s">
        <v>1950</v>
      </c>
      <c r="E34" s="46" t="s">
        <v>2296</v>
      </c>
      <c r="F34" s="46" t="s">
        <v>164</v>
      </c>
      <c r="G34" s="46" t="s">
        <v>2297</v>
      </c>
      <c r="H34" s="46">
        <v>1970</v>
      </c>
      <c r="I34" s="46">
        <v>1970</v>
      </c>
      <c r="J34" s="46" t="s">
        <v>2258</v>
      </c>
      <c r="K34" s="56" t="s">
        <v>34</v>
      </c>
      <c r="L34" s="56" t="s">
        <v>34</v>
      </c>
      <c r="M34" s="56">
        <v>5.2</v>
      </c>
      <c r="N34" s="59" t="s">
        <v>34</v>
      </c>
      <c r="O34" s="59" t="s">
        <v>34</v>
      </c>
      <c r="P34" s="59" t="s">
        <v>34</v>
      </c>
      <c r="Q34" s="56">
        <v>2</v>
      </c>
      <c r="R34" s="46" t="s">
        <v>2313</v>
      </c>
      <c r="S34" s="58" t="str">
        <f>IF(ISNA(VLOOKUP($A34,processing!$A:$B,1,0)), "no", "yes")</f>
        <v>yes</v>
      </c>
      <c r="T34" s="58" t="str">
        <f>IF(ISNA(VLOOKUP($A34,outputs!$A:$B,1,0)), "no", "yes")</f>
        <v>yes</v>
      </c>
      <c r="U34" s="58" t="str">
        <f>IF(ISNA(VLOOKUP($A34,accuracy!$A:$B,1,0)), "no", "yes")</f>
        <v>yes</v>
      </c>
      <c r="V34" s="58" t="str">
        <f t="array" ref="V34">INDEX(publications!$A$1:$A$319, MATCH($B34, publications!$B$1:$B$319, 0))</f>
        <v>Amaury</v>
      </c>
    </row>
    <row r="35" spans="1:22" ht="13">
      <c r="A35" s="8" t="str">
        <f>CONCATENATE(VLOOKUP($B35,publications!$B:$D,3,0), ".", $C35)</f>
        <v>D5BPHY87.3</v>
      </c>
      <c r="B35" s="46" t="s">
        <v>1449</v>
      </c>
      <c r="C35" s="54">
        <f t="shared" si="0"/>
        <v>3</v>
      </c>
      <c r="D35" s="46" t="s">
        <v>1950</v>
      </c>
      <c r="E35" s="46" t="s">
        <v>2296</v>
      </c>
      <c r="F35" s="46" t="s">
        <v>164</v>
      </c>
      <c r="G35" s="46" t="s">
        <v>2297</v>
      </c>
      <c r="H35" s="46">
        <v>1962</v>
      </c>
      <c r="I35" s="46">
        <v>1962</v>
      </c>
      <c r="J35" s="46" t="s">
        <v>2258</v>
      </c>
      <c r="K35" s="56" t="s">
        <v>34</v>
      </c>
      <c r="L35" s="56" t="s">
        <v>34</v>
      </c>
      <c r="M35" s="56">
        <v>7.6</v>
      </c>
      <c r="N35" s="59" t="s">
        <v>34</v>
      </c>
      <c r="O35" s="59" t="s">
        <v>34</v>
      </c>
      <c r="P35" s="59" t="s">
        <v>34</v>
      </c>
      <c r="Q35" s="56">
        <v>2</v>
      </c>
      <c r="R35" s="46" t="s">
        <v>2313</v>
      </c>
      <c r="S35" s="58" t="str">
        <f>IF(ISNA(VLOOKUP($A35,processing!$A:$B,1,0)), "no", "yes")</f>
        <v>yes</v>
      </c>
      <c r="T35" s="58" t="str">
        <f>IF(ISNA(VLOOKUP($A35,outputs!$A:$B,1,0)), "no", "yes")</f>
        <v>yes</v>
      </c>
      <c r="U35" s="58" t="str">
        <f>IF(ISNA(VLOOKUP($A35,accuracy!$A:$B,1,0)), "no", "yes")</f>
        <v>yes</v>
      </c>
      <c r="V35" s="58" t="str">
        <f t="array" ref="V35">INDEX(publications!$A$1:$A$319, MATCH($B35, publications!$B$1:$B$319, 0))</f>
        <v>Amaury</v>
      </c>
    </row>
    <row r="36" spans="1:22" ht="13">
      <c r="A36" s="8" t="str">
        <f>CONCATENATE(VLOOKUP($B36,publications!$B:$D,3,0), ".", $C36)</f>
        <v>UFU92EAC.1</v>
      </c>
      <c r="B36" s="46" t="s">
        <v>1451</v>
      </c>
      <c r="C36" s="54">
        <f t="shared" si="0"/>
        <v>1</v>
      </c>
      <c r="D36" s="46" t="s">
        <v>1950</v>
      </c>
      <c r="E36" s="46" t="s">
        <v>2296</v>
      </c>
      <c r="F36" s="46" t="s">
        <v>164</v>
      </c>
      <c r="G36" s="46" t="s">
        <v>2297</v>
      </c>
      <c r="H36" s="46">
        <v>1973</v>
      </c>
      <c r="I36" s="46">
        <v>1973</v>
      </c>
      <c r="J36" s="46" t="s">
        <v>2258</v>
      </c>
      <c r="K36" s="56" t="s">
        <v>34</v>
      </c>
      <c r="L36" s="56" t="s">
        <v>34</v>
      </c>
      <c r="M36" s="56">
        <v>8</v>
      </c>
      <c r="N36" s="59" t="s">
        <v>34</v>
      </c>
      <c r="O36" s="59" t="s">
        <v>34</v>
      </c>
      <c r="P36" s="59" t="s">
        <v>34</v>
      </c>
      <c r="Q36" s="56">
        <v>5</v>
      </c>
      <c r="R36" s="46" t="s">
        <v>2299</v>
      </c>
      <c r="S36" s="58" t="str">
        <f>IF(ISNA(VLOOKUP($A36,processing!$A:$B,1,0)), "no", "yes")</f>
        <v>yes</v>
      </c>
      <c r="T36" s="58" t="str">
        <f>IF(ISNA(VLOOKUP($A36,outputs!$A:$B,1,0)), "no", "yes")</f>
        <v>yes</v>
      </c>
      <c r="U36" s="58" t="str">
        <f>IF(ISNA(VLOOKUP($A36,accuracy!$A:$B,1,0)), "no", "yes")</f>
        <v>yes</v>
      </c>
      <c r="V36" s="58" t="str">
        <f t="array" ref="V36">INDEX(publications!$A$1:$A$319, MATCH($B36, publications!$B$1:$B$319, 0))</f>
        <v>Amaury</v>
      </c>
    </row>
    <row r="37" spans="1:22" ht="13">
      <c r="A37" s="8" t="str">
        <f>CONCATENATE(VLOOKUP($B37,publications!$B:$D,3,0), ".", $C37)</f>
        <v>PBSVU4ID.1</v>
      </c>
      <c r="B37" s="46" t="s">
        <v>1453</v>
      </c>
      <c r="C37" s="54">
        <f t="shared" si="0"/>
        <v>1</v>
      </c>
      <c r="D37" s="46" t="s">
        <v>1931</v>
      </c>
      <c r="E37" s="46" t="s">
        <v>2296</v>
      </c>
      <c r="F37" s="46" t="s">
        <v>2256</v>
      </c>
      <c r="G37" s="46" t="s">
        <v>2314</v>
      </c>
      <c r="H37" s="46">
        <v>1937</v>
      </c>
      <c r="I37" s="46">
        <v>1937</v>
      </c>
      <c r="J37" s="46" t="s">
        <v>2291</v>
      </c>
      <c r="K37" s="56" t="s">
        <v>34</v>
      </c>
      <c r="L37" s="60" t="s">
        <v>34</v>
      </c>
      <c r="M37" s="59" t="s">
        <v>34</v>
      </c>
      <c r="N37" s="57" t="s">
        <v>2288</v>
      </c>
      <c r="O37" s="59" t="s">
        <v>34</v>
      </c>
      <c r="P37" s="59" t="s">
        <v>34</v>
      </c>
      <c r="Q37" s="56">
        <v>104</v>
      </c>
      <c r="R37" s="57" t="s">
        <v>34</v>
      </c>
      <c r="S37" s="58" t="str">
        <f>IF(ISNA(VLOOKUP($A37,processing!$A:$B,1,0)), "no", "yes")</f>
        <v>yes</v>
      </c>
      <c r="T37" s="58" t="str">
        <f>IF(ISNA(VLOOKUP($A37,outputs!$A:$B,1,0)), "no", "yes")</f>
        <v>yes</v>
      </c>
      <c r="U37" s="58" t="str">
        <f>IF(ISNA(VLOOKUP($A37,accuracy!$A:$B,1,0)), "no", "yes")</f>
        <v>yes</v>
      </c>
      <c r="V37" s="58" t="str">
        <f t="array" ref="V37">INDEX(publications!$A$1:$A$319, MATCH($B37, publications!$B$1:$B$319, 0))</f>
        <v>Anette</v>
      </c>
    </row>
    <row r="38" spans="1:22" ht="13">
      <c r="A38" s="8" t="str">
        <f>CONCATENATE(VLOOKUP($B38,publications!$B:$D,3,0), ".", $C38)</f>
        <v>PBSVU4ID.2</v>
      </c>
      <c r="B38" s="46" t="s">
        <v>1453</v>
      </c>
      <c r="C38" s="54">
        <f t="shared" si="0"/>
        <v>2</v>
      </c>
      <c r="D38" s="46" t="s">
        <v>1931</v>
      </c>
      <c r="E38" s="46" t="s">
        <v>2296</v>
      </c>
      <c r="F38" s="46" t="s">
        <v>2256</v>
      </c>
      <c r="G38" s="46" t="s">
        <v>2314</v>
      </c>
      <c r="H38" s="46">
        <v>1937</v>
      </c>
      <c r="I38" s="46">
        <v>1937</v>
      </c>
      <c r="J38" s="46" t="s">
        <v>2291</v>
      </c>
      <c r="K38" s="56" t="s">
        <v>34</v>
      </c>
      <c r="L38" s="60" t="s">
        <v>34</v>
      </c>
      <c r="M38" s="59" t="s">
        <v>34</v>
      </c>
      <c r="N38" s="57" t="s">
        <v>2288</v>
      </c>
      <c r="O38" s="59" t="s">
        <v>34</v>
      </c>
      <c r="P38" s="59" t="s">
        <v>34</v>
      </c>
      <c r="Q38" s="56">
        <v>83</v>
      </c>
      <c r="R38" s="57" t="s">
        <v>34</v>
      </c>
      <c r="S38" s="58" t="str">
        <f>IF(ISNA(VLOOKUP($A38,processing!$A:$B,1,0)), "no", "yes")</f>
        <v>yes</v>
      </c>
      <c r="T38" s="58" t="str">
        <f>IF(ISNA(VLOOKUP($A38,outputs!$A:$B,1,0)), "no", "yes")</f>
        <v>yes</v>
      </c>
      <c r="U38" s="58" t="str">
        <f>IF(ISNA(VLOOKUP($A38,accuracy!$A:$B,1,0)), "no", "yes")</f>
        <v>yes</v>
      </c>
      <c r="V38" s="58" t="str">
        <f t="array" ref="V38">INDEX(publications!$A$1:$A$319, MATCH($B38, publications!$B$1:$B$319, 0))</f>
        <v>Anette</v>
      </c>
    </row>
    <row r="39" spans="1:22" ht="13">
      <c r="A39" s="8" t="str">
        <f>CONCATENATE(VLOOKUP($B39,publications!$B:$D,3,0), ".", $C39)</f>
        <v>PBSVU4ID.3</v>
      </c>
      <c r="B39" s="46" t="s">
        <v>1453</v>
      </c>
      <c r="C39" s="54">
        <f t="shared" si="0"/>
        <v>3</v>
      </c>
      <c r="D39" s="46" t="s">
        <v>1931</v>
      </c>
      <c r="E39" s="46" t="s">
        <v>2296</v>
      </c>
      <c r="F39" s="46" t="s">
        <v>2256</v>
      </c>
      <c r="G39" s="46" t="s">
        <v>2314</v>
      </c>
      <c r="H39" s="46">
        <v>1938</v>
      </c>
      <c r="I39" s="46">
        <v>1938</v>
      </c>
      <c r="J39" s="46" t="s">
        <v>2291</v>
      </c>
      <c r="K39" s="56" t="s">
        <v>34</v>
      </c>
      <c r="L39" s="60" t="s">
        <v>34</v>
      </c>
      <c r="M39" s="59" t="s">
        <v>34</v>
      </c>
      <c r="N39" s="57" t="s">
        <v>2288</v>
      </c>
      <c r="O39" s="59" t="s">
        <v>34</v>
      </c>
      <c r="P39" s="59" t="s">
        <v>34</v>
      </c>
      <c r="Q39" s="56">
        <v>85</v>
      </c>
      <c r="R39" s="57" t="s">
        <v>34</v>
      </c>
      <c r="S39" s="58" t="str">
        <f>IF(ISNA(VLOOKUP($A39,processing!$A:$B,1,0)), "no", "yes")</f>
        <v>yes</v>
      </c>
      <c r="T39" s="58" t="str">
        <f>IF(ISNA(VLOOKUP($A39,outputs!$A:$B,1,0)), "no", "yes")</f>
        <v>yes</v>
      </c>
      <c r="U39" s="58" t="str">
        <f>IF(ISNA(VLOOKUP($A39,accuracy!$A:$B,1,0)), "no", "yes")</f>
        <v>yes</v>
      </c>
      <c r="V39" s="58" t="str">
        <f t="array" ref="V39">INDEX(publications!$A$1:$A$319, MATCH($B39, publications!$B$1:$B$319, 0))</f>
        <v>Anette</v>
      </c>
    </row>
    <row r="40" spans="1:22" ht="13">
      <c r="A40" s="8" t="str">
        <f>CONCATENATE(VLOOKUP($B40,publications!$B:$D,3,0), ".", $C40)</f>
        <v>PBSVU4ID.4</v>
      </c>
      <c r="B40" s="46" t="s">
        <v>1453</v>
      </c>
      <c r="C40" s="54">
        <f t="shared" si="0"/>
        <v>4</v>
      </c>
      <c r="D40" s="46" t="s">
        <v>1931</v>
      </c>
      <c r="E40" s="46" t="s">
        <v>2296</v>
      </c>
      <c r="F40" s="46" t="s">
        <v>2256</v>
      </c>
      <c r="G40" s="46" t="s">
        <v>2314</v>
      </c>
      <c r="H40" s="46">
        <v>1939</v>
      </c>
      <c r="I40" s="46">
        <v>1939</v>
      </c>
      <c r="J40" s="46" t="s">
        <v>2291</v>
      </c>
      <c r="K40" s="56" t="s">
        <v>34</v>
      </c>
      <c r="L40" s="60" t="s">
        <v>34</v>
      </c>
      <c r="M40" s="59" t="s">
        <v>34</v>
      </c>
      <c r="N40" s="57" t="s">
        <v>2288</v>
      </c>
      <c r="O40" s="59" t="s">
        <v>34</v>
      </c>
      <c r="P40" s="59" t="s">
        <v>34</v>
      </c>
      <c r="Q40" s="56">
        <v>95</v>
      </c>
      <c r="R40" s="57" t="s">
        <v>34</v>
      </c>
      <c r="S40" s="58" t="str">
        <f>IF(ISNA(VLOOKUP($A40,processing!$A:$B,1,0)), "no", "yes")</f>
        <v>yes</v>
      </c>
      <c r="T40" s="58" t="str">
        <f>IF(ISNA(VLOOKUP($A40,outputs!$A:$B,1,0)), "no", "yes")</f>
        <v>yes</v>
      </c>
      <c r="U40" s="58" t="str">
        <f>IF(ISNA(VLOOKUP($A40,accuracy!$A:$B,1,0)), "no", "yes")</f>
        <v>yes</v>
      </c>
      <c r="V40" s="58" t="str">
        <f t="array" ref="V40">INDEX(publications!$A$1:$A$319, MATCH($B40, publications!$B$1:$B$319, 0))</f>
        <v>Anette</v>
      </c>
    </row>
    <row r="41" spans="1:22" ht="13">
      <c r="A41" s="8" t="str">
        <f>CONCATENATE(VLOOKUP($B41,publications!$B:$D,3,0), ".", $C41)</f>
        <v>PBSVU4ID.5</v>
      </c>
      <c r="B41" s="46" t="s">
        <v>1453</v>
      </c>
      <c r="C41" s="54">
        <f t="shared" si="0"/>
        <v>5</v>
      </c>
      <c r="D41" s="46" t="s">
        <v>1931</v>
      </c>
      <c r="E41" s="46" t="s">
        <v>2296</v>
      </c>
      <c r="F41" s="46" t="s">
        <v>2256</v>
      </c>
      <c r="G41" s="46" t="s">
        <v>2314</v>
      </c>
      <c r="H41" s="46">
        <v>1939</v>
      </c>
      <c r="I41" s="46">
        <v>1939</v>
      </c>
      <c r="J41" s="46" t="s">
        <v>2291</v>
      </c>
      <c r="K41" s="56" t="s">
        <v>34</v>
      </c>
      <c r="L41" s="60" t="s">
        <v>34</v>
      </c>
      <c r="M41" s="59" t="s">
        <v>34</v>
      </c>
      <c r="N41" s="57" t="s">
        <v>2288</v>
      </c>
      <c r="O41" s="59" t="s">
        <v>34</v>
      </c>
      <c r="P41" s="59" t="s">
        <v>34</v>
      </c>
      <c r="Q41" s="56">
        <v>198</v>
      </c>
      <c r="R41" s="57" t="s">
        <v>34</v>
      </c>
      <c r="S41" s="58" t="str">
        <f>IF(ISNA(VLOOKUP($A41,processing!$A:$B,1,0)), "no", "yes")</f>
        <v>yes</v>
      </c>
      <c r="T41" s="58" t="str">
        <f>IF(ISNA(VLOOKUP($A41,outputs!$A:$B,1,0)), "no", "yes")</f>
        <v>yes</v>
      </c>
      <c r="U41" s="58" t="str">
        <f>IF(ISNA(VLOOKUP($A41,accuracy!$A:$B,1,0)), "no", "yes")</f>
        <v>yes</v>
      </c>
      <c r="V41" s="58" t="str">
        <f t="array" ref="V41">INDEX(publications!$A$1:$A$319, MATCH($B41, publications!$B$1:$B$319, 0))</f>
        <v>Anette</v>
      </c>
    </row>
    <row r="42" spans="1:22" ht="13">
      <c r="A42" s="8" t="str">
        <f>CONCATENATE(VLOOKUP($B42,publications!$B:$D,3,0), ".", $C42)</f>
        <v>PBSVU4ID.6</v>
      </c>
      <c r="B42" s="46" t="s">
        <v>1453</v>
      </c>
      <c r="C42" s="54">
        <f t="shared" si="0"/>
        <v>6</v>
      </c>
      <c r="D42" s="46" t="s">
        <v>1931</v>
      </c>
      <c r="E42" s="46" t="s">
        <v>2296</v>
      </c>
      <c r="F42" s="46" t="s">
        <v>2256</v>
      </c>
      <c r="G42" s="46" t="s">
        <v>2314</v>
      </c>
      <c r="H42" s="46">
        <v>1940</v>
      </c>
      <c r="I42" s="46">
        <v>1940</v>
      </c>
      <c r="J42" s="46" t="s">
        <v>2291</v>
      </c>
      <c r="K42" s="56" t="s">
        <v>34</v>
      </c>
      <c r="L42" s="60" t="s">
        <v>34</v>
      </c>
      <c r="M42" s="59" t="s">
        <v>34</v>
      </c>
      <c r="N42" s="57" t="s">
        <v>2288</v>
      </c>
      <c r="O42" s="59" t="s">
        <v>34</v>
      </c>
      <c r="P42" s="59" t="s">
        <v>34</v>
      </c>
      <c r="Q42" s="56">
        <v>82</v>
      </c>
      <c r="R42" s="57" t="s">
        <v>34</v>
      </c>
      <c r="S42" s="58" t="str">
        <f>IF(ISNA(VLOOKUP($A42,processing!$A:$B,1,0)), "no", "yes")</f>
        <v>yes</v>
      </c>
      <c r="T42" s="58" t="str">
        <f>IF(ISNA(VLOOKUP($A42,outputs!$A:$B,1,0)), "no", "yes")</f>
        <v>yes</v>
      </c>
      <c r="U42" s="58" t="str">
        <f>IF(ISNA(VLOOKUP($A42,accuracy!$A:$B,1,0)), "no", "yes")</f>
        <v>yes</v>
      </c>
      <c r="V42" s="58" t="str">
        <f t="array" ref="V42">INDEX(publications!$A$1:$A$319, MATCH($B42, publications!$B$1:$B$319, 0))</f>
        <v>Anette</v>
      </c>
    </row>
    <row r="43" spans="1:22" ht="13">
      <c r="A43" s="8" t="str">
        <f>CONCATENATE(VLOOKUP($B43,publications!$B:$D,3,0), ".", $C43)</f>
        <v>MJIMZDLP.1</v>
      </c>
      <c r="B43" s="46" t="s">
        <v>1455</v>
      </c>
      <c r="C43" s="54">
        <f t="shared" si="0"/>
        <v>1</v>
      </c>
      <c r="D43" s="46" t="s">
        <v>1931</v>
      </c>
      <c r="E43" s="46" t="s">
        <v>1456</v>
      </c>
      <c r="F43" s="46" t="s">
        <v>2256</v>
      </c>
      <c r="G43" s="46" t="s">
        <v>34</v>
      </c>
      <c r="H43" s="46">
        <v>1966</v>
      </c>
      <c r="I43" s="46">
        <v>1966</v>
      </c>
      <c r="J43" s="46" t="s">
        <v>2258</v>
      </c>
      <c r="K43" s="56" t="s">
        <v>34</v>
      </c>
      <c r="L43" s="56" t="s">
        <v>34</v>
      </c>
      <c r="M43" s="56">
        <v>0.13</v>
      </c>
      <c r="N43" s="59" t="s">
        <v>34</v>
      </c>
      <c r="O43" s="62">
        <v>2400</v>
      </c>
      <c r="P43" s="46" t="s">
        <v>2315</v>
      </c>
      <c r="Q43" s="56">
        <v>52</v>
      </c>
      <c r="R43" s="46" t="s">
        <v>2316</v>
      </c>
      <c r="S43" s="58" t="str">
        <f>IF(ISNA(VLOOKUP($A43,processing!$A:$B,1,0)), "no", "yes")</f>
        <v>yes</v>
      </c>
      <c r="T43" s="58" t="str">
        <f>IF(ISNA(VLOOKUP($A43,outputs!$A:$B,1,0)), "no", "yes")</f>
        <v>yes</v>
      </c>
      <c r="U43" s="58" t="str">
        <f>IF(ISNA(VLOOKUP($A43,accuracy!$A:$B,1,0)), "no", "yes")</f>
        <v>yes</v>
      </c>
      <c r="V43" s="58" t="str">
        <f t="array" ref="V43">INDEX(publications!$A$1:$A$319, MATCH($B43, publications!$B$1:$B$319, 0))</f>
        <v>Camillo</v>
      </c>
    </row>
    <row r="44" spans="1:22" ht="13">
      <c r="A44" s="8" t="str">
        <f>CONCATENATE(VLOOKUP($B44,publications!$B:$D,3,0), ".", $C44)</f>
        <v>69S6EE9C.1</v>
      </c>
      <c r="B44" s="46" t="s">
        <v>1457</v>
      </c>
      <c r="C44" s="54">
        <f t="shared" si="0"/>
        <v>1</v>
      </c>
      <c r="D44" s="46" t="s">
        <v>1931</v>
      </c>
      <c r="E44" s="46" t="s">
        <v>2296</v>
      </c>
      <c r="F44" s="46" t="s">
        <v>2256</v>
      </c>
      <c r="G44" s="46" t="s">
        <v>2317</v>
      </c>
      <c r="H44" s="46">
        <v>1938</v>
      </c>
      <c r="I44" s="46">
        <v>1938</v>
      </c>
      <c r="J44" s="46" t="s">
        <v>2291</v>
      </c>
      <c r="K44" s="56" t="s">
        <v>34</v>
      </c>
      <c r="L44" s="56" t="s">
        <v>34</v>
      </c>
      <c r="M44" s="56">
        <v>0.5</v>
      </c>
      <c r="N44" s="57" t="s">
        <v>2288</v>
      </c>
      <c r="O44" s="56">
        <v>1200</v>
      </c>
      <c r="P44" s="46" t="s">
        <v>2315</v>
      </c>
      <c r="Q44" s="56">
        <v>30</v>
      </c>
      <c r="R44" s="46" t="s">
        <v>2318</v>
      </c>
      <c r="S44" s="58" t="str">
        <f>IF(ISNA(VLOOKUP($A44,processing!$A:$B,1,0)), "no", "yes")</f>
        <v>yes</v>
      </c>
      <c r="T44" s="58" t="str">
        <f>IF(ISNA(VLOOKUP($A44,outputs!$A:$B,1,0)), "no", "yes")</f>
        <v>yes</v>
      </c>
      <c r="U44" s="58" t="str">
        <f>IF(ISNA(VLOOKUP($A44,accuracy!$A:$B,1,0)), "no", "yes")</f>
        <v>yes</v>
      </c>
      <c r="V44" s="58" t="str">
        <f t="array" ref="V44">INDEX(publications!$A$1:$A$319, MATCH($B44, publications!$B$1:$B$319, 0))</f>
        <v>Camillo</v>
      </c>
    </row>
    <row r="45" spans="1:22" ht="13">
      <c r="A45" s="8" t="str">
        <f>CONCATENATE(VLOOKUP($B45,publications!$B:$D,3,0), ".", $C45)</f>
        <v>VPA8IRXJ.1</v>
      </c>
      <c r="B45" s="46" t="s">
        <v>1459</v>
      </c>
      <c r="C45" s="54">
        <f t="shared" si="0"/>
        <v>1</v>
      </c>
      <c r="D45" s="46" t="s">
        <v>1931</v>
      </c>
      <c r="E45" s="46" t="s">
        <v>2305</v>
      </c>
      <c r="F45" s="46" t="s">
        <v>22</v>
      </c>
      <c r="G45" s="9" t="s">
        <v>2306</v>
      </c>
      <c r="H45" s="46">
        <v>1956</v>
      </c>
      <c r="I45" s="46">
        <v>1956</v>
      </c>
      <c r="J45" s="46" t="s">
        <v>2258</v>
      </c>
      <c r="K45" s="56">
        <v>3900</v>
      </c>
      <c r="L45" s="56" t="s">
        <v>34</v>
      </c>
      <c r="M45" s="56">
        <v>0.26</v>
      </c>
      <c r="N45" s="59" t="s">
        <v>34</v>
      </c>
      <c r="O45" s="56">
        <v>2500</v>
      </c>
      <c r="P45" s="46" t="s">
        <v>2315</v>
      </c>
      <c r="Q45" s="56">
        <v>3</v>
      </c>
      <c r="R45" s="46" t="s">
        <v>2319</v>
      </c>
      <c r="S45" s="58" t="str">
        <f>IF(ISNA(VLOOKUP($A45,processing!$A:$B,1,0)), "no", "yes")</f>
        <v>yes</v>
      </c>
      <c r="T45" s="58" t="str">
        <f>IF(ISNA(VLOOKUP($A45,outputs!$A:$B,1,0)), "no", "yes")</f>
        <v>yes</v>
      </c>
      <c r="U45" s="58" t="str">
        <f>IF(ISNA(VLOOKUP($A45,accuracy!$A:$B,1,0)), "no", "yes")</f>
        <v>yes</v>
      </c>
      <c r="V45" s="58" t="str">
        <f t="array" ref="V45">INDEX(publications!$A$1:$A$319, MATCH($B45, publications!$B$1:$B$319, 0))</f>
        <v>Livia</v>
      </c>
    </row>
    <row r="46" spans="1:22" ht="13">
      <c r="A46" s="8" t="str">
        <f>CONCATENATE(VLOOKUP($B46,publications!$B:$D,3,0), ".", $C46)</f>
        <v>ANVHQVC3.1</v>
      </c>
      <c r="B46" s="46" t="s">
        <v>1461</v>
      </c>
      <c r="C46" s="54">
        <f t="shared" si="0"/>
        <v>1</v>
      </c>
      <c r="D46" s="46" t="s">
        <v>1931</v>
      </c>
      <c r="E46" s="46" t="s">
        <v>2255</v>
      </c>
      <c r="F46" s="46" t="s">
        <v>2256</v>
      </c>
      <c r="G46" s="46" t="s">
        <v>34</v>
      </c>
      <c r="H46" s="46">
        <v>2003</v>
      </c>
      <c r="I46" s="46">
        <v>2003</v>
      </c>
      <c r="J46" s="46" t="s">
        <v>2291</v>
      </c>
      <c r="K46" s="56" t="s">
        <v>34</v>
      </c>
      <c r="L46" s="56" t="s">
        <v>34</v>
      </c>
      <c r="M46" s="56">
        <v>0.12</v>
      </c>
      <c r="N46" s="57" t="s">
        <v>2320</v>
      </c>
      <c r="O46" s="59" t="s">
        <v>34</v>
      </c>
      <c r="P46" s="59" t="s">
        <v>34</v>
      </c>
      <c r="Q46" s="59" t="s">
        <v>34</v>
      </c>
      <c r="R46" s="46" t="s">
        <v>2321</v>
      </c>
      <c r="S46" s="58" t="str">
        <f>IF(ISNA(VLOOKUP($A46,processing!$A:$B,1,0)), "no", "yes")</f>
        <v>yes</v>
      </c>
      <c r="T46" s="58" t="str">
        <f>IF(ISNA(VLOOKUP($A46,outputs!$A:$B,1,0)), "no", "yes")</f>
        <v>yes</v>
      </c>
      <c r="U46" s="58" t="str">
        <f>IF(ISNA(VLOOKUP($A46,accuracy!$A:$B,1,0)), "no", "yes")</f>
        <v>yes</v>
      </c>
      <c r="V46" s="58" t="str">
        <f t="array" ref="V46">INDEX(publications!$A$1:$A$319, MATCH($B46, publications!$B$1:$B$319, 0))</f>
        <v>Livia</v>
      </c>
    </row>
    <row r="47" spans="1:22" ht="13">
      <c r="A47" s="8" t="str">
        <f>CONCATENATE(VLOOKUP($B47,publications!$B:$D,3,0), ".", $C47)</f>
        <v>ANVHQVC3.2</v>
      </c>
      <c r="B47" s="46" t="s">
        <v>1461</v>
      </c>
      <c r="C47" s="54">
        <f t="shared" si="0"/>
        <v>2</v>
      </c>
      <c r="D47" s="46" t="s">
        <v>1931</v>
      </c>
      <c r="E47" s="46" t="s">
        <v>2255</v>
      </c>
      <c r="F47" s="46" t="s">
        <v>2256</v>
      </c>
      <c r="G47" s="46" t="s">
        <v>34</v>
      </c>
      <c r="H47" s="46">
        <v>2004</v>
      </c>
      <c r="I47" s="46">
        <v>2004</v>
      </c>
      <c r="J47" s="46" t="s">
        <v>2291</v>
      </c>
      <c r="K47" s="56" t="s">
        <v>34</v>
      </c>
      <c r="L47" s="56" t="s">
        <v>34</v>
      </c>
      <c r="M47" s="56">
        <v>0.15</v>
      </c>
      <c r="N47" s="57" t="s">
        <v>2322</v>
      </c>
      <c r="O47" s="59" t="s">
        <v>34</v>
      </c>
      <c r="P47" s="59" t="s">
        <v>34</v>
      </c>
      <c r="Q47" s="59" t="s">
        <v>34</v>
      </c>
      <c r="R47" s="46" t="s">
        <v>2321</v>
      </c>
      <c r="S47" s="58" t="str">
        <f>IF(ISNA(VLOOKUP($A47,processing!$A:$B,1,0)), "no", "yes")</f>
        <v>yes</v>
      </c>
      <c r="T47" s="58" t="str">
        <f>IF(ISNA(VLOOKUP($A47,outputs!$A:$B,1,0)), "no", "yes")</f>
        <v>yes</v>
      </c>
      <c r="U47" s="58" t="str">
        <f>IF(ISNA(VLOOKUP($A47,accuracy!$A:$B,1,0)), "no", "yes")</f>
        <v>yes</v>
      </c>
      <c r="V47" s="58" t="str">
        <f t="array" ref="V47">INDEX(publications!$A$1:$A$319, MATCH($B47, publications!$B$1:$B$319, 0))</f>
        <v>Livia</v>
      </c>
    </row>
    <row r="48" spans="1:22" ht="13">
      <c r="A48" s="8" t="str">
        <f>CONCATENATE(VLOOKUP($B48,publications!$B:$D,3,0), ".", $C48)</f>
        <v>ANVHQVC3.3</v>
      </c>
      <c r="B48" s="46" t="s">
        <v>1461</v>
      </c>
      <c r="C48" s="54">
        <f t="shared" si="0"/>
        <v>3</v>
      </c>
      <c r="D48" s="46" t="s">
        <v>1931</v>
      </c>
      <c r="E48" s="46" t="s">
        <v>2255</v>
      </c>
      <c r="F48" s="46" t="s">
        <v>2256</v>
      </c>
      <c r="G48" s="46" t="s">
        <v>34</v>
      </c>
      <c r="H48" s="46">
        <v>1970</v>
      </c>
      <c r="I48" s="46">
        <v>1970</v>
      </c>
      <c r="J48" s="46" t="s">
        <v>2291</v>
      </c>
      <c r="K48" s="56" t="s">
        <v>34</v>
      </c>
      <c r="L48" s="56" t="s">
        <v>34</v>
      </c>
      <c r="M48" s="56">
        <v>0.23</v>
      </c>
      <c r="N48" s="57" t="s">
        <v>2288</v>
      </c>
      <c r="O48" s="59" t="s">
        <v>34</v>
      </c>
      <c r="P48" s="59" t="s">
        <v>34</v>
      </c>
      <c r="Q48" s="59" t="s">
        <v>34</v>
      </c>
      <c r="R48" s="46" t="s">
        <v>2321</v>
      </c>
      <c r="S48" s="58" t="str">
        <f>IF(ISNA(VLOOKUP($A48,processing!$A:$B,1,0)), "no", "yes")</f>
        <v>yes</v>
      </c>
      <c r="T48" s="58" t="str">
        <f>IF(ISNA(VLOOKUP($A48,outputs!$A:$B,1,0)), "no", "yes")</f>
        <v>yes</v>
      </c>
      <c r="U48" s="58" t="str">
        <f>IF(ISNA(VLOOKUP($A48,accuracy!$A:$B,1,0)), "no", "yes")</f>
        <v>yes</v>
      </c>
      <c r="V48" s="58" t="str">
        <f t="array" ref="V48">INDEX(publications!$A$1:$A$319, MATCH($B48, publications!$B$1:$B$319, 0))</f>
        <v>Livia</v>
      </c>
    </row>
    <row r="49" spans="1:22" ht="13">
      <c r="A49" s="8" t="str">
        <f>CONCATENATE(VLOOKUP($B49,publications!$B:$D,3,0), ".", $C49)</f>
        <v>ANVHQVC3.4</v>
      </c>
      <c r="B49" s="46" t="s">
        <v>1461</v>
      </c>
      <c r="C49" s="54">
        <f t="shared" si="0"/>
        <v>4</v>
      </c>
      <c r="D49" s="46" t="s">
        <v>1931</v>
      </c>
      <c r="E49" s="46" t="s">
        <v>2255</v>
      </c>
      <c r="F49" s="46" t="s">
        <v>2256</v>
      </c>
      <c r="G49" s="46" t="s">
        <v>34</v>
      </c>
      <c r="H49" s="46">
        <v>1988</v>
      </c>
      <c r="I49" s="46">
        <v>1988</v>
      </c>
      <c r="J49" s="46" t="s">
        <v>2291</v>
      </c>
      <c r="K49" s="56" t="s">
        <v>34</v>
      </c>
      <c r="L49" s="56" t="s">
        <v>34</v>
      </c>
      <c r="M49" s="56">
        <v>0.24</v>
      </c>
      <c r="N49" s="57" t="s">
        <v>2323</v>
      </c>
      <c r="O49" s="59" t="s">
        <v>34</v>
      </c>
      <c r="P49" s="59" t="s">
        <v>34</v>
      </c>
      <c r="Q49" s="59" t="s">
        <v>34</v>
      </c>
      <c r="R49" s="46" t="s">
        <v>2321</v>
      </c>
      <c r="S49" s="58" t="str">
        <f>IF(ISNA(VLOOKUP($A49,processing!$A:$B,1,0)), "no", "yes")</f>
        <v>yes</v>
      </c>
      <c r="T49" s="58" t="str">
        <f>IF(ISNA(VLOOKUP($A49,outputs!$A:$B,1,0)), "no", "yes")</f>
        <v>yes</v>
      </c>
      <c r="U49" s="58" t="str">
        <f>IF(ISNA(VLOOKUP($A49,accuracy!$A:$B,1,0)), "no", "yes")</f>
        <v>yes</v>
      </c>
      <c r="V49" s="58" t="str">
        <f t="array" ref="V49">INDEX(publications!$A$1:$A$319, MATCH($B49, publications!$B$1:$B$319, 0))</f>
        <v>Livia</v>
      </c>
    </row>
    <row r="50" spans="1:22" ht="13">
      <c r="A50" s="8" t="str">
        <f>CONCATENATE(VLOOKUP($B50,publications!$B:$D,3,0), ".", $C50)</f>
        <v>ANVHQVC3.5</v>
      </c>
      <c r="B50" s="46" t="s">
        <v>1461</v>
      </c>
      <c r="C50" s="54">
        <f t="shared" si="0"/>
        <v>5</v>
      </c>
      <c r="D50" s="46" t="s">
        <v>1931</v>
      </c>
      <c r="E50" s="46" t="s">
        <v>2296</v>
      </c>
      <c r="F50" s="46" t="s">
        <v>2256</v>
      </c>
      <c r="G50" s="9" t="s">
        <v>2324</v>
      </c>
      <c r="H50" s="46">
        <v>1957</v>
      </c>
      <c r="I50" s="46">
        <v>1957</v>
      </c>
      <c r="J50" s="46" t="s">
        <v>2291</v>
      </c>
      <c r="K50" s="56" t="s">
        <v>34</v>
      </c>
      <c r="L50" s="56" t="s">
        <v>34</v>
      </c>
      <c r="M50" s="56">
        <v>0.72</v>
      </c>
      <c r="N50" s="57" t="s">
        <v>2262</v>
      </c>
      <c r="O50" s="59" t="s">
        <v>34</v>
      </c>
      <c r="P50" s="59" t="s">
        <v>34</v>
      </c>
      <c r="Q50" s="59" t="s">
        <v>34</v>
      </c>
      <c r="R50" s="46" t="s">
        <v>2325</v>
      </c>
      <c r="S50" s="58" t="str">
        <f>IF(ISNA(VLOOKUP($A50,processing!$A:$B,1,0)), "no", "yes")</f>
        <v>yes</v>
      </c>
      <c r="T50" s="58" t="str">
        <f>IF(ISNA(VLOOKUP($A50,outputs!$A:$B,1,0)), "no", "yes")</f>
        <v>yes</v>
      </c>
      <c r="U50" s="58" t="str">
        <f>IF(ISNA(VLOOKUP($A50,accuracy!$A:$B,1,0)), "no", "yes")</f>
        <v>yes</v>
      </c>
      <c r="V50" s="58" t="str">
        <f t="array" ref="V50">INDEX(publications!$A$1:$A$319, MATCH($B50, publications!$B$1:$B$319, 0))</f>
        <v>Livia</v>
      </c>
    </row>
    <row r="51" spans="1:22" ht="13">
      <c r="A51" s="8" t="str">
        <f>CONCATENATE(VLOOKUP($B51,publications!$B:$D,3,0), ".", $C51)</f>
        <v>RFLJ9CDM.1</v>
      </c>
      <c r="B51" s="46" t="s">
        <v>1463</v>
      </c>
      <c r="C51" s="54">
        <f t="shared" si="0"/>
        <v>1</v>
      </c>
      <c r="D51" s="46" t="s">
        <v>1931</v>
      </c>
      <c r="E51" s="46" t="s">
        <v>2326</v>
      </c>
      <c r="F51" s="46" t="s">
        <v>22</v>
      </c>
      <c r="G51" s="46" t="s">
        <v>2327</v>
      </c>
      <c r="H51" s="46">
        <v>1986</v>
      </c>
      <c r="I51" s="46">
        <v>1986</v>
      </c>
      <c r="J51" s="46" t="s">
        <v>2328</v>
      </c>
      <c r="K51" s="56">
        <v>10000</v>
      </c>
      <c r="L51" s="60" t="s">
        <v>34</v>
      </c>
      <c r="M51" s="56">
        <v>1.54</v>
      </c>
      <c r="N51" s="57" t="s">
        <v>2322</v>
      </c>
      <c r="O51" s="59" t="s">
        <v>34</v>
      </c>
      <c r="P51" s="59" t="s">
        <v>34</v>
      </c>
      <c r="Q51" s="56">
        <v>10</v>
      </c>
      <c r="R51" s="46" t="s">
        <v>2329</v>
      </c>
      <c r="S51" s="58" t="str">
        <f>IF(ISNA(VLOOKUP($A51,processing!$A:$B,1,0)), "no", "yes")</f>
        <v>yes</v>
      </c>
      <c r="T51" s="58" t="str">
        <f>IF(ISNA(VLOOKUP($A51,outputs!$A:$B,1,0)), "no", "yes")</f>
        <v>yes</v>
      </c>
      <c r="U51" s="58" t="str">
        <f>IF(ISNA(VLOOKUP($A51,accuracy!$A:$B,1,0)), "no", "yes")</f>
        <v>yes</v>
      </c>
      <c r="V51" s="58" t="str">
        <f t="array" ref="V51">INDEX(publications!$A$1:$A$319, MATCH($B51, publications!$B$1:$B$319, 0))</f>
        <v>Livia</v>
      </c>
    </row>
    <row r="52" spans="1:22" ht="13">
      <c r="A52" s="8" t="str">
        <f>CONCATENATE(VLOOKUP($B52,publications!$B:$D,3,0), ".", $C52)</f>
        <v>RFLJ9CDM.2</v>
      </c>
      <c r="B52" s="46" t="s">
        <v>1463</v>
      </c>
      <c r="C52" s="54">
        <f t="shared" si="0"/>
        <v>2</v>
      </c>
      <c r="D52" s="46" t="s">
        <v>1931</v>
      </c>
      <c r="E52" s="46" t="s">
        <v>2326</v>
      </c>
      <c r="F52" s="46" t="s">
        <v>22</v>
      </c>
      <c r="G52" s="46" t="s">
        <v>2327</v>
      </c>
      <c r="H52" s="6">
        <v>1977</v>
      </c>
      <c r="I52" s="6">
        <v>1977</v>
      </c>
      <c r="J52" s="46" t="s">
        <v>2328</v>
      </c>
      <c r="K52" s="56">
        <v>5000</v>
      </c>
      <c r="L52" s="60" t="s">
        <v>34</v>
      </c>
      <c r="M52" s="56">
        <v>1.59</v>
      </c>
      <c r="N52" s="57" t="s">
        <v>2322</v>
      </c>
      <c r="O52" s="59" t="s">
        <v>34</v>
      </c>
      <c r="P52" s="59" t="s">
        <v>34</v>
      </c>
      <c r="Q52" s="56">
        <v>11</v>
      </c>
      <c r="R52" s="46" t="s">
        <v>2330</v>
      </c>
      <c r="S52" s="58" t="str">
        <f>IF(ISNA(VLOOKUP($A52,processing!$A:$B,1,0)), "no", "yes")</f>
        <v>yes</v>
      </c>
      <c r="T52" s="58" t="str">
        <f>IF(ISNA(VLOOKUP($A52,outputs!$A:$B,1,0)), "no", "yes")</f>
        <v>yes</v>
      </c>
      <c r="U52" s="58" t="str">
        <f>IF(ISNA(VLOOKUP($A52,accuracy!$A:$B,1,0)), "no", "yes")</f>
        <v>yes</v>
      </c>
      <c r="V52" s="58" t="str">
        <f t="array" ref="V52">INDEX(publications!$A$1:$A$319, MATCH($B52, publications!$B$1:$B$319, 0))</f>
        <v>Livia</v>
      </c>
    </row>
    <row r="53" spans="1:22" ht="13">
      <c r="A53" s="8" t="str">
        <f>CONCATENATE(VLOOKUP($B53,publications!$B:$D,3,0), ".", $C53)</f>
        <v>RFLJ9CDM.3</v>
      </c>
      <c r="B53" s="46" t="s">
        <v>1463</v>
      </c>
      <c r="C53" s="54">
        <f t="shared" si="0"/>
        <v>3</v>
      </c>
      <c r="D53" s="46" t="s">
        <v>1931</v>
      </c>
      <c r="E53" s="46" t="s">
        <v>2326</v>
      </c>
      <c r="F53" s="46" t="s">
        <v>22</v>
      </c>
      <c r="G53" s="46" t="s">
        <v>2327</v>
      </c>
      <c r="H53" s="46">
        <v>1969</v>
      </c>
      <c r="I53" s="46">
        <v>1969</v>
      </c>
      <c r="J53" s="46" t="s">
        <v>2328</v>
      </c>
      <c r="K53" s="56">
        <v>6100</v>
      </c>
      <c r="L53" s="60" t="s">
        <v>34</v>
      </c>
      <c r="M53" s="56">
        <v>1.86</v>
      </c>
      <c r="N53" s="57" t="s">
        <v>2331</v>
      </c>
      <c r="O53" s="59" t="s">
        <v>34</v>
      </c>
      <c r="P53" s="59" t="s">
        <v>34</v>
      </c>
      <c r="Q53" s="56">
        <v>17</v>
      </c>
      <c r="R53" s="46" t="s">
        <v>2330</v>
      </c>
      <c r="S53" s="58" t="str">
        <f>IF(ISNA(VLOOKUP($A53,processing!$A:$B,1,0)), "no", "yes")</f>
        <v>yes</v>
      </c>
      <c r="T53" s="58" t="str">
        <f>IF(ISNA(VLOOKUP($A53,outputs!$A:$B,1,0)), "no", "yes")</f>
        <v>yes</v>
      </c>
      <c r="U53" s="58" t="str">
        <f>IF(ISNA(VLOOKUP($A53,accuracy!$A:$B,1,0)), "no", "yes")</f>
        <v>yes</v>
      </c>
      <c r="V53" s="58" t="str">
        <f t="array" ref="V53">INDEX(publications!$A$1:$A$319, MATCH($B53, publications!$B$1:$B$319, 0))</f>
        <v>Livia</v>
      </c>
    </row>
    <row r="54" spans="1:22" ht="13">
      <c r="A54" s="8" t="str">
        <f>CONCATENATE(VLOOKUP($B54,publications!$B:$D,3,0), ".", $C54)</f>
        <v>DIS2XCPI.1</v>
      </c>
      <c r="B54" s="46" t="s">
        <v>1465</v>
      </c>
      <c r="C54" s="54">
        <f t="shared" si="0"/>
        <v>1</v>
      </c>
      <c r="D54" s="46" t="s">
        <v>1931</v>
      </c>
      <c r="E54" s="46" t="s">
        <v>2326</v>
      </c>
      <c r="F54" s="46" t="s">
        <v>2256</v>
      </c>
      <c r="G54" s="46" t="s">
        <v>2332</v>
      </c>
      <c r="H54" s="46">
        <v>1966</v>
      </c>
      <c r="I54" s="46">
        <v>1966</v>
      </c>
      <c r="J54" s="46" t="s">
        <v>2258</v>
      </c>
      <c r="K54" s="56">
        <v>5400</v>
      </c>
      <c r="L54" s="56" t="s">
        <v>34</v>
      </c>
      <c r="M54" s="56">
        <v>0.12</v>
      </c>
      <c r="N54" s="57" t="s">
        <v>2333</v>
      </c>
      <c r="O54" s="59" t="s">
        <v>34</v>
      </c>
      <c r="P54" s="59" t="s">
        <v>34</v>
      </c>
      <c r="Q54" s="56">
        <v>11</v>
      </c>
      <c r="R54" s="46" t="s">
        <v>2334</v>
      </c>
      <c r="S54" s="58" t="str">
        <f>IF(ISNA(VLOOKUP($A54,processing!$A:$B,1,0)), "no", "yes")</f>
        <v>yes</v>
      </c>
      <c r="T54" s="58" t="str">
        <f>IF(ISNA(VLOOKUP($A54,outputs!$A:$B,1,0)), "no", "yes")</f>
        <v>yes</v>
      </c>
      <c r="U54" s="58" t="str">
        <f>IF(ISNA(VLOOKUP($A54,accuracy!$A:$B,1,0)), "no", "yes")</f>
        <v>yes</v>
      </c>
      <c r="V54" s="58" t="str">
        <f t="array" ref="V54">INDEX(publications!$A$1:$A$319, MATCH($B54, publications!$B$1:$B$319, 0))</f>
        <v>Camillo</v>
      </c>
    </row>
    <row r="55" spans="1:22" ht="13">
      <c r="A55" s="8" t="str">
        <f>CONCATENATE(VLOOKUP($B55,publications!$B:$D,3,0), ".", $C55)</f>
        <v>DIS2XCPI.2</v>
      </c>
      <c r="B55" s="46" t="s">
        <v>1465</v>
      </c>
      <c r="C55" s="54">
        <f t="shared" si="0"/>
        <v>2</v>
      </c>
      <c r="D55" s="46" t="s">
        <v>1931</v>
      </c>
      <c r="E55" s="46" t="s">
        <v>2326</v>
      </c>
      <c r="F55" s="46" t="s">
        <v>2256</v>
      </c>
      <c r="G55" s="46" t="s">
        <v>2332</v>
      </c>
      <c r="H55" s="46">
        <v>1971</v>
      </c>
      <c r="I55" s="46">
        <v>1971</v>
      </c>
      <c r="J55" s="46" t="s">
        <v>2258</v>
      </c>
      <c r="K55" s="56">
        <v>4000</v>
      </c>
      <c r="L55" s="56" t="s">
        <v>34</v>
      </c>
      <c r="M55" s="56">
        <v>0.12</v>
      </c>
      <c r="N55" s="57" t="s">
        <v>2335</v>
      </c>
      <c r="O55" s="59" t="s">
        <v>34</v>
      </c>
      <c r="P55" s="59" t="s">
        <v>34</v>
      </c>
      <c r="Q55" s="56">
        <v>19</v>
      </c>
      <c r="R55" s="46" t="s">
        <v>2336</v>
      </c>
      <c r="S55" s="58" t="str">
        <f>IF(ISNA(VLOOKUP($A55,processing!$A:$B,1,0)), "no", "yes")</f>
        <v>yes</v>
      </c>
      <c r="T55" s="58" t="str">
        <f>IF(ISNA(VLOOKUP($A55,outputs!$A:$B,1,0)), "no", "yes")</f>
        <v>yes</v>
      </c>
      <c r="U55" s="58" t="str">
        <f>IF(ISNA(VLOOKUP($A55,accuracy!$A:$B,1,0)), "no", "yes")</f>
        <v>yes</v>
      </c>
      <c r="V55" s="58" t="str">
        <f t="array" ref="V55">INDEX(publications!$A$1:$A$319, MATCH($B55, publications!$B$1:$B$319, 0))</f>
        <v>Camillo</v>
      </c>
    </row>
    <row r="56" spans="1:22" ht="13">
      <c r="A56" s="8" t="str">
        <f>CONCATENATE(VLOOKUP($B56,publications!$B:$D,3,0), ".", $C56)</f>
        <v>DIS2XCPI.3</v>
      </c>
      <c r="B56" s="46" t="s">
        <v>1465</v>
      </c>
      <c r="C56" s="54">
        <f t="shared" si="0"/>
        <v>3</v>
      </c>
      <c r="D56" s="46" t="s">
        <v>1931</v>
      </c>
      <c r="E56" s="46" t="s">
        <v>2326</v>
      </c>
      <c r="F56" s="46" t="s">
        <v>2256</v>
      </c>
      <c r="G56" s="46" t="s">
        <v>2332</v>
      </c>
      <c r="H56" s="46">
        <v>1986</v>
      </c>
      <c r="I56" s="46">
        <v>1986</v>
      </c>
      <c r="J56" s="46" t="s">
        <v>2258</v>
      </c>
      <c r="K56" s="56">
        <v>10000</v>
      </c>
      <c r="L56" s="56" t="s">
        <v>34</v>
      </c>
      <c r="M56" s="56">
        <v>0.15</v>
      </c>
      <c r="N56" s="57" t="s">
        <v>2322</v>
      </c>
      <c r="O56" s="59" t="s">
        <v>34</v>
      </c>
      <c r="P56" s="59" t="s">
        <v>34</v>
      </c>
      <c r="Q56" s="56">
        <v>11</v>
      </c>
      <c r="R56" s="46" t="s">
        <v>2337</v>
      </c>
      <c r="S56" s="58" t="str">
        <f>IF(ISNA(VLOOKUP($A56,processing!$A:$B,1,0)), "no", "yes")</f>
        <v>yes</v>
      </c>
      <c r="T56" s="58" t="str">
        <f>IF(ISNA(VLOOKUP($A56,outputs!$A:$B,1,0)), "no", "yes")</f>
        <v>yes</v>
      </c>
      <c r="U56" s="58" t="str">
        <f>IF(ISNA(VLOOKUP($A56,accuracy!$A:$B,1,0)), "no", "yes")</f>
        <v>yes</v>
      </c>
      <c r="V56" s="58" t="str">
        <f t="array" ref="V56">INDEX(publications!$A$1:$A$319, MATCH($B56, publications!$B$1:$B$319, 0))</f>
        <v>Camillo</v>
      </c>
    </row>
    <row r="57" spans="1:22" ht="13">
      <c r="A57" s="8" t="str">
        <f>CONCATENATE(VLOOKUP($B57,publications!$B:$D,3,0), ".", $C57)</f>
        <v>DIS2XCPI.4</v>
      </c>
      <c r="B57" s="46" t="s">
        <v>1465</v>
      </c>
      <c r="C57" s="54">
        <f t="shared" si="0"/>
        <v>4</v>
      </c>
      <c r="D57" s="46" t="s">
        <v>1931</v>
      </c>
      <c r="E57" s="46" t="s">
        <v>2326</v>
      </c>
      <c r="F57" s="46" t="s">
        <v>2256</v>
      </c>
      <c r="G57" s="46" t="s">
        <v>2332</v>
      </c>
      <c r="H57" s="46">
        <v>1977</v>
      </c>
      <c r="I57" s="46">
        <v>1977</v>
      </c>
      <c r="J57" s="46" t="s">
        <v>2258</v>
      </c>
      <c r="K57" s="56">
        <v>5000</v>
      </c>
      <c r="L57" s="56" t="s">
        <v>34</v>
      </c>
      <c r="M57" s="56">
        <v>0.16</v>
      </c>
      <c r="N57" s="57" t="s">
        <v>2322</v>
      </c>
      <c r="O57" s="59" t="s">
        <v>34</v>
      </c>
      <c r="P57" s="59" t="s">
        <v>34</v>
      </c>
      <c r="Q57" s="56">
        <v>16</v>
      </c>
      <c r="R57" s="46" t="s">
        <v>2336</v>
      </c>
      <c r="S57" s="58" t="str">
        <f>IF(ISNA(VLOOKUP($A57,processing!$A:$B,1,0)), "no", "yes")</f>
        <v>yes</v>
      </c>
      <c r="T57" s="58" t="str">
        <f>IF(ISNA(VLOOKUP($A57,outputs!$A:$B,1,0)), "no", "yes")</f>
        <v>yes</v>
      </c>
      <c r="U57" s="58" t="str">
        <f>IF(ISNA(VLOOKUP($A57,accuracy!$A:$B,1,0)), "no", "yes")</f>
        <v>yes</v>
      </c>
      <c r="V57" s="58" t="str">
        <f t="array" ref="V57">INDEX(publications!$A$1:$A$319, MATCH($B57, publications!$B$1:$B$319, 0))</f>
        <v>Camillo</v>
      </c>
    </row>
    <row r="58" spans="1:22" ht="13">
      <c r="A58" s="8" t="str">
        <f>CONCATENATE(VLOOKUP($B58,publications!$B:$D,3,0), ".", $C58)</f>
        <v>DIS2XCPI.5</v>
      </c>
      <c r="B58" s="46" t="s">
        <v>1465</v>
      </c>
      <c r="C58" s="54">
        <f t="shared" si="0"/>
        <v>5</v>
      </c>
      <c r="D58" s="46" t="s">
        <v>1931</v>
      </c>
      <c r="E58" s="46" t="s">
        <v>2326</v>
      </c>
      <c r="F58" s="46" t="s">
        <v>2256</v>
      </c>
      <c r="G58" s="46" t="s">
        <v>2332</v>
      </c>
      <c r="H58" s="46">
        <v>1946</v>
      </c>
      <c r="I58" s="46">
        <v>1946</v>
      </c>
      <c r="J58" s="46" t="s">
        <v>2258</v>
      </c>
      <c r="K58" s="56">
        <v>11200</v>
      </c>
      <c r="L58" s="56" t="s">
        <v>34</v>
      </c>
      <c r="M58" s="56">
        <v>0.51</v>
      </c>
      <c r="N58" s="57" t="s">
        <v>2338</v>
      </c>
      <c r="O58" s="59" t="s">
        <v>34</v>
      </c>
      <c r="P58" s="59" t="s">
        <v>34</v>
      </c>
      <c r="Q58" s="56">
        <v>15</v>
      </c>
      <c r="R58" s="46" t="s">
        <v>2339</v>
      </c>
      <c r="S58" s="58" t="str">
        <f>IF(ISNA(VLOOKUP($A58,processing!$A:$B,1,0)), "no", "yes")</f>
        <v>yes</v>
      </c>
      <c r="T58" s="58" t="str">
        <f>IF(ISNA(VLOOKUP($A58,outputs!$A:$B,1,0)), "no", "yes")</f>
        <v>yes</v>
      </c>
      <c r="U58" s="58" t="str">
        <f>IF(ISNA(VLOOKUP($A58,accuracy!$A:$B,1,0)), "no", "yes")</f>
        <v>yes</v>
      </c>
      <c r="V58" s="58" t="str">
        <f t="array" ref="V58">INDEX(publications!$A$1:$A$319, MATCH($B58, publications!$B$1:$B$319, 0))</f>
        <v>Camillo</v>
      </c>
    </row>
    <row r="59" spans="1:22" ht="13">
      <c r="A59" s="8" t="str">
        <f>CONCATENATE(VLOOKUP($B59,publications!$B:$D,3,0), ".", $C59)</f>
        <v>RWU3ALN9.1</v>
      </c>
      <c r="B59" s="46" t="s">
        <v>1467</v>
      </c>
      <c r="C59" s="54">
        <f t="shared" si="0"/>
        <v>1</v>
      </c>
      <c r="D59" s="46" t="s">
        <v>1931</v>
      </c>
      <c r="E59" s="46" t="s">
        <v>2340</v>
      </c>
      <c r="F59" s="46" t="s">
        <v>2256</v>
      </c>
      <c r="G59" s="6" t="s">
        <v>2341</v>
      </c>
      <c r="H59" s="46">
        <v>1961</v>
      </c>
      <c r="I59" s="46">
        <v>1961</v>
      </c>
      <c r="J59" s="46" t="s">
        <v>2258</v>
      </c>
      <c r="K59" s="56" t="s">
        <v>34</v>
      </c>
      <c r="L59" s="60" t="s">
        <v>34</v>
      </c>
      <c r="M59" s="59" t="s">
        <v>34</v>
      </c>
      <c r="N59" s="57" t="s">
        <v>2342</v>
      </c>
      <c r="O59" s="56">
        <v>1200</v>
      </c>
      <c r="P59" s="46" t="s">
        <v>2315</v>
      </c>
      <c r="Q59" s="56">
        <v>31</v>
      </c>
      <c r="R59" s="46" t="s">
        <v>2343</v>
      </c>
      <c r="S59" s="58" t="str">
        <f>IF(ISNA(VLOOKUP($A59,processing!$A:$B,1,0)), "no", "yes")</f>
        <v>yes</v>
      </c>
      <c r="T59" s="58" t="str">
        <f>IF(ISNA(VLOOKUP($A59,outputs!$A:$B,1,0)), "no", "yes")</f>
        <v>yes</v>
      </c>
      <c r="U59" s="58" t="str">
        <f>IF(ISNA(VLOOKUP($A59,accuracy!$A:$B,1,0)), "no", "yes")</f>
        <v>yes</v>
      </c>
      <c r="V59" s="58" t="str">
        <f t="array" ref="V59">INDEX(publications!$A$1:$A$319, MATCH($B59, publications!$B$1:$B$319, 0))</f>
        <v>Livia</v>
      </c>
    </row>
    <row r="60" spans="1:22" ht="13">
      <c r="A60" s="8" t="str">
        <f>CONCATENATE(VLOOKUP($B60,publications!$B:$D,3,0), ".", $C60)</f>
        <v>U3Q4U35X.1</v>
      </c>
      <c r="B60" s="46" t="s">
        <v>1469</v>
      </c>
      <c r="C60" s="54">
        <f t="shared" si="0"/>
        <v>1</v>
      </c>
      <c r="D60" s="46" t="s">
        <v>1950</v>
      </c>
      <c r="E60" s="46" t="s">
        <v>2296</v>
      </c>
      <c r="F60" s="46" t="s">
        <v>22</v>
      </c>
      <c r="G60" s="46" t="s">
        <v>2297</v>
      </c>
      <c r="H60" s="46">
        <v>1968</v>
      </c>
      <c r="I60" s="46">
        <v>1968</v>
      </c>
      <c r="J60" s="46" t="s">
        <v>2258</v>
      </c>
      <c r="K60" s="56" t="s">
        <v>34</v>
      </c>
      <c r="L60" s="56" t="s">
        <v>34</v>
      </c>
      <c r="M60" s="56">
        <v>10</v>
      </c>
      <c r="N60" s="59" t="s">
        <v>34</v>
      </c>
      <c r="O60" s="56">
        <v>7</v>
      </c>
      <c r="P60" s="46" t="s">
        <v>2260</v>
      </c>
      <c r="Q60" s="56">
        <v>2</v>
      </c>
      <c r="R60" s="46" t="s">
        <v>2313</v>
      </c>
      <c r="S60" s="58" t="str">
        <f>IF(ISNA(VLOOKUP($A60,processing!$A:$B,1,0)), "no", "yes")</f>
        <v>yes</v>
      </c>
      <c r="T60" s="58" t="str">
        <f>IF(ISNA(VLOOKUP($A60,outputs!$A:$B,1,0)), "no", "yes")</f>
        <v>yes</v>
      </c>
      <c r="U60" s="58" t="str">
        <f>IF(ISNA(VLOOKUP($A60,accuracy!$A:$B,1,0)), "no", "yes")</f>
        <v>yes</v>
      </c>
      <c r="V60" s="58" t="str">
        <f t="array" ref="V60">INDEX(publications!$A$1:$A$319, MATCH($B60, publications!$B$1:$B$319, 0))</f>
        <v>Bob</v>
      </c>
    </row>
    <row r="61" spans="1:22" ht="13">
      <c r="A61" s="8" t="str">
        <f>CONCATENATE(VLOOKUP($B61,publications!$B:$D,3,0), ".", $C61)</f>
        <v>U3Q4U35X.2</v>
      </c>
      <c r="B61" s="46" t="s">
        <v>1469</v>
      </c>
      <c r="C61" s="54">
        <f t="shared" si="0"/>
        <v>2</v>
      </c>
      <c r="D61" s="46" t="s">
        <v>1950</v>
      </c>
      <c r="E61" s="46" t="s">
        <v>2296</v>
      </c>
      <c r="F61" s="46" t="s">
        <v>22</v>
      </c>
      <c r="G61" s="46" t="s">
        <v>2297</v>
      </c>
      <c r="H61" s="46">
        <v>1968</v>
      </c>
      <c r="I61" s="46">
        <v>1968</v>
      </c>
      <c r="J61" s="46" t="s">
        <v>2258</v>
      </c>
      <c r="K61" s="56" t="s">
        <v>34</v>
      </c>
      <c r="L61" s="56" t="s">
        <v>34</v>
      </c>
      <c r="M61" s="56">
        <v>10</v>
      </c>
      <c r="N61" s="59" t="s">
        <v>34</v>
      </c>
      <c r="O61" s="56">
        <v>7</v>
      </c>
      <c r="P61" s="46" t="s">
        <v>2260</v>
      </c>
      <c r="Q61" s="56">
        <v>2</v>
      </c>
      <c r="R61" s="46" t="s">
        <v>2313</v>
      </c>
      <c r="S61" s="58" t="str">
        <f>IF(ISNA(VLOOKUP($A61,processing!$A:$B,1,0)), "no", "yes")</f>
        <v>yes</v>
      </c>
      <c r="T61" s="58" t="str">
        <f>IF(ISNA(VLOOKUP($A61,outputs!$A:$B,1,0)), "no", "yes")</f>
        <v>yes</v>
      </c>
      <c r="U61" s="58" t="str">
        <f>IF(ISNA(VLOOKUP($A61,accuracy!$A:$B,1,0)), "no", "yes")</f>
        <v>yes</v>
      </c>
      <c r="V61" s="58" t="str">
        <f t="array" ref="V61">INDEX(publications!$A$1:$A$319, MATCH($B61, publications!$B$1:$B$319, 0))</f>
        <v>Bob</v>
      </c>
    </row>
    <row r="62" spans="1:22" ht="13">
      <c r="A62" s="8" t="str">
        <f>CONCATENATE(VLOOKUP($B62,publications!$B:$D,3,0), ".", $C62)</f>
        <v>U3Q4U35X.3</v>
      </c>
      <c r="B62" s="46" t="s">
        <v>1469</v>
      </c>
      <c r="C62" s="54">
        <f t="shared" si="0"/>
        <v>3</v>
      </c>
      <c r="D62" s="46" t="s">
        <v>1950</v>
      </c>
      <c r="E62" s="46" t="s">
        <v>2296</v>
      </c>
      <c r="F62" s="46" t="s">
        <v>22</v>
      </c>
      <c r="G62" s="46" t="s">
        <v>2297</v>
      </c>
      <c r="H62" s="46">
        <v>1968</v>
      </c>
      <c r="I62" s="46">
        <v>1968</v>
      </c>
      <c r="J62" s="46" t="s">
        <v>2258</v>
      </c>
      <c r="K62" s="56" t="s">
        <v>34</v>
      </c>
      <c r="L62" s="56" t="s">
        <v>34</v>
      </c>
      <c r="M62" s="56">
        <v>10</v>
      </c>
      <c r="N62" s="59" t="s">
        <v>34</v>
      </c>
      <c r="O62" s="56">
        <v>7</v>
      </c>
      <c r="P62" s="46" t="s">
        <v>2260</v>
      </c>
      <c r="Q62" s="56">
        <v>2</v>
      </c>
      <c r="R62" s="46" t="s">
        <v>2313</v>
      </c>
      <c r="S62" s="58" t="str">
        <f>IF(ISNA(VLOOKUP($A62,processing!$A:$B,1,0)), "no", "yes")</f>
        <v>yes</v>
      </c>
      <c r="T62" s="58" t="str">
        <f>IF(ISNA(VLOOKUP($A62,outputs!$A:$B,1,0)), "no", "yes")</f>
        <v>yes</v>
      </c>
      <c r="U62" s="58" t="str">
        <f>IF(ISNA(VLOOKUP($A62,accuracy!$A:$B,1,0)), "no", "yes")</f>
        <v>yes</v>
      </c>
      <c r="V62" s="58" t="str">
        <f t="array" ref="V62">INDEX(publications!$A$1:$A$319, MATCH($B62, publications!$B$1:$B$319, 0))</f>
        <v>Bob</v>
      </c>
    </row>
    <row r="63" spans="1:22" ht="13">
      <c r="A63" s="8" t="str">
        <f>CONCATENATE(VLOOKUP($B63,publications!$B:$D,3,0), ".", $C63)</f>
        <v>E675XV2W.1</v>
      </c>
      <c r="B63" s="46" t="s">
        <v>1473</v>
      </c>
      <c r="C63" s="54">
        <f t="shared" si="0"/>
        <v>1</v>
      </c>
      <c r="D63" s="46" t="s">
        <v>1931</v>
      </c>
      <c r="E63" s="46" t="s">
        <v>2296</v>
      </c>
      <c r="F63" s="46" t="s">
        <v>2256</v>
      </c>
      <c r="G63" s="46" t="s">
        <v>2297</v>
      </c>
      <c r="H63" s="46">
        <v>1978</v>
      </c>
      <c r="I63" s="46">
        <v>1978</v>
      </c>
      <c r="J63" s="46" t="s">
        <v>2258</v>
      </c>
      <c r="K63" s="56">
        <v>7000</v>
      </c>
      <c r="L63" s="56" t="s">
        <v>34</v>
      </c>
      <c r="M63" s="56">
        <v>1.5</v>
      </c>
      <c r="N63" s="57" t="s">
        <v>2344</v>
      </c>
      <c r="O63" s="56">
        <v>25</v>
      </c>
      <c r="P63" s="46" t="s">
        <v>2260</v>
      </c>
      <c r="Q63" s="56">
        <v>141</v>
      </c>
      <c r="R63" s="46" t="s">
        <v>2345</v>
      </c>
      <c r="S63" s="58" t="str">
        <f>IF(ISNA(VLOOKUP($A63,processing!$A:$B,1,0)), "no", "yes")</f>
        <v>yes</v>
      </c>
      <c r="T63" s="58" t="str">
        <f>IF(ISNA(VLOOKUP($A63,outputs!$A:$B,1,0)), "no", "yes")</f>
        <v>yes</v>
      </c>
      <c r="U63" s="58" t="str">
        <f>IF(ISNA(VLOOKUP($A63,accuracy!$A:$B,1,0)), "no", "yes")</f>
        <v>yes</v>
      </c>
      <c r="V63" s="58" t="str">
        <f t="array" ref="V63">INDEX(publications!$A$1:$A$319, MATCH($B63, publications!$B$1:$B$319, 0))</f>
        <v>Melanie</v>
      </c>
    </row>
    <row r="64" spans="1:22" ht="13">
      <c r="A64" s="8" t="str">
        <f>CONCATENATE(VLOOKUP($B64,publications!$B:$D,3,0), ".", $C64)</f>
        <v>E675XV2W.2</v>
      </c>
      <c r="B64" s="46" t="s">
        <v>1473</v>
      </c>
      <c r="C64" s="54">
        <f t="shared" si="0"/>
        <v>2</v>
      </c>
      <c r="D64" s="46" t="s">
        <v>1931</v>
      </c>
      <c r="E64" s="46" t="s">
        <v>2296</v>
      </c>
      <c r="F64" s="46" t="s">
        <v>2256</v>
      </c>
      <c r="G64" s="46" t="s">
        <v>2297</v>
      </c>
      <c r="H64" s="46">
        <v>1979</v>
      </c>
      <c r="I64" s="46">
        <v>1979</v>
      </c>
      <c r="J64" s="46" t="s">
        <v>2258</v>
      </c>
      <c r="K64" s="56">
        <v>7000</v>
      </c>
      <c r="L64" s="56" t="s">
        <v>34</v>
      </c>
      <c r="M64" s="56">
        <v>1.5</v>
      </c>
      <c r="N64" s="57" t="s">
        <v>2344</v>
      </c>
      <c r="O64" s="56">
        <v>25</v>
      </c>
      <c r="P64" s="46" t="s">
        <v>2260</v>
      </c>
      <c r="Q64" s="56">
        <v>162</v>
      </c>
      <c r="R64" s="46" t="s">
        <v>2345</v>
      </c>
      <c r="S64" s="58" t="str">
        <f>IF(ISNA(VLOOKUP($A64,processing!$A:$B,1,0)), "no", "yes")</f>
        <v>yes</v>
      </c>
      <c r="T64" s="58" t="str">
        <f>IF(ISNA(VLOOKUP($A64,outputs!$A:$B,1,0)), "no", "yes")</f>
        <v>yes</v>
      </c>
      <c r="U64" s="58" t="str">
        <f>IF(ISNA(VLOOKUP($A64,accuracy!$A:$B,1,0)), "no", "yes")</f>
        <v>yes</v>
      </c>
      <c r="V64" s="58" t="str">
        <f t="array" ref="V64">INDEX(publications!$A$1:$A$319, MATCH($B64, publications!$B$1:$B$319, 0))</f>
        <v>Melanie</v>
      </c>
    </row>
    <row r="65" spans="1:22" ht="13">
      <c r="A65" s="8" t="str">
        <f>CONCATENATE(VLOOKUP($B65,publications!$B:$D,3,0), ".", $C65)</f>
        <v>Z32D9335.1</v>
      </c>
      <c r="B65" s="46" t="s">
        <v>1475</v>
      </c>
      <c r="C65" s="54">
        <f t="shared" si="0"/>
        <v>1</v>
      </c>
      <c r="D65" s="46" t="s">
        <v>1931</v>
      </c>
      <c r="E65" s="46" t="s">
        <v>2305</v>
      </c>
      <c r="F65" s="46" t="s">
        <v>22</v>
      </c>
      <c r="G65" s="46" t="s">
        <v>2306</v>
      </c>
      <c r="H65" s="46">
        <v>1959</v>
      </c>
      <c r="I65" s="46">
        <v>1959</v>
      </c>
      <c r="J65" s="46" t="s">
        <v>2258</v>
      </c>
      <c r="K65" s="56">
        <v>4273</v>
      </c>
      <c r="L65" s="56" t="s">
        <v>34</v>
      </c>
      <c r="M65" s="56">
        <v>4.4000000000000004</v>
      </c>
      <c r="N65" s="57" t="s">
        <v>2346</v>
      </c>
      <c r="O65" s="56">
        <v>40</v>
      </c>
      <c r="P65" s="46" t="s">
        <v>2260</v>
      </c>
      <c r="Q65" s="56">
        <v>3</v>
      </c>
      <c r="R65" s="57" t="s">
        <v>34</v>
      </c>
      <c r="S65" s="58" t="str">
        <f>IF(ISNA(VLOOKUP($A65,processing!$A:$B,1,0)), "no", "yes")</f>
        <v>yes</v>
      </c>
      <c r="T65" s="58" t="str">
        <f>IF(ISNA(VLOOKUP($A65,outputs!$A:$B,1,0)), "no", "yes")</f>
        <v>yes</v>
      </c>
      <c r="U65" s="58" t="str">
        <f>IF(ISNA(VLOOKUP($A65,accuracy!$A:$B,1,0)), "no", "yes")</f>
        <v>yes</v>
      </c>
      <c r="V65" s="58" t="str">
        <f t="array" ref="V65">INDEX(publications!$A$1:$A$319, MATCH($B65, publications!$B$1:$B$319, 0))</f>
        <v>Bob</v>
      </c>
    </row>
    <row r="66" spans="1:22" ht="13">
      <c r="A66" s="8" t="str">
        <f>CONCATENATE(VLOOKUP($B66,publications!$B:$D,3,0), ".", $C66)</f>
        <v>Z32D9335.2</v>
      </c>
      <c r="B66" s="46" t="s">
        <v>1475</v>
      </c>
      <c r="C66" s="54">
        <f t="shared" si="0"/>
        <v>2</v>
      </c>
      <c r="D66" s="46" t="s">
        <v>1931</v>
      </c>
      <c r="E66" s="46" t="s">
        <v>2305</v>
      </c>
      <c r="F66" s="46" t="s">
        <v>22</v>
      </c>
      <c r="G66" s="46" t="s">
        <v>2306</v>
      </c>
      <c r="H66" s="46">
        <v>1986</v>
      </c>
      <c r="I66" s="46">
        <v>1986</v>
      </c>
      <c r="J66" s="46" t="s">
        <v>2258</v>
      </c>
      <c r="K66" s="56">
        <v>4423</v>
      </c>
      <c r="L66" s="56" t="s">
        <v>34</v>
      </c>
      <c r="M66" s="56">
        <v>4.8</v>
      </c>
      <c r="N66" s="57" t="s">
        <v>2347</v>
      </c>
      <c r="O66" s="56">
        <v>40</v>
      </c>
      <c r="P66" s="46" t="s">
        <v>2260</v>
      </c>
      <c r="Q66" s="56">
        <v>3</v>
      </c>
      <c r="R66" s="57" t="s">
        <v>34</v>
      </c>
      <c r="S66" s="58" t="str">
        <f>IF(ISNA(VLOOKUP($A66,processing!$A:$B,1,0)), "no", "yes")</f>
        <v>yes</v>
      </c>
      <c r="T66" s="58" t="str">
        <f>IF(ISNA(VLOOKUP($A66,outputs!$A:$B,1,0)), "no", "yes")</f>
        <v>yes</v>
      </c>
      <c r="U66" s="58" t="str">
        <f>IF(ISNA(VLOOKUP($A66,accuracy!$A:$B,1,0)), "no", "yes")</f>
        <v>yes</v>
      </c>
      <c r="V66" s="58" t="str">
        <f t="array" ref="V66">INDEX(publications!$A$1:$A$319, MATCH($B66, publications!$B$1:$B$319, 0))</f>
        <v>Bob</v>
      </c>
    </row>
    <row r="67" spans="1:22" ht="13">
      <c r="A67" s="8" t="str">
        <f>CONCATENATE(VLOOKUP($B67,publications!$B:$D,3,0), ".", $C67)</f>
        <v>Z32D9335.3</v>
      </c>
      <c r="B67" s="46" t="s">
        <v>1475</v>
      </c>
      <c r="C67" s="54">
        <f t="shared" si="0"/>
        <v>3</v>
      </c>
      <c r="D67" s="46" t="s">
        <v>1931</v>
      </c>
      <c r="E67" s="46" t="s">
        <v>2305</v>
      </c>
      <c r="F67" s="46" t="s">
        <v>22</v>
      </c>
      <c r="G67" s="46" t="s">
        <v>2306</v>
      </c>
      <c r="H67" s="46">
        <v>1995</v>
      </c>
      <c r="I67" s="46">
        <v>1995</v>
      </c>
      <c r="J67" s="46" t="s">
        <v>2258</v>
      </c>
      <c r="K67" s="56">
        <v>6709</v>
      </c>
      <c r="L67" s="56" t="s">
        <v>34</v>
      </c>
      <c r="M67" s="56">
        <v>7.2</v>
      </c>
      <c r="N67" s="57" t="s">
        <v>2348</v>
      </c>
      <c r="O67" s="56">
        <v>40</v>
      </c>
      <c r="P67" s="46" t="s">
        <v>2260</v>
      </c>
      <c r="Q67" s="56">
        <v>3</v>
      </c>
      <c r="R67" s="57" t="s">
        <v>34</v>
      </c>
      <c r="S67" s="58" t="str">
        <f>IF(ISNA(VLOOKUP($A67,processing!$A:$B,1,0)), "no", "yes")</f>
        <v>yes</v>
      </c>
      <c r="T67" s="58" t="str">
        <f>IF(ISNA(VLOOKUP($A67,outputs!$A:$B,1,0)), "no", "yes")</f>
        <v>yes</v>
      </c>
      <c r="U67" s="58" t="str">
        <f>IF(ISNA(VLOOKUP($A67,accuracy!$A:$B,1,0)), "no", "yes")</f>
        <v>yes</v>
      </c>
      <c r="V67" s="58" t="str">
        <f t="array" ref="V67">INDEX(publications!$A$1:$A$319, MATCH($B67, publications!$B$1:$B$319, 0))</f>
        <v>Bob</v>
      </c>
    </row>
    <row r="68" spans="1:22" ht="13">
      <c r="A68" s="8" t="str">
        <f>CONCATENATE(VLOOKUP($B68,publications!$B:$D,3,0), ".", $C68)</f>
        <v>Z32D9335.4</v>
      </c>
      <c r="B68" s="46" t="s">
        <v>1475</v>
      </c>
      <c r="C68" s="54">
        <f t="shared" si="0"/>
        <v>4</v>
      </c>
      <c r="D68" s="46" t="s">
        <v>1931</v>
      </c>
      <c r="E68" s="46" t="s">
        <v>2305</v>
      </c>
      <c r="F68" s="46" t="s">
        <v>22</v>
      </c>
      <c r="G68" s="46" t="s">
        <v>2306</v>
      </c>
      <c r="H68" s="46">
        <v>1954</v>
      </c>
      <c r="I68" s="46">
        <v>1954</v>
      </c>
      <c r="J68" s="46" t="s">
        <v>2258</v>
      </c>
      <c r="K68" s="56">
        <v>7317</v>
      </c>
      <c r="L68" s="56" t="s">
        <v>34</v>
      </c>
      <c r="M68" s="56">
        <v>7.6</v>
      </c>
      <c r="N68" s="57" t="s">
        <v>2349</v>
      </c>
      <c r="O68" s="56">
        <v>40</v>
      </c>
      <c r="P68" s="46" t="s">
        <v>2260</v>
      </c>
      <c r="Q68" s="56">
        <v>3</v>
      </c>
      <c r="R68" s="57" t="s">
        <v>34</v>
      </c>
      <c r="S68" s="58" t="str">
        <f>IF(ISNA(VLOOKUP($A68,processing!$A:$B,1,0)), "no", "yes")</f>
        <v>yes</v>
      </c>
      <c r="T68" s="58" t="str">
        <f>IF(ISNA(VLOOKUP($A68,outputs!$A:$B,1,0)), "no", "yes")</f>
        <v>yes</v>
      </c>
      <c r="U68" s="58" t="str">
        <f>IF(ISNA(VLOOKUP($A68,accuracy!$A:$B,1,0)), "no", "yes")</f>
        <v>yes</v>
      </c>
      <c r="V68" s="58" t="str">
        <f t="array" ref="V68">INDEX(publications!$A$1:$A$319, MATCH($B68, publications!$B$1:$B$319, 0))</f>
        <v>Bob</v>
      </c>
    </row>
    <row r="69" spans="1:22" ht="13">
      <c r="A69" s="8" t="str">
        <f>CONCATENATE(VLOOKUP($B69,publications!$B:$D,3,0), ".", $C69)</f>
        <v>ND6RB5G9.1</v>
      </c>
      <c r="B69" s="46" t="s">
        <v>1477</v>
      </c>
      <c r="C69" s="54">
        <f t="shared" si="0"/>
        <v>1</v>
      </c>
      <c r="D69" s="46" t="s">
        <v>1931</v>
      </c>
      <c r="E69" s="46" t="s">
        <v>2350</v>
      </c>
      <c r="F69" s="46" t="s">
        <v>2256</v>
      </c>
      <c r="G69" s="46" t="s">
        <v>2351</v>
      </c>
      <c r="H69" s="46">
        <v>1952</v>
      </c>
      <c r="I69" s="46">
        <v>1952</v>
      </c>
      <c r="J69" s="46" t="s">
        <v>2328</v>
      </c>
      <c r="K69" s="56" t="s">
        <v>34</v>
      </c>
      <c r="L69" s="60" t="s">
        <v>34</v>
      </c>
      <c r="M69" s="59" t="s">
        <v>34</v>
      </c>
      <c r="N69" s="57" t="s">
        <v>2352</v>
      </c>
      <c r="O69" s="59" t="s">
        <v>34</v>
      </c>
      <c r="P69" s="59" t="s">
        <v>34</v>
      </c>
      <c r="Q69" s="56">
        <v>4</v>
      </c>
      <c r="R69" s="46" t="s">
        <v>2353</v>
      </c>
      <c r="S69" s="58" t="str">
        <f>IF(ISNA(VLOOKUP($A69,processing!$A:$B,1,0)), "no", "yes")</f>
        <v>yes</v>
      </c>
      <c r="T69" s="58" t="str">
        <f>IF(ISNA(VLOOKUP($A69,outputs!$A:$B,1,0)), "no", "yes")</f>
        <v>yes</v>
      </c>
      <c r="U69" s="58" t="str">
        <f>IF(ISNA(VLOOKUP($A69,accuracy!$A:$B,1,0)), "no", "yes")</f>
        <v>yes</v>
      </c>
      <c r="V69" s="58" t="str">
        <f t="array" ref="V69">INDEX(publications!$A$1:$A$319, MATCH($B69, publications!$B$1:$B$319, 0))</f>
        <v>Camillo</v>
      </c>
    </row>
    <row r="70" spans="1:22" ht="13">
      <c r="A70" s="8" t="str">
        <f>CONCATENATE(VLOOKUP($B70,publications!$B:$D,3,0), ".", $C70)</f>
        <v>ND6RB5G9.2</v>
      </c>
      <c r="B70" s="46" t="s">
        <v>1477</v>
      </c>
      <c r="C70" s="54">
        <f t="shared" si="0"/>
        <v>2</v>
      </c>
      <c r="D70" s="46" t="s">
        <v>1931</v>
      </c>
      <c r="E70" s="46" t="s">
        <v>2350</v>
      </c>
      <c r="F70" s="46" t="s">
        <v>2256</v>
      </c>
      <c r="G70" s="46" t="s">
        <v>2351</v>
      </c>
      <c r="H70" s="46">
        <v>1960</v>
      </c>
      <c r="I70" s="46">
        <v>1960</v>
      </c>
      <c r="J70" s="46" t="s">
        <v>2328</v>
      </c>
      <c r="K70" s="56" t="s">
        <v>34</v>
      </c>
      <c r="L70" s="60" t="s">
        <v>34</v>
      </c>
      <c r="M70" s="59" t="s">
        <v>34</v>
      </c>
      <c r="N70" s="57" t="s">
        <v>2354</v>
      </c>
      <c r="O70" s="59" t="s">
        <v>34</v>
      </c>
      <c r="P70" s="59" t="s">
        <v>34</v>
      </c>
      <c r="Q70" s="56">
        <v>3</v>
      </c>
      <c r="R70" s="63" t="s">
        <v>2353</v>
      </c>
      <c r="S70" s="58" t="str">
        <f>IF(ISNA(VLOOKUP($A70,processing!$A:$B,1,0)), "no", "yes")</f>
        <v>yes</v>
      </c>
      <c r="T70" s="58" t="str">
        <f>IF(ISNA(VLOOKUP($A70,outputs!$A:$B,1,0)), "no", "yes")</f>
        <v>yes</v>
      </c>
      <c r="U70" s="58" t="str">
        <f>IF(ISNA(VLOOKUP($A70,accuracy!$A:$B,1,0)), "no", "yes")</f>
        <v>yes</v>
      </c>
      <c r="V70" s="58" t="str">
        <f t="array" ref="V70">INDEX(publications!$A$1:$A$319, MATCH($B70, publications!$B$1:$B$319, 0))</f>
        <v>Camillo</v>
      </c>
    </row>
    <row r="71" spans="1:22" ht="13">
      <c r="A71" s="8" t="str">
        <f>CONCATENATE(VLOOKUP($B71,publications!$B:$D,3,0), ".", $C71)</f>
        <v>ND6RB5G9.3</v>
      </c>
      <c r="B71" s="46" t="s">
        <v>1477</v>
      </c>
      <c r="C71" s="54">
        <f t="shared" si="0"/>
        <v>3</v>
      </c>
      <c r="D71" s="46" t="s">
        <v>1931</v>
      </c>
      <c r="E71" s="46" t="s">
        <v>2350</v>
      </c>
      <c r="F71" s="46" t="s">
        <v>2256</v>
      </c>
      <c r="G71" s="46" t="s">
        <v>2351</v>
      </c>
      <c r="H71" s="46">
        <v>1971</v>
      </c>
      <c r="I71" s="46">
        <v>1971</v>
      </c>
      <c r="J71" s="46" t="s">
        <v>2328</v>
      </c>
      <c r="K71" s="56" t="s">
        <v>34</v>
      </c>
      <c r="L71" s="60" t="s">
        <v>34</v>
      </c>
      <c r="M71" s="59" t="s">
        <v>34</v>
      </c>
      <c r="N71" s="57" t="s">
        <v>2355</v>
      </c>
      <c r="O71" s="59" t="s">
        <v>34</v>
      </c>
      <c r="P71" s="59" t="s">
        <v>34</v>
      </c>
      <c r="Q71" s="56">
        <v>3</v>
      </c>
      <c r="R71" s="63" t="s">
        <v>2353</v>
      </c>
      <c r="S71" s="58" t="str">
        <f>IF(ISNA(VLOOKUP($A71,processing!$A:$B,1,0)), "no", "yes")</f>
        <v>yes</v>
      </c>
      <c r="T71" s="58" t="str">
        <f>IF(ISNA(VLOOKUP($A71,outputs!$A:$B,1,0)), "no", "yes")</f>
        <v>yes</v>
      </c>
      <c r="U71" s="58" t="str">
        <f>IF(ISNA(VLOOKUP($A71,accuracy!$A:$B,1,0)), "no", "yes")</f>
        <v>yes</v>
      </c>
      <c r="V71" s="58" t="str">
        <f t="array" ref="V71">INDEX(publications!$A$1:$A$319, MATCH($B71, publications!$B$1:$B$319, 0))</f>
        <v>Camillo</v>
      </c>
    </row>
    <row r="72" spans="1:22" ht="13">
      <c r="A72" s="8" t="str">
        <f>CONCATENATE(VLOOKUP($B72,publications!$B:$D,3,0), ".", $C72)</f>
        <v>ND6RB5G9.4</v>
      </c>
      <c r="B72" s="46" t="s">
        <v>1477</v>
      </c>
      <c r="C72" s="54">
        <f t="shared" si="0"/>
        <v>4</v>
      </c>
      <c r="D72" s="46" t="s">
        <v>1931</v>
      </c>
      <c r="E72" s="46" t="s">
        <v>2350</v>
      </c>
      <c r="F72" s="46" t="s">
        <v>2256</v>
      </c>
      <c r="G72" s="46" t="s">
        <v>2351</v>
      </c>
      <c r="H72" s="46">
        <v>1986</v>
      </c>
      <c r="I72" s="46">
        <v>1986</v>
      </c>
      <c r="J72" s="46" t="s">
        <v>2328</v>
      </c>
      <c r="K72" s="56" t="s">
        <v>34</v>
      </c>
      <c r="L72" s="60" t="s">
        <v>34</v>
      </c>
      <c r="M72" s="59" t="s">
        <v>34</v>
      </c>
      <c r="N72" s="57" t="s">
        <v>2352</v>
      </c>
      <c r="O72" s="59" t="s">
        <v>34</v>
      </c>
      <c r="P72" s="59" t="s">
        <v>34</v>
      </c>
      <c r="Q72" s="56">
        <v>3</v>
      </c>
      <c r="R72" s="63" t="s">
        <v>2353</v>
      </c>
      <c r="S72" s="58" t="str">
        <f>IF(ISNA(VLOOKUP($A72,processing!$A:$B,1,0)), "no", "yes")</f>
        <v>yes</v>
      </c>
      <c r="T72" s="58" t="str">
        <f>IF(ISNA(VLOOKUP($A72,outputs!$A:$B,1,0)), "no", "yes")</f>
        <v>yes</v>
      </c>
      <c r="U72" s="58" t="str">
        <f>IF(ISNA(VLOOKUP($A72,accuracy!$A:$B,1,0)), "no", "yes")</f>
        <v>yes</v>
      </c>
      <c r="V72" s="58" t="str">
        <f t="array" ref="V72">INDEX(publications!$A$1:$A$319, MATCH($B72, publications!$B$1:$B$319, 0))</f>
        <v>Camillo</v>
      </c>
    </row>
    <row r="73" spans="1:22" ht="13">
      <c r="A73" s="8" t="str">
        <f>CONCATENATE(VLOOKUP($B73,publications!$B:$D,3,0), ".", $C73)</f>
        <v>ND6RB5G9.5</v>
      </c>
      <c r="B73" s="46" t="s">
        <v>1477</v>
      </c>
      <c r="C73" s="54">
        <f t="shared" si="0"/>
        <v>5</v>
      </c>
      <c r="D73" s="46" t="s">
        <v>1931</v>
      </c>
      <c r="E73" s="46" t="s">
        <v>2350</v>
      </c>
      <c r="F73" s="46" t="s">
        <v>2256</v>
      </c>
      <c r="G73" s="46" t="s">
        <v>2351</v>
      </c>
      <c r="H73" s="46">
        <v>1994</v>
      </c>
      <c r="I73" s="46">
        <v>1994</v>
      </c>
      <c r="J73" s="46" t="s">
        <v>2328</v>
      </c>
      <c r="K73" s="56" t="s">
        <v>34</v>
      </c>
      <c r="L73" s="60" t="s">
        <v>34</v>
      </c>
      <c r="M73" s="59" t="s">
        <v>34</v>
      </c>
      <c r="N73" s="57" t="s">
        <v>2356</v>
      </c>
      <c r="O73" s="59" t="s">
        <v>34</v>
      </c>
      <c r="P73" s="59" t="s">
        <v>34</v>
      </c>
      <c r="Q73" s="56">
        <v>6</v>
      </c>
      <c r="R73" s="46" t="s">
        <v>2357</v>
      </c>
      <c r="S73" s="58" t="str">
        <f>IF(ISNA(VLOOKUP($A73,processing!$A:$B,1,0)), "no", "yes")</f>
        <v>yes</v>
      </c>
      <c r="T73" s="58" t="str">
        <f>IF(ISNA(VLOOKUP($A73,outputs!$A:$B,1,0)), "no", "yes")</f>
        <v>yes</v>
      </c>
      <c r="U73" s="58" t="str">
        <f>IF(ISNA(VLOOKUP($A73,accuracy!$A:$B,1,0)), "no", "yes")</f>
        <v>yes</v>
      </c>
      <c r="V73" s="58" t="str">
        <f t="array" ref="V73">INDEX(publications!$A$1:$A$319, MATCH($B73, publications!$B$1:$B$319, 0))</f>
        <v>Camillo</v>
      </c>
    </row>
    <row r="74" spans="1:22" ht="13">
      <c r="A74" s="8" t="str">
        <f>CONCATENATE(VLOOKUP($B74,publications!$B:$D,3,0), ".", $C74)</f>
        <v>ND6RB5G9.6</v>
      </c>
      <c r="B74" s="46" t="s">
        <v>1477</v>
      </c>
      <c r="C74" s="54">
        <f t="shared" si="0"/>
        <v>6</v>
      </c>
      <c r="D74" s="46" t="s">
        <v>1931</v>
      </c>
      <c r="E74" s="46" t="s">
        <v>2350</v>
      </c>
      <c r="F74" s="46" t="s">
        <v>2256</v>
      </c>
      <c r="G74" s="46" t="s">
        <v>2351</v>
      </c>
      <c r="H74" s="46">
        <v>2003</v>
      </c>
      <c r="I74" s="46">
        <v>2003</v>
      </c>
      <c r="J74" s="46" t="s">
        <v>2328</v>
      </c>
      <c r="K74" s="56" t="s">
        <v>34</v>
      </c>
      <c r="L74" s="60" t="s">
        <v>34</v>
      </c>
      <c r="M74" s="59" t="s">
        <v>34</v>
      </c>
      <c r="N74" s="57" t="s">
        <v>2358</v>
      </c>
      <c r="O74" s="59" t="s">
        <v>34</v>
      </c>
      <c r="P74" s="59" t="s">
        <v>34</v>
      </c>
      <c r="Q74" s="56">
        <v>3</v>
      </c>
      <c r="R74" s="46" t="s">
        <v>2359</v>
      </c>
      <c r="S74" s="58" t="str">
        <f>IF(ISNA(VLOOKUP($A74,processing!$A:$B,1,0)), "no", "yes")</f>
        <v>yes</v>
      </c>
      <c r="T74" s="58" t="str">
        <f>IF(ISNA(VLOOKUP($A74,outputs!$A:$B,1,0)), "no", "yes")</f>
        <v>yes</v>
      </c>
      <c r="U74" s="58" t="str">
        <f>IF(ISNA(VLOOKUP($A74,accuracy!$A:$B,1,0)), "no", "yes")</f>
        <v>yes</v>
      </c>
      <c r="V74" s="58" t="str">
        <f t="array" ref="V74">INDEX(publications!$A$1:$A$319, MATCH($B74, publications!$B$1:$B$319, 0))</f>
        <v>Camillo</v>
      </c>
    </row>
    <row r="75" spans="1:22" ht="13">
      <c r="A75" s="8" t="str">
        <f>CONCATENATE(VLOOKUP($B75,publications!$B:$D,3,0), ".", $C75)</f>
        <v>IWKSCW57.1</v>
      </c>
      <c r="B75" s="46" t="s">
        <v>1479</v>
      </c>
      <c r="C75" s="54">
        <f t="shared" si="0"/>
        <v>1</v>
      </c>
      <c r="D75" s="46" t="s">
        <v>1950</v>
      </c>
      <c r="E75" s="46" t="s">
        <v>2296</v>
      </c>
      <c r="F75" s="46" t="s">
        <v>164</v>
      </c>
      <c r="G75" s="46" t="s">
        <v>2297</v>
      </c>
      <c r="H75" s="46">
        <v>1973</v>
      </c>
      <c r="I75" s="46">
        <v>1980</v>
      </c>
      <c r="J75" s="46" t="s">
        <v>2258</v>
      </c>
      <c r="K75" s="56" t="s">
        <v>34</v>
      </c>
      <c r="L75" s="56" t="s">
        <v>34</v>
      </c>
      <c r="M75" s="56">
        <v>6</v>
      </c>
      <c r="N75" s="59" t="s">
        <v>34</v>
      </c>
      <c r="O75" s="56">
        <v>7</v>
      </c>
      <c r="P75" s="46" t="s">
        <v>2260</v>
      </c>
      <c r="Q75" s="56">
        <v>424</v>
      </c>
      <c r="R75" s="46" t="s">
        <v>2299</v>
      </c>
      <c r="S75" s="58" t="str">
        <f>IF(ISNA(VLOOKUP($A75,processing!$A:$B,1,0)), "no", "yes")</f>
        <v>yes</v>
      </c>
      <c r="T75" s="58" t="str">
        <f>IF(ISNA(VLOOKUP($A75,outputs!$A:$B,1,0)), "no", "yes")</f>
        <v>yes</v>
      </c>
      <c r="U75" s="58" t="str">
        <f>IF(ISNA(VLOOKUP($A75,accuracy!$A:$B,1,0)), "no", "yes")</f>
        <v>yes</v>
      </c>
      <c r="V75" s="58" t="str">
        <f t="array" ref="V75">INDEX(publications!$A$1:$A$319, MATCH($B75, publications!$B$1:$B$319, 0))</f>
        <v>Amaury</v>
      </c>
    </row>
    <row r="76" spans="1:22" ht="13">
      <c r="A76" s="8" t="str">
        <f>CONCATENATE(VLOOKUP($B76,publications!$B:$D,3,0), ".", $C76)</f>
        <v>KB29BMY8.1</v>
      </c>
      <c r="B76" s="46" t="s">
        <v>1499</v>
      </c>
      <c r="C76" s="54">
        <f t="shared" si="0"/>
        <v>1</v>
      </c>
      <c r="D76" s="46" t="s">
        <v>1931</v>
      </c>
      <c r="E76" s="46" t="s">
        <v>2305</v>
      </c>
      <c r="F76" s="46" t="s">
        <v>2256</v>
      </c>
      <c r="G76" s="46" t="s">
        <v>2306</v>
      </c>
      <c r="H76" s="46">
        <v>1945</v>
      </c>
      <c r="I76" s="46">
        <v>1945</v>
      </c>
      <c r="J76" s="46" t="s">
        <v>2291</v>
      </c>
      <c r="K76" s="56">
        <v>7500</v>
      </c>
      <c r="L76" s="60" t="s">
        <v>34</v>
      </c>
      <c r="M76" s="59" t="s">
        <v>34</v>
      </c>
      <c r="N76" s="57" t="s">
        <v>2360</v>
      </c>
      <c r="O76" s="56">
        <v>600</v>
      </c>
      <c r="P76" s="46" t="s">
        <v>2315</v>
      </c>
      <c r="Q76" s="56">
        <v>4</v>
      </c>
      <c r="R76" s="57" t="s">
        <v>34</v>
      </c>
      <c r="S76" s="58" t="str">
        <f>IF(ISNA(VLOOKUP($A76,processing!$A:$B,1,0)), "no", "yes")</f>
        <v>yes</v>
      </c>
      <c r="T76" s="58" t="str">
        <f>IF(ISNA(VLOOKUP($A76,outputs!$A:$B,1,0)), "no", "yes")</f>
        <v>yes</v>
      </c>
      <c r="U76" s="58" t="str">
        <f>IF(ISNA(VLOOKUP($A76,accuracy!$A:$B,1,0)), "no", "yes")</f>
        <v>yes</v>
      </c>
      <c r="V76" s="58" t="str">
        <f t="array" ref="V76">INDEX(publications!$A$1:$A$319, MATCH($B76, publications!$B$1:$B$319, 0))</f>
        <v>Thomas</v>
      </c>
    </row>
    <row r="77" spans="1:22" ht="13">
      <c r="A77" s="8" t="str">
        <f>CONCATENATE(VLOOKUP($B77,publications!$B:$D,3,0), ".", $C77)</f>
        <v>KB29BMY8.2</v>
      </c>
      <c r="B77" s="46" t="s">
        <v>1499</v>
      </c>
      <c r="C77" s="54">
        <f t="shared" si="0"/>
        <v>2</v>
      </c>
      <c r="D77" s="46" t="s">
        <v>1931</v>
      </c>
      <c r="E77" s="46" t="s">
        <v>2305</v>
      </c>
      <c r="F77" s="46" t="s">
        <v>2256</v>
      </c>
      <c r="G77" s="46" t="s">
        <v>2306</v>
      </c>
      <c r="H77" s="46">
        <v>1954</v>
      </c>
      <c r="I77" s="46">
        <v>1954</v>
      </c>
      <c r="J77" s="46" t="s">
        <v>2291</v>
      </c>
      <c r="K77" s="56">
        <v>6000</v>
      </c>
      <c r="L77" s="60" t="s">
        <v>34</v>
      </c>
      <c r="M77" s="59" t="s">
        <v>34</v>
      </c>
      <c r="N77" s="57" t="s">
        <v>2262</v>
      </c>
      <c r="O77" s="56">
        <v>600</v>
      </c>
      <c r="P77" s="46" t="s">
        <v>2315</v>
      </c>
      <c r="Q77" s="56">
        <v>8</v>
      </c>
      <c r="R77" s="57" t="s">
        <v>34</v>
      </c>
      <c r="S77" s="58" t="str">
        <f>IF(ISNA(VLOOKUP($A77,processing!$A:$B,1,0)), "no", "yes")</f>
        <v>yes</v>
      </c>
      <c r="T77" s="58" t="str">
        <f>IF(ISNA(VLOOKUP($A77,outputs!$A:$B,1,0)), "no", "yes")</f>
        <v>yes</v>
      </c>
      <c r="U77" s="58" t="str">
        <f>IF(ISNA(VLOOKUP($A77,accuracy!$A:$B,1,0)), "no", "yes")</f>
        <v>yes</v>
      </c>
      <c r="V77" s="58" t="str">
        <f t="array" ref="V77">INDEX(publications!$A$1:$A$319, MATCH($B77, publications!$B$1:$B$319, 0))</f>
        <v>Thomas</v>
      </c>
    </row>
    <row r="78" spans="1:22" ht="13">
      <c r="A78" s="8" t="str">
        <f>CONCATENATE(VLOOKUP($B78,publications!$B:$D,3,0), ".", $C78)</f>
        <v>KB29BMY8.3</v>
      </c>
      <c r="B78" s="46" t="s">
        <v>1499</v>
      </c>
      <c r="C78" s="54">
        <f t="shared" si="0"/>
        <v>3</v>
      </c>
      <c r="D78" s="46" t="s">
        <v>1931</v>
      </c>
      <c r="E78" s="46" t="s">
        <v>2305</v>
      </c>
      <c r="F78" s="46" t="s">
        <v>2256</v>
      </c>
      <c r="G78" s="46" t="s">
        <v>2306</v>
      </c>
      <c r="H78" s="46">
        <v>1981</v>
      </c>
      <c r="I78" s="46">
        <v>1981</v>
      </c>
      <c r="J78" s="46" t="s">
        <v>2291</v>
      </c>
      <c r="K78" s="56">
        <v>5200</v>
      </c>
      <c r="L78" s="60" t="s">
        <v>34</v>
      </c>
      <c r="M78" s="59" t="s">
        <v>34</v>
      </c>
      <c r="N78" s="57" t="s">
        <v>2271</v>
      </c>
      <c r="O78" s="56">
        <v>600</v>
      </c>
      <c r="P78" s="46" t="s">
        <v>2315</v>
      </c>
      <c r="Q78" s="56">
        <v>5</v>
      </c>
      <c r="R78" s="57" t="s">
        <v>34</v>
      </c>
      <c r="S78" s="58" t="str">
        <f>IF(ISNA(VLOOKUP($A78,processing!$A:$B,1,0)), "no", "yes")</f>
        <v>yes</v>
      </c>
      <c r="T78" s="58" t="str">
        <f>IF(ISNA(VLOOKUP($A78,outputs!$A:$B,1,0)), "no", "yes")</f>
        <v>yes</v>
      </c>
      <c r="U78" s="58" t="str">
        <f>IF(ISNA(VLOOKUP($A78,accuracy!$A:$B,1,0)), "no", "yes")</f>
        <v>yes</v>
      </c>
      <c r="V78" s="58" t="str">
        <f t="array" ref="V78">INDEX(publications!$A$1:$A$319, MATCH($B78, publications!$B$1:$B$319, 0))</f>
        <v>Thomas</v>
      </c>
    </row>
    <row r="79" spans="1:22" ht="13">
      <c r="A79" s="8" t="str">
        <f>CONCATENATE(VLOOKUP($B79,publications!$B:$D,3,0), ".", $C79)</f>
        <v>KB29BMY8.4</v>
      </c>
      <c r="B79" s="46" t="s">
        <v>1499</v>
      </c>
      <c r="C79" s="54">
        <f t="shared" si="0"/>
        <v>4</v>
      </c>
      <c r="D79" s="46" t="s">
        <v>1931</v>
      </c>
      <c r="E79" s="46" t="s">
        <v>2305</v>
      </c>
      <c r="F79" s="46" t="s">
        <v>2256</v>
      </c>
      <c r="G79" s="46" t="s">
        <v>2306</v>
      </c>
      <c r="H79" s="46">
        <v>1986</v>
      </c>
      <c r="I79" s="46">
        <v>1986</v>
      </c>
      <c r="J79" s="46" t="s">
        <v>2291</v>
      </c>
      <c r="K79" s="56">
        <v>5100</v>
      </c>
      <c r="L79" s="60" t="s">
        <v>34</v>
      </c>
      <c r="M79" s="59" t="s">
        <v>34</v>
      </c>
      <c r="N79" s="57" t="s">
        <v>2361</v>
      </c>
      <c r="O79" s="56">
        <v>600</v>
      </c>
      <c r="P79" s="46" t="s">
        <v>2315</v>
      </c>
      <c r="Q79" s="56">
        <v>4</v>
      </c>
      <c r="R79" s="57" t="s">
        <v>34</v>
      </c>
      <c r="S79" s="58" t="str">
        <f>IF(ISNA(VLOOKUP($A79,processing!$A:$B,1,0)), "no", "yes")</f>
        <v>yes</v>
      </c>
      <c r="T79" s="58" t="str">
        <f>IF(ISNA(VLOOKUP($A79,outputs!$A:$B,1,0)), "no", "yes")</f>
        <v>yes</v>
      </c>
      <c r="U79" s="58" t="str">
        <f>IF(ISNA(VLOOKUP($A79,accuracy!$A:$B,1,0)), "no", "yes")</f>
        <v>yes</v>
      </c>
      <c r="V79" s="58" t="str">
        <f t="array" ref="V79">INDEX(publications!$A$1:$A$319, MATCH($B79, publications!$B$1:$B$319, 0))</f>
        <v>Thomas</v>
      </c>
    </row>
    <row r="80" spans="1:22" ht="13">
      <c r="A80" s="8" t="str">
        <f>CONCATENATE(VLOOKUP($B80,publications!$B:$D,3,0), ".", $C80)</f>
        <v>KB29BMY8.5</v>
      </c>
      <c r="B80" s="46" t="s">
        <v>1499</v>
      </c>
      <c r="C80" s="54">
        <f t="shared" si="0"/>
        <v>5</v>
      </c>
      <c r="D80" s="46" t="s">
        <v>1931</v>
      </c>
      <c r="E80" s="46" t="s">
        <v>2305</v>
      </c>
      <c r="F80" s="46" t="s">
        <v>2256</v>
      </c>
      <c r="G80" s="46" t="s">
        <v>2306</v>
      </c>
      <c r="H80" s="46">
        <v>1991</v>
      </c>
      <c r="I80" s="46">
        <v>1991</v>
      </c>
      <c r="J80" s="46" t="s">
        <v>2291</v>
      </c>
      <c r="K80" s="56">
        <v>6070</v>
      </c>
      <c r="L80" s="60" t="s">
        <v>34</v>
      </c>
      <c r="M80" s="59" t="s">
        <v>34</v>
      </c>
      <c r="N80" s="57" t="s">
        <v>2362</v>
      </c>
      <c r="O80" s="56">
        <v>600</v>
      </c>
      <c r="P80" s="46" t="s">
        <v>2315</v>
      </c>
      <c r="Q80" s="56">
        <v>6</v>
      </c>
      <c r="R80" s="57" t="s">
        <v>34</v>
      </c>
      <c r="S80" s="58" t="str">
        <f>IF(ISNA(VLOOKUP($A80,processing!$A:$B,1,0)), "no", "yes")</f>
        <v>yes</v>
      </c>
      <c r="T80" s="58" t="str">
        <f>IF(ISNA(VLOOKUP($A80,outputs!$A:$B,1,0)), "no", "yes")</f>
        <v>yes</v>
      </c>
      <c r="U80" s="58" t="str">
        <f>IF(ISNA(VLOOKUP($A80,accuracy!$A:$B,1,0)), "no", "yes")</f>
        <v>yes</v>
      </c>
      <c r="V80" s="58" t="str">
        <f t="array" ref="V80">INDEX(publications!$A$1:$A$319, MATCH($B80, publications!$B$1:$B$319, 0))</f>
        <v>Thomas</v>
      </c>
    </row>
    <row r="81" spans="1:22" ht="13">
      <c r="A81" s="8" t="str">
        <f>CONCATENATE(VLOOKUP($B81,publications!$B:$D,3,0), ".", $C81)</f>
        <v>KB29BMY8.6</v>
      </c>
      <c r="B81" s="46" t="s">
        <v>1499</v>
      </c>
      <c r="C81" s="54">
        <f t="shared" si="0"/>
        <v>6</v>
      </c>
      <c r="D81" s="46" t="s">
        <v>1931</v>
      </c>
      <c r="E81" s="46" t="s">
        <v>2305</v>
      </c>
      <c r="F81" s="46" t="s">
        <v>2256</v>
      </c>
      <c r="G81" s="46" t="s">
        <v>2306</v>
      </c>
      <c r="H81" s="46">
        <v>2003</v>
      </c>
      <c r="I81" s="46">
        <v>2003</v>
      </c>
      <c r="J81" s="46" t="s">
        <v>2291</v>
      </c>
      <c r="K81" s="56">
        <v>5300</v>
      </c>
      <c r="L81" s="60" t="s">
        <v>34</v>
      </c>
      <c r="M81" s="59" t="s">
        <v>34</v>
      </c>
      <c r="N81" s="57" t="s">
        <v>2342</v>
      </c>
      <c r="O81" s="56">
        <v>600</v>
      </c>
      <c r="P81" s="46" t="s">
        <v>2315</v>
      </c>
      <c r="Q81" s="56">
        <v>4</v>
      </c>
      <c r="R81" s="57" t="s">
        <v>34</v>
      </c>
      <c r="S81" s="58" t="str">
        <f>IF(ISNA(VLOOKUP($A81,processing!$A:$B,1,0)), "no", "yes")</f>
        <v>yes</v>
      </c>
      <c r="T81" s="58" t="str">
        <f>IF(ISNA(VLOOKUP($A81,outputs!$A:$B,1,0)), "no", "yes")</f>
        <v>yes</v>
      </c>
      <c r="U81" s="58" t="str">
        <f>IF(ISNA(VLOOKUP($A81,accuracy!$A:$B,1,0)), "no", "yes")</f>
        <v>yes</v>
      </c>
      <c r="V81" s="58" t="str">
        <f t="array" ref="V81">INDEX(publications!$A$1:$A$319, MATCH($B81, publications!$B$1:$B$319, 0))</f>
        <v>Thomas</v>
      </c>
    </row>
    <row r="82" spans="1:22" ht="13">
      <c r="A82" s="8" t="str">
        <f>CONCATENATE(VLOOKUP($B82,publications!$B:$D,3,0), ".", $C82)</f>
        <v>C5WD2SYT.1</v>
      </c>
      <c r="B82" s="46" t="s">
        <v>1501</v>
      </c>
      <c r="C82" s="54">
        <f t="shared" si="0"/>
        <v>1</v>
      </c>
      <c r="D82" s="46" t="s">
        <v>1931</v>
      </c>
      <c r="E82" s="46" t="s">
        <v>2363</v>
      </c>
      <c r="F82" s="46" t="s">
        <v>2256</v>
      </c>
      <c r="G82" s="46" t="s">
        <v>34</v>
      </c>
      <c r="H82" s="46">
        <v>1975</v>
      </c>
      <c r="I82" s="46">
        <v>1975</v>
      </c>
      <c r="J82" s="46" t="s">
        <v>2258</v>
      </c>
      <c r="K82" s="56">
        <v>3800</v>
      </c>
      <c r="L82" s="60" t="s">
        <v>34</v>
      </c>
      <c r="M82" s="56">
        <v>0.89</v>
      </c>
      <c r="N82" s="57" t="s">
        <v>2364</v>
      </c>
      <c r="O82" s="56">
        <v>2400</v>
      </c>
      <c r="P82" s="46" t="s">
        <v>2315</v>
      </c>
      <c r="Q82" s="56">
        <v>23</v>
      </c>
      <c r="R82" s="9" t="s">
        <v>2365</v>
      </c>
      <c r="S82" s="58" t="str">
        <f>IF(ISNA(VLOOKUP($A82,processing!$A:$B,1,0)), "no", "yes")</f>
        <v>yes</v>
      </c>
      <c r="T82" s="58" t="str">
        <f>IF(ISNA(VLOOKUP($A82,outputs!$A:$B,1,0)), "no", "yes")</f>
        <v>yes</v>
      </c>
      <c r="U82" s="58" t="str">
        <f>IF(ISNA(VLOOKUP($A82,accuracy!$A:$B,1,0)), "no", "yes")</f>
        <v>yes</v>
      </c>
      <c r="V82" s="58" t="str">
        <f t="array" ref="V82">INDEX(publications!$A$1:$A$319, MATCH($B82, publications!$B$1:$B$319, 0))</f>
        <v>Livia</v>
      </c>
    </row>
    <row r="83" spans="1:22" ht="13">
      <c r="A83" s="8" t="str">
        <f>CONCATENATE(VLOOKUP($B83,publications!$B:$D,3,0), ".", $C83)</f>
        <v>FW4KPDXH.1</v>
      </c>
      <c r="B83" s="46" t="s">
        <v>1503</v>
      </c>
      <c r="C83" s="54">
        <f t="shared" si="0"/>
        <v>1</v>
      </c>
      <c r="D83" s="46" t="s">
        <v>1931</v>
      </c>
      <c r="E83" s="46" t="s">
        <v>2350</v>
      </c>
      <c r="F83" s="46" t="s">
        <v>2256</v>
      </c>
      <c r="G83" s="46" t="s">
        <v>2351</v>
      </c>
      <c r="H83" s="46">
        <v>1950</v>
      </c>
      <c r="I83" s="46">
        <v>1950</v>
      </c>
      <c r="J83" s="46" t="s">
        <v>2328</v>
      </c>
      <c r="K83" s="56" t="s">
        <v>34</v>
      </c>
      <c r="L83" s="60" t="s">
        <v>34</v>
      </c>
      <c r="M83" s="59" t="s">
        <v>34</v>
      </c>
      <c r="N83" s="59" t="s">
        <v>34</v>
      </c>
      <c r="O83" s="59" t="s">
        <v>34</v>
      </c>
      <c r="P83" s="59" t="s">
        <v>34</v>
      </c>
      <c r="Q83" s="56">
        <v>3</v>
      </c>
      <c r="R83" s="57" t="s">
        <v>34</v>
      </c>
      <c r="S83" s="58" t="str">
        <f>IF(ISNA(VLOOKUP($A83,processing!$A:$B,1,0)), "no", "yes")</f>
        <v>yes</v>
      </c>
      <c r="T83" s="58" t="str">
        <f>IF(ISNA(VLOOKUP($A83,outputs!$A:$B,1,0)), "no", "yes")</f>
        <v>yes</v>
      </c>
      <c r="U83" s="58" t="str">
        <f>IF(ISNA(VLOOKUP($A83,accuracy!$A:$B,1,0)), "no", "yes")</f>
        <v>yes</v>
      </c>
      <c r="V83" s="58" t="str">
        <f t="array" ref="V83">INDEX(publications!$A$1:$A$319, MATCH($B83, publications!$B$1:$B$319, 0))</f>
        <v>Livia</v>
      </c>
    </row>
    <row r="84" spans="1:22" ht="13">
      <c r="A84" s="8" t="str">
        <f>CONCATENATE(VLOOKUP($B84,publications!$B:$D,3,0), ".", $C84)</f>
        <v>FW4KPDXH.2</v>
      </c>
      <c r="B84" s="46" t="s">
        <v>1503</v>
      </c>
      <c r="C84" s="54">
        <f t="shared" si="0"/>
        <v>2</v>
      </c>
      <c r="D84" s="46" t="s">
        <v>1931</v>
      </c>
      <c r="E84" s="46" t="s">
        <v>2350</v>
      </c>
      <c r="F84" s="46" t="s">
        <v>2256</v>
      </c>
      <c r="G84" s="9" t="s">
        <v>2351</v>
      </c>
      <c r="H84" s="46">
        <v>1966</v>
      </c>
      <c r="I84" s="46">
        <v>1966</v>
      </c>
      <c r="J84" s="46" t="s">
        <v>2328</v>
      </c>
      <c r="K84" s="56" t="s">
        <v>34</v>
      </c>
      <c r="L84" s="60" t="s">
        <v>34</v>
      </c>
      <c r="M84" s="59" t="s">
        <v>34</v>
      </c>
      <c r="N84" s="59" t="s">
        <v>34</v>
      </c>
      <c r="O84" s="59" t="s">
        <v>34</v>
      </c>
      <c r="P84" s="59" t="s">
        <v>34</v>
      </c>
      <c r="Q84" s="56">
        <v>6</v>
      </c>
      <c r="R84" s="57" t="s">
        <v>34</v>
      </c>
      <c r="S84" s="58" t="str">
        <f>IF(ISNA(VLOOKUP($A84,processing!$A:$B,1,0)), "no", "yes")</f>
        <v>yes</v>
      </c>
      <c r="T84" s="58" t="str">
        <f>IF(ISNA(VLOOKUP($A84,outputs!$A:$B,1,0)), "no", "yes")</f>
        <v>yes</v>
      </c>
      <c r="U84" s="58" t="str">
        <f>IF(ISNA(VLOOKUP($A84,accuracy!$A:$B,1,0)), "no", "yes")</f>
        <v>yes</v>
      </c>
      <c r="V84" s="58" t="str">
        <f t="array" ref="V84">INDEX(publications!$A$1:$A$319, MATCH($B84, publications!$B$1:$B$319, 0))</f>
        <v>Livia</v>
      </c>
    </row>
    <row r="85" spans="1:22" ht="13">
      <c r="A85" s="8" t="str">
        <f>CONCATENATE(VLOOKUP($B85,publications!$B:$D,3,0), ".", $C85)</f>
        <v>FW4KPDXH.3</v>
      </c>
      <c r="B85" s="46" t="s">
        <v>1503</v>
      </c>
      <c r="C85" s="54">
        <f t="shared" si="0"/>
        <v>3</v>
      </c>
      <c r="D85" s="46" t="s">
        <v>1931</v>
      </c>
      <c r="E85" s="46" t="s">
        <v>2350</v>
      </c>
      <c r="F85" s="46" t="s">
        <v>2256</v>
      </c>
      <c r="G85" s="9" t="s">
        <v>2351</v>
      </c>
      <c r="H85" s="46">
        <v>1981</v>
      </c>
      <c r="I85" s="46">
        <v>1981</v>
      </c>
      <c r="J85" s="46" t="s">
        <v>2328</v>
      </c>
      <c r="K85" s="56" t="s">
        <v>34</v>
      </c>
      <c r="L85" s="60" t="s">
        <v>34</v>
      </c>
      <c r="M85" s="59" t="s">
        <v>34</v>
      </c>
      <c r="N85" s="59" t="s">
        <v>34</v>
      </c>
      <c r="O85" s="59" t="s">
        <v>34</v>
      </c>
      <c r="P85" s="59" t="s">
        <v>34</v>
      </c>
      <c r="Q85" s="56">
        <v>49</v>
      </c>
      <c r="R85" s="57" t="s">
        <v>34</v>
      </c>
      <c r="S85" s="58" t="str">
        <f>IF(ISNA(VLOOKUP($A85,processing!$A:$B,1,0)), "no", "yes")</f>
        <v>yes</v>
      </c>
      <c r="T85" s="58" t="str">
        <f>IF(ISNA(VLOOKUP($A85,outputs!$A:$B,1,0)), "no", "yes")</f>
        <v>yes</v>
      </c>
      <c r="U85" s="58" t="str">
        <f>IF(ISNA(VLOOKUP($A85,accuracy!$A:$B,1,0)), "no", "yes")</f>
        <v>yes</v>
      </c>
      <c r="V85" s="58" t="str">
        <f t="array" ref="V85">INDEX(publications!$A$1:$A$319, MATCH($B85, publications!$B$1:$B$319, 0))</f>
        <v>Livia</v>
      </c>
    </row>
    <row r="86" spans="1:22" ht="13">
      <c r="A86" s="8" t="str">
        <f>CONCATENATE(VLOOKUP($B86,publications!$B:$D,3,0), ".", $C86)</f>
        <v>FW4KPDXH.4</v>
      </c>
      <c r="B86" s="46" t="s">
        <v>1503</v>
      </c>
      <c r="C86" s="54">
        <f t="shared" si="0"/>
        <v>4</v>
      </c>
      <c r="D86" s="46" t="s">
        <v>1931</v>
      </c>
      <c r="E86" s="46" t="s">
        <v>2350</v>
      </c>
      <c r="F86" s="46" t="s">
        <v>2256</v>
      </c>
      <c r="G86" s="9" t="s">
        <v>2366</v>
      </c>
      <c r="H86" s="46">
        <v>1997</v>
      </c>
      <c r="I86" s="46">
        <v>1997</v>
      </c>
      <c r="J86" s="46" t="s">
        <v>2328</v>
      </c>
      <c r="K86" s="56" t="s">
        <v>34</v>
      </c>
      <c r="L86" s="60" t="s">
        <v>34</v>
      </c>
      <c r="M86" s="59" t="s">
        <v>34</v>
      </c>
      <c r="N86" s="59" t="s">
        <v>34</v>
      </c>
      <c r="O86" s="59" t="s">
        <v>34</v>
      </c>
      <c r="P86" s="59" t="s">
        <v>34</v>
      </c>
      <c r="Q86" s="56">
        <v>12</v>
      </c>
      <c r="R86" s="57" t="s">
        <v>34</v>
      </c>
      <c r="S86" s="58" t="str">
        <f>IF(ISNA(VLOOKUP($A86,processing!$A:$B,1,0)), "no", "yes")</f>
        <v>yes</v>
      </c>
      <c r="T86" s="58" t="str">
        <f>IF(ISNA(VLOOKUP($A86,outputs!$A:$B,1,0)), "no", "yes")</f>
        <v>yes</v>
      </c>
      <c r="U86" s="58" t="str">
        <f>IF(ISNA(VLOOKUP($A86,accuracy!$A:$B,1,0)), "no", "yes")</f>
        <v>yes</v>
      </c>
      <c r="V86" s="58" t="str">
        <f t="array" ref="V86">INDEX(publications!$A$1:$A$319, MATCH($B86, publications!$B$1:$B$319, 0))</f>
        <v>Livia</v>
      </c>
    </row>
    <row r="87" spans="1:22" ht="13">
      <c r="A87" s="8" t="str">
        <f>CONCATENATE(VLOOKUP($B87,publications!$B:$D,3,0), ".", $C87)</f>
        <v>FW4KPDXH.5</v>
      </c>
      <c r="B87" s="46" t="s">
        <v>1503</v>
      </c>
      <c r="C87" s="54">
        <f t="shared" si="0"/>
        <v>5</v>
      </c>
      <c r="D87" s="46" t="s">
        <v>1931</v>
      </c>
      <c r="E87" s="46" t="s">
        <v>2350</v>
      </c>
      <c r="F87" s="46" t="s">
        <v>2256</v>
      </c>
      <c r="G87" s="9" t="s">
        <v>2351</v>
      </c>
      <c r="H87" s="46">
        <v>2003</v>
      </c>
      <c r="I87" s="46">
        <v>2003</v>
      </c>
      <c r="J87" s="46" t="s">
        <v>2328</v>
      </c>
      <c r="K87" s="56" t="s">
        <v>34</v>
      </c>
      <c r="L87" s="60" t="s">
        <v>34</v>
      </c>
      <c r="M87" s="59" t="s">
        <v>34</v>
      </c>
      <c r="N87" s="59" t="s">
        <v>34</v>
      </c>
      <c r="O87" s="59" t="s">
        <v>34</v>
      </c>
      <c r="P87" s="59" t="s">
        <v>34</v>
      </c>
      <c r="Q87" s="56">
        <v>10</v>
      </c>
      <c r="R87" s="57" t="s">
        <v>34</v>
      </c>
      <c r="S87" s="58" t="str">
        <f>IF(ISNA(VLOOKUP($A87,processing!$A:$B,1,0)), "no", "yes")</f>
        <v>yes</v>
      </c>
      <c r="T87" s="58" t="str">
        <f>IF(ISNA(VLOOKUP($A87,outputs!$A:$B,1,0)), "no", "yes")</f>
        <v>yes</v>
      </c>
      <c r="U87" s="58" t="str">
        <f>IF(ISNA(VLOOKUP($A87,accuracy!$A:$B,1,0)), "no", "yes")</f>
        <v>yes</v>
      </c>
      <c r="V87" s="58" t="str">
        <f t="array" ref="V87">INDEX(publications!$A$1:$A$319, MATCH($B87, publications!$B$1:$B$319, 0))</f>
        <v>Livia</v>
      </c>
    </row>
    <row r="88" spans="1:22" ht="13">
      <c r="A88" s="8" t="str">
        <f>CONCATENATE(VLOOKUP($B88,publications!$B:$D,3,0), ".", $C88)</f>
        <v>T9UHGZVR.1</v>
      </c>
      <c r="B88" s="46" t="s">
        <v>1505</v>
      </c>
      <c r="C88" s="54">
        <f t="shared" si="0"/>
        <v>1</v>
      </c>
      <c r="D88" s="46" t="s">
        <v>1931</v>
      </c>
      <c r="E88" s="46" t="s">
        <v>2269</v>
      </c>
      <c r="F88" s="46" t="s">
        <v>22</v>
      </c>
      <c r="G88" s="46" t="s">
        <v>2367</v>
      </c>
      <c r="H88" s="46">
        <v>1961</v>
      </c>
      <c r="I88" s="46">
        <v>1961</v>
      </c>
      <c r="J88" s="46" t="s">
        <v>2265</v>
      </c>
      <c r="K88" s="56" t="s">
        <v>34</v>
      </c>
      <c r="L88" s="60" t="s">
        <v>34</v>
      </c>
      <c r="M88" s="56">
        <v>0.55000000000000004</v>
      </c>
      <c r="N88" s="59" t="s">
        <v>34</v>
      </c>
      <c r="O88" s="59" t="s">
        <v>34</v>
      </c>
      <c r="P88" s="59" t="s">
        <v>34</v>
      </c>
      <c r="Q88" s="59" t="s">
        <v>34</v>
      </c>
      <c r="R88" s="57" t="s">
        <v>34</v>
      </c>
      <c r="S88" s="58" t="str">
        <f>IF(ISNA(VLOOKUP($A88,processing!$A:$B,1,0)), "no", "yes")</f>
        <v>yes</v>
      </c>
      <c r="T88" s="58" t="str">
        <f>IF(ISNA(VLOOKUP($A88,outputs!$A:$B,1,0)), "no", "yes")</f>
        <v>yes</v>
      </c>
      <c r="U88" s="58" t="str">
        <f>IF(ISNA(VLOOKUP($A88,accuracy!$A:$B,1,0)), "no", "yes")</f>
        <v>yes</v>
      </c>
      <c r="V88" s="58" t="str">
        <f t="array" ref="V88">INDEX(publications!$A$1:$A$319, MATCH($B88, publications!$B$1:$B$319, 0))</f>
        <v>Livia</v>
      </c>
    </row>
    <row r="89" spans="1:22" ht="13">
      <c r="A89" s="8" t="str">
        <f>CONCATENATE(VLOOKUP($B89,publications!$B:$D,3,0), ".", $C89)</f>
        <v>T9UHGZVR.2</v>
      </c>
      <c r="B89" s="46" t="s">
        <v>1505</v>
      </c>
      <c r="C89" s="54">
        <f t="shared" si="0"/>
        <v>2</v>
      </c>
      <c r="D89" s="46" t="s">
        <v>1950</v>
      </c>
      <c r="E89" s="46" t="s">
        <v>2296</v>
      </c>
      <c r="F89" s="46" t="s">
        <v>22</v>
      </c>
      <c r="G89" s="46" t="s">
        <v>2368</v>
      </c>
      <c r="H89" s="46">
        <v>1990</v>
      </c>
      <c r="I89" s="46">
        <v>1990</v>
      </c>
      <c r="J89" s="46" t="s">
        <v>2328</v>
      </c>
      <c r="K89" s="56" t="s">
        <v>34</v>
      </c>
      <c r="L89" s="60" t="s">
        <v>34</v>
      </c>
      <c r="M89" s="56">
        <v>0.7</v>
      </c>
      <c r="N89" s="59" t="s">
        <v>34</v>
      </c>
      <c r="O89" s="59" t="s">
        <v>34</v>
      </c>
      <c r="P89" s="59" t="s">
        <v>34</v>
      </c>
      <c r="Q89" s="59" t="s">
        <v>34</v>
      </c>
      <c r="R89" s="57" t="s">
        <v>34</v>
      </c>
      <c r="S89" s="58" t="str">
        <f>IF(ISNA(VLOOKUP($A89,processing!$A:$B,1,0)), "no", "yes")</f>
        <v>yes</v>
      </c>
      <c r="T89" s="58" t="str">
        <f>IF(ISNA(VLOOKUP($A89,outputs!$A:$B,1,0)), "no", "yes")</f>
        <v>yes</v>
      </c>
      <c r="U89" s="58" t="str">
        <f>IF(ISNA(VLOOKUP($A89,accuracy!$A:$B,1,0)), "no", "yes")</f>
        <v>yes</v>
      </c>
      <c r="V89" s="58" t="str">
        <f t="array" ref="V89">INDEX(publications!$A$1:$A$319, MATCH($B89, publications!$B$1:$B$319, 0))</f>
        <v>Livia</v>
      </c>
    </row>
    <row r="90" spans="1:22" ht="13">
      <c r="A90" s="8" t="str">
        <f>CONCATENATE(VLOOKUP($B90,publications!$B:$D,3,0), ".", $C90)</f>
        <v>T9UHGZVR.3</v>
      </c>
      <c r="B90" s="46" t="s">
        <v>1505</v>
      </c>
      <c r="C90" s="54">
        <f t="shared" si="0"/>
        <v>3</v>
      </c>
      <c r="D90" s="46" t="s">
        <v>1931</v>
      </c>
      <c r="E90" s="46" t="s">
        <v>2269</v>
      </c>
      <c r="F90" s="46" t="s">
        <v>22</v>
      </c>
      <c r="G90" s="46" t="s">
        <v>2367</v>
      </c>
      <c r="H90" s="46">
        <v>1936</v>
      </c>
      <c r="I90" s="46">
        <v>1938</v>
      </c>
      <c r="J90" s="46" t="s">
        <v>2265</v>
      </c>
      <c r="K90" s="56" t="s">
        <v>34</v>
      </c>
      <c r="L90" s="60" t="s">
        <v>34</v>
      </c>
      <c r="M90" s="59" t="s">
        <v>34</v>
      </c>
      <c r="N90" s="59" t="s">
        <v>34</v>
      </c>
      <c r="O90" s="59" t="s">
        <v>34</v>
      </c>
      <c r="P90" s="59" t="s">
        <v>34</v>
      </c>
      <c r="Q90" s="59" t="s">
        <v>34</v>
      </c>
      <c r="R90" s="46" t="s">
        <v>2369</v>
      </c>
      <c r="S90" s="58" t="str">
        <f>IF(ISNA(VLOOKUP($A90,processing!$A:$B,1,0)), "no", "yes")</f>
        <v>yes</v>
      </c>
      <c r="T90" s="58" t="str">
        <f>IF(ISNA(VLOOKUP($A90,outputs!$A:$B,1,0)), "no", "yes")</f>
        <v>yes</v>
      </c>
      <c r="U90" s="58" t="str">
        <f>IF(ISNA(VLOOKUP($A90,accuracy!$A:$B,1,0)), "no", "yes")</f>
        <v>yes</v>
      </c>
      <c r="V90" s="58" t="str">
        <f t="array" ref="V90">INDEX(publications!$A$1:$A$319, MATCH($B90, publications!$B$1:$B$319, 0))</f>
        <v>Livia</v>
      </c>
    </row>
    <row r="91" spans="1:22" ht="13">
      <c r="A91" s="8" t="str">
        <f>CONCATENATE(VLOOKUP($B91,publications!$B:$D,3,0), ".", $C91)</f>
        <v>T9UHGZVR.4</v>
      </c>
      <c r="B91" s="46" t="s">
        <v>1505</v>
      </c>
      <c r="C91" s="54">
        <f t="shared" si="0"/>
        <v>4</v>
      </c>
      <c r="D91" s="46" t="s">
        <v>1950</v>
      </c>
      <c r="E91" s="46" t="s">
        <v>2296</v>
      </c>
      <c r="F91" s="46" t="s">
        <v>22</v>
      </c>
      <c r="G91" s="46" t="s">
        <v>2368</v>
      </c>
      <c r="H91" s="46">
        <v>1965</v>
      </c>
      <c r="I91" s="46">
        <v>1966</v>
      </c>
      <c r="J91" s="46" t="s">
        <v>2328</v>
      </c>
      <c r="K91" s="56" t="s">
        <v>34</v>
      </c>
      <c r="L91" s="60" t="s">
        <v>34</v>
      </c>
      <c r="M91" s="59" t="s">
        <v>34</v>
      </c>
      <c r="N91" s="59" t="s">
        <v>34</v>
      </c>
      <c r="O91" s="59" t="s">
        <v>34</v>
      </c>
      <c r="P91" s="59" t="s">
        <v>34</v>
      </c>
      <c r="Q91" s="59" t="s">
        <v>34</v>
      </c>
      <c r="R91" s="57" t="s">
        <v>34</v>
      </c>
      <c r="S91" s="58" t="str">
        <f>IF(ISNA(VLOOKUP($A91,processing!$A:$B,1,0)), "no", "yes")</f>
        <v>yes</v>
      </c>
      <c r="T91" s="58" t="str">
        <f>IF(ISNA(VLOOKUP($A91,outputs!$A:$B,1,0)), "no", "yes")</f>
        <v>yes</v>
      </c>
      <c r="U91" s="58" t="str">
        <f>IF(ISNA(VLOOKUP($A91,accuracy!$A:$B,1,0)), "no", "yes")</f>
        <v>yes</v>
      </c>
      <c r="V91" s="58" t="str">
        <f t="array" ref="V91">INDEX(publications!$A$1:$A$319, MATCH($B91, publications!$B$1:$B$319, 0))</f>
        <v>Livia</v>
      </c>
    </row>
    <row r="92" spans="1:22" ht="13">
      <c r="A92" s="8" t="str">
        <f>CONCATENATE(VLOOKUP($B92,publications!$B:$D,3,0), ".", $C92)</f>
        <v>YW232UWW.1</v>
      </c>
      <c r="B92" s="46" t="s">
        <v>1507</v>
      </c>
      <c r="C92" s="54">
        <f t="shared" si="0"/>
        <v>1</v>
      </c>
      <c r="D92" s="46" t="s">
        <v>1931</v>
      </c>
      <c r="E92" s="46" t="s">
        <v>2340</v>
      </c>
      <c r="F92" s="46" t="s">
        <v>2256</v>
      </c>
      <c r="G92" s="64" t="s">
        <v>2341</v>
      </c>
      <c r="H92" s="46">
        <v>1958</v>
      </c>
      <c r="I92" s="46">
        <v>1958</v>
      </c>
      <c r="J92" s="46" t="s">
        <v>2328</v>
      </c>
      <c r="K92" s="56" t="s">
        <v>34</v>
      </c>
      <c r="L92" s="60" t="s">
        <v>34</v>
      </c>
      <c r="M92" s="59" t="s">
        <v>34</v>
      </c>
      <c r="N92" s="57" t="s">
        <v>2342</v>
      </c>
      <c r="O92" s="56">
        <v>10</v>
      </c>
      <c r="P92" s="46" t="s">
        <v>2260</v>
      </c>
      <c r="Q92" s="56">
        <v>34</v>
      </c>
      <c r="R92" s="57" t="s">
        <v>34</v>
      </c>
      <c r="S92" s="58" t="str">
        <f>IF(ISNA(VLOOKUP($A92,processing!$A:$B,1,0)), "no", "yes")</f>
        <v>yes</v>
      </c>
      <c r="T92" s="58" t="str">
        <f>IF(ISNA(VLOOKUP($A92,outputs!$A:$B,1,0)), "no", "yes")</f>
        <v>yes</v>
      </c>
      <c r="U92" s="58" t="str">
        <f>IF(ISNA(VLOOKUP($A92,accuracy!$A:$B,1,0)), "no", "yes")</f>
        <v>yes</v>
      </c>
      <c r="V92" s="58" t="str">
        <f t="array" ref="V92">INDEX(publications!$A$1:$A$319, MATCH($B92, publications!$B$1:$B$319, 0))</f>
        <v>Amaury</v>
      </c>
    </row>
    <row r="93" spans="1:22" ht="13">
      <c r="A93" s="8" t="str">
        <f>CONCATENATE(VLOOKUP($B93,publications!$B:$D,3,0), ".", $C93)</f>
        <v>YW232UWW.2</v>
      </c>
      <c r="B93" s="46" t="s">
        <v>1507</v>
      </c>
      <c r="C93" s="54">
        <f t="shared" si="0"/>
        <v>2</v>
      </c>
      <c r="D93" s="46" t="s">
        <v>1931</v>
      </c>
      <c r="E93" s="46" t="s">
        <v>2340</v>
      </c>
      <c r="F93" s="46" t="s">
        <v>2256</v>
      </c>
      <c r="G93" s="64" t="s">
        <v>2341</v>
      </c>
      <c r="H93" s="46">
        <v>1981</v>
      </c>
      <c r="I93" s="46">
        <v>1981</v>
      </c>
      <c r="J93" s="46" t="s">
        <v>2328</v>
      </c>
      <c r="K93" s="56" t="s">
        <v>34</v>
      </c>
      <c r="L93" s="60" t="s">
        <v>34</v>
      </c>
      <c r="M93" s="59" t="s">
        <v>34</v>
      </c>
      <c r="N93" s="57" t="s">
        <v>2370</v>
      </c>
      <c r="O93" s="56">
        <v>10</v>
      </c>
      <c r="P93" s="46" t="s">
        <v>2260</v>
      </c>
      <c r="Q93" s="56">
        <v>6</v>
      </c>
      <c r="R93" s="57" t="s">
        <v>34</v>
      </c>
      <c r="S93" s="58" t="str">
        <f>IF(ISNA(VLOOKUP($A93,processing!$A:$B,1,0)), "no", "yes")</f>
        <v>yes</v>
      </c>
      <c r="T93" s="58" t="str">
        <f>IF(ISNA(VLOOKUP($A93,outputs!$A:$B,1,0)), "no", "yes")</f>
        <v>yes</v>
      </c>
      <c r="U93" s="58" t="str">
        <f>IF(ISNA(VLOOKUP($A93,accuracy!$A:$B,1,0)), "no", "yes")</f>
        <v>yes</v>
      </c>
      <c r="V93" s="58" t="str">
        <f t="array" ref="V93">INDEX(publications!$A$1:$A$319, MATCH($B93, publications!$B$1:$B$319, 0))</f>
        <v>Amaury</v>
      </c>
    </row>
    <row r="94" spans="1:22" ht="13">
      <c r="A94" s="8" t="str">
        <f>CONCATENATE(VLOOKUP($B94,publications!$B:$D,3,0), ".", $C94)</f>
        <v>MDM8SQRY.1</v>
      </c>
      <c r="B94" s="46" t="s">
        <v>1509</v>
      </c>
      <c r="C94" s="54">
        <f t="shared" si="0"/>
        <v>1</v>
      </c>
      <c r="D94" s="46" t="s">
        <v>1931</v>
      </c>
      <c r="E94" s="46" t="s">
        <v>2371</v>
      </c>
      <c r="F94" s="46" t="s">
        <v>2256</v>
      </c>
      <c r="G94" s="46" t="s">
        <v>2372</v>
      </c>
      <c r="H94" s="46">
        <v>1955</v>
      </c>
      <c r="I94" s="46">
        <v>1955</v>
      </c>
      <c r="J94" s="46" t="s">
        <v>2291</v>
      </c>
      <c r="K94" s="56" t="s">
        <v>34</v>
      </c>
      <c r="L94" s="56" t="s">
        <v>34</v>
      </c>
      <c r="M94" s="56">
        <v>1</v>
      </c>
      <c r="N94" s="59" t="s">
        <v>34</v>
      </c>
      <c r="O94" s="56">
        <v>1200</v>
      </c>
      <c r="P94" s="46" t="s">
        <v>2315</v>
      </c>
      <c r="Q94" s="56">
        <v>5</v>
      </c>
      <c r="R94" s="46" t="s">
        <v>2373</v>
      </c>
      <c r="S94" s="58" t="str">
        <f>IF(ISNA(VLOOKUP($A94,processing!$A:$B,1,0)), "no", "yes")</f>
        <v>yes</v>
      </c>
      <c r="T94" s="58" t="str">
        <f>IF(ISNA(VLOOKUP($A94,outputs!$A:$B,1,0)), "no", "yes")</f>
        <v>yes</v>
      </c>
      <c r="U94" s="58" t="str">
        <f>IF(ISNA(VLOOKUP($A94,accuracy!$A:$B,1,0)), "no", "yes")</f>
        <v>yes</v>
      </c>
      <c r="V94" s="58" t="str">
        <f t="array" ref="V94">INDEX(publications!$A$1:$A$319, MATCH($B94, publications!$B$1:$B$319, 0))</f>
        <v>Melanie</v>
      </c>
    </row>
    <row r="95" spans="1:22" ht="13">
      <c r="A95" s="8" t="str">
        <f>CONCATENATE(VLOOKUP($B95,publications!$B:$D,3,0), ".", $C95)</f>
        <v>MDM8SQRY.2</v>
      </c>
      <c r="B95" s="46" t="s">
        <v>1509</v>
      </c>
      <c r="C95" s="54">
        <f t="shared" si="0"/>
        <v>2</v>
      </c>
      <c r="D95" s="46" t="s">
        <v>1931</v>
      </c>
      <c r="E95" s="46" t="s">
        <v>2371</v>
      </c>
      <c r="F95" s="46" t="s">
        <v>2256</v>
      </c>
      <c r="G95" s="46" t="s">
        <v>2374</v>
      </c>
      <c r="H95" s="46">
        <v>1983</v>
      </c>
      <c r="I95" s="46">
        <v>1983</v>
      </c>
      <c r="J95" s="46" t="s">
        <v>2291</v>
      </c>
      <c r="K95" s="56" t="s">
        <v>34</v>
      </c>
      <c r="L95" s="56" t="s">
        <v>34</v>
      </c>
      <c r="M95" s="56">
        <v>1</v>
      </c>
      <c r="N95" s="59" t="s">
        <v>34</v>
      </c>
      <c r="O95" s="56">
        <v>1200</v>
      </c>
      <c r="P95" s="46" t="s">
        <v>2315</v>
      </c>
      <c r="Q95" s="56">
        <v>5</v>
      </c>
      <c r="R95" s="46" t="s">
        <v>2375</v>
      </c>
      <c r="S95" s="58" t="str">
        <f>IF(ISNA(VLOOKUP($A95,processing!$A:$B,1,0)), "no", "yes")</f>
        <v>yes</v>
      </c>
      <c r="T95" s="58" t="str">
        <f>IF(ISNA(VLOOKUP($A95,outputs!$A:$B,1,0)), "no", "yes")</f>
        <v>yes</v>
      </c>
      <c r="U95" s="58" t="str">
        <f>IF(ISNA(VLOOKUP($A95,accuracy!$A:$B,1,0)), "no", "yes")</f>
        <v>yes</v>
      </c>
      <c r="V95" s="58" t="str">
        <f t="array" ref="V95">INDEX(publications!$A$1:$A$319, MATCH($B95, publications!$B$1:$B$319, 0))</f>
        <v>Melanie</v>
      </c>
    </row>
    <row r="96" spans="1:22" ht="13">
      <c r="A96" s="8" t="str">
        <f>CONCATENATE(VLOOKUP($B96,publications!$B:$D,3,0), ".", $C96)</f>
        <v>MDM8SQRY.3</v>
      </c>
      <c r="B96" s="46" t="s">
        <v>1509</v>
      </c>
      <c r="C96" s="54">
        <f t="shared" si="0"/>
        <v>3</v>
      </c>
      <c r="D96" s="46" t="s">
        <v>1931</v>
      </c>
      <c r="E96" s="46" t="s">
        <v>2371</v>
      </c>
      <c r="F96" s="46" t="s">
        <v>2256</v>
      </c>
      <c r="G96" s="46" t="s">
        <v>2374</v>
      </c>
      <c r="H96" s="46">
        <v>1996</v>
      </c>
      <c r="I96" s="46">
        <v>1996</v>
      </c>
      <c r="J96" s="46" t="s">
        <v>2291</v>
      </c>
      <c r="K96" s="56" t="s">
        <v>34</v>
      </c>
      <c r="L96" s="56" t="s">
        <v>34</v>
      </c>
      <c r="M96" s="56">
        <v>30</v>
      </c>
      <c r="N96" s="59" t="s">
        <v>34</v>
      </c>
      <c r="O96" s="56">
        <v>1200</v>
      </c>
      <c r="P96" s="46" t="s">
        <v>2315</v>
      </c>
      <c r="Q96" s="56">
        <v>5</v>
      </c>
      <c r="R96" s="46" t="s">
        <v>2376</v>
      </c>
      <c r="S96" s="58" t="str">
        <f>IF(ISNA(VLOOKUP($A96,processing!$A:$B,1,0)), "no", "yes")</f>
        <v>yes</v>
      </c>
      <c r="T96" s="58" t="str">
        <f>IF(ISNA(VLOOKUP($A96,outputs!$A:$B,1,0)), "no", "yes")</f>
        <v>yes</v>
      </c>
      <c r="U96" s="58" t="str">
        <f>IF(ISNA(VLOOKUP($A96,accuracy!$A:$B,1,0)), "no", "yes")</f>
        <v>yes</v>
      </c>
      <c r="V96" s="58" t="str">
        <f t="array" ref="V96">INDEX(publications!$A$1:$A$319, MATCH($B96, publications!$B$1:$B$319, 0))</f>
        <v>Melanie</v>
      </c>
    </row>
    <row r="97" spans="1:22" ht="13">
      <c r="A97" s="8" t="str">
        <f>CONCATENATE(VLOOKUP($B97,publications!$B:$D,3,0), ".", $C97)</f>
        <v>AD7WLXMF.1</v>
      </c>
      <c r="B97" s="46" t="s">
        <v>1511</v>
      </c>
      <c r="C97" s="54">
        <f t="shared" si="0"/>
        <v>1</v>
      </c>
      <c r="D97" s="46" t="s">
        <v>1931</v>
      </c>
      <c r="E97" s="46" t="s">
        <v>2350</v>
      </c>
      <c r="F97" s="46" t="s">
        <v>164</v>
      </c>
      <c r="G97" s="46" t="s">
        <v>2351</v>
      </c>
      <c r="H97" s="46">
        <v>1971</v>
      </c>
      <c r="I97" s="46">
        <v>1971</v>
      </c>
      <c r="J97" s="46" t="s">
        <v>2291</v>
      </c>
      <c r="K97" s="56">
        <v>2700</v>
      </c>
      <c r="L97" s="60" t="s">
        <v>34</v>
      </c>
      <c r="M97" s="56">
        <v>0.37</v>
      </c>
      <c r="N97" s="57" t="s">
        <v>2259</v>
      </c>
      <c r="O97" s="56">
        <v>21</v>
      </c>
      <c r="P97" s="46" t="s">
        <v>2260</v>
      </c>
      <c r="Q97" s="56">
        <v>61</v>
      </c>
      <c r="R97" s="46" t="s">
        <v>2377</v>
      </c>
      <c r="S97" s="58" t="str">
        <f>IF(ISNA(VLOOKUP($A97,processing!$A:$B,1,0)), "no", "yes")</f>
        <v>yes</v>
      </c>
      <c r="T97" s="58" t="str">
        <f>IF(ISNA(VLOOKUP($A97,outputs!$A:$B,1,0)), "no", "yes")</f>
        <v>yes</v>
      </c>
      <c r="U97" s="58" t="str">
        <f>IF(ISNA(VLOOKUP($A97,accuracy!$A:$B,1,0)), "no", "yes")</f>
        <v>yes</v>
      </c>
      <c r="V97" s="58" t="str">
        <f t="array" ref="V97">INDEX(publications!$A$1:$A$319, MATCH($B97, publications!$B$1:$B$319, 0))</f>
        <v>Melanie</v>
      </c>
    </row>
    <row r="98" spans="1:22" ht="13">
      <c r="A98" s="8" t="str">
        <f>CONCATENATE(VLOOKUP($B98,publications!$B:$D,3,0), ".", $C98)</f>
        <v>AD7WLXMF.2</v>
      </c>
      <c r="B98" s="46" t="s">
        <v>1511</v>
      </c>
      <c r="C98" s="54">
        <f t="shared" si="0"/>
        <v>2</v>
      </c>
      <c r="D98" s="46" t="s">
        <v>1931</v>
      </c>
      <c r="E98" s="46" t="s">
        <v>2350</v>
      </c>
      <c r="F98" s="46" t="s">
        <v>164</v>
      </c>
      <c r="G98" s="46" t="s">
        <v>2351</v>
      </c>
      <c r="H98" s="46">
        <v>2001</v>
      </c>
      <c r="I98" s="46">
        <v>2001</v>
      </c>
      <c r="J98" s="46" t="s">
        <v>2291</v>
      </c>
      <c r="K98" s="56">
        <v>4000</v>
      </c>
      <c r="L98" s="60" t="s">
        <v>34</v>
      </c>
      <c r="M98" s="56">
        <v>0.55000000000000004</v>
      </c>
      <c r="N98" s="57" t="s">
        <v>2378</v>
      </c>
      <c r="O98" s="56">
        <v>21</v>
      </c>
      <c r="P98" s="46" t="s">
        <v>2260</v>
      </c>
      <c r="Q98" s="56">
        <v>44</v>
      </c>
      <c r="R98" s="46" t="s">
        <v>2379</v>
      </c>
      <c r="S98" s="58" t="str">
        <f>IF(ISNA(VLOOKUP($A98,processing!$A:$B,1,0)), "no", "yes")</f>
        <v>yes</v>
      </c>
      <c r="T98" s="58" t="str">
        <f>IF(ISNA(VLOOKUP($A98,outputs!$A:$B,1,0)), "no", "yes")</f>
        <v>yes</v>
      </c>
      <c r="U98" s="58" t="str">
        <f>IF(ISNA(VLOOKUP($A98,accuracy!$A:$B,1,0)), "no", "yes")</f>
        <v>yes</v>
      </c>
      <c r="V98" s="58" t="str">
        <f t="array" ref="V98">INDEX(publications!$A$1:$A$319, MATCH($B98, publications!$B$1:$B$319, 0))</f>
        <v>Melanie</v>
      </c>
    </row>
    <row r="99" spans="1:22" ht="13">
      <c r="A99" s="8" t="str">
        <f>CONCATENATE(VLOOKUP($B99,publications!$B:$D,3,0), ".", $C99)</f>
        <v>AD7WLXMF.3</v>
      </c>
      <c r="B99" s="46" t="s">
        <v>1511</v>
      </c>
      <c r="C99" s="54">
        <f t="shared" si="0"/>
        <v>3</v>
      </c>
      <c r="D99" s="46" t="s">
        <v>1931</v>
      </c>
      <c r="E99" s="46" t="s">
        <v>2350</v>
      </c>
      <c r="F99" s="46" t="s">
        <v>164</v>
      </c>
      <c r="G99" s="46" t="s">
        <v>2351</v>
      </c>
      <c r="H99" s="46">
        <v>1981</v>
      </c>
      <c r="I99" s="46">
        <v>1981</v>
      </c>
      <c r="J99" s="46" t="s">
        <v>2291</v>
      </c>
      <c r="K99" s="56">
        <v>4800</v>
      </c>
      <c r="L99" s="60" t="s">
        <v>34</v>
      </c>
      <c r="M99" s="56">
        <v>0.66</v>
      </c>
      <c r="N99" s="57" t="s">
        <v>2364</v>
      </c>
      <c r="O99" s="56">
        <v>21</v>
      </c>
      <c r="P99" s="46" t="s">
        <v>2260</v>
      </c>
      <c r="Q99" s="56">
        <v>27</v>
      </c>
      <c r="R99" s="46" t="s">
        <v>2380</v>
      </c>
      <c r="S99" s="58" t="str">
        <f>IF(ISNA(VLOOKUP($A99,processing!$A:$B,1,0)), "no", "yes")</f>
        <v>yes</v>
      </c>
      <c r="T99" s="58" t="str">
        <f>IF(ISNA(VLOOKUP($A99,outputs!$A:$B,1,0)), "no", "yes")</f>
        <v>yes</v>
      </c>
      <c r="U99" s="58" t="str">
        <f>IF(ISNA(VLOOKUP($A99,accuracy!$A:$B,1,0)), "no", "yes")</f>
        <v>yes</v>
      </c>
      <c r="V99" s="58" t="str">
        <f t="array" ref="V99">INDEX(publications!$A$1:$A$319, MATCH($B99, publications!$B$1:$B$319, 0))</f>
        <v>Melanie</v>
      </c>
    </row>
    <row r="100" spans="1:22" ht="13">
      <c r="A100" s="8" t="str">
        <f>CONCATENATE(VLOOKUP($B100,publications!$B:$D,3,0), ".", $C100)</f>
        <v>AD7WLXMF.4</v>
      </c>
      <c r="B100" s="46" t="s">
        <v>1511</v>
      </c>
      <c r="C100" s="54">
        <f t="shared" si="0"/>
        <v>4</v>
      </c>
      <c r="D100" s="46" t="s">
        <v>1931</v>
      </c>
      <c r="E100" s="46" t="s">
        <v>2350</v>
      </c>
      <c r="F100" s="46" t="s">
        <v>164</v>
      </c>
      <c r="G100" s="46" t="s">
        <v>2351</v>
      </c>
      <c r="H100" s="46">
        <v>1990</v>
      </c>
      <c r="I100" s="46">
        <v>1990</v>
      </c>
      <c r="J100" s="46" t="s">
        <v>2291</v>
      </c>
      <c r="K100" s="56">
        <v>5000</v>
      </c>
      <c r="L100" s="60" t="s">
        <v>34</v>
      </c>
      <c r="M100" s="56">
        <v>0.69</v>
      </c>
      <c r="N100" s="57" t="s">
        <v>2364</v>
      </c>
      <c r="O100" s="56">
        <v>21</v>
      </c>
      <c r="P100" s="46" t="s">
        <v>2260</v>
      </c>
      <c r="Q100" s="56">
        <v>31</v>
      </c>
      <c r="R100" s="46" t="s">
        <v>2381</v>
      </c>
      <c r="S100" s="58" t="str">
        <f>IF(ISNA(VLOOKUP($A100,processing!$A:$B,1,0)), "no", "yes")</f>
        <v>yes</v>
      </c>
      <c r="T100" s="58" t="str">
        <f>IF(ISNA(VLOOKUP($A100,outputs!$A:$B,1,0)), "no", "yes")</f>
        <v>yes</v>
      </c>
      <c r="U100" s="58" t="str">
        <f>IF(ISNA(VLOOKUP($A100,accuracy!$A:$B,1,0)), "no", "yes")</f>
        <v>yes</v>
      </c>
      <c r="V100" s="58" t="str">
        <f t="array" ref="V100">INDEX(publications!$A$1:$A$319, MATCH($B100, publications!$B$1:$B$319, 0))</f>
        <v>Melanie</v>
      </c>
    </row>
    <row r="101" spans="1:22" ht="13">
      <c r="A101" s="8" t="str">
        <f>CONCATENATE(VLOOKUP($B101,publications!$B:$D,3,0), ".", $C101)</f>
        <v>4IQDTMM4.1</v>
      </c>
      <c r="B101" s="46" t="s">
        <v>1513</v>
      </c>
      <c r="C101" s="54">
        <f t="shared" si="0"/>
        <v>1</v>
      </c>
      <c r="D101" s="46" t="s">
        <v>1931</v>
      </c>
      <c r="E101" s="46" t="s">
        <v>2350</v>
      </c>
      <c r="F101" s="46" t="s">
        <v>164</v>
      </c>
      <c r="G101" s="46" t="s">
        <v>2351</v>
      </c>
      <c r="H101" s="46">
        <v>1971</v>
      </c>
      <c r="I101" s="46">
        <v>1971</v>
      </c>
      <c r="J101" s="46" t="s">
        <v>2328</v>
      </c>
      <c r="K101" s="56">
        <v>2700</v>
      </c>
      <c r="L101" s="56" t="s">
        <v>34</v>
      </c>
      <c r="M101" s="56">
        <v>0.37</v>
      </c>
      <c r="N101" s="57" t="s">
        <v>2259</v>
      </c>
      <c r="O101" s="56">
        <v>21</v>
      </c>
      <c r="P101" s="46" t="s">
        <v>2260</v>
      </c>
      <c r="Q101" s="56">
        <v>61</v>
      </c>
      <c r="R101" s="57" t="s">
        <v>34</v>
      </c>
      <c r="S101" s="58" t="str">
        <f>IF(ISNA(VLOOKUP($A101,processing!$A:$B,1,0)), "no", "yes")</f>
        <v>yes</v>
      </c>
      <c r="T101" s="58" t="str">
        <f>IF(ISNA(VLOOKUP($A101,outputs!$A:$B,1,0)), "no", "yes")</f>
        <v>yes</v>
      </c>
      <c r="U101" s="58" t="str">
        <f>IF(ISNA(VLOOKUP($A101,accuracy!$A:$B,1,0)), "no", "yes")</f>
        <v>yes</v>
      </c>
      <c r="V101" s="58" t="str">
        <f t="array" ref="V101">INDEX(publications!$A$1:$A$319, MATCH($B101, publications!$B$1:$B$319, 0))</f>
        <v>Anette</v>
      </c>
    </row>
    <row r="102" spans="1:22" ht="13">
      <c r="A102" s="8" t="str">
        <f>CONCATENATE(VLOOKUP($B102,publications!$B:$D,3,0), ".", $C102)</f>
        <v>4IQDTMM4.2</v>
      </c>
      <c r="B102" s="46" t="s">
        <v>1513</v>
      </c>
      <c r="C102" s="54">
        <f t="shared" si="0"/>
        <v>2</v>
      </c>
      <c r="D102" s="46" t="s">
        <v>1931</v>
      </c>
      <c r="E102" s="46" t="s">
        <v>2350</v>
      </c>
      <c r="F102" s="46" t="s">
        <v>164</v>
      </c>
      <c r="G102" s="46" t="s">
        <v>2351</v>
      </c>
      <c r="H102" s="46">
        <v>2001</v>
      </c>
      <c r="I102" s="46">
        <v>2001</v>
      </c>
      <c r="J102" s="46" t="s">
        <v>2328</v>
      </c>
      <c r="K102" s="56">
        <v>4000</v>
      </c>
      <c r="L102" s="56" t="s">
        <v>34</v>
      </c>
      <c r="M102" s="56">
        <v>0.55000000000000004</v>
      </c>
      <c r="N102" s="57" t="s">
        <v>2378</v>
      </c>
      <c r="O102" s="56">
        <v>21</v>
      </c>
      <c r="P102" s="46" t="s">
        <v>2260</v>
      </c>
      <c r="Q102" s="56">
        <v>44</v>
      </c>
      <c r="R102" s="57" t="s">
        <v>34</v>
      </c>
      <c r="S102" s="58" t="str">
        <f>IF(ISNA(VLOOKUP($A102,processing!$A:$B,1,0)), "no", "yes")</f>
        <v>yes</v>
      </c>
      <c r="T102" s="58" t="str">
        <f>IF(ISNA(VLOOKUP($A102,outputs!$A:$B,1,0)), "no", "yes")</f>
        <v>yes</v>
      </c>
      <c r="U102" s="58" t="str">
        <f>IF(ISNA(VLOOKUP($A102,accuracy!$A:$B,1,0)), "no", "yes")</f>
        <v>yes</v>
      </c>
      <c r="V102" s="58" t="str">
        <f t="array" ref="V102">INDEX(publications!$A$1:$A$319, MATCH($B102, publications!$B$1:$B$319, 0))</f>
        <v>Anette</v>
      </c>
    </row>
    <row r="103" spans="1:22" ht="13">
      <c r="A103" s="8" t="str">
        <f>CONCATENATE(VLOOKUP($B103,publications!$B:$D,3,0), ".", $C103)</f>
        <v>4IQDTMM4.3</v>
      </c>
      <c r="B103" s="46" t="s">
        <v>1513</v>
      </c>
      <c r="C103" s="54">
        <f t="shared" si="0"/>
        <v>3</v>
      </c>
      <c r="D103" s="46" t="s">
        <v>1931</v>
      </c>
      <c r="E103" s="46" t="s">
        <v>2350</v>
      </c>
      <c r="F103" s="46" t="s">
        <v>164</v>
      </c>
      <c r="G103" s="46" t="s">
        <v>2351</v>
      </c>
      <c r="H103" s="46">
        <v>1981</v>
      </c>
      <c r="I103" s="46">
        <v>1981</v>
      </c>
      <c r="J103" s="46" t="s">
        <v>2328</v>
      </c>
      <c r="K103" s="56">
        <v>4800</v>
      </c>
      <c r="L103" s="56" t="s">
        <v>34</v>
      </c>
      <c r="M103" s="56">
        <v>0.66</v>
      </c>
      <c r="N103" s="57" t="s">
        <v>2364</v>
      </c>
      <c r="O103" s="56">
        <v>21</v>
      </c>
      <c r="P103" s="46" t="s">
        <v>2260</v>
      </c>
      <c r="Q103" s="56">
        <v>27</v>
      </c>
      <c r="R103" s="57" t="s">
        <v>34</v>
      </c>
      <c r="S103" s="58" t="str">
        <f>IF(ISNA(VLOOKUP($A103,processing!$A:$B,1,0)), "no", "yes")</f>
        <v>yes</v>
      </c>
      <c r="T103" s="58" t="str">
        <f>IF(ISNA(VLOOKUP($A103,outputs!$A:$B,1,0)), "no", "yes")</f>
        <v>yes</v>
      </c>
      <c r="U103" s="58" t="str">
        <f>IF(ISNA(VLOOKUP($A103,accuracy!$A:$B,1,0)), "no", "yes")</f>
        <v>yes</v>
      </c>
      <c r="V103" s="58" t="str">
        <f t="array" ref="V103">INDEX(publications!$A$1:$A$319, MATCH($B103, publications!$B$1:$B$319, 0))</f>
        <v>Anette</v>
      </c>
    </row>
    <row r="104" spans="1:22" ht="13">
      <c r="A104" s="8" t="str">
        <f>CONCATENATE(VLOOKUP($B104,publications!$B:$D,3,0), ".", $C104)</f>
        <v>4IQDTMM4.4</v>
      </c>
      <c r="B104" s="46" t="s">
        <v>1513</v>
      </c>
      <c r="C104" s="54">
        <f t="shared" si="0"/>
        <v>4</v>
      </c>
      <c r="D104" s="46" t="s">
        <v>1931</v>
      </c>
      <c r="E104" s="46" t="s">
        <v>2350</v>
      </c>
      <c r="F104" s="46" t="s">
        <v>164</v>
      </c>
      <c r="G104" s="46" t="s">
        <v>2351</v>
      </c>
      <c r="H104" s="46">
        <v>1990</v>
      </c>
      <c r="I104" s="46">
        <v>1990</v>
      </c>
      <c r="J104" s="46" t="s">
        <v>2328</v>
      </c>
      <c r="K104" s="56">
        <v>5000</v>
      </c>
      <c r="L104" s="56" t="s">
        <v>34</v>
      </c>
      <c r="M104" s="56">
        <v>0.69</v>
      </c>
      <c r="N104" s="57" t="s">
        <v>2364</v>
      </c>
      <c r="O104" s="56">
        <v>21</v>
      </c>
      <c r="P104" s="46" t="s">
        <v>2260</v>
      </c>
      <c r="Q104" s="56">
        <v>31</v>
      </c>
      <c r="R104" s="57" t="s">
        <v>34</v>
      </c>
      <c r="S104" s="58" t="str">
        <f>IF(ISNA(VLOOKUP($A104,processing!$A:$B,1,0)), "no", "yes")</f>
        <v>yes</v>
      </c>
      <c r="T104" s="58" t="str">
        <f>IF(ISNA(VLOOKUP($A104,outputs!$A:$B,1,0)), "no", "yes")</f>
        <v>yes</v>
      </c>
      <c r="U104" s="58" t="str">
        <f>IF(ISNA(VLOOKUP($A104,accuracy!$A:$B,1,0)), "no", "yes")</f>
        <v>yes</v>
      </c>
      <c r="V104" s="58" t="str">
        <f t="array" ref="V104">INDEX(publications!$A$1:$A$319, MATCH($B104, publications!$B$1:$B$319, 0))</f>
        <v>Anette</v>
      </c>
    </row>
    <row r="105" spans="1:22" ht="13">
      <c r="A105" s="8" t="str">
        <f>CONCATENATE(VLOOKUP($B105,publications!$B:$D,3,0), ".", $C105)</f>
        <v>D28F7QAG.1</v>
      </c>
      <c r="B105" s="46" t="s">
        <v>1515</v>
      </c>
      <c r="C105" s="54">
        <f t="shared" si="0"/>
        <v>1</v>
      </c>
      <c r="D105" s="46" t="s">
        <v>1931</v>
      </c>
      <c r="E105" s="46" t="s">
        <v>2273</v>
      </c>
      <c r="F105" s="46" t="s">
        <v>2256</v>
      </c>
      <c r="G105" s="46" t="s">
        <v>2382</v>
      </c>
      <c r="H105" s="46">
        <v>1940</v>
      </c>
      <c r="I105" s="46">
        <v>1949</v>
      </c>
      <c r="J105" s="46" t="s">
        <v>2328</v>
      </c>
      <c r="K105" s="56" t="s">
        <v>34</v>
      </c>
      <c r="L105" s="60" t="s">
        <v>34</v>
      </c>
      <c r="M105" s="59" t="s">
        <v>34</v>
      </c>
      <c r="N105" s="59" t="s">
        <v>34</v>
      </c>
      <c r="O105" s="56">
        <v>600</v>
      </c>
      <c r="P105" s="46" t="s">
        <v>2315</v>
      </c>
      <c r="Q105" s="59" t="s">
        <v>34</v>
      </c>
      <c r="R105" s="46" t="s">
        <v>2383</v>
      </c>
      <c r="S105" s="58" t="str">
        <f>IF(ISNA(VLOOKUP($A105,processing!$A:$B,1,0)), "no", "yes")</f>
        <v>yes</v>
      </c>
      <c r="T105" s="58" t="str">
        <f>IF(ISNA(VLOOKUP($A105,outputs!$A:$B,1,0)), "no", "yes")</f>
        <v>yes</v>
      </c>
      <c r="U105" s="58" t="str">
        <f>IF(ISNA(VLOOKUP($A105,accuracy!$A:$B,1,0)), "no", "yes")</f>
        <v>yes</v>
      </c>
      <c r="V105" s="58" t="str">
        <f t="array" ref="V105">INDEX(publications!$A$1:$A$319, MATCH($B105, publications!$B$1:$B$319, 0))</f>
        <v>Anette</v>
      </c>
    </row>
    <row r="106" spans="1:22" ht="13">
      <c r="A106" s="8" t="str">
        <f>CONCATENATE(VLOOKUP($B106,publications!$B:$D,3,0), ".", $C106)</f>
        <v>D28F7QAG.2</v>
      </c>
      <c r="B106" s="46" t="s">
        <v>1515</v>
      </c>
      <c r="C106" s="54">
        <f t="shared" si="0"/>
        <v>2</v>
      </c>
      <c r="D106" s="46" t="s">
        <v>1931</v>
      </c>
      <c r="E106" s="46" t="s">
        <v>2273</v>
      </c>
      <c r="F106" s="46" t="s">
        <v>2256</v>
      </c>
      <c r="G106" s="46" t="s">
        <v>2382</v>
      </c>
      <c r="H106" s="46">
        <v>1980</v>
      </c>
      <c r="I106" s="46">
        <v>1999</v>
      </c>
      <c r="J106" s="46" t="s">
        <v>2328</v>
      </c>
      <c r="K106" s="56" t="s">
        <v>34</v>
      </c>
      <c r="L106" s="60" t="s">
        <v>34</v>
      </c>
      <c r="M106" s="59" t="s">
        <v>34</v>
      </c>
      <c r="N106" s="59" t="s">
        <v>34</v>
      </c>
      <c r="O106" s="56">
        <v>2000</v>
      </c>
      <c r="P106" s="46" t="s">
        <v>2315</v>
      </c>
      <c r="Q106" s="59" t="s">
        <v>34</v>
      </c>
      <c r="R106" s="46" t="s">
        <v>2383</v>
      </c>
      <c r="S106" s="58" t="str">
        <f>IF(ISNA(VLOOKUP($A106,processing!$A:$B,1,0)), "no", "yes")</f>
        <v>yes</v>
      </c>
      <c r="T106" s="58" t="str">
        <f>IF(ISNA(VLOOKUP($A106,outputs!$A:$B,1,0)), "no", "yes")</f>
        <v>yes</v>
      </c>
      <c r="U106" s="58" t="str">
        <f>IF(ISNA(VLOOKUP($A106,accuracy!$A:$B,1,0)), "no", "yes")</f>
        <v>yes</v>
      </c>
      <c r="V106" s="58" t="str">
        <f t="array" ref="V106">INDEX(publications!$A$1:$A$319, MATCH($B106, publications!$B$1:$B$319, 0))</f>
        <v>Anette</v>
      </c>
    </row>
    <row r="107" spans="1:22" ht="13">
      <c r="A107" s="8" t="str">
        <f>CONCATENATE(VLOOKUP($B107,publications!$B:$D,3,0), ".", $C107)</f>
        <v>5ER8DF4Z.1</v>
      </c>
      <c r="B107" s="46" t="s">
        <v>1517</v>
      </c>
      <c r="C107" s="54">
        <f t="shared" si="0"/>
        <v>1</v>
      </c>
      <c r="D107" s="46" t="s">
        <v>1931</v>
      </c>
      <c r="E107" s="46" t="s">
        <v>2296</v>
      </c>
      <c r="F107" s="46" t="s">
        <v>164</v>
      </c>
      <c r="G107" s="46" t="s">
        <v>2297</v>
      </c>
      <c r="H107" s="46">
        <v>1956</v>
      </c>
      <c r="I107" s="46">
        <v>1957</v>
      </c>
      <c r="J107" s="46" t="s">
        <v>2265</v>
      </c>
      <c r="K107" s="56" t="s">
        <v>34</v>
      </c>
      <c r="L107" s="60" t="s">
        <v>34</v>
      </c>
      <c r="M107" s="56">
        <v>0.6</v>
      </c>
      <c r="N107" s="57" t="s">
        <v>2285</v>
      </c>
      <c r="O107" s="56">
        <v>21</v>
      </c>
      <c r="P107" s="46" t="s">
        <v>2260</v>
      </c>
      <c r="Q107" s="56">
        <v>40</v>
      </c>
      <c r="R107" s="46" t="s">
        <v>2384</v>
      </c>
      <c r="S107" s="58" t="str">
        <f>IF(ISNA(VLOOKUP($A107,processing!$A:$B,1,0)), "no", "yes")</f>
        <v>yes</v>
      </c>
      <c r="T107" s="58" t="str">
        <f>IF(ISNA(VLOOKUP($A107,outputs!$A:$B,1,0)), "no", "yes")</f>
        <v>yes</v>
      </c>
      <c r="U107" s="58" t="str">
        <f>IF(ISNA(VLOOKUP($A107,accuracy!$A:$B,1,0)), "no", "yes")</f>
        <v>yes</v>
      </c>
      <c r="V107" s="58" t="str">
        <f t="array" ref="V107">INDEX(publications!$A$1:$A$319, MATCH($B107, publications!$B$1:$B$319, 0))</f>
        <v>Amaury</v>
      </c>
    </row>
    <row r="108" spans="1:22" ht="13">
      <c r="A108" s="8" t="str">
        <f>CONCATENATE(VLOOKUP($B108,publications!$B:$D,3,0), ".", $C108)</f>
        <v>BRUM54LP.1</v>
      </c>
      <c r="B108" s="46" t="s">
        <v>1518</v>
      </c>
      <c r="C108" s="54">
        <f t="shared" si="0"/>
        <v>1</v>
      </c>
      <c r="D108" s="46" t="s">
        <v>1931</v>
      </c>
      <c r="E108" s="46" t="s">
        <v>1697</v>
      </c>
      <c r="F108" s="46" t="s">
        <v>22</v>
      </c>
      <c r="G108" s="46" t="s">
        <v>2385</v>
      </c>
      <c r="H108" s="46">
        <v>1953</v>
      </c>
      <c r="I108" s="46">
        <v>1954</v>
      </c>
      <c r="J108" s="46" t="s">
        <v>2265</v>
      </c>
      <c r="K108" s="56">
        <v>3500</v>
      </c>
      <c r="L108" s="60" t="s">
        <v>34</v>
      </c>
      <c r="M108" s="59" t="s">
        <v>34</v>
      </c>
      <c r="N108" s="59" t="s">
        <v>34</v>
      </c>
      <c r="O108" s="56">
        <v>15</v>
      </c>
      <c r="P108" s="46" t="s">
        <v>2260</v>
      </c>
      <c r="Q108" s="56">
        <v>160</v>
      </c>
      <c r="R108" s="46" t="s">
        <v>2386</v>
      </c>
      <c r="S108" s="58" t="str">
        <f>IF(ISNA(VLOOKUP($A108,processing!$A:$B,1,0)), "no", "yes")</f>
        <v>yes</v>
      </c>
      <c r="T108" s="58" t="str">
        <f>IF(ISNA(VLOOKUP($A108,outputs!$A:$B,1,0)), "no", "yes")</f>
        <v>yes</v>
      </c>
      <c r="U108" s="58" t="str">
        <f>IF(ISNA(VLOOKUP($A108,accuracy!$A:$B,1,0)), "no", "yes")</f>
        <v>yes</v>
      </c>
      <c r="V108" s="58" t="str">
        <f t="array" ref="V108">INDEX(publications!$A$1:$A$319, MATCH($B108, publications!$B$1:$B$319, 0))</f>
        <v>Livia</v>
      </c>
    </row>
    <row r="109" spans="1:22" ht="13">
      <c r="A109" s="8" t="str">
        <f>CONCATENATE(VLOOKUP($B109,publications!$B:$D,3,0), ".", $C109)</f>
        <v>BRUM54LP.2</v>
      </c>
      <c r="B109" s="46" t="s">
        <v>1518</v>
      </c>
      <c r="C109" s="54">
        <f t="shared" si="0"/>
        <v>2</v>
      </c>
      <c r="D109" s="46" t="s">
        <v>1931</v>
      </c>
      <c r="E109" s="46" t="s">
        <v>1697</v>
      </c>
      <c r="F109" s="46" t="s">
        <v>22</v>
      </c>
      <c r="G109" s="65" t="s">
        <v>2264</v>
      </c>
      <c r="H109" s="46">
        <v>1970</v>
      </c>
      <c r="I109" s="46">
        <v>1970</v>
      </c>
      <c r="J109" s="46" t="s">
        <v>2265</v>
      </c>
      <c r="K109" s="56">
        <v>3590</v>
      </c>
      <c r="L109" s="60" t="s">
        <v>34</v>
      </c>
      <c r="M109" s="59" t="s">
        <v>34</v>
      </c>
      <c r="N109" s="59" t="s">
        <v>34</v>
      </c>
      <c r="O109" s="56">
        <v>12</v>
      </c>
      <c r="P109" s="46" t="s">
        <v>2260</v>
      </c>
      <c r="Q109" s="56">
        <v>32</v>
      </c>
      <c r="R109" s="57" t="s">
        <v>34</v>
      </c>
      <c r="S109" s="58" t="str">
        <f>IF(ISNA(VLOOKUP($A109,processing!$A:$B,1,0)), "no", "yes")</f>
        <v>yes</v>
      </c>
      <c r="T109" s="58" t="str">
        <f>IF(ISNA(VLOOKUP($A109,outputs!$A:$B,1,0)), "no", "yes")</f>
        <v>yes</v>
      </c>
      <c r="U109" s="58" t="str">
        <f>IF(ISNA(VLOOKUP($A109,accuracy!$A:$B,1,0)), "no", "yes")</f>
        <v>yes</v>
      </c>
      <c r="V109" s="58" t="str">
        <f t="array" ref="V109">INDEX(publications!$A$1:$A$319, MATCH($B109, publications!$B$1:$B$319, 0))</f>
        <v>Livia</v>
      </c>
    </row>
    <row r="110" spans="1:22" ht="13">
      <c r="A110" s="8" t="str">
        <f>CONCATENATE(VLOOKUP($B110,publications!$B:$D,3,0), ".", $C110)</f>
        <v>BRUM54LP.3</v>
      </c>
      <c r="B110" s="46" t="s">
        <v>1518</v>
      </c>
      <c r="C110" s="54">
        <f t="shared" si="0"/>
        <v>3</v>
      </c>
      <c r="D110" s="46" t="s">
        <v>1931</v>
      </c>
      <c r="E110" s="46" t="s">
        <v>1697</v>
      </c>
      <c r="F110" s="46" t="s">
        <v>22</v>
      </c>
      <c r="G110" s="65" t="s">
        <v>2264</v>
      </c>
      <c r="H110" s="46">
        <v>1971</v>
      </c>
      <c r="I110" s="46">
        <v>1971</v>
      </c>
      <c r="J110" s="46" t="s">
        <v>2265</v>
      </c>
      <c r="K110" s="56">
        <v>3120</v>
      </c>
      <c r="L110" s="60" t="s">
        <v>34</v>
      </c>
      <c r="M110" s="59" t="s">
        <v>34</v>
      </c>
      <c r="N110" s="59" t="s">
        <v>34</v>
      </c>
      <c r="O110" s="56">
        <v>12</v>
      </c>
      <c r="P110" s="46" t="s">
        <v>2260</v>
      </c>
      <c r="Q110" s="56">
        <v>91</v>
      </c>
      <c r="R110" s="57" t="s">
        <v>34</v>
      </c>
      <c r="S110" s="58" t="str">
        <f>IF(ISNA(VLOOKUP($A110,processing!$A:$B,1,0)), "no", "yes")</f>
        <v>yes</v>
      </c>
      <c r="T110" s="58" t="str">
        <f>IF(ISNA(VLOOKUP($A110,outputs!$A:$B,1,0)), "no", "yes")</f>
        <v>yes</v>
      </c>
      <c r="U110" s="58" t="str">
        <f>IF(ISNA(VLOOKUP($A110,accuracy!$A:$B,1,0)), "no", "yes")</f>
        <v>yes</v>
      </c>
      <c r="V110" s="58" t="str">
        <f t="array" ref="V110">INDEX(publications!$A$1:$A$319, MATCH($B110, publications!$B$1:$B$319, 0))</f>
        <v>Livia</v>
      </c>
    </row>
    <row r="111" spans="1:22" ht="13">
      <c r="A111" s="8" t="str">
        <f>CONCATENATE(VLOOKUP($B111,publications!$B:$D,3,0), ".", $C111)</f>
        <v>BRUM54LP.4</v>
      </c>
      <c r="B111" s="46" t="s">
        <v>1518</v>
      </c>
      <c r="C111" s="54">
        <f t="shared" si="0"/>
        <v>4</v>
      </c>
      <c r="D111" s="46" t="s">
        <v>1931</v>
      </c>
      <c r="E111" s="46" t="s">
        <v>1697</v>
      </c>
      <c r="F111" s="46" t="s">
        <v>22</v>
      </c>
      <c r="G111" s="46" t="s">
        <v>2385</v>
      </c>
      <c r="H111" s="46">
        <v>1982</v>
      </c>
      <c r="I111" s="46">
        <v>1982</v>
      </c>
      <c r="J111" s="46" t="s">
        <v>2265</v>
      </c>
      <c r="K111" s="56">
        <v>6030</v>
      </c>
      <c r="L111" s="60" t="s">
        <v>34</v>
      </c>
      <c r="M111" s="59" t="s">
        <v>34</v>
      </c>
      <c r="N111" s="59" t="s">
        <v>34</v>
      </c>
      <c r="O111" s="56">
        <v>15</v>
      </c>
      <c r="P111" s="46" t="s">
        <v>2260</v>
      </c>
      <c r="Q111" s="56">
        <v>34</v>
      </c>
      <c r="R111" s="57" t="s">
        <v>34</v>
      </c>
      <c r="S111" s="58" t="str">
        <f>IF(ISNA(VLOOKUP($A111,processing!$A:$B,1,0)), "no", "yes")</f>
        <v>yes</v>
      </c>
      <c r="T111" s="58" t="str">
        <f>IF(ISNA(VLOOKUP($A111,outputs!$A:$B,1,0)), "no", "yes")</f>
        <v>yes</v>
      </c>
      <c r="U111" s="58" t="str">
        <f>IF(ISNA(VLOOKUP($A111,accuracy!$A:$B,1,0)), "no", "yes")</f>
        <v>yes</v>
      </c>
      <c r="V111" s="58" t="str">
        <f t="array" ref="V111">INDEX(publications!$A$1:$A$319, MATCH($B111, publications!$B$1:$B$319, 0))</f>
        <v>Livia</v>
      </c>
    </row>
    <row r="112" spans="1:22" ht="13">
      <c r="A112" s="8" t="str">
        <f>CONCATENATE(VLOOKUP($B112,publications!$B:$D,3,0), ".", $C112)</f>
        <v>BRUM54LP.5</v>
      </c>
      <c r="B112" s="46" t="s">
        <v>1518</v>
      </c>
      <c r="C112" s="54">
        <f t="shared" si="0"/>
        <v>5</v>
      </c>
      <c r="D112" s="46" t="s">
        <v>1931</v>
      </c>
      <c r="E112" s="46" t="s">
        <v>1697</v>
      </c>
      <c r="F112" s="46" t="s">
        <v>22</v>
      </c>
      <c r="G112" s="46" t="s">
        <v>2385</v>
      </c>
      <c r="H112" s="46">
        <v>1997</v>
      </c>
      <c r="I112" s="46">
        <v>1997</v>
      </c>
      <c r="J112" s="46" t="s">
        <v>2265</v>
      </c>
      <c r="K112" s="56">
        <v>5860</v>
      </c>
      <c r="L112" s="60" t="s">
        <v>34</v>
      </c>
      <c r="M112" s="59" t="s">
        <v>34</v>
      </c>
      <c r="N112" s="59" t="s">
        <v>34</v>
      </c>
      <c r="O112" s="56">
        <v>15</v>
      </c>
      <c r="P112" s="46" t="s">
        <v>2260</v>
      </c>
      <c r="Q112" s="56">
        <v>25</v>
      </c>
      <c r="R112" s="57" t="s">
        <v>34</v>
      </c>
      <c r="S112" s="58" t="str">
        <f>IF(ISNA(VLOOKUP($A112,processing!$A:$B,1,0)), "no", "yes")</f>
        <v>yes</v>
      </c>
      <c r="T112" s="58" t="str">
        <f>IF(ISNA(VLOOKUP($A112,outputs!$A:$B,1,0)), "no", "yes")</f>
        <v>yes</v>
      </c>
      <c r="U112" s="58" t="str">
        <f>IF(ISNA(VLOOKUP($A112,accuracy!$A:$B,1,0)), "no", "yes")</f>
        <v>yes</v>
      </c>
      <c r="V112" s="58" t="str">
        <f t="array" ref="V112">INDEX(publications!$A$1:$A$319, MATCH($B112, publications!$B$1:$B$319, 0))</f>
        <v>Livia</v>
      </c>
    </row>
    <row r="113" spans="1:22" ht="13">
      <c r="A113" s="8" t="str">
        <f>CONCATENATE(VLOOKUP($B113,publications!$B:$D,3,0), ".", $C113)</f>
        <v>2DJYIF82.1</v>
      </c>
      <c r="B113" s="46" t="s">
        <v>1520</v>
      </c>
      <c r="C113" s="54">
        <f t="shared" si="0"/>
        <v>1</v>
      </c>
      <c r="D113" s="46" t="s">
        <v>1931</v>
      </c>
      <c r="E113" s="46" t="s">
        <v>2273</v>
      </c>
      <c r="F113" s="46" t="s">
        <v>2256</v>
      </c>
      <c r="G113" s="46" t="s">
        <v>2387</v>
      </c>
      <c r="H113" s="46">
        <v>1947</v>
      </c>
      <c r="I113" s="46">
        <v>1947</v>
      </c>
      <c r="J113" s="46" t="s">
        <v>2258</v>
      </c>
      <c r="K113" s="56" t="s">
        <v>34</v>
      </c>
      <c r="L113" s="60" t="s">
        <v>34</v>
      </c>
      <c r="M113" s="56">
        <v>0.4</v>
      </c>
      <c r="N113" s="57" t="s">
        <v>2288</v>
      </c>
      <c r="O113" s="56">
        <v>20</v>
      </c>
      <c r="P113" s="46" t="s">
        <v>2260</v>
      </c>
      <c r="Q113" s="56">
        <v>4</v>
      </c>
      <c r="R113" s="57" t="s">
        <v>34</v>
      </c>
      <c r="S113" s="58" t="str">
        <f>IF(ISNA(VLOOKUP($A113,processing!$A:$B,1,0)), "no", "yes")</f>
        <v>yes</v>
      </c>
      <c r="T113" s="58" t="str">
        <f>IF(ISNA(VLOOKUP($A113,outputs!$A:$B,1,0)), "no", "yes")</f>
        <v>yes</v>
      </c>
      <c r="U113" s="58" t="str">
        <f>IF(ISNA(VLOOKUP($A113,accuracy!$A:$B,1,0)), "no", "yes")</f>
        <v>yes</v>
      </c>
      <c r="V113" s="58" t="str">
        <f t="array" ref="V113">INDEX(publications!$A$1:$A$319, MATCH($B113, publications!$B$1:$B$319, 0))</f>
        <v>Bob</v>
      </c>
    </row>
    <row r="114" spans="1:22" ht="13">
      <c r="A114" s="8" t="str">
        <f>CONCATENATE(VLOOKUP($B114,publications!$B:$D,3,0), ".", $C114)</f>
        <v>2DJYIF82.2</v>
      </c>
      <c r="B114" s="46" t="s">
        <v>1520</v>
      </c>
      <c r="C114" s="54">
        <f t="shared" si="0"/>
        <v>2</v>
      </c>
      <c r="D114" s="46" t="s">
        <v>1931</v>
      </c>
      <c r="E114" s="46" t="s">
        <v>2273</v>
      </c>
      <c r="F114" s="46" t="s">
        <v>2256</v>
      </c>
      <c r="G114" s="46" t="s">
        <v>2387</v>
      </c>
      <c r="H114" s="46">
        <v>1991</v>
      </c>
      <c r="I114" s="46">
        <v>1991</v>
      </c>
      <c r="J114" s="46" t="s">
        <v>2265</v>
      </c>
      <c r="K114" s="56" t="s">
        <v>34</v>
      </c>
      <c r="L114" s="60" t="s">
        <v>34</v>
      </c>
      <c r="M114" s="56">
        <v>0.4</v>
      </c>
      <c r="N114" s="57" t="s">
        <v>2288</v>
      </c>
      <c r="O114" s="56">
        <v>20</v>
      </c>
      <c r="P114" s="46" t="s">
        <v>2260</v>
      </c>
      <c r="Q114" s="56">
        <v>5</v>
      </c>
      <c r="R114" s="57" t="s">
        <v>34</v>
      </c>
      <c r="S114" s="58" t="str">
        <f>IF(ISNA(VLOOKUP($A114,processing!$A:$B,1,0)), "no", "yes")</f>
        <v>yes</v>
      </c>
      <c r="T114" s="58" t="str">
        <f>IF(ISNA(VLOOKUP($A114,outputs!$A:$B,1,0)), "no", "yes")</f>
        <v>yes</v>
      </c>
      <c r="U114" s="58" t="str">
        <f>IF(ISNA(VLOOKUP($A114,accuracy!$A:$B,1,0)), "no", "yes")</f>
        <v>yes</v>
      </c>
      <c r="V114" s="58" t="str">
        <f t="array" ref="V114">INDEX(publications!$A$1:$A$319, MATCH($B114, publications!$B$1:$B$319, 0))</f>
        <v>Bob</v>
      </c>
    </row>
    <row r="115" spans="1:22" ht="13">
      <c r="A115" s="8" t="str">
        <f>CONCATENATE(VLOOKUP($B115,publications!$B:$D,3,0), ".", $C115)</f>
        <v>2DJYIF82.3</v>
      </c>
      <c r="B115" s="46" t="s">
        <v>1520</v>
      </c>
      <c r="C115" s="54">
        <f t="shared" si="0"/>
        <v>3</v>
      </c>
      <c r="D115" s="46" t="s">
        <v>1931</v>
      </c>
      <c r="E115" s="46" t="s">
        <v>2273</v>
      </c>
      <c r="F115" s="46" t="s">
        <v>2256</v>
      </c>
      <c r="G115" s="46" t="s">
        <v>2387</v>
      </c>
      <c r="H115" s="46">
        <v>1957</v>
      </c>
      <c r="I115" s="46">
        <v>1957</v>
      </c>
      <c r="J115" s="46" t="s">
        <v>2265</v>
      </c>
      <c r="K115" s="56" t="s">
        <v>34</v>
      </c>
      <c r="L115" s="60" t="s">
        <v>34</v>
      </c>
      <c r="M115" s="56">
        <v>0.5</v>
      </c>
      <c r="N115" s="57" t="s">
        <v>2285</v>
      </c>
      <c r="O115" s="56">
        <v>20</v>
      </c>
      <c r="P115" s="46" t="s">
        <v>2260</v>
      </c>
      <c r="Q115" s="56">
        <v>11</v>
      </c>
      <c r="R115" s="57" t="s">
        <v>34</v>
      </c>
      <c r="S115" s="58" t="str">
        <f>IF(ISNA(VLOOKUP($A115,processing!$A:$B,1,0)), "no", "yes")</f>
        <v>yes</v>
      </c>
      <c r="T115" s="58" t="str">
        <f>IF(ISNA(VLOOKUP($A115,outputs!$A:$B,1,0)), "no", "yes")</f>
        <v>yes</v>
      </c>
      <c r="U115" s="58" t="str">
        <f>IF(ISNA(VLOOKUP($A115,accuracy!$A:$B,1,0)), "no", "yes")</f>
        <v>yes</v>
      </c>
      <c r="V115" s="58" t="str">
        <f t="array" ref="V115">INDEX(publications!$A$1:$A$319, MATCH($B115, publications!$B$1:$B$319, 0))</f>
        <v>Bob</v>
      </c>
    </row>
    <row r="116" spans="1:22" ht="13">
      <c r="A116" s="8" t="str">
        <f>CONCATENATE(VLOOKUP($B116,publications!$B:$D,3,0), ".", $C116)</f>
        <v>2DJYIF82.4</v>
      </c>
      <c r="B116" s="46" t="s">
        <v>1520</v>
      </c>
      <c r="C116" s="54">
        <f t="shared" si="0"/>
        <v>4</v>
      </c>
      <c r="D116" s="46" t="s">
        <v>1931</v>
      </c>
      <c r="E116" s="46" t="s">
        <v>2273</v>
      </c>
      <c r="F116" s="46" t="s">
        <v>2256</v>
      </c>
      <c r="G116" s="46" t="s">
        <v>2387</v>
      </c>
      <c r="H116" s="46">
        <v>2005</v>
      </c>
      <c r="I116" s="46">
        <v>2005</v>
      </c>
      <c r="J116" s="46" t="s">
        <v>2265</v>
      </c>
      <c r="K116" s="56" t="s">
        <v>34</v>
      </c>
      <c r="L116" s="60" t="s">
        <v>34</v>
      </c>
      <c r="M116" s="56">
        <v>0.6</v>
      </c>
      <c r="N116" s="57" t="s">
        <v>2271</v>
      </c>
      <c r="O116" s="56">
        <v>20</v>
      </c>
      <c r="P116" s="46" t="s">
        <v>2260</v>
      </c>
      <c r="Q116" s="56">
        <v>53</v>
      </c>
      <c r="R116" s="57" t="s">
        <v>34</v>
      </c>
      <c r="S116" s="58" t="str">
        <f>IF(ISNA(VLOOKUP($A116,processing!$A:$B,1,0)), "no", "yes")</f>
        <v>yes</v>
      </c>
      <c r="T116" s="58" t="str">
        <f>IF(ISNA(VLOOKUP($A116,outputs!$A:$B,1,0)), "no", "yes")</f>
        <v>yes</v>
      </c>
      <c r="U116" s="58" t="str">
        <f>IF(ISNA(VLOOKUP($A116,accuracy!$A:$B,1,0)), "no", "yes")</f>
        <v>yes</v>
      </c>
      <c r="V116" s="58" t="str">
        <f t="array" ref="V116">INDEX(publications!$A$1:$A$319, MATCH($B116, publications!$B$1:$B$319, 0))</f>
        <v>Bob</v>
      </c>
    </row>
    <row r="117" spans="1:22" ht="13">
      <c r="A117" s="8" t="str">
        <f>CONCATENATE(VLOOKUP($B117,publications!$B:$D,3,0), ".", $C117)</f>
        <v>2DJYIF82.5</v>
      </c>
      <c r="B117" s="46" t="s">
        <v>1520</v>
      </c>
      <c r="C117" s="54">
        <f t="shared" si="0"/>
        <v>5</v>
      </c>
      <c r="D117" s="46" t="s">
        <v>1931</v>
      </c>
      <c r="E117" s="46" t="s">
        <v>2273</v>
      </c>
      <c r="F117" s="46" t="s">
        <v>2256</v>
      </c>
      <c r="G117" s="46" t="s">
        <v>2387</v>
      </c>
      <c r="H117" s="46">
        <v>1989</v>
      </c>
      <c r="I117" s="46">
        <v>1989</v>
      </c>
      <c r="J117" s="46" t="s">
        <v>2265</v>
      </c>
      <c r="K117" s="56" t="s">
        <v>34</v>
      </c>
      <c r="L117" s="60" t="s">
        <v>34</v>
      </c>
      <c r="M117" s="56">
        <v>1.4</v>
      </c>
      <c r="N117" s="57" t="s">
        <v>2370</v>
      </c>
      <c r="O117" s="56">
        <v>20</v>
      </c>
      <c r="P117" s="46" t="s">
        <v>2260</v>
      </c>
      <c r="Q117" s="56">
        <v>6</v>
      </c>
      <c r="R117" s="57" t="s">
        <v>34</v>
      </c>
      <c r="S117" s="58" t="str">
        <f>IF(ISNA(VLOOKUP($A117,processing!$A:$B,1,0)), "no", "yes")</f>
        <v>yes</v>
      </c>
      <c r="T117" s="58" t="str">
        <f>IF(ISNA(VLOOKUP($A117,outputs!$A:$B,1,0)), "no", "yes")</f>
        <v>yes</v>
      </c>
      <c r="U117" s="58" t="str">
        <f>IF(ISNA(VLOOKUP($A117,accuracy!$A:$B,1,0)), "no", "yes")</f>
        <v>yes</v>
      </c>
      <c r="V117" s="58" t="str">
        <f t="array" ref="V117">INDEX(publications!$A$1:$A$319, MATCH($B117, publications!$B$1:$B$319, 0))</f>
        <v>Bob</v>
      </c>
    </row>
    <row r="118" spans="1:22" ht="13">
      <c r="A118" s="8" t="str">
        <f>CONCATENATE(VLOOKUP($B118,publications!$B:$D,3,0), ".", $C118)</f>
        <v>KR7QGQ96.1</v>
      </c>
      <c r="B118" s="46" t="s">
        <v>1522</v>
      </c>
      <c r="C118" s="54">
        <f t="shared" si="0"/>
        <v>1</v>
      </c>
      <c r="D118" s="46" t="s">
        <v>1931</v>
      </c>
      <c r="E118" s="46" t="s">
        <v>2305</v>
      </c>
      <c r="F118" s="46" t="s">
        <v>22</v>
      </c>
      <c r="G118" s="46" t="s">
        <v>2306</v>
      </c>
      <c r="H118" s="46">
        <v>1935</v>
      </c>
      <c r="I118" s="46">
        <v>1937</v>
      </c>
      <c r="J118" s="46" t="s">
        <v>2291</v>
      </c>
      <c r="K118" s="56" t="s">
        <v>34</v>
      </c>
      <c r="L118" s="60" t="s">
        <v>34</v>
      </c>
      <c r="M118" s="59" t="s">
        <v>34</v>
      </c>
      <c r="N118" s="57" t="s">
        <v>2388</v>
      </c>
      <c r="O118" s="56">
        <v>600</v>
      </c>
      <c r="P118" s="46" t="s">
        <v>2315</v>
      </c>
      <c r="Q118" s="56">
        <v>27</v>
      </c>
      <c r="R118" s="46" t="s">
        <v>2389</v>
      </c>
      <c r="S118" s="58" t="str">
        <f>IF(ISNA(VLOOKUP($A118,processing!$A:$B,1,0)), "no", "yes")</f>
        <v>yes</v>
      </c>
      <c r="T118" s="58" t="str">
        <f>IF(ISNA(VLOOKUP($A118,outputs!$A:$B,1,0)), "no", "yes")</f>
        <v>yes</v>
      </c>
      <c r="U118" s="58" t="str">
        <f>IF(ISNA(VLOOKUP($A118,accuracy!$A:$B,1,0)), "no", "yes")</f>
        <v>yes</v>
      </c>
      <c r="V118" s="58" t="str">
        <f t="array" ref="V118">INDEX(publications!$A$1:$A$319, MATCH($B118, publications!$B$1:$B$319, 0))</f>
        <v>Livia</v>
      </c>
    </row>
    <row r="119" spans="1:22" ht="13">
      <c r="A119" s="8" t="str">
        <f>CONCATENATE(VLOOKUP($B119,publications!$B:$D,3,0), ".", $C119)</f>
        <v>WW4K3NXX.1</v>
      </c>
      <c r="B119" s="46" t="s">
        <v>1524</v>
      </c>
      <c r="C119" s="54">
        <f t="shared" si="0"/>
        <v>1</v>
      </c>
      <c r="D119" s="46" t="s">
        <v>1950</v>
      </c>
      <c r="E119" s="46" t="s">
        <v>2296</v>
      </c>
      <c r="F119" s="46" t="s">
        <v>164</v>
      </c>
      <c r="G119" s="46" t="s">
        <v>2297</v>
      </c>
      <c r="H119" s="46">
        <v>1969</v>
      </c>
      <c r="I119" s="46">
        <v>1969</v>
      </c>
      <c r="J119" s="46" t="s">
        <v>2258</v>
      </c>
      <c r="K119" s="56" t="s">
        <v>34</v>
      </c>
      <c r="L119" s="60" t="s">
        <v>34</v>
      </c>
      <c r="M119" s="59" t="s">
        <v>34</v>
      </c>
      <c r="N119" s="59" t="s">
        <v>34</v>
      </c>
      <c r="O119" s="56">
        <v>7.5</v>
      </c>
      <c r="P119" s="46" t="s">
        <v>2260</v>
      </c>
      <c r="Q119" s="56">
        <v>4</v>
      </c>
      <c r="R119" s="46" t="s">
        <v>2390</v>
      </c>
      <c r="S119" s="58" t="str">
        <f>IF(ISNA(VLOOKUP($A119,processing!$A:$B,1,0)), "no", "yes")</f>
        <v>yes</v>
      </c>
      <c r="T119" s="58" t="str">
        <f>IF(ISNA(VLOOKUP($A119,outputs!$A:$B,1,0)), "no", "yes")</f>
        <v>yes</v>
      </c>
      <c r="U119" s="58" t="str">
        <f>IF(ISNA(VLOOKUP($A119,accuracy!$A:$B,1,0)), "no", "yes")</f>
        <v>yes</v>
      </c>
      <c r="V119" s="58" t="str">
        <f t="array" ref="V119">INDEX(publications!$A$1:$A$319, MATCH($B119, publications!$B$1:$B$319, 0))</f>
        <v>Melanie</v>
      </c>
    </row>
    <row r="120" spans="1:22" ht="13">
      <c r="A120" s="8" t="str">
        <f>CONCATENATE(VLOOKUP($B120,publications!$B:$D,3,0), ".", $C120)</f>
        <v>WW4K3NXX.2</v>
      </c>
      <c r="B120" s="46" t="s">
        <v>1524</v>
      </c>
      <c r="C120" s="54">
        <f t="shared" si="0"/>
        <v>2</v>
      </c>
      <c r="D120" s="46" t="s">
        <v>1950</v>
      </c>
      <c r="E120" s="46" t="s">
        <v>2296</v>
      </c>
      <c r="F120" s="46" t="s">
        <v>164</v>
      </c>
      <c r="G120" s="46" t="s">
        <v>2297</v>
      </c>
      <c r="H120" s="46">
        <v>1970</v>
      </c>
      <c r="I120" s="46">
        <v>1970</v>
      </c>
      <c r="J120" s="46" t="s">
        <v>2258</v>
      </c>
      <c r="K120" s="56" t="s">
        <v>34</v>
      </c>
      <c r="L120" s="60" t="s">
        <v>34</v>
      </c>
      <c r="M120" s="59" t="s">
        <v>34</v>
      </c>
      <c r="N120" s="59" t="s">
        <v>34</v>
      </c>
      <c r="O120" s="56">
        <v>7.5</v>
      </c>
      <c r="P120" s="46" t="s">
        <v>2260</v>
      </c>
      <c r="Q120" s="56">
        <v>6</v>
      </c>
      <c r="R120" s="46" t="s">
        <v>2391</v>
      </c>
      <c r="S120" s="58" t="str">
        <f>IF(ISNA(VLOOKUP($A120,processing!$A:$B,1,0)), "no", "yes")</f>
        <v>yes</v>
      </c>
      <c r="T120" s="58" t="str">
        <f>IF(ISNA(VLOOKUP($A120,outputs!$A:$B,1,0)), "no", "yes")</f>
        <v>yes</v>
      </c>
      <c r="U120" s="58" t="str">
        <f>IF(ISNA(VLOOKUP($A120,accuracy!$A:$B,1,0)), "no", "yes")</f>
        <v>yes</v>
      </c>
      <c r="V120" s="58" t="str">
        <f t="array" ref="V120">INDEX(publications!$A$1:$A$319, MATCH($B120, publications!$B$1:$B$319, 0))</f>
        <v>Melanie</v>
      </c>
    </row>
    <row r="121" spans="1:22" ht="13">
      <c r="A121" s="8" t="str">
        <f>CONCATENATE(VLOOKUP($B121,publications!$B:$D,3,0), ".", $C121)</f>
        <v>WW4K3NXX.3</v>
      </c>
      <c r="B121" s="46" t="s">
        <v>1524</v>
      </c>
      <c r="C121" s="54">
        <f t="shared" si="0"/>
        <v>3</v>
      </c>
      <c r="D121" s="46" t="s">
        <v>1950</v>
      </c>
      <c r="E121" s="46" t="s">
        <v>2296</v>
      </c>
      <c r="F121" s="46" t="s">
        <v>164</v>
      </c>
      <c r="G121" s="46" t="s">
        <v>2297</v>
      </c>
      <c r="H121" s="46">
        <v>1970</v>
      </c>
      <c r="I121" s="46">
        <v>1970</v>
      </c>
      <c r="J121" s="46" t="s">
        <v>2258</v>
      </c>
      <c r="K121" s="56" t="s">
        <v>34</v>
      </c>
      <c r="L121" s="60" t="s">
        <v>34</v>
      </c>
      <c r="M121" s="59" t="s">
        <v>34</v>
      </c>
      <c r="N121" s="59" t="s">
        <v>34</v>
      </c>
      <c r="O121" s="56">
        <v>7.5</v>
      </c>
      <c r="P121" s="46" t="s">
        <v>2260</v>
      </c>
      <c r="Q121" s="56">
        <v>2</v>
      </c>
      <c r="R121" s="46" t="s">
        <v>2392</v>
      </c>
      <c r="S121" s="58" t="str">
        <f>IF(ISNA(VLOOKUP($A121,processing!$A:$B,1,0)), "no", "yes")</f>
        <v>yes</v>
      </c>
      <c r="T121" s="58" t="str">
        <f>IF(ISNA(VLOOKUP($A121,outputs!$A:$B,1,0)), "no", "yes")</f>
        <v>yes</v>
      </c>
      <c r="U121" s="58" t="str">
        <f>IF(ISNA(VLOOKUP($A121,accuracy!$A:$B,1,0)), "no", "yes")</f>
        <v>yes</v>
      </c>
      <c r="V121" s="58" t="str">
        <f t="array" ref="V121">INDEX(publications!$A$1:$A$319, MATCH($B121, publications!$B$1:$B$319, 0))</f>
        <v>Melanie</v>
      </c>
    </row>
    <row r="122" spans="1:22" ht="13">
      <c r="A122" s="8" t="str">
        <f>CONCATENATE(VLOOKUP($B122,publications!$B:$D,3,0), ".", $C122)</f>
        <v>NP2PWBRU.1</v>
      </c>
      <c r="B122" s="46" t="s">
        <v>1526</v>
      </c>
      <c r="C122" s="54">
        <f t="shared" si="0"/>
        <v>1</v>
      </c>
      <c r="D122" s="46" t="s">
        <v>1950</v>
      </c>
      <c r="E122" s="46" t="s">
        <v>2296</v>
      </c>
      <c r="F122" s="46" t="s">
        <v>164</v>
      </c>
      <c r="G122" s="46" t="s">
        <v>2297</v>
      </c>
      <c r="H122" s="46">
        <v>1970</v>
      </c>
      <c r="I122" s="46">
        <v>1970</v>
      </c>
      <c r="J122" s="46" t="s">
        <v>2258</v>
      </c>
      <c r="K122" s="56" t="s">
        <v>34</v>
      </c>
      <c r="L122" s="56" t="s">
        <v>34</v>
      </c>
      <c r="M122" s="56">
        <v>2</v>
      </c>
      <c r="N122" s="59" t="s">
        <v>34</v>
      </c>
      <c r="O122" s="56">
        <v>7.5</v>
      </c>
      <c r="P122" s="46" t="s">
        <v>2260</v>
      </c>
      <c r="Q122" s="56">
        <v>6</v>
      </c>
      <c r="R122" s="46" t="s">
        <v>2393</v>
      </c>
      <c r="S122" s="58" t="str">
        <f>IF(ISNA(VLOOKUP($A122,processing!$A:$B,1,0)), "no", "yes")</f>
        <v>yes</v>
      </c>
      <c r="T122" s="58" t="str">
        <f>IF(ISNA(VLOOKUP($A122,outputs!$A:$B,1,0)), "no", "yes")</f>
        <v>yes</v>
      </c>
      <c r="U122" s="58" t="str">
        <f>IF(ISNA(VLOOKUP($A122,accuracy!$A:$B,1,0)), "no", "yes")</f>
        <v>yes</v>
      </c>
      <c r="V122" s="58" t="str">
        <f t="array" ref="V122">INDEX(publications!$A$1:$A$319, MATCH($B122, publications!$B$1:$B$319, 0))</f>
        <v>Bob</v>
      </c>
    </row>
    <row r="123" spans="1:22" ht="13">
      <c r="A123" s="8" t="str">
        <f>CONCATENATE(VLOOKUP($B123,publications!$B:$D,3,0), ".", $C123)</f>
        <v>PXC5ENIG.1</v>
      </c>
      <c r="B123" s="46" t="s">
        <v>1528</v>
      </c>
      <c r="C123" s="54">
        <f t="shared" si="0"/>
        <v>1</v>
      </c>
      <c r="D123" s="46" t="s">
        <v>1931</v>
      </c>
      <c r="E123" s="46" t="s">
        <v>2269</v>
      </c>
      <c r="F123" s="46" t="s">
        <v>22</v>
      </c>
      <c r="G123" s="46" t="s">
        <v>2367</v>
      </c>
      <c r="H123" s="46">
        <v>1936</v>
      </c>
      <c r="I123" s="46">
        <v>1938</v>
      </c>
      <c r="J123" s="46" t="s">
        <v>2258</v>
      </c>
      <c r="K123" s="56">
        <v>3000</v>
      </c>
      <c r="L123" s="56" t="s">
        <v>34</v>
      </c>
      <c r="M123" s="56">
        <v>5</v>
      </c>
      <c r="N123" s="59" t="s">
        <v>34</v>
      </c>
      <c r="O123" s="56">
        <v>13.5</v>
      </c>
      <c r="P123" s="46" t="s">
        <v>2260</v>
      </c>
      <c r="Q123" s="56">
        <v>5507</v>
      </c>
      <c r="R123" s="46" t="s">
        <v>2394</v>
      </c>
      <c r="S123" s="58" t="str">
        <f>IF(ISNA(VLOOKUP($A123,processing!$A:$B,1,0)), "no", "yes")</f>
        <v>yes</v>
      </c>
      <c r="T123" s="58" t="str">
        <f>IF(ISNA(VLOOKUP($A123,outputs!$A:$B,1,0)), "no", "yes")</f>
        <v>yes</v>
      </c>
      <c r="U123" s="58" t="str">
        <f>IF(ISNA(VLOOKUP($A123,accuracy!$A:$B,1,0)), "no", "yes")</f>
        <v>yes</v>
      </c>
      <c r="V123" s="58" t="str">
        <f t="array" ref="V123">INDEX(publications!$A$1:$A$319, MATCH($B123, publications!$B$1:$B$319, 0))</f>
        <v>Luc</v>
      </c>
    </row>
    <row r="124" spans="1:22" ht="13">
      <c r="A124" s="8" t="str">
        <f>CONCATENATE(VLOOKUP($B124,publications!$B:$D,3,0), ".", $C124)</f>
        <v>ERBERDB6.1</v>
      </c>
      <c r="B124" s="46" t="s">
        <v>1529</v>
      </c>
      <c r="C124" s="54">
        <f t="shared" si="0"/>
        <v>1</v>
      </c>
      <c r="D124" s="46" t="s">
        <v>1931</v>
      </c>
      <c r="E124" s="46" t="s">
        <v>2350</v>
      </c>
      <c r="F124" s="46" t="s">
        <v>164</v>
      </c>
      <c r="G124" s="46" t="s">
        <v>2351</v>
      </c>
      <c r="H124" s="46">
        <v>1970</v>
      </c>
      <c r="I124" s="46">
        <v>1970</v>
      </c>
      <c r="J124" s="46" t="s">
        <v>2258</v>
      </c>
      <c r="K124" s="56">
        <v>1770</v>
      </c>
      <c r="L124" s="60" t="s">
        <v>34</v>
      </c>
      <c r="M124" s="56">
        <v>0.11</v>
      </c>
      <c r="N124" s="57" t="s">
        <v>2320</v>
      </c>
      <c r="O124" s="56">
        <v>1200</v>
      </c>
      <c r="P124" s="46" t="s">
        <v>2315</v>
      </c>
      <c r="Q124" s="56">
        <v>19</v>
      </c>
      <c r="R124" s="55" t="s">
        <v>2395</v>
      </c>
      <c r="S124" s="58" t="str">
        <f>IF(ISNA(VLOOKUP($A124,processing!$A:$B,1,0)), "no", "yes")</f>
        <v>yes</v>
      </c>
      <c r="T124" s="58" t="str">
        <f>IF(ISNA(VLOOKUP($A124,outputs!$A:$B,1,0)), "no", "yes")</f>
        <v>yes</v>
      </c>
      <c r="U124" s="58" t="str">
        <f>IF(ISNA(VLOOKUP($A124,accuracy!$A:$B,1,0)), "no", "yes")</f>
        <v>yes</v>
      </c>
      <c r="V124" s="58" t="str">
        <f t="array" ref="V124">INDEX(publications!$A$1:$A$319, MATCH($B124, publications!$B$1:$B$319, 0))</f>
        <v>Livia</v>
      </c>
    </row>
    <row r="125" spans="1:22" ht="13">
      <c r="A125" s="8" t="str">
        <f>CONCATENATE(VLOOKUP($B125,publications!$B:$D,3,0), ".", $C125)</f>
        <v>ERBERDB6.2</v>
      </c>
      <c r="B125" s="46" t="s">
        <v>1529</v>
      </c>
      <c r="C125" s="54">
        <f t="shared" si="0"/>
        <v>2</v>
      </c>
      <c r="D125" s="46" t="s">
        <v>1931</v>
      </c>
      <c r="E125" s="46" t="s">
        <v>2350</v>
      </c>
      <c r="F125" s="46" t="s">
        <v>164</v>
      </c>
      <c r="G125" s="46" t="s">
        <v>2351</v>
      </c>
      <c r="H125" s="46">
        <v>1978</v>
      </c>
      <c r="I125" s="46">
        <v>1978</v>
      </c>
      <c r="J125" s="46" t="s">
        <v>2258</v>
      </c>
      <c r="K125" s="56">
        <v>2315</v>
      </c>
      <c r="L125" s="60" t="s">
        <v>34</v>
      </c>
      <c r="M125" s="56">
        <v>0.17</v>
      </c>
      <c r="N125" s="57" t="s">
        <v>2396</v>
      </c>
      <c r="O125" s="56">
        <v>1200</v>
      </c>
      <c r="P125" s="46" t="s">
        <v>2315</v>
      </c>
      <c r="Q125" s="56">
        <v>15</v>
      </c>
      <c r="R125" s="55" t="s">
        <v>2397</v>
      </c>
      <c r="S125" s="58" t="str">
        <f>IF(ISNA(VLOOKUP($A125,processing!$A:$B,1,0)), "no", "yes")</f>
        <v>yes</v>
      </c>
      <c r="T125" s="58" t="str">
        <f>IF(ISNA(VLOOKUP($A125,outputs!$A:$B,1,0)), "no", "yes")</f>
        <v>yes</v>
      </c>
      <c r="U125" s="58" t="str">
        <f>IF(ISNA(VLOOKUP($A125,accuracy!$A:$B,1,0)), "no", "yes")</f>
        <v>yes</v>
      </c>
      <c r="V125" s="58" t="str">
        <f t="array" ref="V125">INDEX(publications!$A$1:$A$319, MATCH($B125, publications!$B$1:$B$319, 0))</f>
        <v>Livia</v>
      </c>
    </row>
    <row r="126" spans="1:22" ht="13">
      <c r="A126" s="8" t="str">
        <f>CONCATENATE(VLOOKUP($B126,publications!$B:$D,3,0), ".", $C126)</f>
        <v>ERBERDB6.3</v>
      </c>
      <c r="B126" s="46" t="s">
        <v>1529</v>
      </c>
      <c r="C126" s="54">
        <f t="shared" si="0"/>
        <v>3</v>
      </c>
      <c r="D126" s="46" t="s">
        <v>1931</v>
      </c>
      <c r="E126" s="46" t="s">
        <v>2350</v>
      </c>
      <c r="F126" s="46" t="s">
        <v>164</v>
      </c>
      <c r="G126" s="46" t="s">
        <v>2351</v>
      </c>
      <c r="H126" s="46">
        <v>1989</v>
      </c>
      <c r="I126" s="46">
        <v>1989</v>
      </c>
      <c r="J126" s="46" t="s">
        <v>2258</v>
      </c>
      <c r="K126" s="56">
        <v>2550</v>
      </c>
      <c r="L126" s="60" t="s">
        <v>34</v>
      </c>
      <c r="M126" s="56">
        <v>0.17</v>
      </c>
      <c r="N126" s="57" t="s">
        <v>2396</v>
      </c>
      <c r="O126" s="56">
        <v>1200</v>
      </c>
      <c r="P126" s="46" t="s">
        <v>2315</v>
      </c>
      <c r="Q126" s="56">
        <v>19</v>
      </c>
      <c r="R126" s="55" t="s">
        <v>2397</v>
      </c>
      <c r="S126" s="58" t="str">
        <f>IF(ISNA(VLOOKUP($A126,processing!$A:$B,1,0)), "no", "yes")</f>
        <v>yes</v>
      </c>
      <c r="T126" s="58" t="str">
        <f>IF(ISNA(VLOOKUP($A126,outputs!$A:$B,1,0)), "no", "yes")</f>
        <v>yes</v>
      </c>
      <c r="U126" s="58" t="str">
        <f>IF(ISNA(VLOOKUP($A126,accuracy!$A:$B,1,0)), "no", "yes")</f>
        <v>yes</v>
      </c>
      <c r="V126" s="58" t="str">
        <f t="array" ref="V126">INDEX(publications!$A$1:$A$319, MATCH($B126, publications!$B$1:$B$319, 0))</f>
        <v>Livia</v>
      </c>
    </row>
    <row r="127" spans="1:22" ht="13">
      <c r="A127" s="8" t="str">
        <f>CONCATENATE(VLOOKUP($B127,publications!$B:$D,3,0), ".", $C127)</f>
        <v>ERBERDB6.4</v>
      </c>
      <c r="B127" s="46" t="s">
        <v>1529</v>
      </c>
      <c r="C127" s="54">
        <f t="shared" si="0"/>
        <v>4</v>
      </c>
      <c r="D127" s="46" t="s">
        <v>1931</v>
      </c>
      <c r="E127" s="46" t="s">
        <v>2350</v>
      </c>
      <c r="F127" s="46" t="s">
        <v>164</v>
      </c>
      <c r="G127" s="46" t="s">
        <v>2351</v>
      </c>
      <c r="H127" s="46">
        <v>1971</v>
      </c>
      <c r="I127" s="46">
        <v>1971</v>
      </c>
      <c r="J127" s="46" t="s">
        <v>2258</v>
      </c>
      <c r="K127" s="56">
        <v>4800</v>
      </c>
      <c r="L127" s="60" t="s">
        <v>34</v>
      </c>
      <c r="M127" s="56">
        <v>0.21</v>
      </c>
      <c r="N127" s="57" t="s">
        <v>2322</v>
      </c>
      <c r="O127" s="56">
        <v>1200</v>
      </c>
      <c r="P127" s="46" t="s">
        <v>2315</v>
      </c>
      <c r="Q127" s="56">
        <v>12</v>
      </c>
      <c r="R127" s="55" t="s">
        <v>2398</v>
      </c>
      <c r="S127" s="58" t="str">
        <f>IF(ISNA(VLOOKUP($A127,processing!$A:$B,1,0)), "no", "yes")</f>
        <v>yes</v>
      </c>
      <c r="T127" s="58" t="str">
        <f>IF(ISNA(VLOOKUP($A127,outputs!$A:$B,1,0)), "no", "yes")</f>
        <v>yes</v>
      </c>
      <c r="U127" s="58" t="str">
        <f>IF(ISNA(VLOOKUP($A127,accuracy!$A:$B,1,0)), "no", "yes")</f>
        <v>yes</v>
      </c>
      <c r="V127" s="58" t="str">
        <f t="array" ref="V127">INDEX(publications!$A$1:$A$319, MATCH($B127, publications!$B$1:$B$319, 0))</f>
        <v>Livia</v>
      </c>
    </row>
    <row r="128" spans="1:22" ht="13">
      <c r="A128" s="8" t="str">
        <f>CONCATENATE(VLOOKUP($B128,publications!$B:$D,3,0), ".", $C128)</f>
        <v>ERBERDB6.5</v>
      </c>
      <c r="B128" s="46" t="s">
        <v>1529</v>
      </c>
      <c r="C128" s="54">
        <f t="shared" si="0"/>
        <v>5</v>
      </c>
      <c r="D128" s="46" t="s">
        <v>1931</v>
      </c>
      <c r="E128" s="46" t="s">
        <v>2350</v>
      </c>
      <c r="F128" s="46" t="s">
        <v>164</v>
      </c>
      <c r="G128" s="46" t="s">
        <v>2351</v>
      </c>
      <c r="H128" s="46">
        <v>1962</v>
      </c>
      <c r="I128" s="46">
        <v>1962</v>
      </c>
      <c r="J128" s="46" t="s">
        <v>2258</v>
      </c>
      <c r="K128" s="56">
        <v>3425</v>
      </c>
      <c r="L128" s="60" t="s">
        <v>34</v>
      </c>
      <c r="M128" s="56">
        <v>0.31</v>
      </c>
      <c r="N128" s="57" t="s">
        <v>2399</v>
      </c>
      <c r="O128" s="56">
        <v>1200</v>
      </c>
      <c r="P128" s="46" t="s">
        <v>2315</v>
      </c>
      <c r="Q128" s="56">
        <v>10</v>
      </c>
      <c r="R128" s="55" t="s">
        <v>2398</v>
      </c>
      <c r="S128" s="58" t="str">
        <f>IF(ISNA(VLOOKUP($A128,processing!$A:$B,1,0)), "no", "yes")</f>
        <v>yes</v>
      </c>
      <c r="T128" s="58" t="str">
        <f>IF(ISNA(VLOOKUP($A128,outputs!$A:$B,1,0)), "no", "yes")</f>
        <v>yes</v>
      </c>
      <c r="U128" s="58" t="str">
        <f>IF(ISNA(VLOOKUP($A128,accuracy!$A:$B,1,0)), "no", "yes")</f>
        <v>yes</v>
      </c>
      <c r="V128" s="58" t="str">
        <f t="array" ref="V128">INDEX(publications!$A$1:$A$319, MATCH($B128, publications!$B$1:$B$319, 0))</f>
        <v>Livia</v>
      </c>
    </row>
    <row r="129" spans="1:22" ht="13">
      <c r="A129" s="8" t="str">
        <f>CONCATENATE(VLOOKUP($B129,publications!$B:$D,3,0), ".", $C129)</f>
        <v>ERBERDB6.6</v>
      </c>
      <c r="B129" s="46" t="s">
        <v>1529</v>
      </c>
      <c r="C129" s="54">
        <f t="shared" si="0"/>
        <v>6</v>
      </c>
      <c r="D129" s="46" t="s">
        <v>1931</v>
      </c>
      <c r="E129" s="46" t="s">
        <v>2350</v>
      </c>
      <c r="F129" s="46" t="s">
        <v>164</v>
      </c>
      <c r="G129" s="46" t="s">
        <v>2351</v>
      </c>
      <c r="H129" s="46">
        <v>1954</v>
      </c>
      <c r="I129" s="46">
        <v>1954</v>
      </c>
      <c r="J129" s="46" t="s">
        <v>2258</v>
      </c>
      <c r="K129" s="56">
        <v>2530</v>
      </c>
      <c r="L129" s="60" t="s">
        <v>34</v>
      </c>
      <c r="M129" s="56">
        <v>0.36</v>
      </c>
      <c r="N129" s="57" t="s">
        <v>2400</v>
      </c>
      <c r="O129" s="56">
        <v>1200</v>
      </c>
      <c r="P129" s="46" t="s">
        <v>2315</v>
      </c>
      <c r="Q129" s="56">
        <v>36</v>
      </c>
      <c r="R129" s="55" t="s">
        <v>2401</v>
      </c>
      <c r="S129" s="58" t="str">
        <f>IF(ISNA(VLOOKUP($A129,processing!$A:$B,1,0)), "no", "yes")</f>
        <v>yes</v>
      </c>
      <c r="T129" s="58" t="str">
        <f>IF(ISNA(VLOOKUP($A129,outputs!$A:$B,1,0)), "no", "yes")</f>
        <v>yes</v>
      </c>
      <c r="U129" s="58" t="str">
        <f>IF(ISNA(VLOOKUP($A129,accuracy!$A:$B,1,0)), "no", "yes")</f>
        <v>yes</v>
      </c>
      <c r="V129" s="58" t="str">
        <f t="array" ref="V129">INDEX(publications!$A$1:$A$319, MATCH($B129, publications!$B$1:$B$319, 0))</f>
        <v>Livia</v>
      </c>
    </row>
    <row r="130" spans="1:22" ht="13">
      <c r="A130" s="8" t="str">
        <f>CONCATENATE(VLOOKUP($B130,publications!$B:$D,3,0), ".", $C130)</f>
        <v>ERBERDB6.7</v>
      </c>
      <c r="B130" s="46" t="s">
        <v>1529</v>
      </c>
      <c r="C130" s="54">
        <f t="shared" si="0"/>
        <v>7</v>
      </c>
      <c r="D130" s="46" t="s">
        <v>1931</v>
      </c>
      <c r="E130" s="46" t="s">
        <v>2350</v>
      </c>
      <c r="F130" s="46" t="s">
        <v>164</v>
      </c>
      <c r="G130" s="46" t="s">
        <v>2351</v>
      </c>
      <c r="H130" s="46">
        <v>1966</v>
      </c>
      <c r="I130" s="46">
        <v>1966</v>
      </c>
      <c r="J130" s="46" t="s">
        <v>2258</v>
      </c>
      <c r="K130" s="56">
        <v>1780</v>
      </c>
      <c r="L130" s="60" t="s">
        <v>34</v>
      </c>
      <c r="M130" s="56">
        <v>0.53</v>
      </c>
      <c r="N130" s="57" t="s">
        <v>2301</v>
      </c>
      <c r="O130" s="56">
        <v>1200</v>
      </c>
      <c r="P130" s="46" t="s">
        <v>2315</v>
      </c>
      <c r="Q130" s="56">
        <v>23</v>
      </c>
      <c r="R130" s="55" t="s">
        <v>2401</v>
      </c>
      <c r="S130" s="58" t="str">
        <f>IF(ISNA(VLOOKUP($A130,processing!$A:$B,1,0)), "no", "yes")</f>
        <v>yes</v>
      </c>
      <c r="T130" s="58" t="str">
        <f>IF(ISNA(VLOOKUP($A130,outputs!$A:$B,1,0)), "no", "yes")</f>
        <v>yes</v>
      </c>
      <c r="U130" s="58" t="str">
        <f>IF(ISNA(VLOOKUP($A130,accuracy!$A:$B,1,0)), "no", "yes")</f>
        <v>yes</v>
      </c>
      <c r="V130" s="58" t="str">
        <f t="array" ref="V130">INDEX(publications!$A$1:$A$319, MATCH($B130, publications!$B$1:$B$319, 0))</f>
        <v>Livia</v>
      </c>
    </row>
    <row r="131" spans="1:22" ht="13">
      <c r="A131" s="8" t="str">
        <f>CONCATENATE(VLOOKUP($B131,publications!$B:$D,3,0), ".", $C131)</f>
        <v>ERBERDB6.8</v>
      </c>
      <c r="B131" s="46" t="s">
        <v>1529</v>
      </c>
      <c r="C131" s="54">
        <f t="shared" si="0"/>
        <v>8</v>
      </c>
      <c r="D131" s="46" t="s">
        <v>1931</v>
      </c>
      <c r="E131" s="46" t="s">
        <v>2350</v>
      </c>
      <c r="F131" s="46" t="s">
        <v>164</v>
      </c>
      <c r="G131" s="46" t="s">
        <v>2351</v>
      </c>
      <c r="H131" s="46">
        <v>1984</v>
      </c>
      <c r="I131" s="46">
        <v>1984</v>
      </c>
      <c r="J131" s="46" t="s">
        <v>2258</v>
      </c>
      <c r="K131" s="56">
        <v>3870</v>
      </c>
      <c r="L131" s="60" t="s">
        <v>34</v>
      </c>
      <c r="M131" s="56">
        <v>0.53</v>
      </c>
      <c r="N131" s="57" t="s">
        <v>2301</v>
      </c>
      <c r="O131" s="56">
        <v>1200</v>
      </c>
      <c r="P131" s="46" t="s">
        <v>2315</v>
      </c>
      <c r="Q131" s="56">
        <v>35</v>
      </c>
      <c r="R131" s="55" t="s">
        <v>2402</v>
      </c>
      <c r="S131" s="58" t="str">
        <f>IF(ISNA(VLOOKUP($A131,processing!$A:$B,1,0)), "no", "yes")</f>
        <v>yes</v>
      </c>
      <c r="T131" s="58" t="str">
        <f>IF(ISNA(VLOOKUP($A131,outputs!$A:$B,1,0)), "no", "yes")</f>
        <v>yes</v>
      </c>
      <c r="U131" s="58" t="str">
        <f>IF(ISNA(VLOOKUP($A131,accuracy!$A:$B,1,0)), "no", "yes")</f>
        <v>yes</v>
      </c>
      <c r="V131" s="58" t="str">
        <f t="array" ref="V131">INDEX(publications!$A$1:$A$319, MATCH($B131, publications!$B$1:$B$319, 0))</f>
        <v>Livia</v>
      </c>
    </row>
    <row r="132" spans="1:22" ht="13">
      <c r="A132" s="8" t="str">
        <f>CONCATENATE(VLOOKUP($B132,publications!$B:$D,3,0), ".", $C132)</f>
        <v>ERBERDB6.9</v>
      </c>
      <c r="B132" s="46" t="s">
        <v>1529</v>
      </c>
      <c r="C132" s="54">
        <f t="shared" si="0"/>
        <v>9</v>
      </c>
      <c r="D132" s="46" t="s">
        <v>1931</v>
      </c>
      <c r="E132" s="46" t="s">
        <v>2350</v>
      </c>
      <c r="F132" s="46" t="s">
        <v>164</v>
      </c>
      <c r="G132" s="46" t="s">
        <v>2351</v>
      </c>
      <c r="H132" s="46">
        <v>1992</v>
      </c>
      <c r="I132" s="46">
        <v>1992</v>
      </c>
      <c r="J132" s="46" t="s">
        <v>2258</v>
      </c>
      <c r="K132" s="56">
        <v>3900</v>
      </c>
      <c r="L132" s="60" t="s">
        <v>34</v>
      </c>
      <c r="M132" s="56">
        <v>0.64</v>
      </c>
      <c r="N132" s="57" t="s">
        <v>2271</v>
      </c>
      <c r="O132" s="56">
        <v>1200</v>
      </c>
      <c r="P132" s="46" t="s">
        <v>2315</v>
      </c>
      <c r="Q132" s="56">
        <v>25</v>
      </c>
      <c r="R132" s="55" t="s">
        <v>2401</v>
      </c>
      <c r="S132" s="58" t="str">
        <f>IF(ISNA(VLOOKUP($A132,processing!$A:$B,1,0)), "no", "yes")</f>
        <v>yes</v>
      </c>
      <c r="T132" s="58" t="str">
        <f>IF(ISNA(VLOOKUP($A132,outputs!$A:$B,1,0)), "no", "yes")</f>
        <v>yes</v>
      </c>
      <c r="U132" s="58" t="str">
        <f>IF(ISNA(VLOOKUP($A132,accuracy!$A:$B,1,0)), "no", "yes")</f>
        <v>yes</v>
      </c>
      <c r="V132" s="58" t="str">
        <f t="array" ref="V132">INDEX(publications!$A$1:$A$319, MATCH($B132, publications!$B$1:$B$319, 0))</f>
        <v>Livia</v>
      </c>
    </row>
    <row r="133" spans="1:22" ht="13">
      <c r="A133" s="8" t="str">
        <f>CONCATENATE(VLOOKUP($B133,publications!$B:$D,3,0), ".", $C133)</f>
        <v>ERBERDB6.10</v>
      </c>
      <c r="B133" s="46" t="s">
        <v>1529</v>
      </c>
      <c r="C133" s="54">
        <f t="shared" si="0"/>
        <v>10</v>
      </c>
      <c r="D133" s="46" t="s">
        <v>1931</v>
      </c>
      <c r="E133" s="46" t="s">
        <v>2350</v>
      </c>
      <c r="F133" s="46" t="s">
        <v>164</v>
      </c>
      <c r="G133" s="46" t="s">
        <v>2351</v>
      </c>
      <c r="H133" s="46">
        <v>1942</v>
      </c>
      <c r="I133" s="46">
        <v>1942</v>
      </c>
      <c r="J133" s="46" t="s">
        <v>2258</v>
      </c>
      <c r="K133" s="56">
        <v>3400</v>
      </c>
      <c r="L133" s="60" t="s">
        <v>34</v>
      </c>
      <c r="M133" s="56">
        <v>0.66</v>
      </c>
      <c r="N133" s="57" t="s">
        <v>2288</v>
      </c>
      <c r="O133" s="56">
        <v>768</v>
      </c>
      <c r="P133" s="46" t="s">
        <v>2315</v>
      </c>
      <c r="Q133" s="56">
        <v>55</v>
      </c>
      <c r="R133" s="46" t="s">
        <v>2403</v>
      </c>
      <c r="S133" s="58" t="str">
        <f>IF(ISNA(VLOOKUP($A133,processing!$A:$B,1,0)), "no", "yes")</f>
        <v>yes</v>
      </c>
      <c r="T133" s="58" t="str">
        <f>IF(ISNA(VLOOKUP($A133,outputs!$A:$B,1,0)), "no", "yes")</f>
        <v>yes</v>
      </c>
      <c r="U133" s="58" t="str">
        <f>IF(ISNA(VLOOKUP($A133,accuracy!$A:$B,1,0)), "no", "yes")</f>
        <v>yes</v>
      </c>
      <c r="V133" s="58" t="str">
        <f t="array" ref="V133">INDEX(publications!$A$1:$A$319, MATCH($B133, publications!$B$1:$B$319, 0))</f>
        <v>Livia</v>
      </c>
    </row>
    <row r="134" spans="1:22" ht="13">
      <c r="A134" s="8" t="str">
        <f>CONCATENATE(VLOOKUP($B134,publications!$B:$D,3,0), ".", $C134)</f>
        <v>V5H2LDCV.1</v>
      </c>
      <c r="B134" s="46" t="s">
        <v>1531</v>
      </c>
      <c r="C134" s="54">
        <f t="shared" si="0"/>
        <v>1</v>
      </c>
      <c r="D134" s="46" t="s">
        <v>1931</v>
      </c>
      <c r="E134" s="46" t="s">
        <v>2269</v>
      </c>
      <c r="F134" s="46" t="s">
        <v>2256</v>
      </c>
      <c r="G134" s="46" t="s">
        <v>2367</v>
      </c>
      <c r="H134" s="46">
        <v>1936</v>
      </c>
      <c r="I134" s="46">
        <v>1938</v>
      </c>
      <c r="J134" s="46" t="s">
        <v>2258</v>
      </c>
      <c r="K134" s="56">
        <v>3000</v>
      </c>
      <c r="L134" s="56" t="s">
        <v>34</v>
      </c>
      <c r="M134" s="56">
        <v>5</v>
      </c>
      <c r="N134" s="59" t="s">
        <v>34</v>
      </c>
      <c r="O134" s="56">
        <v>13.5</v>
      </c>
      <c r="P134" s="46" t="s">
        <v>2260</v>
      </c>
      <c r="Q134" s="56">
        <v>5478</v>
      </c>
      <c r="R134" s="46" t="s">
        <v>2404</v>
      </c>
      <c r="S134" s="58" t="str">
        <f>IF(ISNA(VLOOKUP($A134,processing!$A:$B,1,0)), "no", "yes")</f>
        <v>yes</v>
      </c>
      <c r="T134" s="58" t="str">
        <f>IF(ISNA(VLOOKUP($A134,outputs!$A:$B,1,0)), "no", "yes")</f>
        <v>yes</v>
      </c>
      <c r="U134" s="58" t="str">
        <f>IF(ISNA(VLOOKUP($A134,accuracy!$A:$B,1,0)), "no", "yes")</f>
        <v>yes</v>
      </c>
      <c r="V134" s="58" t="str">
        <f t="array" ref="V134">INDEX(publications!$A$1:$A$319, MATCH($B134, publications!$B$1:$B$319, 0))</f>
        <v>Luc</v>
      </c>
    </row>
    <row r="135" spans="1:22" ht="13">
      <c r="A135" s="8" t="str">
        <f>CONCATENATE(VLOOKUP($B135,publications!$B:$D,3,0), ".", $C135)</f>
        <v>TPNA7T79.1</v>
      </c>
      <c r="B135" s="46" t="s">
        <v>1533</v>
      </c>
      <c r="C135" s="54">
        <f t="shared" si="0"/>
        <v>1</v>
      </c>
      <c r="D135" s="46" t="s">
        <v>1950</v>
      </c>
      <c r="E135" s="46" t="s">
        <v>2296</v>
      </c>
      <c r="F135" s="46" t="s">
        <v>164</v>
      </c>
      <c r="G135" s="46" t="s">
        <v>2297</v>
      </c>
      <c r="H135" s="46">
        <v>1964</v>
      </c>
      <c r="I135" s="46">
        <v>1964</v>
      </c>
      <c r="J135" s="46" t="s">
        <v>2258</v>
      </c>
      <c r="K135" s="56" t="s">
        <v>34</v>
      </c>
      <c r="L135" s="56" t="s">
        <v>34</v>
      </c>
      <c r="M135" s="56">
        <v>7.6</v>
      </c>
      <c r="N135" s="59" t="s">
        <v>34</v>
      </c>
      <c r="O135" s="56">
        <v>14</v>
      </c>
      <c r="P135" s="46" t="s">
        <v>2260</v>
      </c>
      <c r="Q135" s="56">
        <v>6</v>
      </c>
      <c r="R135" s="46" t="s">
        <v>2313</v>
      </c>
      <c r="S135" s="58" t="str">
        <f>IF(ISNA(VLOOKUP($A135,processing!$A:$B,1,0)), "no", "yes")</f>
        <v>yes</v>
      </c>
      <c r="T135" s="58" t="str">
        <f>IF(ISNA(VLOOKUP($A135,outputs!$A:$B,1,0)), "no", "yes")</f>
        <v>yes</v>
      </c>
      <c r="U135" s="58" t="str">
        <f>IF(ISNA(VLOOKUP($A135,accuracy!$A:$B,1,0)), "no", "yes")</f>
        <v>yes</v>
      </c>
      <c r="V135" s="58" t="str">
        <f t="array" ref="V135">INDEX(publications!$A$1:$A$319, MATCH($B135, publications!$B$1:$B$319, 0))</f>
        <v>Amaury</v>
      </c>
    </row>
    <row r="136" spans="1:22" ht="13">
      <c r="A136" s="8" t="str">
        <f>CONCATENATE(VLOOKUP($B136,publications!$B:$D,3,0), ".", $C136)</f>
        <v>TPNA7T79.2</v>
      </c>
      <c r="B136" s="46" t="s">
        <v>1533</v>
      </c>
      <c r="C136" s="54">
        <f t="shared" si="0"/>
        <v>2</v>
      </c>
      <c r="D136" s="46" t="s">
        <v>1950</v>
      </c>
      <c r="E136" s="46" t="s">
        <v>2296</v>
      </c>
      <c r="F136" s="46" t="s">
        <v>164</v>
      </c>
      <c r="G136" s="46" t="s">
        <v>2297</v>
      </c>
      <c r="H136" s="46">
        <v>1973</v>
      </c>
      <c r="I136" s="46">
        <v>1980</v>
      </c>
      <c r="J136" s="46" t="s">
        <v>2258</v>
      </c>
      <c r="K136" s="56" t="s">
        <v>34</v>
      </c>
      <c r="L136" s="56" t="s">
        <v>34</v>
      </c>
      <c r="M136" s="56">
        <v>7.6</v>
      </c>
      <c r="N136" s="59" t="s">
        <v>34</v>
      </c>
      <c r="O136" s="56">
        <v>14</v>
      </c>
      <c r="P136" s="46" t="s">
        <v>2260</v>
      </c>
      <c r="Q136" s="56">
        <v>3</v>
      </c>
      <c r="R136" s="46" t="s">
        <v>2299</v>
      </c>
      <c r="S136" s="58" t="str">
        <f>IF(ISNA(VLOOKUP($A136,processing!$A:$B,1,0)), "no", "yes")</f>
        <v>yes</v>
      </c>
      <c r="T136" s="58" t="str">
        <f>IF(ISNA(VLOOKUP($A136,outputs!$A:$B,1,0)), "no", "yes")</f>
        <v>yes</v>
      </c>
      <c r="U136" s="58" t="str">
        <f>IF(ISNA(VLOOKUP($A136,accuracy!$A:$B,1,0)), "no", "yes")</f>
        <v>yes</v>
      </c>
      <c r="V136" s="58" t="str">
        <f t="array" ref="V136">INDEX(publications!$A$1:$A$319, MATCH($B136, publications!$B$1:$B$319, 0))</f>
        <v>Amaury</v>
      </c>
    </row>
    <row r="137" spans="1:22" ht="13">
      <c r="A137" s="8" t="str">
        <f>CONCATENATE(VLOOKUP($B137,publications!$B:$D,3,0), ".", $C137)</f>
        <v>87CUAK8B.1</v>
      </c>
      <c r="B137" s="46" t="s">
        <v>1535</v>
      </c>
      <c r="C137" s="54">
        <f t="shared" si="0"/>
        <v>1</v>
      </c>
      <c r="D137" s="46" t="s">
        <v>1931</v>
      </c>
      <c r="E137" s="46" t="s">
        <v>2405</v>
      </c>
      <c r="F137" s="46" t="s">
        <v>164</v>
      </c>
      <c r="G137" s="46" t="s">
        <v>2406</v>
      </c>
      <c r="H137" s="46">
        <v>1965</v>
      </c>
      <c r="I137" s="46">
        <v>1965</v>
      </c>
      <c r="J137" s="46" t="s">
        <v>2291</v>
      </c>
      <c r="K137" s="56" t="s">
        <v>34</v>
      </c>
      <c r="L137" s="60" t="s">
        <v>34</v>
      </c>
      <c r="M137" s="59" t="s">
        <v>34</v>
      </c>
      <c r="N137" s="59" t="s">
        <v>34</v>
      </c>
      <c r="O137" s="59" t="s">
        <v>34</v>
      </c>
      <c r="P137" s="59" t="s">
        <v>34</v>
      </c>
      <c r="Q137" s="59" t="s">
        <v>34</v>
      </c>
      <c r="R137" s="46" t="s">
        <v>2407</v>
      </c>
      <c r="S137" s="58" t="str">
        <f>IF(ISNA(VLOOKUP($A137,processing!$A:$B,1,0)), "no", "yes")</f>
        <v>yes</v>
      </c>
      <c r="T137" s="58" t="str">
        <f>IF(ISNA(VLOOKUP($A137,outputs!$A:$B,1,0)), "no", "yes")</f>
        <v>yes</v>
      </c>
      <c r="U137" s="58" t="str">
        <f>IF(ISNA(VLOOKUP($A137,accuracy!$A:$B,1,0)), "no", "yes")</f>
        <v>yes</v>
      </c>
      <c r="V137" s="58" t="str">
        <f t="array" ref="V137">INDEX(publications!$A$1:$A$319, MATCH($B137, publications!$B$1:$B$319, 0))</f>
        <v>Anette</v>
      </c>
    </row>
    <row r="138" spans="1:22" ht="13">
      <c r="A138" s="8" t="str">
        <f>CONCATENATE(VLOOKUP($B138,publications!$B:$D,3,0), ".", $C138)</f>
        <v>87CUAK8B.2</v>
      </c>
      <c r="B138" s="46" t="s">
        <v>1535</v>
      </c>
      <c r="C138" s="54">
        <f t="shared" si="0"/>
        <v>2</v>
      </c>
      <c r="D138" s="46" t="s">
        <v>1931</v>
      </c>
      <c r="E138" s="46" t="s">
        <v>2405</v>
      </c>
      <c r="F138" s="46" t="s">
        <v>164</v>
      </c>
      <c r="G138" s="46" t="s">
        <v>2406</v>
      </c>
      <c r="H138" s="46">
        <v>1985</v>
      </c>
      <c r="I138" s="46">
        <v>1985</v>
      </c>
      <c r="J138" s="46" t="s">
        <v>2291</v>
      </c>
      <c r="K138" s="56" t="s">
        <v>34</v>
      </c>
      <c r="L138" s="60" t="s">
        <v>34</v>
      </c>
      <c r="M138" s="59" t="s">
        <v>34</v>
      </c>
      <c r="N138" s="59" t="s">
        <v>34</v>
      </c>
      <c r="O138" s="59" t="s">
        <v>34</v>
      </c>
      <c r="P138" s="59" t="s">
        <v>34</v>
      </c>
      <c r="Q138" s="59" t="s">
        <v>34</v>
      </c>
      <c r="R138" s="46" t="s">
        <v>2407</v>
      </c>
      <c r="S138" s="58" t="str">
        <f>IF(ISNA(VLOOKUP($A138,processing!$A:$B,1,0)), "no", "yes")</f>
        <v>yes</v>
      </c>
      <c r="T138" s="58" t="str">
        <f>IF(ISNA(VLOOKUP($A138,outputs!$A:$B,1,0)), "no", "yes")</f>
        <v>yes</v>
      </c>
      <c r="U138" s="58" t="str">
        <f>IF(ISNA(VLOOKUP($A138,accuracy!$A:$B,1,0)), "no", "yes")</f>
        <v>yes</v>
      </c>
      <c r="V138" s="58" t="str">
        <f t="array" ref="V138">INDEX(publications!$A$1:$A$319, MATCH($B138, publications!$B$1:$B$319, 0))</f>
        <v>Anette</v>
      </c>
    </row>
    <row r="139" spans="1:22" ht="13">
      <c r="A139" s="8" t="str">
        <f>CONCATENATE(VLOOKUP($B139,publications!$B:$D,3,0), ".", $C139)</f>
        <v>87CUAK8B.3</v>
      </c>
      <c r="B139" s="46" t="s">
        <v>1535</v>
      </c>
      <c r="C139" s="54">
        <f t="shared" si="0"/>
        <v>3</v>
      </c>
      <c r="D139" s="46" t="s">
        <v>1931</v>
      </c>
      <c r="E139" s="46" t="s">
        <v>2405</v>
      </c>
      <c r="F139" s="46" t="s">
        <v>164</v>
      </c>
      <c r="G139" s="46" t="s">
        <v>2406</v>
      </c>
      <c r="H139" s="46">
        <v>1994</v>
      </c>
      <c r="I139" s="46">
        <v>1994</v>
      </c>
      <c r="J139" s="46" t="s">
        <v>2291</v>
      </c>
      <c r="K139" s="56" t="s">
        <v>34</v>
      </c>
      <c r="L139" s="60" t="s">
        <v>34</v>
      </c>
      <c r="M139" s="59" t="s">
        <v>34</v>
      </c>
      <c r="N139" s="59" t="s">
        <v>34</v>
      </c>
      <c r="O139" s="59" t="s">
        <v>34</v>
      </c>
      <c r="P139" s="59" t="s">
        <v>34</v>
      </c>
      <c r="Q139" s="59" t="s">
        <v>34</v>
      </c>
      <c r="R139" s="46" t="s">
        <v>2407</v>
      </c>
      <c r="S139" s="58" t="str">
        <f>IF(ISNA(VLOOKUP($A139,processing!$A:$B,1,0)), "no", "yes")</f>
        <v>yes</v>
      </c>
      <c r="T139" s="58" t="str">
        <f>IF(ISNA(VLOOKUP($A139,outputs!$A:$B,1,0)), "no", "yes")</f>
        <v>yes</v>
      </c>
      <c r="U139" s="58" t="str">
        <f>IF(ISNA(VLOOKUP($A139,accuracy!$A:$B,1,0)), "no", "yes")</f>
        <v>yes</v>
      </c>
      <c r="V139" s="58" t="str">
        <f t="array" ref="V139">INDEX(publications!$A$1:$A$319, MATCH($B139, publications!$B$1:$B$319, 0))</f>
        <v>Anette</v>
      </c>
    </row>
    <row r="140" spans="1:22" ht="13">
      <c r="A140" s="8" t="str">
        <f>CONCATENATE(VLOOKUP($B140,publications!$B:$D,3,0), ".", $C140)</f>
        <v>96JUIQK7.1</v>
      </c>
      <c r="B140" s="46" t="s">
        <v>1537</v>
      </c>
      <c r="C140" s="54">
        <f t="shared" si="0"/>
        <v>1</v>
      </c>
      <c r="D140" s="46" t="s">
        <v>1931</v>
      </c>
      <c r="E140" s="46" t="s">
        <v>2405</v>
      </c>
      <c r="F140" s="46" t="s">
        <v>164</v>
      </c>
      <c r="G140" s="9" t="s">
        <v>2408</v>
      </c>
      <c r="H140" s="46">
        <v>1966</v>
      </c>
      <c r="I140" s="46">
        <v>1966</v>
      </c>
      <c r="J140" s="46" t="s">
        <v>2328</v>
      </c>
      <c r="K140" s="56">
        <v>3500</v>
      </c>
      <c r="L140" s="60" t="s">
        <v>34</v>
      </c>
      <c r="M140" s="59" t="s">
        <v>34</v>
      </c>
      <c r="N140" s="57" t="s">
        <v>2288</v>
      </c>
      <c r="O140" s="59" t="s">
        <v>34</v>
      </c>
      <c r="P140" s="59" t="s">
        <v>34</v>
      </c>
      <c r="Q140" s="56">
        <v>36</v>
      </c>
      <c r="R140" s="46" t="s">
        <v>2409</v>
      </c>
      <c r="S140" s="58" t="str">
        <f>IF(ISNA(VLOOKUP($A140,processing!$A:$B,1,0)), "no", "yes")</f>
        <v>yes</v>
      </c>
      <c r="T140" s="58" t="str">
        <f>IF(ISNA(VLOOKUP($A140,outputs!$A:$B,1,0)), "no", "yes")</f>
        <v>yes</v>
      </c>
      <c r="U140" s="58" t="str">
        <f>IF(ISNA(VLOOKUP($A140,accuracy!$A:$B,1,0)), "no", "yes")</f>
        <v>yes</v>
      </c>
      <c r="V140" s="58" t="str">
        <f t="array" ref="V140">INDEX(publications!$A$1:$A$319, MATCH($B140, publications!$B$1:$B$319, 0))</f>
        <v>Livia</v>
      </c>
    </row>
    <row r="141" spans="1:22" ht="13">
      <c r="A141" s="8" t="str">
        <f>CONCATENATE(VLOOKUP($B141,publications!$B:$D,3,0), ".", $C141)</f>
        <v>96JUIQK7.2</v>
      </c>
      <c r="B141" s="46" t="s">
        <v>1537</v>
      </c>
      <c r="C141" s="54">
        <f t="shared" si="0"/>
        <v>2</v>
      </c>
      <c r="D141" s="46" t="s">
        <v>1931</v>
      </c>
      <c r="E141" s="46" t="s">
        <v>2405</v>
      </c>
      <c r="F141" s="46" t="s">
        <v>164</v>
      </c>
      <c r="G141" s="9" t="s">
        <v>2408</v>
      </c>
      <c r="H141" s="46">
        <v>1976</v>
      </c>
      <c r="I141" s="46">
        <v>1976</v>
      </c>
      <c r="J141" s="46" t="s">
        <v>2328</v>
      </c>
      <c r="K141" s="56">
        <v>2000</v>
      </c>
      <c r="L141" s="60" t="s">
        <v>34</v>
      </c>
      <c r="M141" s="59" t="s">
        <v>34</v>
      </c>
      <c r="N141" s="66" t="s">
        <v>2322</v>
      </c>
      <c r="O141" s="59" t="s">
        <v>34</v>
      </c>
      <c r="P141" s="59" t="s">
        <v>34</v>
      </c>
      <c r="Q141" s="56">
        <v>64</v>
      </c>
      <c r="R141" s="46" t="s">
        <v>2409</v>
      </c>
      <c r="S141" s="58" t="str">
        <f>IF(ISNA(VLOOKUP($A141,processing!$A:$B,1,0)), "no", "yes")</f>
        <v>yes</v>
      </c>
      <c r="T141" s="58" t="str">
        <f>IF(ISNA(VLOOKUP($A141,outputs!$A:$B,1,0)), "no", "yes")</f>
        <v>yes</v>
      </c>
      <c r="U141" s="58" t="str">
        <f>IF(ISNA(VLOOKUP($A141,accuracy!$A:$B,1,0)), "no", "yes")</f>
        <v>yes</v>
      </c>
      <c r="V141" s="58" t="str">
        <f t="array" ref="V141">INDEX(publications!$A$1:$A$319, MATCH($B141, publications!$B$1:$B$319, 0))</f>
        <v>Livia</v>
      </c>
    </row>
    <row r="142" spans="1:22" ht="13">
      <c r="A142" s="8" t="str">
        <f>CONCATENATE(VLOOKUP($B142,publications!$B:$D,3,0), ".", $C142)</f>
        <v>96JUIQK7.3</v>
      </c>
      <c r="B142" s="46" t="s">
        <v>1537</v>
      </c>
      <c r="C142" s="54">
        <f t="shared" si="0"/>
        <v>3</v>
      </c>
      <c r="D142" s="46" t="s">
        <v>1931</v>
      </c>
      <c r="E142" s="46" t="s">
        <v>2405</v>
      </c>
      <c r="F142" s="46" t="s">
        <v>164</v>
      </c>
      <c r="G142" s="9" t="s">
        <v>2408</v>
      </c>
      <c r="H142" s="46">
        <v>1996</v>
      </c>
      <c r="I142" s="46">
        <v>1996</v>
      </c>
      <c r="J142" s="46" t="s">
        <v>2328</v>
      </c>
      <c r="K142" s="56">
        <v>3900</v>
      </c>
      <c r="L142" s="60" t="s">
        <v>34</v>
      </c>
      <c r="M142" s="59" t="s">
        <v>34</v>
      </c>
      <c r="N142" s="66" t="s">
        <v>2301</v>
      </c>
      <c r="O142" s="59" t="s">
        <v>34</v>
      </c>
      <c r="P142" s="59" t="s">
        <v>34</v>
      </c>
      <c r="Q142" s="56">
        <v>34</v>
      </c>
      <c r="R142" s="46" t="s">
        <v>2410</v>
      </c>
      <c r="S142" s="58" t="str">
        <f>IF(ISNA(VLOOKUP($A142,processing!$A:$B,1,0)), "no", "yes")</f>
        <v>yes</v>
      </c>
      <c r="T142" s="58" t="str">
        <f>IF(ISNA(VLOOKUP($A142,outputs!$A:$B,1,0)), "no", "yes")</f>
        <v>yes</v>
      </c>
      <c r="U142" s="58" t="str">
        <f>IF(ISNA(VLOOKUP($A142,accuracy!$A:$B,1,0)), "no", "yes")</f>
        <v>yes</v>
      </c>
      <c r="V142" s="58" t="str">
        <f t="array" ref="V142">INDEX(publications!$A$1:$A$319, MATCH($B142, publications!$B$1:$B$319, 0))</f>
        <v>Livia</v>
      </c>
    </row>
    <row r="143" spans="1:22" ht="13">
      <c r="A143" s="8" t="str">
        <f>CONCATENATE(VLOOKUP($B143,publications!$B:$D,3,0), ".", $C143)</f>
        <v>96JUIQK7.4</v>
      </c>
      <c r="B143" s="46" t="s">
        <v>1537</v>
      </c>
      <c r="C143" s="54">
        <f t="shared" si="0"/>
        <v>4</v>
      </c>
      <c r="D143" s="46" t="s">
        <v>1931</v>
      </c>
      <c r="E143" s="46" t="s">
        <v>2405</v>
      </c>
      <c r="F143" s="46" t="s">
        <v>164</v>
      </c>
      <c r="G143" s="9" t="s">
        <v>2408</v>
      </c>
      <c r="H143" s="46">
        <v>2006</v>
      </c>
      <c r="I143" s="46">
        <v>2006</v>
      </c>
      <c r="J143" s="46" t="s">
        <v>2328</v>
      </c>
      <c r="K143" s="56">
        <v>4600</v>
      </c>
      <c r="L143" s="60" t="s">
        <v>34</v>
      </c>
      <c r="M143" s="59" t="s">
        <v>34</v>
      </c>
      <c r="N143" s="66" t="s">
        <v>2271</v>
      </c>
      <c r="O143" s="59" t="s">
        <v>34</v>
      </c>
      <c r="P143" s="59" t="s">
        <v>34</v>
      </c>
      <c r="Q143" s="56">
        <v>21</v>
      </c>
      <c r="R143" s="46" t="s">
        <v>2411</v>
      </c>
      <c r="S143" s="58" t="str">
        <f>IF(ISNA(VLOOKUP($A143,processing!$A:$B,1,0)), "no", "yes")</f>
        <v>yes</v>
      </c>
      <c r="T143" s="58" t="str">
        <f>IF(ISNA(VLOOKUP($A143,outputs!$A:$B,1,0)), "no", "yes")</f>
        <v>yes</v>
      </c>
      <c r="U143" s="58" t="str">
        <f>IF(ISNA(VLOOKUP($A143,accuracy!$A:$B,1,0)), "no", "yes")</f>
        <v>yes</v>
      </c>
      <c r="V143" s="58" t="str">
        <f t="array" ref="V143">INDEX(publications!$A$1:$A$319, MATCH($B143, publications!$B$1:$B$319, 0))</f>
        <v>Livia</v>
      </c>
    </row>
    <row r="144" spans="1:22" ht="13">
      <c r="A144" s="8" t="str">
        <f>CONCATENATE(VLOOKUP($B144,publications!$B:$D,3,0), ".", $C144)</f>
        <v>4N97ZMU9.1</v>
      </c>
      <c r="B144" s="46" t="s">
        <v>1541</v>
      </c>
      <c r="C144" s="54">
        <f t="shared" si="0"/>
        <v>1</v>
      </c>
      <c r="D144" s="46" t="s">
        <v>1931</v>
      </c>
      <c r="E144" s="46" t="s">
        <v>2412</v>
      </c>
      <c r="F144" s="46" t="s">
        <v>164</v>
      </c>
      <c r="G144" s="46" t="s">
        <v>2413</v>
      </c>
      <c r="H144" s="46">
        <v>1947</v>
      </c>
      <c r="I144" s="46">
        <v>1947</v>
      </c>
      <c r="J144" s="46" t="s">
        <v>2291</v>
      </c>
      <c r="K144" s="56" t="s">
        <v>34</v>
      </c>
      <c r="L144" s="60" t="s">
        <v>34</v>
      </c>
      <c r="M144" s="59" t="s">
        <v>34</v>
      </c>
      <c r="N144" s="66" t="s">
        <v>2271</v>
      </c>
      <c r="O144" s="56">
        <v>21</v>
      </c>
      <c r="P144" s="46" t="s">
        <v>2260</v>
      </c>
      <c r="Q144" s="56">
        <v>24</v>
      </c>
      <c r="R144" s="46" t="s">
        <v>2414</v>
      </c>
      <c r="S144" s="58" t="str">
        <f>IF(ISNA(VLOOKUP($A144,processing!$A:$B,1,0)), "no", "yes")</f>
        <v>yes</v>
      </c>
      <c r="T144" s="58" t="str">
        <f>IF(ISNA(VLOOKUP($A144,outputs!$A:$B,1,0)), "no", "yes")</f>
        <v>yes</v>
      </c>
      <c r="U144" s="58" t="str">
        <f>IF(ISNA(VLOOKUP($A144,accuracy!$A:$B,1,0)), "no", "yes")</f>
        <v>yes</v>
      </c>
      <c r="V144" s="58" t="str">
        <f t="array" ref="V144">INDEX(publications!$A$1:$A$319, MATCH($B144, publications!$B$1:$B$319, 0))</f>
        <v>Livia</v>
      </c>
    </row>
    <row r="145" spans="1:22" ht="13">
      <c r="A145" s="8" t="str">
        <f>CONCATENATE(VLOOKUP($B145,publications!$B:$D,3,0), ".", $C145)</f>
        <v>TH6B9CR4.1</v>
      </c>
      <c r="B145" s="46" t="s">
        <v>1543</v>
      </c>
      <c r="C145" s="54">
        <f t="shared" si="0"/>
        <v>1</v>
      </c>
      <c r="D145" s="46" t="s">
        <v>1950</v>
      </c>
      <c r="E145" s="46" t="s">
        <v>2296</v>
      </c>
      <c r="F145" s="46" t="s">
        <v>164</v>
      </c>
      <c r="G145" s="46" t="s">
        <v>2297</v>
      </c>
      <c r="H145" s="46">
        <v>1970</v>
      </c>
      <c r="I145" s="46">
        <v>1970</v>
      </c>
      <c r="J145" s="46" t="s">
        <v>2291</v>
      </c>
      <c r="K145" s="56" t="s">
        <v>34</v>
      </c>
      <c r="L145" s="60" t="s">
        <v>34</v>
      </c>
      <c r="M145" s="59" t="s">
        <v>34</v>
      </c>
      <c r="N145" s="59" t="s">
        <v>34</v>
      </c>
      <c r="O145" s="56">
        <v>8</v>
      </c>
      <c r="P145" s="46" t="s">
        <v>2260</v>
      </c>
      <c r="Q145" s="56">
        <v>2</v>
      </c>
      <c r="R145" s="46" t="s">
        <v>2415</v>
      </c>
      <c r="S145" s="58" t="str">
        <f>IF(ISNA(VLOOKUP($A145,processing!$A:$B,1,0)), "no", "yes")</f>
        <v>yes</v>
      </c>
      <c r="T145" s="58" t="str">
        <f>IF(ISNA(VLOOKUP($A145,outputs!$A:$B,1,0)), "no", "yes")</f>
        <v>yes</v>
      </c>
      <c r="U145" s="58" t="str">
        <f>IF(ISNA(VLOOKUP($A145,accuracy!$A:$B,1,0)), "no", "yes")</f>
        <v>yes</v>
      </c>
      <c r="V145" s="58" t="str">
        <f t="array" ref="V145">INDEX(publications!$A$1:$A$319, MATCH($B145, publications!$B$1:$B$319, 0))</f>
        <v>Melanie</v>
      </c>
    </row>
    <row r="146" spans="1:22" ht="13">
      <c r="A146" s="8" t="str">
        <f>CONCATENATE(VLOOKUP($B146,publications!$B:$D,3,0), ".", $C146)</f>
        <v>ISESFWSP.1</v>
      </c>
      <c r="B146" s="46" t="s">
        <v>1545</v>
      </c>
      <c r="C146" s="54">
        <f t="shared" si="0"/>
        <v>1</v>
      </c>
      <c r="D146" s="46" t="s">
        <v>1931</v>
      </c>
      <c r="E146" s="46" t="s">
        <v>2273</v>
      </c>
      <c r="F146" s="46" t="s">
        <v>2256</v>
      </c>
      <c r="G146" s="46" t="s">
        <v>2416</v>
      </c>
      <c r="H146" s="46">
        <v>1963</v>
      </c>
      <c r="I146" s="46">
        <v>1963</v>
      </c>
      <c r="J146" s="46" t="s">
        <v>2291</v>
      </c>
      <c r="K146" s="56" t="s">
        <v>34</v>
      </c>
      <c r="L146" s="56" t="s">
        <v>34</v>
      </c>
      <c r="M146" s="56">
        <v>0.5</v>
      </c>
      <c r="N146" s="59" t="s">
        <v>34</v>
      </c>
      <c r="O146" s="56">
        <v>1200</v>
      </c>
      <c r="P146" s="46" t="s">
        <v>2315</v>
      </c>
      <c r="Q146" s="56">
        <v>6</v>
      </c>
      <c r="R146" s="59" t="s">
        <v>34</v>
      </c>
      <c r="S146" s="58" t="str">
        <f>IF(ISNA(VLOOKUP($A146,processing!$A:$B,1,0)), "no", "yes")</f>
        <v>yes</v>
      </c>
      <c r="T146" s="58" t="str">
        <f>IF(ISNA(VLOOKUP($A146,outputs!$A:$B,1,0)), "no", "yes")</f>
        <v>yes</v>
      </c>
      <c r="U146" s="58" t="str">
        <f>IF(ISNA(VLOOKUP($A146,accuracy!$A:$B,1,0)), "no", "yes")</f>
        <v>yes</v>
      </c>
      <c r="V146" s="58" t="str">
        <f t="array" ref="V146">INDEX(publications!$A$1:$A$319, MATCH($B146, publications!$B$1:$B$319, 0))</f>
        <v>Bob</v>
      </c>
    </row>
    <row r="147" spans="1:22" ht="13">
      <c r="A147" s="8" t="str">
        <f>CONCATENATE(VLOOKUP($B147,publications!$B:$D,3,0), ".", $C147)</f>
        <v>6J9XIMI9.1</v>
      </c>
      <c r="B147" s="46" t="s">
        <v>1547</v>
      </c>
      <c r="C147" s="54">
        <f t="shared" si="0"/>
        <v>1</v>
      </c>
      <c r="D147" s="46" t="s">
        <v>1931</v>
      </c>
      <c r="E147" s="46" t="s">
        <v>2296</v>
      </c>
      <c r="F147" s="46" t="s">
        <v>2256</v>
      </c>
      <c r="G147" s="46" t="s">
        <v>34</v>
      </c>
      <c r="H147" s="46">
        <v>1976</v>
      </c>
      <c r="I147" s="46">
        <v>1976</v>
      </c>
      <c r="J147" s="46" t="s">
        <v>2291</v>
      </c>
      <c r="K147" s="56" t="s">
        <v>34</v>
      </c>
      <c r="L147" s="60" t="s">
        <v>34</v>
      </c>
      <c r="M147" s="59" t="s">
        <v>34</v>
      </c>
      <c r="N147" s="59" t="s">
        <v>34</v>
      </c>
      <c r="O147" s="56">
        <v>300</v>
      </c>
      <c r="P147" s="46" t="s">
        <v>2315</v>
      </c>
      <c r="Q147" s="56">
        <v>37</v>
      </c>
      <c r="R147" s="46" t="s">
        <v>2417</v>
      </c>
      <c r="S147" s="58" t="str">
        <f>IF(ISNA(VLOOKUP($A147,processing!$A:$B,1,0)), "no", "yes")</f>
        <v>yes</v>
      </c>
      <c r="T147" s="58" t="str">
        <f>IF(ISNA(VLOOKUP($A147,outputs!$A:$B,1,0)), "no", "yes")</f>
        <v>yes</v>
      </c>
      <c r="U147" s="58" t="str">
        <f>IF(ISNA(VLOOKUP($A147,accuracy!$A:$B,1,0)), "no", "yes")</f>
        <v>yes</v>
      </c>
      <c r="V147" s="58" t="str">
        <f t="array" ref="V147">INDEX(publications!$A$1:$A$319, MATCH($B147, publications!$B$1:$B$319, 0))</f>
        <v>Thomas</v>
      </c>
    </row>
    <row r="148" spans="1:22" ht="13">
      <c r="A148" s="8" t="str">
        <f>CONCATENATE(VLOOKUP($B148,publications!$B:$D,3,0), ".", $C148)</f>
        <v>E9FLCYRK.1</v>
      </c>
      <c r="B148" s="46" t="s">
        <v>1549</v>
      </c>
      <c r="C148" s="54">
        <f t="shared" si="0"/>
        <v>1</v>
      </c>
      <c r="D148" s="46" t="s">
        <v>1931</v>
      </c>
      <c r="E148" s="46" t="s">
        <v>1550</v>
      </c>
      <c r="F148" s="46" t="s">
        <v>164</v>
      </c>
      <c r="G148" s="46" t="s">
        <v>2277</v>
      </c>
      <c r="H148" s="46">
        <v>1985</v>
      </c>
      <c r="I148" s="46">
        <v>1991</v>
      </c>
      <c r="J148" s="46" t="s">
        <v>2265</v>
      </c>
      <c r="K148" s="56">
        <v>4000</v>
      </c>
      <c r="L148" s="56" t="s">
        <v>2266</v>
      </c>
      <c r="M148" s="56">
        <v>0.35</v>
      </c>
      <c r="N148" s="57" t="s">
        <v>2418</v>
      </c>
      <c r="O148" s="56">
        <v>14</v>
      </c>
      <c r="P148" s="46" t="s">
        <v>2260</v>
      </c>
      <c r="Q148" s="56">
        <v>8507</v>
      </c>
      <c r="R148" s="46" t="s">
        <v>2419</v>
      </c>
      <c r="S148" s="58" t="str">
        <f>IF(ISNA(VLOOKUP($A148,processing!$A:$B,1,0)), "no", "yes")</f>
        <v>yes</v>
      </c>
      <c r="T148" s="58" t="str">
        <f>IF(ISNA(VLOOKUP($A148,outputs!$A:$B,1,0)), "no", "yes")</f>
        <v>yes</v>
      </c>
      <c r="U148" s="58" t="str">
        <f>IF(ISNA(VLOOKUP($A148,accuracy!$A:$B,1,0)), "no", "yes")</f>
        <v>yes</v>
      </c>
      <c r="V148" s="58" t="str">
        <f t="array" ref="V148">INDEX(publications!$A$1:$A$319, MATCH($B148, publications!$B$1:$B$319, 0))</f>
        <v>Camillo</v>
      </c>
    </row>
    <row r="149" spans="1:22" ht="13">
      <c r="A149" s="8" t="str">
        <f>CONCATENATE(VLOOKUP($B149,publications!$B:$D,3,0), ".", $C149)</f>
        <v>PJ3SVQP3.1</v>
      </c>
      <c r="B149" s="46" t="s">
        <v>1551</v>
      </c>
      <c r="C149" s="54">
        <f t="shared" si="0"/>
        <v>1</v>
      </c>
      <c r="D149" s="46" t="s">
        <v>1931</v>
      </c>
      <c r="E149" s="46" t="s">
        <v>2420</v>
      </c>
      <c r="F149" s="46" t="s">
        <v>2256</v>
      </c>
      <c r="G149" s="46" t="s">
        <v>2421</v>
      </c>
      <c r="H149" s="46">
        <v>1948</v>
      </c>
      <c r="I149" s="46">
        <v>1948</v>
      </c>
      <c r="J149" s="46" t="s">
        <v>2265</v>
      </c>
      <c r="K149" s="56" t="s">
        <v>34</v>
      </c>
      <c r="L149" s="60" t="s">
        <v>34</v>
      </c>
      <c r="M149" s="59" t="s">
        <v>34</v>
      </c>
      <c r="N149" s="66" t="s">
        <v>2271</v>
      </c>
      <c r="O149" s="56">
        <v>21</v>
      </c>
      <c r="P149" s="46" t="s">
        <v>2260</v>
      </c>
      <c r="Q149" s="56">
        <v>12</v>
      </c>
      <c r="R149" s="46" t="s">
        <v>2422</v>
      </c>
      <c r="S149" s="58" t="str">
        <f>IF(ISNA(VLOOKUP($A149,processing!$A:$B,1,0)), "no", "yes")</f>
        <v>yes</v>
      </c>
      <c r="T149" s="58" t="str">
        <f>IF(ISNA(VLOOKUP($A149,outputs!$A:$B,1,0)), "no", "yes")</f>
        <v>yes</v>
      </c>
      <c r="U149" s="58" t="str">
        <f>IF(ISNA(VLOOKUP($A149,accuracy!$A:$B,1,0)), "no", "yes")</f>
        <v>yes</v>
      </c>
      <c r="V149" s="58" t="str">
        <f t="array" ref="V149">INDEX(publications!$A$1:$A$319, MATCH($B149, publications!$B$1:$B$319, 0))</f>
        <v>Livia</v>
      </c>
    </row>
    <row r="150" spans="1:22" ht="13">
      <c r="A150" s="8" t="str">
        <f>CONCATENATE(VLOOKUP($B150,publications!$B:$D,3,0), ".", $C150)</f>
        <v>PJ3SVQP3.2</v>
      </c>
      <c r="B150" s="46" t="s">
        <v>1551</v>
      </c>
      <c r="C150" s="54">
        <f t="shared" si="0"/>
        <v>2</v>
      </c>
      <c r="D150" s="46" t="s">
        <v>1931</v>
      </c>
      <c r="E150" s="46" t="s">
        <v>2420</v>
      </c>
      <c r="F150" s="46" t="s">
        <v>2256</v>
      </c>
      <c r="G150" s="9" t="s">
        <v>2423</v>
      </c>
      <c r="H150" s="46">
        <v>1949</v>
      </c>
      <c r="I150" s="46">
        <v>1949</v>
      </c>
      <c r="J150" s="46" t="s">
        <v>2265</v>
      </c>
      <c r="K150" s="56" t="s">
        <v>34</v>
      </c>
      <c r="L150" s="60" t="s">
        <v>34</v>
      </c>
      <c r="M150" s="59" t="s">
        <v>34</v>
      </c>
      <c r="N150" s="57" t="s">
        <v>2259</v>
      </c>
      <c r="O150" s="56">
        <v>21</v>
      </c>
      <c r="P150" s="46" t="s">
        <v>2260</v>
      </c>
      <c r="Q150" s="56">
        <v>237</v>
      </c>
      <c r="R150" s="9" t="s">
        <v>2424</v>
      </c>
      <c r="S150" s="58" t="str">
        <f>IF(ISNA(VLOOKUP($A150,processing!$A:$B,1,0)), "no", "yes")</f>
        <v>yes</v>
      </c>
      <c r="T150" s="58" t="str">
        <f>IF(ISNA(VLOOKUP($A150,outputs!$A:$B,1,0)), "no", "yes")</f>
        <v>yes</v>
      </c>
      <c r="U150" s="58" t="str">
        <f>IF(ISNA(VLOOKUP($A150,accuracy!$A:$B,1,0)), "no", "yes")</f>
        <v>yes</v>
      </c>
      <c r="V150" s="58" t="str">
        <f t="array" ref="V150">INDEX(publications!$A$1:$A$319, MATCH($B150, publications!$B$1:$B$319, 0))</f>
        <v>Livia</v>
      </c>
    </row>
    <row r="151" spans="1:22" ht="13">
      <c r="A151" s="8" t="str">
        <f>CONCATENATE(VLOOKUP($B151,publications!$B:$D,3,0), ".", $C151)</f>
        <v>PJ3SVQP3.3</v>
      </c>
      <c r="B151" s="46" t="s">
        <v>1551</v>
      </c>
      <c r="C151" s="54">
        <f t="shared" si="0"/>
        <v>3</v>
      </c>
      <c r="D151" s="46" t="s">
        <v>1931</v>
      </c>
      <c r="E151" s="46" t="s">
        <v>2420</v>
      </c>
      <c r="F151" s="46" t="s">
        <v>2256</v>
      </c>
      <c r="G151" s="9" t="s">
        <v>2423</v>
      </c>
      <c r="H151" s="46">
        <v>1971</v>
      </c>
      <c r="I151" s="46">
        <v>1971</v>
      </c>
      <c r="J151" s="46" t="s">
        <v>2265</v>
      </c>
      <c r="K151" s="56" t="s">
        <v>34</v>
      </c>
      <c r="L151" s="60" t="s">
        <v>34</v>
      </c>
      <c r="M151" s="59" t="s">
        <v>34</v>
      </c>
      <c r="N151" s="66" t="s">
        <v>2292</v>
      </c>
      <c r="O151" s="56">
        <v>21</v>
      </c>
      <c r="P151" s="46" t="s">
        <v>2260</v>
      </c>
      <c r="Q151" s="56">
        <v>38</v>
      </c>
      <c r="R151" s="9" t="s">
        <v>2425</v>
      </c>
      <c r="S151" s="58" t="str">
        <f>IF(ISNA(VLOOKUP($A151,processing!$A:$B,1,0)), "no", "yes")</f>
        <v>yes</v>
      </c>
      <c r="T151" s="58" t="str">
        <f>IF(ISNA(VLOOKUP($A151,outputs!$A:$B,1,0)), "no", "yes")</f>
        <v>yes</v>
      </c>
      <c r="U151" s="58" t="str">
        <f>IF(ISNA(VLOOKUP($A151,accuracy!$A:$B,1,0)), "no", "yes")</f>
        <v>yes</v>
      </c>
      <c r="V151" s="58" t="str">
        <f t="array" ref="V151">INDEX(publications!$A$1:$A$319, MATCH($B151, publications!$B$1:$B$319, 0))</f>
        <v>Livia</v>
      </c>
    </row>
    <row r="152" spans="1:22" ht="13">
      <c r="A152" s="8" t="str">
        <f>CONCATENATE(VLOOKUP($B152,publications!$B:$D,3,0), ".", $C152)</f>
        <v>PJ3SVQP3.4</v>
      </c>
      <c r="B152" s="46" t="s">
        <v>1551</v>
      </c>
      <c r="C152" s="54">
        <f t="shared" si="0"/>
        <v>4</v>
      </c>
      <c r="D152" s="46" t="s">
        <v>1931</v>
      </c>
      <c r="E152" s="46" t="s">
        <v>2420</v>
      </c>
      <c r="F152" s="46" t="s">
        <v>2256</v>
      </c>
      <c r="G152" s="9" t="s">
        <v>2423</v>
      </c>
      <c r="H152" s="46">
        <v>1972</v>
      </c>
      <c r="I152" s="46">
        <v>1972</v>
      </c>
      <c r="J152" s="46" t="s">
        <v>2265</v>
      </c>
      <c r="K152" s="56" t="s">
        <v>34</v>
      </c>
      <c r="L152" s="60" t="s">
        <v>34</v>
      </c>
      <c r="M152" s="59" t="s">
        <v>34</v>
      </c>
      <c r="N152" s="66" t="s">
        <v>2288</v>
      </c>
      <c r="O152" s="56">
        <v>21</v>
      </c>
      <c r="P152" s="46" t="s">
        <v>2260</v>
      </c>
      <c r="Q152" s="56">
        <v>130</v>
      </c>
      <c r="R152" s="9" t="s">
        <v>2424</v>
      </c>
      <c r="S152" s="58" t="str">
        <f>IF(ISNA(VLOOKUP($A152,processing!$A:$B,1,0)), "no", "yes")</f>
        <v>yes</v>
      </c>
      <c r="T152" s="58" t="str">
        <f>IF(ISNA(VLOOKUP($A152,outputs!$A:$B,1,0)), "no", "yes")</f>
        <v>yes</v>
      </c>
      <c r="U152" s="58" t="str">
        <f>IF(ISNA(VLOOKUP($A152,accuracy!$A:$B,1,0)), "no", "yes")</f>
        <v>yes</v>
      </c>
      <c r="V152" s="58" t="str">
        <f t="array" ref="V152">INDEX(publications!$A$1:$A$319, MATCH($B152, publications!$B$1:$B$319, 0))</f>
        <v>Livia</v>
      </c>
    </row>
    <row r="153" spans="1:22" ht="13">
      <c r="A153" s="8" t="str">
        <f>CONCATENATE(VLOOKUP($B153,publications!$B:$D,3,0), ".", $C153)</f>
        <v>AYRB3XCS.1</v>
      </c>
      <c r="B153" s="46" t="s">
        <v>1553</v>
      </c>
      <c r="C153" s="54">
        <f t="shared" si="0"/>
        <v>1</v>
      </c>
      <c r="D153" s="46" t="s">
        <v>2004</v>
      </c>
      <c r="E153" s="46" t="s">
        <v>2269</v>
      </c>
      <c r="F153" s="46" t="s">
        <v>22</v>
      </c>
      <c r="G153" s="46" t="s">
        <v>2426</v>
      </c>
      <c r="H153" s="46">
        <v>1910</v>
      </c>
      <c r="I153" s="46">
        <v>1911</v>
      </c>
      <c r="J153" s="46" t="s">
        <v>2258</v>
      </c>
      <c r="K153" s="56" t="s">
        <v>34</v>
      </c>
      <c r="L153" s="60" t="s">
        <v>34</v>
      </c>
      <c r="M153" s="59" t="s">
        <v>34</v>
      </c>
      <c r="N153" s="59" t="s">
        <v>34</v>
      </c>
      <c r="O153" s="59" t="s">
        <v>34</v>
      </c>
      <c r="P153" s="59" t="s">
        <v>34</v>
      </c>
      <c r="Q153" s="56">
        <v>17</v>
      </c>
      <c r="R153" s="55" t="s">
        <v>2427</v>
      </c>
      <c r="S153" s="58" t="str">
        <f>IF(ISNA(VLOOKUP($A153,processing!$A:$B,1,0)), "no", "yes")</f>
        <v>yes</v>
      </c>
      <c r="T153" s="58" t="str">
        <f>IF(ISNA(VLOOKUP($A153,outputs!$A:$B,1,0)), "no", "yes")</f>
        <v>yes</v>
      </c>
      <c r="U153" s="58" t="str">
        <f>IF(ISNA(VLOOKUP($A153,accuracy!$A:$B,1,0)), "no", "yes")</f>
        <v>yes</v>
      </c>
      <c r="V153" s="58" t="str">
        <f t="array" ref="V153">INDEX(publications!$A$1:$A$319, MATCH($B153, publications!$B$1:$B$319, 0))</f>
        <v>Livia</v>
      </c>
    </row>
    <row r="154" spans="1:22" ht="13">
      <c r="A154" s="8" t="str">
        <f>CONCATENATE(VLOOKUP($B154,publications!$B:$D,3,0), ".", $C154)</f>
        <v>AYRB3XCS.2</v>
      </c>
      <c r="B154" s="46" t="s">
        <v>1553</v>
      </c>
      <c r="C154" s="54">
        <f t="shared" si="0"/>
        <v>2</v>
      </c>
      <c r="D154" s="46" t="s">
        <v>1931</v>
      </c>
      <c r="E154" s="46" t="s">
        <v>2269</v>
      </c>
      <c r="F154" s="46" t="s">
        <v>22</v>
      </c>
      <c r="G154" s="46" t="s">
        <v>2367</v>
      </c>
      <c r="H154" s="46">
        <v>1936</v>
      </c>
      <c r="I154" s="46">
        <v>1936</v>
      </c>
      <c r="J154" s="46" t="s">
        <v>2258</v>
      </c>
      <c r="K154" s="56" t="s">
        <v>34</v>
      </c>
      <c r="L154" s="60" t="s">
        <v>34</v>
      </c>
      <c r="M154" s="59" t="s">
        <v>34</v>
      </c>
      <c r="N154" s="59" t="s">
        <v>34</v>
      </c>
      <c r="O154" s="59" t="s">
        <v>34</v>
      </c>
      <c r="P154" s="59" t="s">
        <v>34</v>
      </c>
      <c r="Q154" s="56">
        <v>44</v>
      </c>
      <c r="R154" s="59" t="s">
        <v>34</v>
      </c>
      <c r="S154" s="58" t="str">
        <f>IF(ISNA(VLOOKUP($A154,processing!$A:$B,1,0)), "no", "yes")</f>
        <v>yes</v>
      </c>
      <c r="T154" s="58" t="str">
        <f>IF(ISNA(VLOOKUP($A154,outputs!$A:$B,1,0)), "no", "yes")</f>
        <v>yes</v>
      </c>
      <c r="U154" s="58" t="str">
        <f>IF(ISNA(VLOOKUP($A154,accuracy!$A:$B,1,0)), "no", "yes")</f>
        <v>yes</v>
      </c>
      <c r="V154" s="58" t="str">
        <f t="array" ref="V154">INDEX(publications!$A$1:$A$319, MATCH($B154, publications!$B$1:$B$319, 0))</f>
        <v>Livia</v>
      </c>
    </row>
    <row r="155" spans="1:22" ht="13">
      <c r="A155" s="8" t="str">
        <f>CONCATENATE(VLOOKUP($B155,publications!$B:$D,3,0), ".", $C155)</f>
        <v>AYRB3XCS.3</v>
      </c>
      <c r="B155" s="46" t="s">
        <v>1553</v>
      </c>
      <c r="C155" s="54">
        <f t="shared" si="0"/>
        <v>3</v>
      </c>
      <c r="D155" s="46" t="s">
        <v>1931</v>
      </c>
      <c r="E155" s="46" t="s">
        <v>2269</v>
      </c>
      <c r="F155" s="46" t="s">
        <v>22</v>
      </c>
      <c r="G155" s="46" t="s">
        <v>2367</v>
      </c>
      <c r="H155" s="46">
        <v>1960</v>
      </c>
      <c r="I155" s="46">
        <v>1961</v>
      </c>
      <c r="J155" s="46" t="s">
        <v>2258</v>
      </c>
      <c r="K155" s="56" t="s">
        <v>34</v>
      </c>
      <c r="L155" s="60" t="s">
        <v>34</v>
      </c>
      <c r="M155" s="59" t="s">
        <v>34</v>
      </c>
      <c r="N155" s="59" t="s">
        <v>34</v>
      </c>
      <c r="O155" s="59" t="s">
        <v>34</v>
      </c>
      <c r="P155" s="59" t="s">
        <v>34</v>
      </c>
      <c r="Q155" s="56">
        <v>7</v>
      </c>
      <c r="R155" s="59" t="s">
        <v>34</v>
      </c>
      <c r="S155" s="58" t="str">
        <f>IF(ISNA(VLOOKUP($A155,processing!$A:$B,1,0)), "no", "yes")</f>
        <v>yes</v>
      </c>
      <c r="T155" s="58" t="str">
        <f>IF(ISNA(VLOOKUP($A155,outputs!$A:$B,1,0)), "no", "yes")</f>
        <v>yes</v>
      </c>
      <c r="U155" s="58" t="str">
        <f>IF(ISNA(VLOOKUP($A155,accuracy!$A:$B,1,0)), "no", "yes")</f>
        <v>yes</v>
      </c>
      <c r="V155" s="58" t="str">
        <f t="array" ref="V155">INDEX(publications!$A$1:$A$319, MATCH($B155, publications!$B$1:$B$319, 0))</f>
        <v>Livia</v>
      </c>
    </row>
    <row r="156" spans="1:22" ht="13">
      <c r="A156" s="8" t="str">
        <f>CONCATENATE(VLOOKUP($B156,publications!$B:$D,3,0), ".", $C156)</f>
        <v>AYRB3XCS.4</v>
      </c>
      <c r="B156" s="46" t="s">
        <v>1553</v>
      </c>
      <c r="C156" s="54">
        <f t="shared" si="0"/>
        <v>4</v>
      </c>
      <c r="D156" s="46" t="s">
        <v>1931</v>
      </c>
      <c r="E156" s="46" t="s">
        <v>2269</v>
      </c>
      <c r="F156" s="46" t="s">
        <v>22</v>
      </c>
      <c r="G156" s="46" t="s">
        <v>2367</v>
      </c>
      <c r="H156" s="46">
        <v>1990</v>
      </c>
      <c r="I156" s="46">
        <v>1990</v>
      </c>
      <c r="J156" s="46" t="s">
        <v>2258</v>
      </c>
      <c r="K156" s="56" t="s">
        <v>34</v>
      </c>
      <c r="L156" s="60" t="s">
        <v>34</v>
      </c>
      <c r="M156" s="59" t="s">
        <v>34</v>
      </c>
      <c r="N156" s="59" t="s">
        <v>34</v>
      </c>
      <c r="O156" s="59" t="s">
        <v>34</v>
      </c>
      <c r="P156" s="59" t="s">
        <v>34</v>
      </c>
      <c r="Q156" s="56">
        <v>11</v>
      </c>
      <c r="R156" s="59" t="s">
        <v>34</v>
      </c>
      <c r="S156" s="58" t="str">
        <f>IF(ISNA(VLOOKUP($A156,processing!$A:$B,1,0)), "no", "yes")</f>
        <v>yes</v>
      </c>
      <c r="T156" s="58" t="str">
        <f>IF(ISNA(VLOOKUP($A156,outputs!$A:$B,1,0)), "no", "yes")</f>
        <v>yes</v>
      </c>
      <c r="U156" s="58" t="str">
        <f>IF(ISNA(VLOOKUP($A156,accuracy!$A:$B,1,0)), "no", "yes")</f>
        <v>yes</v>
      </c>
      <c r="V156" s="58" t="str">
        <f t="array" ref="V156">INDEX(publications!$A$1:$A$319, MATCH($B156, publications!$B$1:$B$319, 0))</f>
        <v>Livia</v>
      </c>
    </row>
    <row r="157" spans="1:22" ht="13">
      <c r="A157" s="8" t="str">
        <f>CONCATENATE(VLOOKUP($B157,publications!$B:$D,3,0), ".", $C157)</f>
        <v>LYMM9UQZ.1</v>
      </c>
      <c r="B157" s="46" t="s">
        <v>1555</v>
      </c>
      <c r="C157" s="54">
        <f t="shared" si="0"/>
        <v>1</v>
      </c>
      <c r="D157" s="46" t="s">
        <v>2004</v>
      </c>
      <c r="E157" s="46" t="s">
        <v>2428</v>
      </c>
      <c r="F157" s="46" t="s">
        <v>2256</v>
      </c>
      <c r="G157" s="46" t="s">
        <v>2429</v>
      </c>
      <c r="H157" s="46">
        <v>1910</v>
      </c>
      <c r="I157" s="46">
        <v>1910</v>
      </c>
      <c r="J157" s="46" t="s">
        <v>2258</v>
      </c>
      <c r="K157" s="56" t="s">
        <v>34</v>
      </c>
      <c r="L157" s="60" t="s">
        <v>34</v>
      </c>
      <c r="M157" s="59" t="s">
        <v>34</v>
      </c>
      <c r="N157" s="59" t="s">
        <v>34</v>
      </c>
      <c r="O157" s="56">
        <v>1200</v>
      </c>
      <c r="P157" s="46" t="s">
        <v>2315</v>
      </c>
      <c r="Q157" s="56">
        <v>50</v>
      </c>
      <c r="R157" s="55" t="s">
        <v>2430</v>
      </c>
      <c r="S157" s="58" t="str">
        <f>IF(ISNA(VLOOKUP($A157,processing!$A:$B,1,0)), "no", "yes")</f>
        <v>yes</v>
      </c>
      <c r="T157" s="58" t="str">
        <f>IF(ISNA(VLOOKUP($A157,outputs!$A:$B,1,0)), "no", "yes")</f>
        <v>yes</v>
      </c>
      <c r="U157" s="58" t="str">
        <f>IF(ISNA(VLOOKUP($A157,accuracy!$A:$B,1,0)), "no", "yes")</f>
        <v>yes</v>
      </c>
      <c r="V157" s="58" t="str">
        <f t="array" ref="V157">INDEX(publications!$A$1:$A$319, MATCH($B157, publications!$B$1:$B$319, 0))</f>
        <v>Livia</v>
      </c>
    </row>
    <row r="158" spans="1:22" ht="13">
      <c r="A158" s="8" t="str">
        <f>CONCATENATE(VLOOKUP($B158,publications!$B:$D,3,0), ".", $C158)</f>
        <v>5UI9RGTX.1</v>
      </c>
      <c r="B158" s="46" t="s">
        <v>1557</v>
      </c>
      <c r="C158" s="54">
        <f t="shared" si="0"/>
        <v>1</v>
      </c>
      <c r="D158" s="46" t="s">
        <v>1950</v>
      </c>
      <c r="E158" s="46" t="s">
        <v>2296</v>
      </c>
      <c r="F158" s="46" t="s">
        <v>164</v>
      </c>
      <c r="G158" s="46" t="s">
        <v>2297</v>
      </c>
      <c r="H158" s="46">
        <v>1973</v>
      </c>
      <c r="I158" s="46">
        <v>1973</v>
      </c>
      <c r="J158" s="46" t="s">
        <v>2258</v>
      </c>
      <c r="K158" s="56" t="s">
        <v>34</v>
      </c>
      <c r="L158" s="56" t="s">
        <v>34</v>
      </c>
      <c r="M158" s="56">
        <v>8</v>
      </c>
      <c r="N158" s="59" t="s">
        <v>34</v>
      </c>
      <c r="O158" s="56">
        <v>7</v>
      </c>
      <c r="P158" s="46" t="s">
        <v>2260</v>
      </c>
      <c r="Q158" s="56">
        <v>4</v>
      </c>
      <c r="R158" s="46" t="s">
        <v>2299</v>
      </c>
      <c r="S158" s="58" t="str">
        <f>IF(ISNA(VLOOKUP($A158,processing!$A:$B,1,0)), "no", "yes")</f>
        <v>yes</v>
      </c>
      <c r="T158" s="58" t="str">
        <f>IF(ISNA(VLOOKUP($A158,outputs!$A:$B,1,0)), "no", "yes")</f>
        <v>yes</v>
      </c>
      <c r="U158" s="58" t="str">
        <f>IF(ISNA(VLOOKUP($A158,accuracy!$A:$B,1,0)), "no", "yes")</f>
        <v>yes</v>
      </c>
      <c r="V158" s="58" t="str">
        <f t="array" ref="V158">INDEX(publications!$A$1:$A$319, MATCH($B158, publications!$B$1:$B$319, 0))</f>
        <v>Amaury</v>
      </c>
    </row>
    <row r="159" spans="1:22" ht="13">
      <c r="A159" s="8" t="str">
        <f>CONCATENATE(VLOOKUP($B159,publications!$B:$D,3,0), ".", $C159)</f>
        <v>GSL8VV32.1</v>
      </c>
      <c r="B159" s="46" t="s">
        <v>1559</v>
      </c>
      <c r="C159" s="54">
        <f t="shared" si="0"/>
        <v>1</v>
      </c>
      <c r="D159" s="46" t="s">
        <v>1931</v>
      </c>
      <c r="E159" s="46" t="s">
        <v>2296</v>
      </c>
      <c r="F159" s="46" t="s">
        <v>22</v>
      </c>
      <c r="G159" s="46" t="s">
        <v>34</v>
      </c>
      <c r="H159" s="6">
        <v>1962</v>
      </c>
      <c r="I159" s="46">
        <v>1962</v>
      </c>
      <c r="J159" s="46" t="s">
        <v>2328</v>
      </c>
      <c r="K159" s="56" t="s">
        <v>34</v>
      </c>
      <c r="L159" s="60" t="s">
        <v>34</v>
      </c>
      <c r="M159" s="56">
        <v>0.2</v>
      </c>
      <c r="N159" s="57" t="s">
        <v>2322</v>
      </c>
      <c r="O159" s="56">
        <v>1200</v>
      </c>
      <c r="P159" s="46" t="s">
        <v>2315</v>
      </c>
      <c r="Q159" s="56">
        <v>13</v>
      </c>
      <c r="R159" s="46" t="s">
        <v>2431</v>
      </c>
      <c r="S159" s="58" t="str">
        <f>IF(ISNA(VLOOKUP($A159,processing!$A:$B,1,0)), "no", "yes")</f>
        <v>yes</v>
      </c>
      <c r="T159" s="58" t="str">
        <f>IF(ISNA(VLOOKUP($A159,outputs!$A:$B,1,0)), "no", "yes")</f>
        <v>yes</v>
      </c>
      <c r="U159" s="58" t="str">
        <f>IF(ISNA(VLOOKUP($A159,accuracy!$A:$B,1,0)), "no", "yes")</f>
        <v>yes</v>
      </c>
      <c r="V159" s="58" t="str">
        <f t="array" ref="V159">INDEX(publications!$A$1:$A$319, MATCH($B159, publications!$B$1:$B$319, 0))</f>
        <v>Livia</v>
      </c>
    </row>
    <row r="160" spans="1:22" ht="13">
      <c r="A160" s="8" t="str">
        <f>CONCATENATE(VLOOKUP($B160,publications!$B:$D,3,0), ".", $C160)</f>
        <v>GSL8VV32.2</v>
      </c>
      <c r="B160" s="46" t="s">
        <v>1559</v>
      </c>
      <c r="C160" s="54">
        <f t="shared" si="0"/>
        <v>2</v>
      </c>
      <c r="D160" s="46" t="s">
        <v>1931</v>
      </c>
      <c r="E160" s="46" t="s">
        <v>2296</v>
      </c>
      <c r="F160" s="46" t="s">
        <v>22</v>
      </c>
      <c r="G160" s="46" t="s">
        <v>34</v>
      </c>
      <c r="H160" s="46">
        <v>1994</v>
      </c>
      <c r="I160" s="46">
        <v>1994</v>
      </c>
      <c r="J160" s="46" t="s">
        <v>2328</v>
      </c>
      <c r="K160" s="56">
        <v>1500</v>
      </c>
      <c r="L160" s="56" t="s">
        <v>2432</v>
      </c>
      <c r="M160" s="56">
        <v>0.2</v>
      </c>
      <c r="N160" s="57" t="s">
        <v>2433</v>
      </c>
      <c r="O160" s="56">
        <v>1200</v>
      </c>
      <c r="P160" s="46" t="s">
        <v>2315</v>
      </c>
      <c r="Q160" s="56">
        <v>21</v>
      </c>
      <c r="R160" s="59" t="s">
        <v>34</v>
      </c>
      <c r="S160" s="58" t="str">
        <f>IF(ISNA(VLOOKUP($A160,processing!$A:$B,1,0)), "no", "yes")</f>
        <v>yes</v>
      </c>
      <c r="T160" s="58" t="str">
        <f>IF(ISNA(VLOOKUP($A160,outputs!$A:$B,1,0)), "no", "yes")</f>
        <v>yes</v>
      </c>
      <c r="U160" s="58" t="str">
        <f>IF(ISNA(VLOOKUP($A160,accuracy!$A:$B,1,0)), "no", "yes")</f>
        <v>yes</v>
      </c>
      <c r="V160" s="58" t="str">
        <f t="array" ref="V160">INDEX(publications!$A$1:$A$319, MATCH($B160, publications!$B$1:$B$319, 0))</f>
        <v>Livia</v>
      </c>
    </row>
    <row r="161" spans="1:22" ht="13">
      <c r="A161" s="8" t="str">
        <f>CONCATENATE(VLOOKUP($B161,publications!$B:$D,3,0), ".", $C161)</f>
        <v>GSL8VV32.3</v>
      </c>
      <c r="B161" s="46" t="s">
        <v>1559</v>
      </c>
      <c r="C161" s="54">
        <f t="shared" si="0"/>
        <v>3</v>
      </c>
      <c r="D161" s="46" t="s">
        <v>1931</v>
      </c>
      <c r="E161" s="46" t="s">
        <v>2296</v>
      </c>
      <c r="F161" s="46" t="s">
        <v>22</v>
      </c>
      <c r="G161" s="46" t="s">
        <v>34</v>
      </c>
      <c r="H161" s="46">
        <v>1978</v>
      </c>
      <c r="I161" s="46">
        <v>1978</v>
      </c>
      <c r="J161" s="46" t="s">
        <v>2328</v>
      </c>
      <c r="K161" s="56">
        <v>1600</v>
      </c>
      <c r="L161" s="56" t="s">
        <v>2432</v>
      </c>
      <c r="M161" s="56">
        <v>0.21</v>
      </c>
      <c r="N161" s="57" t="s">
        <v>2434</v>
      </c>
      <c r="O161" s="56">
        <v>1200</v>
      </c>
      <c r="P161" s="46" t="s">
        <v>2315</v>
      </c>
      <c r="Q161" s="56">
        <v>15</v>
      </c>
      <c r="R161" s="59" t="s">
        <v>34</v>
      </c>
      <c r="S161" s="58" t="str">
        <f>IF(ISNA(VLOOKUP($A161,processing!$A:$B,1,0)), "no", "yes")</f>
        <v>yes</v>
      </c>
      <c r="T161" s="58" t="str">
        <f>IF(ISNA(VLOOKUP($A161,outputs!$A:$B,1,0)), "no", "yes")</f>
        <v>yes</v>
      </c>
      <c r="U161" s="58" t="str">
        <f>IF(ISNA(VLOOKUP($A161,accuracy!$A:$B,1,0)), "no", "yes")</f>
        <v>yes</v>
      </c>
      <c r="V161" s="58" t="str">
        <f t="array" ref="V161">INDEX(publications!$A$1:$A$319, MATCH($B161, publications!$B$1:$B$319, 0))</f>
        <v>Livia</v>
      </c>
    </row>
    <row r="162" spans="1:22" ht="13">
      <c r="A162" s="8" t="str">
        <f>CONCATENATE(VLOOKUP($B162,publications!$B:$D,3,0), ".", $C162)</f>
        <v>GSL8VV32.4</v>
      </c>
      <c r="B162" s="46" t="s">
        <v>1559</v>
      </c>
      <c r="C162" s="54">
        <f t="shared" si="0"/>
        <v>4</v>
      </c>
      <c r="D162" s="46" t="s">
        <v>1931</v>
      </c>
      <c r="E162" s="46" t="s">
        <v>2296</v>
      </c>
      <c r="F162" s="46" t="s">
        <v>22</v>
      </c>
      <c r="G162" s="46" t="s">
        <v>34</v>
      </c>
      <c r="H162" s="46">
        <v>2003</v>
      </c>
      <c r="I162" s="46">
        <v>2003</v>
      </c>
      <c r="J162" s="46" t="s">
        <v>2328</v>
      </c>
      <c r="K162" s="56">
        <v>3200</v>
      </c>
      <c r="L162" s="56" t="s">
        <v>2432</v>
      </c>
      <c r="M162" s="56">
        <v>0.42</v>
      </c>
      <c r="N162" s="57" t="s">
        <v>2435</v>
      </c>
      <c r="O162" s="56">
        <v>1200</v>
      </c>
      <c r="P162" s="46" t="s">
        <v>2315</v>
      </c>
      <c r="Q162" s="56">
        <v>9</v>
      </c>
      <c r="R162" s="59" t="s">
        <v>34</v>
      </c>
      <c r="S162" s="58" t="str">
        <f>IF(ISNA(VLOOKUP($A162,processing!$A:$B,1,0)), "no", "yes")</f>
        <v>yes</v>
      </c>
      <c r="T162" s="58" t="str">
        <f>IF(ISNA(VLOOKUP($A162,outputs!$A:$B,1,0)), "no", "yes")</f>
        <v>yes</v>
      </c>
      <c r="U162" s="58" t="str">
        <f>IF(ISNA(VLOOKUP($A162,accuracy!$A:$B,1,0)), "no", "yes")</f>
        <v>yes</v>
      </c>
      <c r="V162" s="58" t="str">
        <f t="array" ref="V162">INDEX(publications!$A$1:$A$319, MATCH($B162, publications!$B$1:$B$319, 0))</f>
        <v>Livia</v>
      </c>
    </row>
    <row r="163" spans="1:22" ht="13">
      <c r="A163" s="8" t="str">
        <f>CONCATENATE(VLOOKUP($B163,publications!$B:$D,3,0), ".", $C163)</f>
        <v>GSL8VV32.5</v>
      </c>
      <c r="B163" s="46" t="s">
        <v>1559</v>
      </c>
      <c r="C163" s="54">
        <f t="shared" si="0"/>
        <v>5</v>
      </c>
      <c r="D163" s="46" t="s">
        <v>1931</v>
      </c>
      <c r="E163" s="46" t="s">
        <v>2296</v>
      </c>
      <c r="F163" s="46" t="s">
        <v>22</v>
      </c>
      <c r="G163" s="46" t="s">
        <v>34</v>
      </c>
      <c r="H163" s="46">
        <v>1984</v>
      </c>
      <c r="I163" s="46">
        <v>1984</v>
      </c>
      <c r="J163" s="46" t="s">
        <v>2328</v>
      </c>
      <c r="K163" s="56">
        <v>3500</v>
      </c>
      <c r="L163" s="56" t="s">
        <v>2432</v>
      </c>
      <c r="M163" s="56">
        <v>0.46</v>
      </c>
      <c r="N163" s="57" t="s">
        <v>2436</v>
      </c>
      <c r="O163" s="56">
        <v>1200</v>
      </c>
      <c r="P163" s="46" t="s">
        <v>2315</v>
      </c>
      <c r="Q163" s="56">
        <v>4</v>
      </c>
      <c r="R163" s="59" t="s">
        <v>34</v>
      </c>
      <c r="S163" s="58" t="str">
        <f>IF(ISNA(VLOOKUP($A163,processing!$A:$B,1,0)), "no", "yes")</f>
        <v>yes</v>
      </c>
      <c r="T163" s="58" t="str">
        <f>IF(ISNA(VLOOKUP($A163,outputs!$A:$B,1,0)), "no", "yes")</f>
        <v>yes</v>
      </c>
      <c r="U163" s="58" t="str">
        <f>IF(ISNA(VLOOKUP($A163,accuracy!$A:$B,1,0)), "no", "yes")</f>
        <v>yes</v>
      </c>
      <c r="V163" s="58" t="str">
        <f t="array" ref="V163">INDEX(publications!$A$1:$A$319, MATCH($B163, publications!$B$1:$B$319, 0))</f>
        <v>Livia</v>
      </c>
    </row>
    <row r="164" spans="1:22" ht="13">
      <c r="A164" s="8" t="str">
        <f>CONCATENATE(VLOOKUP($B164,publications!$B:$D,3,0), ".", $C164)</f>
        <v>GSL8VV32.6</v>
      </c>
      <c r="B164" s="46" t="s">
        <v>1559</v>
      </c>
      <c r="C164" s="54">
        <f t="shared" si="0"/>
        <v>6</v>
      </c>
      <c r="D164" s="46" t="s">
        <v>1931</v>
      </c>
      <c r="E164" s="46" t="s">
        <v>2296</v>
      </c>
      <c r="F164" s="46" t="s">
        <v>22</v>
      </c>
      <c r="G164" s="46" t="s">
        <v>34</v>
      </c>
      <c r="H164" s="46">
        <v>1991</v>
      </c>
      <c r="I164" s="46">
        <v>1991</v>
      </c>
      <c r="J164" s="46" t="s">
        <v>2328</v>
      </c>
      <c r="K164" s="56">
        <v>3750</v>
      </c>
      <c r="L164" s="56" t="s">
        <v>2432</v>
      </c>
      <c r="M164" s="56">
        <v>0.49</v>
      </c>
      <c r="N164" s="57" t="s">
        <v>2437</v>
      </c>
      <c r="O164" s="56">
        <v>1200</v>
      </c>
      <c r="P164" s="46" t="s">
        <v>2315</v>
      </c>
      <c r="Q164" s="56">
        <v>4</v>
      </c>
      <c r="R164" s="59" t="s">
        <v>34</v>
      </c>
      <c r="S164" s="58" t="str">
        <f>IF(ISNA(VLOOKUP($A164,processing!$A:$B,1,0)), "no", "yes")</f>
        <v>yes</v>
      </c>
      <c r="T164" s="58" t="str">
        <f>IF(ISNA(VLOOKUP($A164,outputs!$A:$B,1,0)), "no", "yes")</f>
        <v>yes</v>
      </c>
      <c r="U164" s="58" t="str">
        <f>IF(ISNA(VLOOKUP($A164,accuracy!$A:$B,1,0)), "no", "yes")</f>
        <v>yes</v>
      </c>
      <c r="V164" s="58" t="str">
        <f t="array" ref="V164">INDEX(publications!$A$1:$A$319, MATCH($B164, publications!$B$1:$B$319, 0))</f>
        <v>Livia</v>
      </c>
    </row>
    <row r="165" spans="1:22" ht="13">
      <c r="A165" s="8" t="str">
        <f>CONCATENATE(VLOOKUP($B165,publications!$B:$D,3,0), ".", $C165)</f>
        <v>GSL8VV32.7</v>
      </c>
      <c r="B165" s="46" t="s">
        <v>1559</v>
      </c>
      <c r="C165" s="54">
        <f t="shared" si="0"/>
        <v>7</v>
      </c>
      <c r="D165" s="46" t="s">
        <v>1931</v>
      </c>
      <c r="E165" s="46" t="s">
        <v>2296</v>
      </c>
      <c r="F165" s="46" t="s">
        <v>22</v>
      </c>
      <c r="G165" s="46" t="s">
        <v>34</v>
      </c>
      <c r="H165" s="46">
        <v>1974</v>
      </c>
      <c r="I165" s="46">
        <v>1974</v>
      </c>
      <c r="J165" s="46" t="s">
        <v>2328</v>
      </c>
      <c r="K165" s="56">
        <v>5600</v>
      </c>
      <c r="L165" s="56" t="s">
        <v>2432</v>
      </c>
      <c r="M165" s="56">
        <v>0.73</v>
      </c>
      <c r="N165" s="57" t="s">
        <v>2438</v>
      </c>
      <c r="O165" s="56">
        <v>1200</v>
      </c>
      <c r="P165" s="46" t="s">
        <v>2315</v>
      </c>
      <c r="Q165" s="56">
        <v>4</v>
      </c>
      <c r="R165" s="59" t="s">
        <v>34</v>
      </c>
      <c r="S165" s="58" t="str">
        <f>IF(ISNA(VLOOKUP($A165,processing!$A:$B,1,0)), "no", "yes")</f>
        <v>yes</v>
      </c>
      <c r="T165" s="58" t="str">
        <f>IF(ISNA(VLOOKUP($A165,outputs!$A:$B,1,0)), "no", "yes")</f>
        <v>yes</v>
      </c>
      <c r="U165" s="58" t="str">
        <f>IF(ISNA(VLOOKUP($A165,accuracy!$A:$B,1,0)), "no", "yes")</f>
        <v>yes</v>
      </c>
      <c r="V165" s="58" t="str">
        <f t="array" ref="V165">INDEX(publications!$A$1:$A$319, MATCH($B165, publications!$B$1:$B$319, 0))</f>
        <v>Livia</v>
      </c>
    </row>
    <row r="166" spans="1:22" ht="13">
      <c r="A166" s="8" t="str">
        <f>CONCATENATE(VLOOKUP($B166,publications!$B:$D,3,0), ".", $C166)</f>
        <v>QQMI8N9T.1</v>
      </c>
      <c r="B166" s="46" t="s">
        <v>1561</v>
      </c>
      <c r="C166" s="54">
        <f t="shared" si="0"/>
        <v>1</v>
      </c>
      <c r="D166" s="46" t="s">
        <v>1931</v>
      </c>
      <c r="E166" s="46" t="s">
        <v>2296</v>
      </c>
      <c r="F166" s="46" t="s">
        <v>2256</v>
      </c>
      <c r="G166" s="46" t="s">
        <v>2439</v>
      </c>
      <c r="H166" s="46">
        <v>1947</v>
      </c>
      <c r="I166" s="46">
        <v>1947</v>
      </c>
      <c r="J166" s="46" t="s">
        <v>2291</v>
      </c>
      <c r="K166" s="56" t="s">
        <v>34</v>
      </c>
      <c r="L166" s="60" t="s">
        <v>34</v>
      </c>
      <c r="M166" s="56">
        <v>1</v>
      </c>
      <c r="N166" s="59" t="s">
        <v>34</v>
      </c>
      <c r="O166" s="59" t="s">
        <v>34</v>
      </c>
      <c r="P166" s="59" t="s">
        <v>34</v>
      </c>
      <c r="Q166" s="56">
        <v>6</v>
      </c>
      <c r="R166" s="59" t="s">
        <v>34</v>
      </c>
      <c r="S166" s="58" t="str">
        <f>IF(ISNA(VLOOKUP($A166,processing!$A:$B,1,0)), "no", "yes")</f>
        <v>yes</v>
      </c>
      <c r="T166" s="58" t="str">
        <f>IF(ISNA(VLOOKUP($A166,outputs!$A:$B,1,0)), "no", "yes")</f>
        <v>yes</v>
      </c>
      <c r="U166" s="58" t="str">
        <f>IF(ISNA(VLOOKUP($A166,accuracy!$A:$B,1,0)), "no", "yes")</f>
        <v>yes</v>
      </c>
      <c r="V166" s="58" t="str">
        <f t="array" ref="V166">INDEX(publications!$A$1:$A$319, MATCH($B166, publications!$B$1:$B$319, 0))</f>
        <v>Livia</v>
      </c>
    </row>
    <row r="167" spans="1:22" ht="13">
      <c r="A167" s="8" t="str">
        <f>CONCATENATE(VLOOKUP($B167,publications!$B:$D,3,0), ".", $C167)</f>
        <v>QQMI8N9T.2</v>
      </c>
      <c r="B167" s="46" t="s">
        <v>1561</v>
      </c>
      <c r="C167" s="54">
        <f t="shared" si="0"/>
        <v>2</v>
      </c>
      <c r="D167" s="46" t="s">
        <v>1931</v>
      </c>
      <c r="E167" s="46" t="s">
        <v>2440</v>
      </c>
      <c r="F167" s="46" t="s">
        <v>2256</v>
      </c>
      <c r="G167" s="46" t="s">
        <v>2441</v>
      </c>
      <c r="H167" s="46">
        <v>1975</v>
      </c>
      <c r="I167" s="46">
        <v>1975</v>
      </c>
      <c r="J167" s="46" t="s">
        <v>2265</v>
      </c>
      <c r="K167" s="56" t="s">
        <v>34</v>
      </c>
      <c r="L167" s="60" t="s">
        <v>34</v>
      </c>
      <c r="M167" s="59" t="s">
        <v>34</v>
      </c>
      <c r="N167" s="59" t="s">
        <v>34</v>
      </c>
      <c r="O167" s="59" t="s">
        <v>34</v>
      </c>
      <c r="P167" s="59" t="s">
        <v>34</v>
      </c>
      <c r="Q167" s="56">
        <v>100</v>
      </c>
      <c r="R167" s="46" t="s">
        <v>2442</v>
      </c>
      <c r="S167" s="58" t="str">
        <f>IF(ISNA(VLOOKUP($A167,processing!$A:$B,1,0)), "no", "yes")</f>
        <v>yes</v>
      </c>
      <c r="T167" s="58" t="str">
        <f>IF(ISNA(VLOOKUP($A167,outputs!$A:$B,1,0)), "no", "yes")</f>
        <v>yes</v>
      </c>
      <c r="U167" s="58" t="str">
        <f>IF(ISNA(VLOOKUP($A167,accuracy!$A:$B,1,0)), "no", "yes")</f>
        <v>yes</v>
      </c>
      <c r="V167" s="58" t="str">
        <f t="array" ref="V167">INDEX(publications!$A$1:$A$319, MATCH($B167, publications!$B$1:$B$319, 0))</f>
        <v>Livia</v>
      </c>
    </row>
    <row r="168" spans="1:22" ht="13">
      <c r="A168" s="8" t="str">
        <f>CONCATENATE(VLOOKUP($B168,publications!$B:$D,3,0), ".", $C168)</f>
        <v>RBYR4QG6.1</v>
      </c>
      <c r="B168" s="46" t="s">
        <v>1563</v>
      </c>
      <c r="C168" s="54">
        <f t="shared" si="0"/>
        <v>1</v>
      </c>
      <c r="D168" s="46" t="s">
        <v>1931</v>
      </c>
      <c r="E168" s="46" t="s">
        <v>34</v>
      </c>
      <c r="F168" s="46" t="s">
        <v>22</v>
      </c>
      <c r="G168" s="46" t="s">
        <v>2443</v>
      </c>
      <c r="H168" s="46">
        <v>1953</v>
      </c>
      <c r="I168" s="46">
        <v>1953</v>
      </c>
      <c r="J168" s="46" t="s">
        <v>2291</v>
      </c>
      <c r="K168" s="56" t="s">
        <v>34</v>
      </c>
      <c r="L168" s="60" t="s">
        <v>34</v>
      </c>
      <c r="M168" s="59" t="s">
        <v>34</v>
      </c>
      <c r="N168" s="59" t="s">
        <v>34</v>
      </c>
      <c r="O168" s="59" t="s">
        <v>34</v>
      </c>
      <c r="P168" s="59" t="s">
        <v>34</v>
      </c>
      <c r="Q168" s="59" t="s">
        <v>34</v>
      </c>
      <c r="R168" s="59" t="s">
        <v>34</v>
      </c>
      <c r="S168" s="58" t="str">
        <f>IF(ISNA(VLOOKUP($A168,processing!$A:$B,1,0)), "no", "yes")</f>
        <v>yes</v>
      </c>
      <c r="T168" s="58" t="str">
        <f>IF(ISNA(VLOOKUP($A168,outputs!$A:$B,1,0)), "no", "yes")</f>
        <v>yes</v>
      </c>
      <c r="U168" s="58" t="str">
        <f>IF(ISNA(VLOOKUP($A168,accuracy!$A:$B,1,0)), "no", "yes")</f>
        <v>yes</v>
      </c>
      <c r="V168" s="58" t="str">
        <f t="array" ref="V168">INDEX(publications!$A$1:$A$319, MATCH($B168, publications!$B$1:$B$319, 0))</f>
        <v>Melanie</v>
      </c>
    </row>
    <row r="169" spans="1:22" ht="13">
      <c r="A169" s="8" t="str">
        <f>CONCATENATE(VLOOKUP($B169,publications!$B:$D,3,0), ".", $C169)</f>
        <v>RBYR4QG6.2</v>
      </c>
      <c r="B169" s="46" t="s">
        <v>1563</v>
      </c>
      <c r="C169" s="54">
        <f t="shared" si="0"/>
        <v>2</v>
      </c>
      <c r="D169" s="46" t="s">
        <v>1931</v>
      </c>
      <c r="E169" s="46" t="s">
        <v>34</v>
      </c>
      <c r="F169" s="46" t="s">
        <v>164</v>
      </c>
      <c r="G169" s="46" t="s">
        <v>2443</v>
      </c>
      <c r="H169" s="46">
        <v>1956</v>
      </c>
      <c r="I169" s="46">
        <v>1956</v>
      </c>
      <c r="J169" s="46" t="s">
        <v>2291</v>
      </c>
      <c r="K169" s="56" t="s">
        <v>34</v>
      </c>
      <c r="L169" s="60" t="s">
        <v>34</v>
      </c>
      <c r="M169" s="59" t="s">
        <v>34</v>
      </c>
      <c r="N169" s="59" t="s">
        <v>34</v>
      </c>
      <c r="O169" s="59" t="s">
        <v>34</v>
      </c>
      <c r="P169" s="59" t="s">
        <v>34</v>
      </c>
      <c r="Q169" s="59" t="s">
        <v>34</v>
      </c>
      <c r="R169" s="46" t="s">
        <v>2444</v>
      </c>
      <c r="S169" s="58" t="str">
        <f>IF(ISNA(VLOOKUP($A169,processing!$A:$B,1,0)), "no", "yes")</f>
        <v>yes</v>
      </c>
      <c r="T169" s="58" t="str">
        <f>IF(ISNA(VLOOKUP($A169,outputs!$A:$B,1,0)), "no", "yes")</f>
        <v>yes</v>
      </c>
      <c r="U169" s="58" t="str">
        <f>IF(ISNA(VLOOKUP($A169,accuracy!$A:$B,1,0)), "no", "yes")</f>
        <v>yes</v>
      </c>
      <c r="V169" s="58" t="str">
        <f t="array" ref="V169">INDEX(publications!$A$1:$A$319, MATCH($B169, publications!$B$1:$B$319, 0))</f>
        <v>Melanie</v>
      </c>
    </row>
    <row r="170" spans="1:22" ht="13">
      <c r="A170" s="8" t="str">
        <f>CONCATENATE(VLOOKUP($B170,publications!$B:$D,3,0), ".", $C170)</f>
        <v>RBYR4QG6.3</v>
      </c>
      <c r="B170" s="46" t="s">
        <v>1563</v>
      </c>
      <c r="C170" s="54">
        <f t="shared" si="0"/>
        <v>3</v>
      </c>
      <c r="D170" s="46" t="s">
        <v>1931</v>
      </c>
      <c r="E170" s="46" t="s">
        <v>34</v>
      </c>
      <c r="F170" s="46" t="s">
        <v>22</v>
      </c>
      <c r="G170" s="46" t="s">
        <v>2443</v>
      </c>
      <c r="H170" s="46">
        <v>1964</v>
      </c>
      <c r="I170" s="46">
        <v>1964</v>
      </c>
      <c r="J170" s="46" t="s">
        <v>2291</v>
      </c>
      <c r="K170" s="56" t="s">
        <v>34</v>
      </c>
      <c r="L170" s="60" t="s">
        <v>34</v>
      </c>
      <c r="M170" s="59" t="s">
        <v>34</v>
      </c>
      <c r="N170" s="59" t="s">
        <v>34</v>
      </c>
      <c r="O170" s="59" t="s">
        <v>34</v>
      </c>
      <c r="P170" s="59" t="s">
        <v>34</v>
      </c>
      <c r="Q170" s="59" t="s">
        <v>34</v>
      </c>
      <c r="R170" s="46" t="s">
        <v>2445</v>
      </c>
      <c r="S170" s="58" t="str">
        <f>IF(ISNA(VLOOKUP($A170,processing!$A:$B,1,0)), "no", "yes")</f>
        <v>yes</v>
      </c>
      <c r="T170" s="58" t="str">
        <f>IF(ISNA(VLOOKUP($A170,outputs!$A:$B,1,0)), "no", "yes")</f>
        <v>yes</v>
      </c>
      <c r="U170" s="58" t="str">
        <f>IF(ISNA(VLOOKUP($A170,accuracy!$A:$B,1,0)), "no", "yes")</f>
        <v>yes</v>
      </c>
      <c r="V170" s="58" t="str">
        <f t="array" ref="V170">INDEX(publications!$A$1:$A$319, MATCH($B170, publications!$B$1:$B$319, 0))</f>
        <v>Melanie</v>
      </c>
    </row>
    <row r="171" spans="1:22" ht="13">
      <c r="A171" s="8" t="str">
        <f>CONCATENATE(VLOOKUP($B171,publications!$B:$D,3,0), ".", $C171)</f>
        <v>RBYR4QG6.4</v>
      </c>
      <c r="B171" s="46" t="s">
        <v>1563</v>
      </c>
      <c r="C171" s="54">
        <f t="shared" si="0"/>
        <v>4</v>
      </c>
      <c r="D171" s="46" t="s">
        <v>1950</v>
      </c>
      <c r="E171" s="46" t="s">
        <v>2296</v>
      </c>
      <c r="F171" s="46" t="s">
        <v>22</v>
      </c>
      <c r="G171" s="46" t="s">
        <v>2297</v>
      </c>
      <c r="H171" s="46">
        <v>1964</v>
      </c>
      <c r="I171" s="46">
        <v>1964</v>
      </c>
      <c r="J171" s="46" t="s">
        <v>2258</v>
      </c>
      <c r="K171" s="56" t="s">
        <v>34</v>
      </c>
      <c r="L171" s="60" t="s">
        <v>34</v>
      </c>
      <c r="M171" s="59" t="s">
        <v>34</v>
      </c>
      <c r="N171" s="59" t="s">
        <v>34</v>
      </c>
      <c r="O171" s="59" t="s">
        <v>34</v>
      </c>
      <c r="P171" s="59" t="s">
        <v>34</v>
      </c>
      <c r="Q171" s="59" t="s">
        <v>34</v>
      </c>
      <c r="R171" s="46" t="s">
        <v>2446</v>
      </c>
      <c r="S171" s="58" t="str">
        <f>IF(ISNA(VLOOKUP($A171,processing!$A:$B,1,0)), "no", "yes")</f>
        <v>yes</v>
      </c>
      <c r="T171" s="58" t="str">
        <f>IF(ISNA(VLOOKUP($A171,outputs!$A:$B,1,0)), "no", "yes")</f>
        <v>yes</v>
      </c>
      <c r="U171" s="58" t="str">
        <f>IF(ISNA(VLOOKUP($A171,accuracy!$A:$B,1,0)), "no", "yes")</f>
        <v>yes</v>
      </c>
      <c r="V171" s="58" t="str">
        <f t="array" ref="V171">INDEX(publications!$A$1:$A$319, MATCH($B171, publications!$B$1:$B$319, 0))</f>
        <v>Melanie</v>
      </c>
    </row>
    <row r="172" spans="1:22" ht="13">
      <c r="A172" s="8" t="str">
        <f>CONCATENATE(VLOOKUP($B172,publications!$B:$D,3,0), ".", $C172)</f>
        <v>RBYR4QG6.5</v>
      </c>
      <c r="B172" s="46" t="s">
        <v>1563</v>
      </c>
      <c r="C172" s="54">
        <f t="shared" si="0"/>
        <v>5</v>
      </c>
      <c r="D172" s="46" t="s">
        <v>1931</v>
      </c>
      <c r="E172" s="46" t="s">
        <v>34</v>
      </c>
      <c r="F172" s="46" t="s">
        <v>22</v>
      </c>
      <c r="G172" s="46" t="s">
        <v>2443</v>
      </c>
      <c r="H172" s="46">
        <v>1966</v>
      </c>
      <c r="I172" s="46">
        <v>1966</v>
      </c>
      <c r="J172" s="46" t="s">
        <v>2291</v>
      </c>
      <c r="K172" s="56" t="s">
        <v>34</v>
      </c>
      <c r="L172" s="60" t="s">
        <v>34</v>
      </c>
      <c r="M172" s="59" t="s">
        <v>34</v>
      </c>
      <c r="N172" s="59" t="s">
        <v>34</v>
      </c>
      <c r="O172" s="59" t="s">
        <v>34</v>
      </c>
      <c r="P172" s="59" t="s">
        <v>34</v>
      </c>
      <c r="Q172" s="59" t="s">
        <v>34</v>
      </c>
      <c r="R172" s="46" t="s">
        <v>2447</v>
      </c>
      <c r="S172" s="58" t="str">
        <f>IF(ISNA(VLOOKUP($A172,processing!$A:$B,1,0)), "no", "yes")</f>
        <v>yes</v>
      </c>
      <c r="T172" s="58" t="str">
        <f>IF(ISNA(VLOOKUP($A172,outputs!$A:$B,1,0)), "no", "yes")</f>
        <v>yes</v>
      </c>
      <c r="U172" s="58" t="str">
        <f>IF(ISNA(VLOOKUP($A172,accuracy!$A:$B,1,0)), "no", "yes")</f>
        <v>yes</v>
      </c>
      <c r="V172" s="58" t="str">
        <f t="array" ref="V172">INDEX(publications!$A$1:$A$319, MATCH($B172, publications!$B$1:$B$319, 0))</f>
        <v>Melanie</v>
      </c>
    </row>
    <row r="173" spans="1:22" ht="13">
      <c r="A173" s="8" t="str">
        <f>CONCATENATE(VLOOKUP($B173,publications!$B:$D,3,0), ".", $C173)</f>
        <v>RBYR4QG6.6</v>
      </c>
      <c r="B173" s="46" t="s">
        <v>1563</v>
      </c>
      <c r="C173" s="54">
        <f t="shared" si="0"/>
        <v>6</v>
      </c>
      <c r="D173" s="46" t="s">
        <v>1931</v>
      </c>
      <c r="E173" s="46" t="s">
        <v>2296</v>
      </c>
      <c r="F173" s="46" t="s">
        <v>22</v>
      </c>
      <c r="G173" s="46" t="s">
        <v>2297</v>
      </c>
      <c r="H173" s="46">
        <v>1971</v>
      </c>
      <c r="I173" s="46">
        <v>1971</v>
      </c>
      <c r="J173" s="46" t="s">
        <v>2258</v>
      </c>
      <c r="K173" s="56" t="s">
        <v>34</v>
      </c>
      <c r="L173" s="60" t="s">
        <v>34</v>
      </c>
      <c r="M173" s="59" t="s">
        <v>34</v>
      </c>
      <c r="N173" s="59" t="s">
        <v>34</v>
      </c>
      <c r="O173" s="59" t="s">
        <v>34</v>
      </c>
      <c r="P173" s="59" t="s">
        <v>34</v>
      </c>
      <c r="Q173" s="59" t="s">
        <v>34</v>
      </c>
      <c r="R173" s="46" t="s">
        <v>2448</v>
      </c>
      <c r="S173" s="58" t="str">
        <f>IF(ISNA(VLOOKUP($A173,processing!$A:$B,1,0)), "no", "yes")</f>
        <v>yes</v>
      </c>
      <c r="T173" s="58" t="str">
        <f>IF(ISNA(VLOOKUP($A173,outputs!$A:$B,1,0)), "no", "yes")</f>
        <v>yes</v>
      </c>
      <c r="U173" s="58" t="str">
        <f>IF(ISNA(VLOOKUP($A173,accuracy!$A:$B,1,0)), "no", "yes")</f>
        <v>yes</v>
      </c>
      <c r="V173" s="58" t="str">
        <f t="array" ref="V173">INDEX(publications!$A$1:$A$319, MATCH($B173, publications!$B$1:$B$319, 0))</f>
        <v>Melanie</v>
      </c>
    </row>
    <row r="174" spans="1:22" ht="13">
      <c r="A174" s="8" t="str">
        <f>CONCATENATE(VLOOKUP($B174,publications!$B:$D,3,0), ".", $C174)</f>
        <v>RBYR4QG6.7</v>
      </c>
      <c r="B174" s="46" t="s">
        <v>1563</v>
      </c>
      <c r="C174" s="54">
        <f t="shared" si="0"/>
        <v>7</v>
      </c>
      <c r="D174" s="46" t="s">
        <v>1931</v>
      </c>
      <c r="E174" s="46" t="s">
        <v>34</v>
      </c>
      <c r="F174" s="46" t="s">
        <v>22</v>
      </c>
      <c r="G174" s="46" t="s">
        <v>2443</v>
      </c>
      <c r="H174" s="46">
        <v>1973</v>
      </c>
      <c r="I174" s="46">
        <v>1973</v>
      </c>
      <c r="J174" s="46" t="s">
        <v>2291</v>
      </c>
      <c r="K174" s="56" t="s">
        <v>34</v>
      </c>
      <c r="L174" s="60" t="s">
        <v>34</v>
      </c>
      <c r="M174" s="59" t="s">
        <v>34</v>
      </c>
      <c r="N174" s="59" t="s">
        <v>34</v>
      </c>
      <c r="O174" s="59" t="s">
        <v>34</v>
      </c>
      <c r="P174" s="59" t="s">
        <v>34</v>
      </c>
      <c r="Q174" s="59" t="s">
        <v>34</v>
      </c>
      <c r="R174" s="46" t="s">
        <v>2449</v>
      </c>
      <c r="S174" s="58" t="str">
        <f>IF(ISNA(VLOOKUP($A174,processing!$A:$B,1,0)), "no", "yes")</f>
        <v>yes</v>
      </c>
      <c r="T174" s="58" t="str">
        <f>IF(ISNA(VLOOKUP($A174,outputs!$A:$B,1,0)), "no", "yes")</f>
        <v>yes</v>
      </c>
      <c r="U174" s="58" t="str">
        <f>IF(ISNA(VLOOKUP($A174,accuracy!$A:$B,1,0)), "no", "yes")</f>
        <v>yes</v>
      </c>
      <c r="V174" s="58" t="str">
        <f t="array" ref="V174">INDEX(publications!$A$1:$A$319, MATCH($B174, publications!$B$1:$B$319, 0))</f>
        <v>Melanie</v>
      </c>
    </row>
    <row r="175" spans="1:22" ht="13">
      <c r="A175" s="8" t="str">
        <f>CONCATENATE(VLOOKUP($B175,publications!$B:$D,3,0), ".", $C175)</f>
        <v>RBYR4QG6.8</v>
      </c>
      <c r="B175" s="46" t="s">
        <v>1563</v>
      </c>
      <c r="C175" s="54">
        <f t="shared" si="0"/>
        <v>8</v>
      </c>
      <c r="D175" s="46" t="s">
        <v>1931</v>
      </c>
      <c r="E175" s="46" t="s">
        <v>34</v>
      </c>
      <c r="F175" s="46" t="s">
        <v>22</v>
      </c>
      <c r="G175" s="46" t="s">
        <v>2443</v>
      </c>
      <c r="H175" s="46">
        <v>1977</v>
      </c>
      <c r="I175" s="46">
        <v>1977</v>
      </c>
      <c r="J175" s="46" t="s">
        <v>2291</v>
      </c>
      <c r="K175" s="56" t="s">
        <v>34</v>
      </c>
      <c r="L175" s="60" t="s">
        <v>34</v>
      </c>
      <c r="M175" s="59" t="s">
        <v>34</v>
      </c>
      <c r="N175" s="59" t="s">
        <v>34</v>
      </c>
      <c r="O175" s="59" t="s">
        <v>34</v>
      </c>
      <c r="P175" s="59" t="s">
        <v>34</v>
      </c>
      <c r="Q175" s="59" t="s">
        <v>34</v>
      </c>
      <c r="R175" s="46" t="s">
        <v>2450</v>
      </c>
      <c r="S175" s="58" t="str">
        <f>IF(ISNA(VLOOKUP($A175,processing!$A:$B,1,0)), "no", "yes")</f>
        <v>yes</v>
      </c>
      <c r="T175" s="58" t="str">
        <f>IF(ISNA(VLOOKUP($A175,outputs!$A:$B,1,0)), "no", "yes")</f>
        <v>yes</v>
      </c>
      <c r="U175" s="58" t="str">
        <f>IF(ISNA(VLOOKUP($A175,accuracy!$A:$B,1,0)), "no", "yes")</f>
        <v>yes</v>
      </c>
      <c r="V175" s="58" t="str">
        <f t="array" ref="V175">INDEX(publications!$A$1:$A$319, MATCH($B175, publications!$B$1:$B$319, 0))</f>
        <v>Melanie</v>
      </c>
    </row>
    <row r="176" spans="1:22" ht="13">
      <c r="A176" s="8" t="str">
        <f>CONCATENATE(VLOOKUP($B176,publications!$B:$D,3,0), ".", $C176)</f>
        <v>RBYR4QG6.9</v>
      </c>
      <c r="B176" s="46" t="s">
        <v>1563</v>
      </c>
      <c r="C176" s="54">
        <f t="shared" si="0"/>
        <v>9</v>
      </c>
      <c r="D176" s="46" t="s">
        <v>1931</v>
      </c>
      <c r="E176" s="46" t="s">
        <v>34</v>
      </c>
      <c r="F176" s="46" t="s">
        <v>22</v>
      </c>
      <c r="G176" s="46" t="s">
        <v>2443</v>
      </c>
      <c r="H176" s="46">
        <v>1980</v>
      </c>
      <c r="I176" s="46">
        <v>1980</v>
      </c>
      <c r="J176" s="46" t="s">
        <v>2291</v>
      </c>
      <c r="K176" s="56" t="s">
        <v>34</v>
      </c>
      <c r="L176" s="60" t="s">
        <v>34</v>
      </c>
      <c r="M176" s="59" t="s">
        <v>34</v>
      </c>
      <c r="N176" s="59" t="s">
        <v>34</v>
      </c>
      <c r="O176" s="59" t="s">
        <v>34</v>
      </c>
      <c r="P176" s="59" t="s">
        <v>34</v>
      </c>
      <c r="Q176" s="59" t="s">
        <v>34</v>
      </c>
      <c r="R176" s="59" t="s">
        <v>34</v>
      </c>
      <c r="S176" s="58" t="str">
        <f>IF(ISNA(VLOOKUP($A176,processing!$A:$B,1,0)), "no", "yes")</f>
        <v>yes</v>
      </c>
      <c r="T176" s="58" t="str">
        <f>IF(ISNA(VLOOKUP($A176,outputs!$A:$B,1,0)), "no", "yes")</f>
        <v>yes</v>
      </c>
      <c r="U176" s="58" t="str">
        <f>IF(ISNA(VLOOKUP($A176,accuracy!$A:$B,1,0)), "no", "yes")</f>
        <v>yes</v>
      </c>
      <c r="V176" s="58" t="str">
        <f t="array" ref="V176">INDEX(publications!$A$1:$A$319, MATCH($B176, publications!$B$1:$B$319, 0))</f>
        <v>Melanie</v>
      </c>
    </row>
    <row r="177" spans="1:22" ht="13">
      <c r="A177" s="8" t="str">
        <f>CONCATENATE(VLOOKUP($B177,publications!$B:$D,3,0), ".", $C177)</f>
        <v>RBYR4QG6.10</v>
      </c>
      <c r="B177" s="46" t="s">
        <v>1563</v>
      </c>
      <c r="C177" s="54">
        <f t="shared" si="0"/>
        <v>10</v>
      </c>
      <c r="D177" s="46" t="s">
        <v>1931</v>
      </c>
      <c r="E177" s="46" t="s">
        <v>34</v>
      </c>
      <c r="F177" s="46" t="s">
        <v>22</v>
      </c>
      <c r="G177" s="46" t="s">
        <v>2443</v>
      </c>
      <c r="H177" s="46">
        <v>1985</v>
      </c>
      <c r="I177" s="46">
        <v>1985</v>
      </c>
      <c r="J177" s="46" t="s">
        <v>2291</v>
      </c>
      <c r="K177" s="56" t="s">
        <v>34</v>
      </c>
      <c r="L177" s="60" t="s">
        <v>34</v>
      </c>
      <c r="M177" s="59" t="s">
        <v>34</v>
      </c>
      <c r="N177" s="59" t="s">
        <v>34</v>
      </c>
      <c r="O177" s="59" t="s">
        <v>34</v>
      </c>
      <c r="P177" s="59" t="s">
        <v>34</v>
      </c>
      <c r="Q177" s="59" t="s">
        <v>34</v>
      </c>
      <c r="R177" s="46" t="s">
        <v>2451</v>
      </c>
      <c r="S177" s="58" t="str">
        <f>IF(ISNA(VLOOKUP($A177,processing!$A:$B,1,0)), "no", "yes")</f>
        <v>yes</v>
      </c>
      <c r="T177" s="58" t="str">
        <f>IF(ISNA(VLOOKUP($A177,outputs!$A:$B,1,0)), "no", "yes")</f>
        <v>yes</v>
      </c>
      <c r="U177" s="58" t="str">
        <f>IF(ISNA(VLOOKUP($A177,accuracy!$A:$B,1,0)), "no", "yes")</f>
        <v>yes</v>
      </c>
      <c r="V177" s="58" t="str">
        <f t="array" ref="V177">INDEX(publications!$A$1:$A$319, MATCH($B177, publications!$B$1:$B$319, 0))</f>
        <v>Melanie</v>
      </c>
    </row>
    <row r="178" spans="1:22" ht="13">
      <c r="A178" s="8" t="str">
        <f>CONCATENATE(VLOOKUP($B178,publications!$B:$D,3,0), ".", $C178)</f>
        <v>RBYR4QG6.11</v>
      </c>
      <c r="B178" s="46" t="s">
        <v>1563</v>
      </c>
      <c r="C178" s="54">
        <f t="shared" si="0"/>
        <v>11</v>
      </c>
      <c r="D178" s="46" t="s">
        <v>1931</v>
      </c>
      <c r="E178" s="46" t="s">
        <v>34</v>
      </c>
      <c r="F178" s="46" t="s">
        <v>22</v>
      </c>
      <c r="G178" s="46" t="s">
        <v>2443</v>
      </c>
      <c r="H178" s="46">
        <v>1985</v>
      </c>
      <c r="I178" s="46">
        <v>1985</v>
      </c>
      <c r="J178" s="46" t="s">
        <v>2291</v>
      </c>
      <c r="K178" s="56" t="s">
        <v>34</v>
      </c>
      <c r="L178" s="60" t="s">
        <v>34</v>
      </c>
      <c r="M178" s="59" t="s">
        <v>34</v>
      </c>
      <c r="N178" s="59" t="s">
        <v>34</v>
      </c>
      <c r="O178" s="59" t="s">
        <v>34</v>
      </c>
      <c r="P178" s="59" t="s">
        <v>34</v>
      </c>
      <c r="Q178" s="59" t="s">
        <v>34</v>
      </c>
      <c r="R178" s="46" t="s">
        <v>2452</v>
      </c>
      <c r="S178" s="58" t="str">
        <f>IF(ISNA(VLOOKUP($A178,processing!$A:$B,1,0)), "no", "yes")</f>
        <v>yes</v>
      </c>
      <c r="T178" s="58" t="str">
        <f>IF(ISNA(VLOOKUP($A178,outputs!$A:$B,1,0)), "no", "yes")</f>
        <v>yes</v>
      </c>
      <c r="U178" s="58" t="str">
        <f>IF(ISNA(VLOOKUP($A178,accuracy!$A:$B,1,0)), "no", "yes")</f>
        <v>yes</v>
      </c>
      <c r="V178" s="58" t="str">
        <f t="array" ref="V178">INDEX(publications!$A$1:$A$319, MATCH($B178, publications!$B$1:$B$319, 0))</f>
        <v>Melanie</v>
      </c>
    </row>
    <row r="179" spans="1:22" ht="13">
      <c r="A179" s="8" t="str">
        <f>CONCATENATE(VLOOKUP($B179,publications!$B:$D,3,0), ".", $C179)</f>
        <v>RBYR4QG6.12</v>
      </c>
      <c r="B179" s="46" t="s">
        <v>1563</v>
      </c>
      <c r="C179" s="54">
        <f t="shared" si="0"/>
        <v>12</v>
      </c>
      <c r="D179" s="46" t="s">
        <v>1931</v>
      </c>
      <c r="E179" s="46" t="s">
        <v>34</v>
      </c>
      <c r="F179" s="46" t="s">
        <v>164</v>
      </c>
      <c r="G179" s="46" t="s">
        <v>2443</v>
      </c>
      <c r="H179" s="46">
        <v>1988</v>
      </c>
      <c r="I179" s="46">
        <v>1988</v>
      </c>
      <c r="J179" s="46" t="s">
        <v>2291</v>
      </c>
      <c r="K179" s="56" t="s">
        <v>34</v>
      </c>
      <c r="L179" s="60" t="s">
        <v>34</v>
      </c>
      <c r="M179" s="59" t="s">
        <v>34</v>
      </c>
      <c r="N179" s="59" t="s">
        <v>34</v>
      </c>
      <c r="O179" s="59" t="s">
        <v>34</v>
      </c>
      <c r="P179" s="59" t="s">
        <v>34</v>
      </c>
      <c r="Q179" s="59" t="s">
        <v>34</v>
      </c>
      <c r="R179" s="46" t="s">
        <v>2453</v>
      </c>
      <c r="S179" s="58" t="str">
        <f>IF(ISNA(VLOOKUP($A179,processing!$A:$B,1,0)), "no", "yes")</f>
        <v>yes</v>
      </c>
      <c r="T179" s="58" t="str">
        <f>IF(ISNA(VLOOKUP($A179,outputs!$A:$B,1,0)), "no", "yes")</f>
        <v>yes</v>
      </c>
      <c r="U179" s="58" t="str">
        <f>IF(ISNA(VLOOKUP($A179,accuracy!$A:$B,1,0)), "no", "yes")</f>
        <v>yes</v>
      </c>
      <c r="V179" s="58" t="str">
        <f t="array" ref="V179">INDEX(publications!$A$1:$A$319, MATCH($B179, publications!$B$1:$B$319, 0))</f>
        <v>Melanie</v>
      </c>
    </row>
    <row r="180" spans="1:22" ht="13">
      <c r="A180" s="8" t="str">
        <f>CONCATENATE(VLOOKUP($B180,publications!$B:$D,3,0), ".", $C180)</f>
        <v>RBYR4QG6.13</v>
      </c>
      <c r="B180" s="46" t="s">
        <v>1563</v>
      </c>
      <c r="C180" s="54">
        <f t="shared" si="0"/>
        <v>13</v>
      </c>
      <c r="D180" s="46" t="s">
        <v>1931</v>
      </c>
      <c r="E180" s="46" t="s">
        <v>34</v>
      </c>
      <c r="F180" s="46" t="s">
        <v>22</v>
      </c>
      <c r="G180" s="46" t="s">
        <v>2443</v>
      </c>
      <c r="H180" s="46">
        <v>1990</v>
      </c>
      <c r="I180" s="46">
        <v>1990</v>
      </c>
      <c r="J180" s="46" t="s">
        <v>2291</v>
      </c>
      <c r="K180" s="56" t="s">
        <v>34</v>
      </c>
      <c r="L180" s="60" t="s">
        <v>34</v>
      </c>
      <c r="M180" s="59" t="s">
        <v>34</v>
      </c>
      <c r="N180" s="59" t="s">
        <v>34</v>
      </c>
      <c r="O180" s="59" t="s">
        <v>34</v>
      </c>
      <c r="P180" s="59" t="s">
        <v>34</v>
      </c>
      <c r="Q180" s="59" t="s">
        <v>34</v>
      </c>
      <c r="R180" s="46" t="s">
        <v>2454</v>
      </c>
      <c r="S180" s="58" t="str">
        <f>IF(ISNA(VLOOKUP($A180,processing!$A:$B,1,0)), "no", "yes")</f>
        <v>yes</v>
      </c>
      <c r="T180" s="58" t="str">
        <f>IF(ISNA(VLOOKUP($A180,outputs!$A:$B,1,0)), "no", "yes")</f>
        <v>yes</v>
      </c>
      <c r="U180" s="58" t="str">
        <f>IF(ISNA(VLOOKUP($A180,accuracy!$A:$B,1,0)), "no", "yes")</f>
        <v>yes</v>
      </c>
      <c r="V180" s="58" t="str">
        <f t="array" ref="V180">INDEX(publications!$A$1:$A$319, MATCH($B180, publications!$B$1:$B$319, 0))</f>
        <v>Melanie</v>
      </c>
    </row>
    <row r="181" spans="1:22" ht="13">
      <c r="A181" s="8" t="str">
        <f>CONCATENATE(VLOOKUP($B181,publications!$B:$D,3,0), ".", $C181)</f>
        <v>EYCHKICS.1</v>
      </c>
      <c r="B181" s="46" t="s">
        <v>1565</v>
      </c>
      <c r="C181" s="54">
        <f t="shared" si="0"/>
        <v>1</v>
      </c>
      <c r="D181" s="46" t="s">
        <v>1931</v>
      </c>
      <c r="E181" s="46" t="s">
        <v>2269</v>
      </c>
      <c r="F181" s="46" t="s">
        <v>22</v>
      </c>
      <c r="G181" s="46" t="s">
        <v>2367</v>
      </c>
      <c r="H181" s="46">
        <v>1938</v>
      </c>
      <c r="I181" s="46">
        <v>1938</v>
      </c>
      <c r="J181" s="46" t="s">
        <v>2265</v>
      </c>
      <c r="K181" s="56" t="s">
        <v>34</v>
      </c>
      <c r="L181" s="60" t="s">
        <v>34</v>
      </c>
      <c r="M181" s="59" t="s">
        <v>34</v>
      </c>
      <c r="N181" s="59" t="s">
        <v>34</v>
      </c>
      <c r="O181" s="59" t="s">
        <v>34</v>
      </c>
      <c r="P181" s="59" t="s">
        <v>34</v>
      </c>
      <c r="Q181" s="56">
        <v>6</v>
      </c>
      <c r="R181" s="46" t="s">
        <v>2455</v>
      </c>
      <c r="S181" s="58" t="str">
        <f>IF(ISNA(VLOOKUP($A181,processing!$A:$B,1,0)), "no", "yes")</f>
        <v>yes</v>
      </c>
      <c r="T181" s="58" t="str">
        <f>IF(ISNA(VLOOKUP($A181,outputs!$A:$B,1,0)), "no", "yes")</f>
        <v>yes</v>
      </c>
      <c r="U181" s="58" t="str">
        <f>IF(ISNA(VLOOKUP($A181,accuracy!$A:$B,1,0)), "no", "yes")</f>
        <v>yes</v>
      </c>
      <c r="V181" s="58" t="str">
        <f t="array" ref="V181">INDEX(publications!$A$1:$A$319, MATCH($B181, publications!$B$1:$B$319, 0))</f>
        <v>Livia</v>
      </c>
    </row>
    <row r="182" spans="1:22" ht="13">
      <c r="A182" s="8" t="str">
        <f>CONCATENATE(VLOOKUP($B182,publications!$B:$D,3,0), ".", $C182)</f>
        <v>PB8P2UVG.1</v>
      </c>
      <c r="B182" s="46" t="s">
        <v>1567</v>
      </c>
      <c r="C182" s="54">
        <f t="shared" si="0"/>
        <v>1</v>
      </c>
      <c r="D182" s="46" t="s">
        <v>1931</v>
      </c>
      <c r="E182" s="46" t="s">
        <v>1550</v>
      </c>
      <c r="F182" s="46" t="s">
        <v>22</v>
      </c>
      <c r="G182" s="46" t="s">
        <v>2277</v>
      </c>
      <c r="H182" s="46">
        <v>1984</v>
      </c>
      <c r="I182" s="46">
        <v>1984</v>
      </c>
      <c r="J182" s="46" t="s">
        <v>2328</v>
      </c>
      <c r="K182" s="56" t="s">
        <v>34</v>
      </c>
      <c r="L182" s="56" t="s">
        <v>34</v>
      </c>
      <c r="M182" s="56">
        <v>0.5</v>
      </c>
      <c r="N182" s="59" t="s">
        <v>34</v>
      </c>
      <c r="O182" s="59" t="s">
        <v>34</v>
      </c>
      <c r="P182" s="59" t="s">
        <v>34</v>
      </c>
      <c r="Q182" s="59" t="s">
        <v>34</v>
      </c>
      <c r="R182" s="46" t="s">
        <v>2456</v>
      </c>
      <c r="S182" s="58" t="str">
        <f>IF(ISNA(VLOOKUP($A182,processing!$A:$B,1,0)), "no", "yes")</f>
        <v>yes</v>
      </c>
      <c r="T182" s="58" t="str">
        <f>IF(ISNA(VLOOKUP($A182,outputs!$A:$B,1,0)), "no", "yes")</f>
        <v>yes</v>
      </c>
      <c r="U182" s="58" t="str">
        <f>IF(ISNA(VLOOKUP($A182,accuracy!$A:$B,1,0)), "no", "yes")</f>
        <v>yes</v>
      </c>
      <c r="V182" s="58" t="str">
        <f t="array" ref="V182">INDEX(publications!$A$1:$A$319, MATCH($B182, publications!$B$1:$B$319, 0))</f>
        <v>Melanie</v>
      </c>
    </row>
    <row r="183" spans="1:22" ht="13">
      <c r="A183" s="8" t="str">
        <f>CONCATENATE(VLOOKUP($B183,publications!$B:$D,3,0), ".", $C183)</f>
        <v>PB8P2UVG.2</v>
      </c>
      <c r="B183" s="46" t="s">
        <v>1567</v>
      </c>
      <c r="C183" s="54">
        <f t="shared" si="0"/>
        <v>2</v>
      </c>
      <c r="D183" s="46" t="s">
        <v>1931</v>
      </c>
      <c r="E183" s="46" t="s">
        <v>2457</v>
      </c>
      <c r="F183" s="46" t="s">
        <v>22</v>
      </c>
      <c r="G183" s="46" t="s">
        <v>34</v>
      </c>
      <c r="H183" s="46">
        <v>1992</v>
      </c>
      <c r="I183" s="46">
        <v>1992</v>
      </c>
      <c r="J183" s="46" t="s">
        <v>2328</v>
      </c>
      <c r="K183" s="56" t="s">
        <v>34</v>
      </c>
      <c r="L183" s="56" t="s">
        <v>34</v>
      </c>
      <c r="M183" s="56">
        <v>2.5</v>
      </c>
      <c r="N183" s="59" t="s">
        <v>34</v>
      </c>
      <c r="O183" s="59" t="s">
        <v>34</v>
      </c>
      <c r="P183" s="59" t="s">
        <v>34</v>
      </c>
      <c r="Q183" s="59" t="s">
        <v>34</v>
      </c>
      <c r="R183" s="46" t="s">
        <v>2458</v>
      </c>
      <c r="S183" s="58" t="str">
        <f>IF(ISNA(VLOOKUP($A183,processing!$A:$B,1,0)), "no", "yes")</f>
        <v>yes</v>
      </c>
      <c r="T183" s="58" t="str">
        <f>IF(ISNA(VLOOKUP($A183,outputs!$A:$B,1,0)), "no", "yes")</f>
        <v>yes</v>
      </c>
      <c r="U183" s="58" t="str">
        <f>IF(ISNA(VLOOKUP($A183,accuracy!$A:$B,1,0)), "no", "yes")</f>
        <v>yes</v>
      </c>
      <c r="V183" s="58" t="str">
        <f t="array" ref="V183">INDEX(publications!$A$1:$A$319, MATCH($B183, publications!$B$1:$B$319, 0))</f>
        <v>Melanie</v>
      </c>
    </row>
    <row r="184" spans="1:22" ht="13">
      <c r="A184" s="8" t="str">
        <f>CONCATENATE(VLOOKUP($B184,publications!$B:$D,3,0), ".", $C184)</f>
        <v>PB8P2UVG.3</v>
      </c>
      <c r="B184" s="46" t="s">
        <v>1567</v>
      </c>
      <c r="C184" s="54">
        <f t="shared" si="0"/>
        <v>3</v>
      </c>
      <c r="D184" s="46" t="s">
        <v>1950</v>
      </c>
      <c r="E184" s="46" t="s">
        <v>2296</v>
      </c>
      <c r="F184" s="46" t="s">
        <v>164</v>
      </c>
      <c r="G184" s="46" t="s">
        <v>2297</v>
      </c>
      <c r="H184" s="46">
        <v>1970</v>
      </c>
      <c r="I184" s="46">
        <v>1970</v>
      </c>
      <c r="J184" s="46" t="s">
        <v>2258</v>
      </c>
      <c r="K184" s="56" t="s">
        <v>34</v>
      </c>
      <c r="L184" s="56" t="s">
        <v>34</v>
      </c>
      <c r="M184" s="56">
        <v>4</v>
      </c>
      <c r="N184" s="59" t="s">
        <v>34</v>
      </c>
      <c r="O184" s="59" t="s">
        <v>34</v>
      </c>
      <c r="P184" s="59" t="s">
        <v>34</v>
      </c>
      <c r="Q184" s="59" t="s">
        <v>34</v>
      </c>
      <c r="R184" s="46" t="s">
        <v>2459</v>
      </c>
      <c r="S184" s="58" t="str">
        <f>IF(ISNA(VLOOKUP($A184,processing!$A:$B,1,0)), "no", "yes")</f>
        <v>yes</v>
      </c>
      <c r="T184" s="58" t="str">
        <f>IF(ISNA(VLOOKUP($A184,outputs!$A:$B,1,0)), "no", "yes")</f>
        <v>yes</v>
      </c>
      <c r="U184" s="58" t="str">
        <f>IF(ISNA(VLOOKUP($A184,accuracy!$A:$B,1,0)), "no", "yes")</f>
        <v>yes</v>
      </c>
      <c r="V184" s="58" t="str">
        <f t="array" ref="V184">INDEX(publications!$A$1:$A$319, MATCH($B184, publications!$B$1:$B$319, 0))</f>
        <v>Melanie</v>
      </c>
    </row>
    <row r="185" spans="1:22" ht="13">
      <c r="A185" s="8" t="str">
        <f>CONCATENATE(VLOOKUP($B185,publications!$B:$D,3,0), ".", $C185)</f>
        <v>PB8P2UVG.4</v>
      </c>
      <c r="B185" s="46" t="s">
        <v>1567</v>
      </c>
      <c r="C185" s="54">
        <f t="shared" si="0"/>
        <v>4</v>
      </c>
      <c r="D185" s="46" t="s">
        <v>1950</v>
      </c>
      <c r="E185" s="46" t="s">
        <v>2296</v>
      </c>
      <c r="F185" s="46" t="s">
        <v>164</v>
      </c>
      <c r="G185" s="46" t="s">
        <v>2297</v>
      </c>
      <c r="H185" s="46">
        <v>1969</v>
      </c>
      <c r="I185" s="46">
        <v>1969</v>
      </c>
      <c r="J185" s="46" t="s">
        <v>2258</v>
      </c>
      <c r="K185" s="56" t="s">
        <v>34</v>
      </c>
      <c r="L185" s="56" t="s">
        <v>34</v>
      </c>
      <c r="M185" s="56">
        <v>5.2</v>
      </c>
      <c r="N185" s="59" t="s">
        <v>34</v>
      </c>
      <c r="O185" s="59" t="s">
        <v>34</v>
      </c>
      <c r="P185" s="59" t="s">
        <v>34</v>
      </c>
      <c r="Q185" s="59" t="s">
        <v>34</v>
      </c>
      <c r="R185" s="46" t="s">
        <v>2460</v>
      </c>
      <c r="S185" s="58" t="str">
        <f>IF(ISNA(VLOOKUP($A185,processing!$A:$B,1,0)), "no", "yes")</f>
        <v>yes</v>
      </c>
      <c r="T185" s="58" t="str">
        <f>IF(ISNA(VLOOKUP($A185,outputs!$A:$B,1,0)), "no", "yes")</f>
        <v>yes</v>
      </c>
      <c r="U185" s="58" t="str">
        <f>IF(ISNA(VLOOKUP($A185,accuracy!$A:$B,1,0)), "no", "yes")</f>
        <v>yes</v>
      </c>
      <c r="V185" s="58" t="str">
        <f t="array" ref="V185">INDEX(publications!$A$1:$A$319, MATCH($B185, publications!$B$1:$B$319, 0))</f>
        <v>Melanie</v>
      </c>
    </row>
    <row r="186" spans="1:22" ht="13">
      <c r="A186" s="8" t="str">
        <f>CONCATENATE(VLOOKUP($B186,publications!$B:$D,3,0), ".", $C186)</f>
        <v>PB8P2UVG.5</v>
      </c>
      <c r="B186" s="46" t="s">
        <v>1567</v>
      </c>
      <c r="C186" s="54">
        <f t="shared" si="0"/>
        <v>5</v>
      </c>
      <c r="D186" s="46" t="s">
        <v>1950</v>
      </c>
      <c r="E186" s="46" t="s">
        <v>2296</v>
      </c>
      <c r="F186" s="46" t="s">
        <v>164</v>
      </c>
      <c r="G186" s="46" t="s">
        <v>2297</v>
      </c>
      <c r="H186" s="46">
        <v>1962</v>
      </c>
      <c r="I186" s="46">
        <v>1962</v>
      </c>
      <c r="J186" s="46" t="s">
        <v>2258</v>
      </c>
      <c r="K186" s="56" t="s">
        <v>34</v>
      </c>
      <c r="L186" s="56" t="s">
        <v>34</v>
      </c>
      <c r="M186" s="56">
        <v>7.6</v>
      </c>
      <c r="N186" s="59" t="s">
        <v>34</v>
      </c>
      <c r="O186" s="59" t="s">
        <v>34</v>
      </c>
      <c r="P186" s="59" t="s">
        <v>34</v>
      </c>
      <c r="Q186" s="59" t="s">
        <v>34</v>
      </c>
      <c r="R186" s="46" t="s">
        <v>2461</v>
      </c>
      <c r="S186" s="58" t="str">
        <f>IF(ISNA(VLOOKUP($A186,processing!$A:$B,1,0)), "no", "yes")</f>
        <v>yes</v>
      </c>
      <c r="T186" s="58" t="str">
        <f>IF(ISNA(VLOOKUP($A186,outputs!$A:$B,1,0)), "no", "yes")</f>
        <v>yes</v>
      </c>
      <c r="U186" s="58" t="str">
        <f>IF(ISNA(VLOOKUP($A186,accuracy!$A:$B,1,0)), "no", "yes")</f>
        <v>yes</v>
      </c>
      <c r="V186" s="58" t="str">
        <f t="array" ref="V186">INDEX(publications!$A$1:$A$319, MATCH($B186, publications!$B$1:$B$319, 0))</f>
        <v>Melanie</v>
      </c>
    </row>
    <row r="187" spans="1:22" ht="13">
      <c r="A187" s="8" t="str">
        <f>CONCATENATE(VLOOKUP($B187,publications!$B:$D,3,0), ".", $C187)</f>
        <v>PB8P2UVG.6</v>
      </c>
      <c r="B187" s="46" t="s">
        <v>1567</v>
      </c>
      <c r="C187" s="54">
        <f t="shared" si="0"/>
        <v>6</v>
      </c>
      <c r="D187" s="46" t="s">
        <v>1950</v>
      </c>
      <c r="E187" s="46" t="s">
        <v>2296</v>
      </c>
      <c r="F187" s="46" t="s">
        <v>164</v>
      </c>
      <c r="G187" s="46" t="s">
        <v>2297</v>
      </c>
      <c r="H187" s="46">
        <v>1976</v>
      </c>
      <c r="I187" s="46">
        <v>1976</v>
      </c>
      <c r="J187" s="46" t="s">
        <v>2258</v>
      </c>
      <c r="K187" s="56" t="s">
        <v>34</v>
      </c>
      <c r="L187" s="56" t="s">
        <v>34</v>
      </c>
      <c r="M187" s="56">
        <v>7.6</v>
      </c>
      <c r="N187" s="59" t="s">
        <v>34</v>
      </c>
      <c r="O187" s="59" t="s">
        <v>34</v>
      </c>
      <c r="P187" s="59" t="s">
        <v>34</v>
      </c>
      <c r="Q187" s="59" t="s">
        <v>34</v>
      </c>
      <c r="R187" s="46" t="s">
        <v>2462</v>
      </c>
      <c r="S187" s="58" t="str">
        <f>IF(ISNA(VLOOKUP($A187,processing!$A:$B,1,0)), "no", "yes")</f>
        <v>yes</v>
      </c>
      <c r="T187" s="58" t="str">
        <f>IF(ISNA(VLOOKUP($A187,outputs!$A:$B,1,0)), "no", "yes")</f>
        <v>yes</v>
      </c>
      <c r="U187" s="58" t="str">
        <f>IF(ISNA(VLOOKUP($A187,accuracy!$A:$B,1,0)), "no", "yes")</f>
        <v>yes</v>
      </c>
      <c r="V187" s="58" t="str">
        <f t="array" ref="V187">INDEX(publications!$A$1:$A$319, MATCH($B187, publications!$B$1:$B$319, 0))</f>
        <v>Melanie</v>
      </c>
    </row>
    <row r="188" spans="1:22" ht="13">
      <c r="A188" s="8" t="str">
        <f>CONCATENATE(VLOOKUP($B188,publications!$B:$D,3,0), ".", $C188)</f>
        <v>UHTXA8J6.1</v>
      </c>
      <c r="B188" s="46" t="s">
        <v>1569</v>
      </c>
      <c r="C188" s="54">
        <f t="shared" si="0"/>
        <v>1</v>
      </c>
      <c r="D188" s="46" t="s">
        <v>1950</v>
      </c>
      <c r="E188" s="46" t="s">
        <v>2296</v>
      </c>
      <c r="F188" s="46" t="s">
        <v>164</v>
      </c>
      <c r="G188" s="46" t="s">
        <v>2297</v>
      </c>
      <c r="H188" s="46">
        <v>1964</v>
      </c>
      <c r="I188" s="46">
        <v>1964</v>
      </c>
      <c r="J188" s="46" t="s">
        <v>2258</v>
      </c>
      <c r="K188" s="56" t="s">
        <v>34</v>
      </c>
      <c r="L188" s="56" t="s">
        <v>34</v>
      </c>
      <c r="M188" s="59" t="s">
        <v>34</v>
      </c>
      <c r="N188" s="59" t="s">
        <v>34</v>
      </c>
      <c r="O188" s="59" t="s">
        <v>34</v>
      </c>
      <c r="P188" s="59" t="s">
        <v>34</v>
      </c>
      <c r="Q188" s="59" t="s">
        <v>34</v>
      </c>
      <c r="R188" s="59" t="s">
        <v>34</v>
      </c>
      <c r="S188" s="58" t="str">
        <f>IF(ISNA(VLOOKUP($A188,processing!$A:$B,1,0)), "no", "yes")</f>
        <v>yes</v>
      </c>
      <c r="T188" s="58" t="str">
        <f>IF(ISNA(VLOOKUP($A188,outputs!$A:$B,1,0)), "no", "yes")</f>
        <v>yes</v>
      </c>
      <c r="U188" s="58" t="str">
        <f>IF(ISNA(VLOOKUP($A188,accuracy!$A:$B,1,0)), "no", "yes")</f>
        <v>yes</v>
      </c>
      <c r="V188" s="58" t="str">
        <f t="array" ref="V188">INDEX(publications!$A$1:$A$319, MATCH($B188, publications!$B$1:$B$319, 0))</f>
        <v>Amaury</v>
      </c>
    </row>
    <row r="189" spans="1:22" ht="13">
      <c r="A189" s="8" t="str">
        <f>CONCATENATE(VLOOKUP($B189,publications!$B:$D,3,0), ".", $C189)</f>
        <v>5MLZ39V2.1</v>
      </c>
      <c r="B189" s="46" t="s">
        <v>1571</v>
      </c>
      <c r="C189" s="54">
        <f t="shared" si="0"/>
        <v>1</v>
      </c>
      <c r="D189" s="46" t="s">
        <v>1931</v>
      </c>
      <c r="E189" s="46" t="s">
        <v>1697</v>
      </c>
      <c r="F189" s="46" t="s">
        <v>22</v>
      </c>
      <c r="G189" s="46" t="s">
        <v>2463</v>
      </c>
      <c r="H189" s="46">
        <v>1953</v>
      </c>
      <c r="I189" s="46">
        <v>1954</v>
      </c>
      <c r="J189" s="46" t="s">
        <v>2265</v>
      </c>
      <c r="K189" s="56" t="s">
        <v>34</v>
      </c>
      <c r="L189" s="60" t="s">
        <v>34</v>
      </c>
      <c r="M189" s="59" t="s">
        <v>34</v>
      </c>
      <c r="N189" s="57" t="s">
        <v>2464</v>
      </c>
      <c r="O189" s="56">
        <v>1600</v>
      </c>
      <c r="P189" s="46" t="s">
        <v>2315</v>
      </c>
      <c r="Q189" s="59" t="s">
        <v>34</v>
      </c>
      <c r="R189" s="59" t="s">
        <v>34</v>
      </c>
      <c r="S189" s="58" t="str">
        <f>IF(ISNA(VLOOKUP($A189,processing!$A:$B,1,0)), "no", "yes")</f>
        <v>yes</v>
      </c>
      <c r="T189" s="58" t="str">
        <f>IF(ISNA(VLOOKUP($A189,outputs!$A:$B,1,0)), "no", "yes")</f>
        <v>yes</v>
      </c>
      <c r="U189" s="58" t="str">
        <f>IF(ISNA(VLOOKUP($A189,accuracy!$A:$B,1,0)), "no", "yes")</f>
        <v>yes</v>
      </c>
      <c r="V189" s="58" t="str">
        <f t="array" ref="V189">INDEX(publications!$A$1:$A$319, MATCH($B189, publications!$B$1:$B$319, 0))</f>
        <v>Livia</v>
      </c>
    </row>
    <row r="190" spans="1:22" ht="13">
      <c r="A190" s="8" t="str">
        <f>CONCATENATE(VLOOKUP($B190,publications!$B:$D,3,0), ".", $C190)</f>
        <v>D6TCSWWR.1</v>
      </c>
      <c r="B190" s="46" t="s">
        <v>1573</v>
      </c>
      <c r="C190" s="54">
        <f t="shared" si="0"/>
        <v>1</v>
      </c>
      <c r="D190" s="46" t="s">
        <v>1931</v>
      </c>
      <c r="E190" s="46" t="s">
        <v>2428</v>
      </c>
      <c r="F190" s="46" t="s">
        <v>2256</v>
      </c>
      <c r="G190" s="46" t="s">
        <v>2465</v>
      </c>
      <c r="H190" s="46">
        <v>1959</v>
      </c>
      <c r="I190" s="46">
        <v>1959</v>
      </c>
      <c r="J190" s="46" t="s">
        <v>2265</v>
      </c>
      <c r="K190" s="56" t="s">
        <v>34</v>
      </c>
      <c r="L190" s="60" t="s">
        <v>34</v>
      </c>
      <c r="M190" s="59" t="s">
        <v>34</v>
      </c>
      <c r="N190" s="66" t="s">
        <v>2271</v>
      </c>
      <c r="O190" s="56">
        <v>12</v>
      </c>
      <c r="P190" s="46" t="s">
        <v>2260</v>
      </c>
      <c r="Q190" s="56">
        <v>3</v>
      </c>
      <c r="R190" s="59" t="s">
        <v>34</v>
      </c>
      <c r="S190" s="58" t="str">
        <f>IF(ISNA(VLOOKUP($A190,processing!$A:$B,1,0)), "no", "yes")</f>
        <v>yes</v>
      </c>
      <c r="T190" s="58" t="str">
        <f>IF(ISNA(VLOOKUP($A190,outputs!$A:$B,1,0)), "no", "yes")</f>
        <v>yes</v>
      </c>
      <c r="U190" s="58" t="str">
        <f>IF(ISNA(VLOOKUP($A190,accuracy!$A:$B,1,0)), "no", "yes")</f>
        <v>yes</v>
      </c>
      <c r="V190" s="58" t="str">
        <f t="array" ref="V190">INDEX(publications!$A$1:$A$319, MATCH($B190, publications!$B$1:$B$319, 0))</f>
        <v>Livia</v>
      </c>
    </row>
    <row r="191" spans="1:22" ht="13">
      <c r="A191" s="8" t="str">
        <f>CONCATENATE(VLOOKUP($B191,publications!$B:$D,3,0), ".", $C191)</f>
        <v>D6TCSWWR.2</v>
      </c>
      <c r="B191" s="46" t="s">
        <v>1573</v>
      </c>
      <c r="C191" s="54">
        <f t="shared" si="0"/>
        <v>2</v>
      </c>
      <c r="D191" s="46" t="s">
        <v>1931</v>
      </c>
      <c r="E191" s="46" t="s">
        <v>2428</v>
      </c>
      <c r="F191" s="46" t="s">
        <v>2256</v>
      </c>
      <c r="G191" s="46" t="s">
        <v>2465</v>
      </c>
      <c r="H191" s="46">
        <v>1969</v>
      </c>
      <c r="I191" s="46">
        <v>1969</v>
      </c>
      <c r="J191" s="46" t="s">
        <v>2265</v>
      </c>
      <c r="K191" s="56" t="s">
        <v>34</v>
      </c>
      <c r="L191" s="60" t="s">
        <v>34</v>
      </c>
      <c r="M191" s="59" t="s">
        <v>34</v>
      </c>
      <c r="N191" s="66" t="s">
        <v>2356</v>
      </c>
      <c r="O191" s="56">
        <v>12</v>
      </c>
      <c r="P191" s="46" t="s">
        <v>2260</v>
      </c>
      <c r="Q191" s="56">
        <v>3</v>
      </c>
      <c r="R191" s="59" t="s">
        <v>34</v>
      </c>
      <c r="S191" s="58" t="str">
        <f>IF(ISNA(VLOOKUP($A191,processing!$A:$B,1,0)), "no", "yes")</f>
        <v>yes</v>
      </c>
      <c r="T191" s="58" t="str">
        <f>IF(ISNA(VLOOKUP($A191,outputs!$A:$B,1,0)), "no", "yes")</f>
        <v>yes</v>
      </c>
      <c r="U191" s="58" t="str">
        <f>IF(ISNA(VLOOKUP($A191,accuracy!$A:$B,1,0)), "no", "yes")</f>
        <v>yes</v>
      </c>
      <c r="V191" s="58" t="str">
        <f t="array" ref="V191">INDEX(publications!$A$1:$A$319, MATCH($B191, publications!$B$1:$B$319, 0))</f>
        <v>Livia</v>
      </c>
    </row>
    <row r="192" spans="1:22" ht="13">
      <c r="A192" s="8" t="str">
        <f>CONCATENATE(VLOOKUP($B192,publications!$B:$D,3,0), ".", $C192)</f>
        <v>D6TCSWWR.3</v>
      </c>
      <c r="B192" s="46" t="s">
        <v>1573</v>
      </c>
      <c r="C192" s="54">
        <f t="shared" si="0"/>
        <v>3</v>
      </c>
      <c r="D192" s="46" t="s">
        <v>1931</v>
      </c>
      <c r="E192" s="46" t="s">
        <v>2428</v>
      </c>
      <c r="F192" s="46" t="s">
        <v>2256</v>
      </c>
      <c r="G192" s="46" t="s">
        <v>2465</v>
      </c>
      <c r="H192" s="46">
        <v>1980</v>
      </c>
      <c r="I192" s="46">
        <v>1980</v>
      </c>
      <c r="J192" s="46" t="s">
        <v>2265</v>
      </c>
      <c r="K192" s="56" t="s">
        <v>34</v>
      </c>
      <c r="L192" s="60" t="s">
        <v>34</v>
      </c>
      <c r="M192" s="59" t="s">
        <v>34</v>
      </c>
      <c r="N192" s="66" t="s">
        <v>2271</v>
      </c>
      <c r="O192" s="56">
        <v>12</v>
      </c>
      <c r="P192" s="46" t="s">
        <v>2260</v>
      </c>
      <c r="Q192" s="56">
        <v>3</v>
      </c>
      <c r="R192" s="59" t="s">
        <v>34</v>
      </c>
      <c r="S192" s="58" t="str">
        <f>IF(ISNA(VLOOKUP($A192,processing!$A:$B,1,0)), "no", "yes")</f>
        <v>yes</v>
      </c>
      <c r="T192" s="58" t="str">
        <f>IF(ISNA(VLOOKUP($A192,outputs!$A:$B,1,0)), "no", "yes")</f>
        <v>yes</v>
      </c>
      <c r="U192" s="58" t="str">
        <f>IF(ISNA(VLOOKUP($A192,accuracy!$A:$B,1,0)), "no", "yes")</f>
        <v>yes</v>
      </c>
      <c r="V192" s="58" t="str">
        <f t="array" ref="V192">INDEX(publications!$A$1:$A$319, MATCH($B192, publications!$B$1:$B$319, 0))</f>
        <v>Livia</v>
      </c>
    </row>
    <row r="193" spans="1:22" ht="13">
      <c r="A193" s="8" t="str">
        <f>CONCATENATE(VLOOKUP($B193,publications!$B:$D,3,0), ".", $C193)</f>
        <v>D6TCSWWR.4</v>
      </c>
      <c r="B193" s="46" t="s">
        <v>1573</v>
      </c>
      <c r="C193" s="54">
        <f t="shared" si="0"/>
        <v>4</v>
      </c>
      <c r="D193" s="46" t="s">
        <v>1931</v>
      </c>
      <c r="E193" s="46" t="s">
        <v>2428</v>
      </c>
      <c r="F193" s="46" t="s">
        <v>2256</v>
      </c>
      <c r="G193" s="46" t="s">
        <v>2465</v>
      </c>
      <c r="H193" s="46">
        <v>1990</v>
      </c>
      <c r="I193" s="46">
        <v>1990</v>
      </c>
      <c r="J193" s="46" t="s">
        <v>2265</v>
      </c>
      <c r="K193" s="56" t="s">
        <v>34</v>
      </c>
      <c r="L193" s="60" t="s">
        <v>34</v>
      </c>
      <c r="M193" s="59" t="s">
        <v>34</v>
      </c>
      <c r="N193" s="66" t="s">
        <v>2271</v>
      </c>
      <c r="O193" s="56">
        <v>12</v>
      </c>
      <c r="P193" s="46" t="s">
        <v>2260</v>
      </c>
      <c r="Q193" s="56">
        <v>3</v>
      </c>
      <c r="R193" s="59" t="s">
        <v>34</v>
      </c>
      <c r="S193" s="58" t="str">
        <f>IF(ISNA(VLOOKUP($A193,processing!$A:$B,1,0)), "no", "yes")</f>
        <v>yes</v>
      </c>
      <c r="T193" s="58" t="str">
        <f>IF(ISNA(VLOOKUP($A193,outputs!$A:$B,1,0)), "no", "yes")</f>
        <v>yes</v>
      </c>
      <c r="U193" s="58" t="str">
        <f>IF(ISNA(VLOOKUP($A193,accuracy!$A:$B,1,0)), "no", "yes")</f>
        <v>yes</v>
      </c>
      <c r="V193" s="58" t="str">
        <f t="array" ref="V193">INDEX(publications!$A$1:$A$319, MATCH($B193, publications!$B$1:$B$319, 0))</f>
        <v>Livia</v>
      </c>
    </row>
    <row r="194" spans="1:22" ht="13">
      <c r="A194" s="8" t="str">
        <f>CONCATENATE(VLOOKUP($B194,publications!$B:$D,3,0), ".", $C194)</f>
        <v>D6TCSWWR.5</v>
      </c>
      <c r="B194" s="46" t="s">
        <v>1573</v>
      </c>
      <c r="C194" s="54">
        <f t="shared" si="0"/>
        <v>5</v>
      </c>
      <c r="D194" s="46" t="s">
        <v>1931</v>
      </c>
      <c r="E194" s="46" t="s">
        <v>2428</v>
      </c>
      <c r="F194" s="46" t="s">
        <v>2256</v>
      </c>
      <c r="G194" s="46" t="s">
        <v>2465</v>
      </c>
      <c r="H194" s="46">
        <v>1999</v>
      </c>
      <c r="I194" s="46">
        <v>1999</v>
      </c>
      <c r="J194" s="46" t="s">
        <v>2265</v>
      </c>
      <c r="K194" s="56" t="s">
        <v>34</v>
      </c>
      <c r="L194" s="60" t="s">
        <v>34</v>
      </c>
      <c r="M194" s="59" t="s">
        <v>34</v>
      </c>
      <c r="N194" s="66" t="s">
        <v>2271</v>
      </c>
      <c r="O194" s="56">
        <v>12</v>
      </c>
      <c r="P194" s="46" t="s">
        <v>2260</v>
      </c>
      <c r="Q194" s="56">
        <v>4</v>
      </c>
      <c r="R194" s="59" t="s">
        <v>34</v>
      </c>
      <c r="S194" s="58" t="str">
        <f>IF(ISNA(VLOOKUP($A194,processing!$A:$B,1,0)), "no", "yes")</f>
        <v>yes</v>
      </c>
      <c r="T194" s="58" t="str">
        <f>IF(ISNA(VLOOKUP($A194,outputs!$A:$B,1,0)), "no", "yes")</f>
        <v>yes</v>
      </c>
      <c r="U194" s="58" t="str">
        <f>IF(ISNA(VLOOKUP($A194,accuracy!$A:$B,1,0)), "no", "yes")</f>
        <v>yes</v>
      </c>
      <c r="V194" s="58" t="str">
        <f t="array" ref="V194">INDEX(publications!$A$1:$A$319, MATCH($B194, publications!$B$1:$B$319, 0))</f>
        <v>Livia</v>
      </c>
    </row>
    <row r="195" spans="1:22" ht="13">
      <c r="A195" s="8" t="str">
        <f>CONCATENATE(VLOOKUP($B195,publications!$B:$D,3,0), ".", $C195)</f>
        <v>ZP22ZXGG.1</v>
      </c>
      <c r="B195" s="46" t="s">
        <v>1575</v>
      </c>
      <c r="C195" s="54">
        <f t="shared" si="0"/>
        <v>1</v>
      </c>
      <c r="D195" s="46" t="s">
        <v>1931</v>
      </c>
      <c r="E195" s="46" t="s">
        <v>2466</v>
      </c>
      <c r="F195" s="46" t="s">
        <v>2256</v>
      </c>
      <c r="G195" s="46" t="s">
        <v>34</v>
      </c>
      <c r="H195" s="46">
        <v>1962</v>
      </c>
      <c r="I195" s="46">
        <v>2004</v>
      </c>
      <c r="J195" s="46" t="s">
        <v>2265</v>
      </c>
      <c r="K195" s="56" t="s">
        <v>34</v>
      </c>
      <c r="L195" s="60" t="s">
        <v>34</v>
      </c>
      <c r="M195" s="59" t="s">
        <v>34</v>
      </c>
      <c r="N195" s="59" t="s">
        <v>34</v>
      </c>
      <c r="O195" s="56">
        <v>17</v>
      </c>
      <c r="P195" s="46" t="s">
        <v>2260</v>
      </c>
      <c r="Q195" s="59" t="s">
        <v>2467</v>
      </c>
      <c r="R195" s="46" t="s">
        <v>2468</v>
      </c>
      <c r="S195" s="58" t="str">
        <f>IF(ISNA(VLOOKUP($A195,processing!$A:$B,1,0)), "no", "yes")</f>
        <v>yes</v>
      </c>
      <c r="T195" s="58" t="str">
        <f>IF(ISNA(VLOOKUP($A195,outputs!$A:$B,1,0)), "no", "yes")</f>
        <v>yes</v>
      </c>
      <c r="U195" s="58" t="str">
        <f>IF(ISNA(VLOOKUP($A195,accuracy!$A:$B,1,0)), "no", "yes")</f>
        <v>yes</v>
      </c>
      <c r="V195" s="58" t="str">
        <f t="array" ref="V195">INDEX(publications!$A$1:$A$319, MATCH($B195, publications!$B$1:$B$319, 0))</f>
        <v>Camillo</v>
      </c>
    </row>
    <row r="196" spans="1:22" ht="13">
      <c r="A196" s="8" t="str">
        <f>CONCATENATE(VLOOKUP($B196,publications!$B:$D,3,0), ".", $C196)</f>
        <v>UKJUNZNC.1</v>
      </c>
      <c r="B196" s="46" t="s">
        <v>1577</v>
      </c>
      <c r="C196" s="54">
        <f t="shared" si="0"/>
        <v>1</v>
      </c>
      <c r="D196" s="46" t="s">
        <v>1931</v>
      </c>
      <c r="E196" s="46" t="s">
        <v>2469</v>
      </c>
      <c r="F196" s="46" t="s">
        <v>2256</v>
      </c>
      <c r="G196" s="46" t="s">
        <v>2470</v>
      </c>
      <c r="H196" s="46">
        <v>1978</v>
      </c>
      <c r="I196" s="46">
        <v>1987</v>
      </c>
      <c r="J196" s="46" t="s">
        <v>2265</v>
      </c>
      <c r="K196" s="56">
        <v>13000</v>
      </c>
      <c r="L196" s="56" t="s">
        <v>2266</v>
      </c>
      <c r="M196" s="56">
        <v>2.1</v>
      </c>
      <c r="N196" s="57" t="s">
        <v>2471</v>
      </c>
      <c r="O196" s="56">
        <v>14</v>
      </c>
      <c r="P196" s="46" t="s">
        <v>2260</v>
      </c>
      <c r="Q196" s="56">
        <v>3500</v>
      </c>
      <c r="R196" s="46" t="s">
        <v>2472</v>
      </c>
      <c r="S196" s="58" t="str">
        <f>IF(ISNA(VLOOKUP($A196,processing!$A:$B,1,0)), "no", "yes")</f>
        <v>yes</v>
      </c>
      <c r="T196" s="58" t="str">
        <f>IF(ISNA(VLOOKUP($A196,outputs!$A:$B,1,0)), "no", "yes")</f>
        <v>yes</v>
      </c>
      <c r="U196" s="58" t="str">
        <f>IF(ISNA(VLOOKUP($A196,accuracy!$A:$B,1,0)), "no", "yes")</f>
        <v>yes</v>
      </c>
      <c r="V196" s="58" t="str">
        <f t="array" ref="V196">INDEX(publications!$A$1:$A$319, MATCH($B196, publications!$B$1:$B$319, 0))</f>
        <v>Melanie</v>
      </c>
    </row>
    <row r="197" spans="1:22" ht="13">
      <c r="A197" s="8" t="str">
        <f>CONCATENATE(VLOOKUP($B197,publications!$B:$D,3,0), ".", $C197)</f>
        <v>K6MS44VU.1</v>
      </c>
      <c r="B197" s="46" t="s">
        <v>1579</v>
      </c>
      <c r="C197" s="54">
        <f t="shared" si="0"/>
        <v>1</v>
      </c>
      <c r="D197" s="46" t="s">
        <v>1931</v>
      </c>
      <c r="E197" s="46" t="s">
        <v>2473</v>
      </c>
      <c r="F197" s="46" t="s">
        <v>2256</v>
      </c>
      <c r="G197" s="46" t="s">
        <v>2474</v>
      </c>
      <c r="H197" s="46">
        <v>1994</v>
      </c>
      <c r="I197" s="46">
        <v>1994</v>
      </c>
      <c r="J197" s="46" t="s">
        <v>2291</v>
      </c>
      <c r="K197" s="56" t="s">
        <v>34</v>
      </c>
      <c r="L197" s="60" t="s">
        <v>34</v>
      </c>
      <c r="M197" s="56">
        <v>0.3</v>
      </c>
      <c r="N197" s="61" t="s">
        <v>2475</v>
      </c>
      <c r="O197" s="56">
        <v>1000</v>
      </c>
      <c r="P197" s="46" t="s">
        <v>2315</v>
      </c>
      <c r="Q197" s="56">
        <v>4</v>
      </c>
      <c r="R197" s="59" t="s">
        <v>34</v>
      </c>
      <c r="S197" s="58" t="str">
        <f>IF(ISNA(VLOOKUP($A197,processing!$A:$B,1,0)), "no", "yes")</f>
        <v>yes</v>
      </c>
      <c r="T197" s="58" t="str">
        <f>IF(ISNA(VLOOKUP($A197,outputs!$A:$B,1,0)), "no", "yes")</f>
        <v>yes</v>
      </c>
      <c r="U197" s="58" t="str">
        <f>IF(ISNA(VLOOKUP($A197,accuracy!$A:$B,1,0)), "no", "yes")</f>
        <v>yes</v>
      </c>
      <c r="V197" s="58" t="str">
        <f t="array" ref="V197">INDEX(publications!$A$1:$A$319, MATCH($B197, publications!$B$1:$B$319, 0))</f>
        <v>Livia</v>
      </c>
    </row>
    <row r="198" spans="1:22" ht="13">
      <c r="A198" s="8" t="str">
        <f>CONCATENATE(VLOOKUP($B198,publications!$B:$D,3,0), ".", $C198)</f>
        <v>K6MS44VU.2</v>
      </c>
      <c r="B198" s="46" t="s">
        <v>1579</v>
      </c>
      <c r="C198" s="54">
        <f t="shared" si="0"/>
        <v>2</v>
      </c>
      <c r="D198" s="46" t="s">
        <v>1931</v>
      </c>
      <c r="E198" s="46" t="s">
        <v>2473</v>
      </c>
      <c r="F198" s="46" t="s">
        <v>2256</v>
      </c>
      <c r="G198" s="46" t="s">
        <v>2474</v>
      </c>
      <c r="H198" s="46">
        <v>1958</v>
      </c>
      <c r="I198" s="46">
        <v>1958</v>
      </c>
      <c r="J198" s="46" t="s">
        <v>2291</v>
      </c>
      <c r="K198" s="56" t="s">
        <v>34</v>
      </c>
      <c r="L198" s="60" t="s">
        <v>34</v>
      </c>
      <c r="M198" s="56">
        <v>1.2</v>
      </c>
      <c r="N198" s="61" t="s">
        <v>2476</v>
      </c>
      <c r="O198" s="56">
        <v>1000</v>
      </c>
      <c r="P198" s="46" t="s">
        <v>2315</v>
      </c>
      <c r="Q198" s="56">
        <v>6</v>
      </c>
      <c r="R198" s="46" t="s">
        <v>2477</v>
      </c>
      <c r="S198" s="58" t="str">
        <f>IF(ISNA(VLOOKUP($A198,processing!$A:$B,1,0)), "no", "yes")</f>
        <v>yes</v>
      </c>
      <c r="T198" s="58" t="str">
        <f>IF(ISNA(VLOOKUP($A198,outputs!$A:$B,1,0)), "no", "yes")</f>
        <v>yes</v>
      </c>
      <c r="U198" s="58" t="str">
        <f>IF(ISNA(VLOOKUP($A198,accuracy!$A:$B,1,0)), "no", "yes")</f>
        <v>yes</v>
      </c>
      <c r="V198" s="58" t="str">
        <f t="array" ref="V198">INDEX(publications!$A$1:$A$319, MATCH($B198, publications!$B$1:$B$319, 0))</f>
        <v>Livia</v>
      </c>
    </row>
    <row r="199" spans="1:22" ht="13">
      <c r="A199" s="8" t="str">
        <f>CONCATENATE(VLOOKUP($B199,publications!$B:$D,3,0), ".", $C199)</f>
        <v>K6MS44VU.3</v>
      </c>
      <c r="B199" s="46" t="s">
        <v>1579</v>
      </c>
      <c r="C199" s="54">
        <f t="shared" si="0"/>
        <v>3</v>
      </c>
      <c r="D199" s="46" t="s">
        <v>1931</v>
      </c>
      <c r="E199" s="46" t="s">
        <v>2473</v>
      </c>
      <c r="F199" s="46" t="s">
        <v>2256</v>
      </c>
      <c r="G199" s="46" t="s">
        <v>2474</v>
      </c>
      <c r="H199" s="46">
        <v>1986</v>
      </c>
      <c r="I199" s="46">
        <v>1986</v>
      </c>
      <c r="J199" s="46" t="s">
        <v>2291</v>
      </c>
      <c r="K199" s="56" t="s">
        <v>34</v>
      </c>
      <c r="L199" s="60" t="s">
        <v>34</v>
      </c>
      <c r="M199" s="56">
        <v>1.2</v>
      </c>
      <c r="N199" s="61" t="s">
        <v>2476</v>
      </c>
      <c r="O199" s="56">
        <v>1000</v>
      </c>
      <c r="P199" s="46" t="s">
        <v>2315</v>
      </c>
      <c r="Q199" s="56">
        <v>6</v>
      </c>
      <c r="R199" s="59" t="s">
        <v>34</v>
      </c>
      <c r="S199" s="58" t="str">
        <f>IF(ISNA(VLOOKUP($A199,processing!$A:$B,1,0)), "no", "yes")</f>
        <v>yes</v>
      </c>
      <c r="T199" s="58" t="str">
        <f>IF(ISNA(VLOOKUP($A199,outputs!$A:$B,1,0)), "no", "yes")</f>
        <v>yes</v>
      </c>
      <c r="U199" s="58" t="str">
        <f>IF(ISNA(VLOOKUP($A199,accuracy!$A:$B,1,0)), "no", "yes")</f>
        <v>yes</v>
      </c>
      <c r="V199" s="58" t="str">
        <f t="array" ref="V199">INDEX(publications!$A$1:$A$319, MATCH($B199, publications!$B$1:$B$319, 0))</f>
        <v>Livia</v>
      </c>
    </row>
    <row r="200" spans="1:22" ht="13">
      <c r="A200" s="8" t="str">
        <f>CONCATENATE(VLOOKUP($B200,publications!$B:$D,3,0), ".", $C200)</f>
        <v>FFRWPF9M.1</v>
      </c>
      <c r="B200" s="46" t="s">
        <v>1581</v>
      </c>
      <c r="C200" s="54">
        <f t="shared" si="0"/>
        <v>1</v>
      </c>
      <c r="D200" s="46" t="s">
        <v>1931</v>
      </c>
      <c r="E200" s="46" t="s">
        <v>2466</v>
      </c>
      <c r="F200" s="46" t="s">
        <v>2256</v>
      </c>
      <c r="G200" s="46" t="s">
        <v>2478</v>
      </c>
      <c r="H200" s="46">
        <v>1959</v>
      </c>
      <c r="I200" s="46">
        <v>1959</v>
      </c>
      <c r="J200" s="46" t="s">
        <v>2291</v>
      </c>
      <c r="K200" s="56" t="s">
        <v>34</v>
      </c>
      <c r="L200" s="56" t="s">
        <v>34</v>
      </c>
      <c r="M200" s="56">
        <v>0.2</v>
      </c>
      <c r="N200" s="57" t="s">
        <v>2323</v>
      </c>
      <c r="O200" s="59" t="s">
        <v>34</v>
      </c>
      <c r="P200" s="59" t="s">
        <v>34</v>
      </c>
      <c r="Q200" s="59" t="s">
        <v>34</v>
      </c>
      <c r="R200" s="59" t="s">
        <v>34</v>
      </c>
      <c r="S200" s="58" t="str">
        <f>IF(ISNA(VLOOKUP($A200,processing!$A:$B,1,0)), "no", "yes")</f>
        <v>yes</v>
      </c>
      <c r="T200" s="58" t="str">
        <f>IF(ISNA(VLOOKUP($A200,outputs!$A:$B,1,0)), "no", "yes")</f>
        <v>yes</v>
      </c>
      <c r="U200" s="58" t="str">
        <f>IF(ISNA(VLOOKUP($A200,accuracy!$A:$B,1,0)), "no", "yes")</f>
        <v>yes</v>
      </c>
      <c r="V200" s="58" t="str">
        <f t="array" ref="V200">INDEX(publications!$A$1:$A$319, MATCH($B200, publications!$B$1:$B$319, 0))</f>
        <v>Anette</v>
      </c>
    </row>
    <row r="201" spans="1:22" ht="13">
      <c r="A201" s="8" t="str">
        <f>CONCATENATE(VLOOKUP($B201,publications!$B:$D,3,0), ".", $C201)</f>
        <v>FFRWPF9M.2</v>
      </c>
      <c r="B201" s="46" t="s">
        <v>1581</v>
      </c>
      <c r="C201" s="54">
        <f t="shared" si="0"/>
        <v>2</v>
      </c>
      <c r="D201" s="46" t="s">
        <v>1931</v>
      </c>
      <c r="E201" s="46" t="s">
        <v>2466</v>
      </c>
      <c r="F201" s="46" t="s">
        <v>2256</v>
      </c>
      <c r="G201" s="46" t="s">
        <v>2479</v>
      </c>
      <c r="H201" s="46">
        <v>1972</v>
      </c>
      <c r="I201" s="46">
        <v>1972</v>
      </c>
      <c r="J201" s="46" t="s">
        <v>2291</v>
      </c>
      <c r="K201" s="56" t="s">
        <v>34</v>
      </c>
      <c r="L201" s="56" t="s">
        <v>34</v>
      </c>
      <c r="M201" s="56">
        <v>0.2</v>
      </c>
      <c r="N201" s="57" t="s">
        <v>2323</v>
      </c>
      <c r="O201" s="59" t="s">
        <v>34</v>
      </c>
      <c r="P201" s="59" t="s">
        <v>34</v>
      </c>
      <c r="Q201" s="59" t="s">
        <v>34</v>
      </c>
      <c r="R201" s="59" t="s">
        <v>34</v>
      </c>
      <c r="S201" s="58" t="str">
        <f>IF(ISNA(VLOOKUP($A201,processing!$A:$B,1,0)), "no", "yes")</f>
        <v>yes</v>
      </c>
      <c r="T201" s="58" t="str">
        <f>IF(ISNA(VLOOKUP($A201,outputs!$A:$B,1,0)), "no", "yes")</f>
        <v>yes</v>
      </c>
      <c r="U201" s="58" t="str">
        <f>IF(ISNA(VLOOKUP($A201,accuracy!$A:$B,1,0)), "no", "yes")</f>
        <v>yes</v>
      </c>
      <c r="V201" s="58" t="str">
        <f t="array" ref="V201">INDEX(publications!$A$1:$A$319, MATCH($B201, publications!$B$1:$B$319, 0))</f>
        <v>Anette</v>
      </c>
    </row>
    <row r="202" spans="1:22" ht="13">
      <c r="A202" s="8" t="str">
        <f>CONCATENATE(VLOOKUP($B202,publications!$B:$D,3,0), ".", $C202)</f>
        <v>FFRWPF9M.3</v>
      </c>
      <c r="B202" s="46" t="s">
        <v>1581</v>
      </c>
      <c r="C202" s="54">
        <f t="shared" si="0"/>
        <v>3</v>
      </c>
      <c r="D202" s="46" t="s">
        <v>1931</v>
      </c>
      <c r="E202" s="46" t="s">
        <v>2480</v>
      </c>
      <c r="F202" s="46" t="s">
        <v>2256</v>
      </c>
      <c r="G202" s="46" t="s">
        <v>2481</v>
      </c>
      <c r="H202" s="46">
        <v>1987</v>
      </c>
      <c r="I202" s="46">
        <v>1987</v>
      </c>
      <c r="J202" s="46" t="s">
        <v>2291</v>
      </c>
      <c r="K202" s="56" t="s">
        <v>34</v>
      </c>
      <c r="L202" s="56" t="s">
        <v>34</v>
      </c>
      <c r="M202" s="56">
        <v>0.2</v>
      </c>
      <c r="N202" s="57" t="s">
        <v>2482</v>
      </c>
      <c r="O202" s="59" t="s">
        <v>34</v>
      </c>
      <c r="P202" s="59" t="s">
        <v>34</v>
      </c>
      <c r="Q202" s="59" t="s">
        <v>34</v>
      </c>
      <c r="R202" s="59" t="s">
        <v>34</v>
      </c>
      <c r="S202" s="58" t="str">
        <f>IF(ISNA(VLOOKUP($A202,processing!$A:$B,1,0)), "no", "yes")</f>
        <v>yes</v>
      </c>
      <c r="T202" s="58" t="str">
        <f>IF(ISNA(VLOOKUP($A202,outputs!$A:$B,1,0)), "no", "yes")</f>
        <v>yes</v>
      </c>
      <c r="U202" s="58" t="str">
        <f>IF(ISNA(VLOOKUP($A202,accuracy!$A:$B,1,0)), "no", "yes")</f>
        <v>yes</v>
      </c>
      <c r="V202" s="58" t="str">
        <f t="array" ref="V202">INDEX(publications!$A$1:$A$319, MATCH($B202, publications!$B$1:$B$319, 0))</f>
        <v>Anette</v>
      </c>
    </row>
    <row r="203" spans="1:22" ht="13">
      <c r="A203" s="8" t="str">
        <f>CONCATENATE(VLOOKUP($B203,publications!$B:$D,3,0), ".", $C203)</f>
        <v>FFRWPF9M.4</v>
      </c>
      <c r="B203" s="46" t="s">
        <v>1581</v>
      </c>
      <c r="C203" s="54">
        <f t="shared" si="0"/>
        <v>4</v>
      </c>
      <c r="D203" s="46" t="s">
        <v>1931</v>
      </c>
      <c r="E203" s="46" t="s">
        <v>2480</v>
      </c>
      <c r="F203" s="46" t="s">
        <v>2256</v>
      </c>
      <c r="G203" s="46" t="s">
        <v>2481</v>
      </c>
      <c r="H203" s="46">
        <v>1987</v>
      </c>
      <c r="I203" s="46">
        <v>1987</v>
      </c>
      <c r="J203" s="46" t="s">
        <v>2291</v>
      </c>
      <c r="K203" s="56" t="s">
        <v>34</v>
      </c>
      <c r="L203" s="56" t="s">
        <v>34</v>
      </c>
      <c r="M203" s="56">
        <v>0.2</v>
      </c>
      <c r="N203" s="57" t="s">
        <v>2482</v>
      </c>
      <c r="O203" s="59" t="s">
        <v>34</v>
      </c>
      <c r="P203" s="59" t="s">
        <v>34</v>
      </c>
      <c r="Q203" s="59" t="s">
        <v>34</v>
      </c>
      <c r="R203" s="59" t="s">
        <v>34</v>
      </c>
      <c r="S203" s="58" t="str">
        <f>IF(ISNA(VLOOKUP($A203,processing!$A:$B,1,0)), "no", "yes")</f>
        <v>yes</v>
      </c>
      <c r="T203" s="58" t="str">
        <f>IF(ISNA(VLOOKUP($A203,outputs!$A:$B,1,0)), "no", "yes")</f>
        <v>yes</v>
      </c>
      <c r="U203" s="58" t="str">
        <f>IF(ISNA(VLOOKUP($A203,accuracy!$A:$B,1,0)), "no", "yes")</f>
        <v>yes</v>
      </c>
      <c r="V203" s="58" t="str">
        <f t="array" ref="V203">INDEX(publications!$A$1:$A$319, MATCH($B203, publications!$B$1:$B$319, 0))</f>
        <v>Anette</v>
      </c>
    </row>
    <row r="204" spans="1:22" ht="13">
      <c r="A204" s="8" t="str">
        <f>CONCATENATE(VLOOKUP($B204,publications!$B:$D,3,0), ".", $C204)</f>
        <v>FFRWPF9M.5</v>
      </c>
      <c r="B204" s="46" t="s">
        <v>1581</v>
      </c>
      <c r="C204" s="54">
        <f t="shared" si="0"/>
        <v>5</v>
      </c>
      <c r="D204" s="46" t="s">
        <v>1931</v>
      </c>
      <c r="E204" s="46" t="s">
        <v>2480</v>
      </c>
      <c r="F204" s="46" t="s">
        <v>2256</v>
      </c>
      <c r="G204" s="46" t="s">
        <v>2481</v>
      </c>
      <c r="H204" s="46">
        <v>1965</v>
      </c>
      <c r="I204" s="46">
        <v>1965</v>
      </c>
      <c r="J204" s="46" t="s">
        <v>2291</v>
      </c>
      <c r="K204" s="56" t="s">
        <v>34</v>
      </c>
      <c r="L204" s="56" t="s">
        <v>34</v>
      </c>
      <c r="M204" s="56">
        <v>0.4</v>
      </c>
      <c r="N204" s="57" t="s">
        <v>2271</v>
      </c>
      <c r="O204" s="59" t="s">
        <v>34</v>
      </c>
      <c r="P204" s="59" t="s">
        <v>34</v>
      </c>
      <c r="Q204" s="59" t="s">
        <v>34</v>
      </c>
      <c r="R204" s="59" t="s">
        <v>34</v>
      </c>
      <c r="S204" s="58" t="str">
        <f>IF(ISNA(VLOOKUP($A204,processing!$A:$B,1,0)), "no", "yes")</f>
        <v>yes</v>
      </c>
      <c r="T204" s="58" t="str">
        <f>IF(ISNA(VLOOKUP($A204,outputs!$A:$B,1,0)), "no", "yes")</f>
        <v>yes</v>
      </c>
      <c r="U204" s="58" t="str">
        <f>IF(ISNA(VLOOKUP($A204,accuracy!$A:$B,1,0)), "no", "yes")</f>
        <v>yes</v>
      </c>
      <c r="V204" s="58" t="str">
        <f t="array" ref="V204">INDEX(publications!$A$1:$A$319, MATCH($B204, publications!$B$1:$B$319, 0))</f>
        <v>Anette</v>
      </c>
    </row>
    <row r="205" spans="1:22" ht="13">
      <c r="A205" s="8" t="str">
        <f>CONCATENATE(VLOOKUP($B205,publications!$B:$D,3,0), ".", $C205)</f>
        <v>FFRWPF9M.6</v>
      </c>
      <c r="B205" s="46" t="s">
        <v>1581</v>
      </c>
      <c r="C205" s="54">
        <f t="shared" si="0"/>
        <v>6</v>
      </c>
      <c r="D205" s="46" t="s">
        <v>1931</v>
      </c>
      <c r="E205" s="46" t="s">
        <v>2480</v>
      </c>
      <c r="F205" s="46" t="s">
        <v>2256</v>
      </c>
      <c r="G205" s="46" t="s">
        <v>2481</v>
      </c>
      <c r="H205" s="46">
        <v>1965</v>
      </c>
      <c r="I205" s="46">
        <v>1965</v>
      </c>
      <c r="J205" s="46" t="s">
        <v>2291</v>
      </c>
      <c r="K205" s="56" t="s">
        <v>34</v>
      </c>
      <c r="L205" s="56" t="s">
        <v>34</v>
      </c>
      <c r="M205" s="56">
        <v>0.4</v>
      </c>
      <c r="N205" s="57" t="s">
        <v>2271</v>
      </c>
      <c r="O205" s="59" t="s">
        <v>34</v>
      </c>
      <c r="P205" s="59" t="s">
        <v>34</v>
      </c>
      <c r="Q205" s="59" t="s">
        <v>34</v>
      </c>
      <c r="R205" s="59" t="s">
        <v>34</v>
      </c>
      <c r="S205" s="58" t="str">
        <f>IF(ISNA(VLOOKUP($A205,processing!$A:$B,1,0)), "no", "yes")</f>
        <v>yes</v>
      </c>
      <c r="T205" s="58" t="str">
        <f>IF(ISNA(VLOOKUP($A205,outputs!$A:$B,1,0)), "no", "yes")</f>
        <v>yes</v>
      </c>
      <c r="U205" s="58" t="str">
        <f>IF(ISNA(VLOOKUP($A205,accuracy!$A:$B,1,0)), "no", "yes")</f>
        <v>yes</v>
      </c>
      <c r="V205" s="58" t="str">
        <f t="array" ref="V205">INDEX(publications!$A$1:$A$319, MATCH($B205, publications!$B$1:$B$319, 0))</f>
        <v>Anette</v>
      </c>
    </row>
    <row r="206" spans="1:22" ht="13">
      <c r="A206" s="8" t="str">
        <f>CONCATENATE(VLOOKUP($B206,publications!$B:$D,3,0), ".", $C206)</f>
        <v>FFRWPF9M.7</v>
      </c>
      <c r="B206" s="46" t="s">
        <v>1581</v>
      </c>
      <c r="C206" s="54">
        <f t="shared" si="0"/>
        <v>7</v>
      </c>
      <c r="D206" s="46" t="s">
        <v>1931</v>
      </c>
      <c r="E206" s="46" t="s">
        <v>2466</v>
      </c>
      <c r="F206" s="46" t="s">
        <v>2256</v>
      </c>
      <c r="G206" s="46" t="s">
        <v>2483</v>
      </c>
      <c r="H206" s="46">
        <v>1988</v>
      </c>
      <c r="I206" s="46">
        <v>1988</v>
      </c>
      <c r="J206" s="46" t="s">
        <v>2291</v>
      </c>
      <c r="K206" s="56" t="s">
        <v>34</v>
      </c>
      <c r="L206" s="56" t="s">
        <v>34</v>
      </c>
      <c r="M206" s="56">
        <v>0.4</v>
      </c>
      <c r="N206" s="57" t="s">
        <v>2352</v>
      </c>
      <c r="O206" s="59" t="s">
        <v>34</v>
      </c>
      <c r="P206" s="59" t="s">
        <v>34</v>
      </c>
      <c r="Q206" s="59" t="s">
        <v>34</v>
      </c>
      <c r="R206" s="59" t="s">
        <v>34</v>
      </c>
      <c r="S206" s="58" t="str">
        <f>IF(ISNA(VLOOKUP($A206,processing!$A:$B,1,0)), "no", "yes")</f>
        <v>yes</v>
      </c>
      <c r="T206" s="58" t="str">
        <f>IF(ISNA(VLOOKUP($A206,outputs!$A:$B,1,0)), "no", "yes")</f>
        <v>yes</v>
      </c>
      <c r="U206" s="58" t="str">
        <f>IF(ISNA(VLOOKUP($A206,accuracy!$A:$B,1,0)), "no", "yes")</f>
        <v>yes</v>
      </c>
      <c r="V206" s="58" t="str">
        <f t="array" ref="V206">INDEX(publications!$A$1:$A$319, MATCH($B206, publications!$B$1:$B$319, 0))</f>
        <v>Anette</v>
      </c>
    </row>
    <row r="207" spans="1:22" ht="13">
      <c r="A207" s="8" t="str">
        <f>CONCATENATE(VLOOKUP($B207,publications!$B:$D,3,0), ".", $C207)</f>
        <v>FFRWPF9M.8</v>
      </c>
      <c r="B207" s="46" t="s">
        <v>1581</v>
      </c>
      <c r="C207" s="54">
        <f t="shared" si="0"/>
        <v>8</v>
      </c>
      <c r="D207" s="46" t="s">
        <v>1931</v>
      </c>
      <c r="E207" s="46" t="s">
        <v>2466</v>
      </c>
      <c r="F207" s="46" t="s">
        <v>2256</v>
      </c>
      <c r="G207" s="46" t="s">
        <v>2478</v>
      </c>
      <c r="H207" s="46">
        <v>1959</v>
      </c>
      <c r="I207" s="46">
        <v>1959</v>
      </c>
      <c r="J207" s="46" t="s">
        <v>2291</v>
      </c>
      <c r="K207" s="56" t="s">
        <v>34</v>
      </c>
      <c r="L207" s="56" t="s">
        <v>34</v>
      </c>
      <c r="M207" s="56">
        <v>0.6</v>
      </c>
      <c r="N207" s="57" t="s">
        <v>2271</v>
      </c>
      <c r="O207" s="59" t="s">
        <v>34</v>
      </c>
      <c r="P207" s="59" t="s">
        <v>34</v>
      </c>
      <c r="Q207" s="59" t="s">
        <v>34</v>
      </c>
      <c r="R207" s="59" t="s">
        <v>34</v>
      </c>
      <c r="S207" s="58" t="str">
        <f>IF(ISNA(VLOOKUP($A207,processing!$A:$B,1,0)), "no", "yes")</f>
        <v>yes</v>
      </c>
      <c r="T207" s="58" t="str">
        <f>IF(ISNA(VLOOKUP($A207,outputs!$A:$B,1,0)), "no", "yes")</f>
        <v>yes</v>
      </c>
      <c r="U207" s="58" t="str">
        <f>IF(ISNA(VLOOKUP($A207,accuracy!$A:$B,1,0)), "no", "yes")</f>
        <v>yes</v>
      </c>
      <c r="V207" s="58" t="str">
        <f t="array" ref="V207">INDEX(publications!$A$1:$A$319, MATCH($B207, publications!$B$1:$B$319, 0))</f>
        <v>Anette</v>
      </c>
    </row>
    <row r="208" spans="1:22" ht="13">
      <c r="A208" s="8" t="str">
        <f>CONCATENATE(VLOOKUP($B208,publications!$B:$D,3,0), ".", $C208)</f>
        <v>FFRWPF9M.9</v>
      </c>
      <c r="B208" s="46" t="s">
        <v>1581</v>
      </c>
      <c r="C208" s="54">
        <f t="shared" si="0"/>
        <v>9</v>
      </c>
      <c r="D208" s="46" t="s">
        <v>1931</v>
      </c>
      <c r="E208" s="46" t="s">
        <v>2466</v>
      </c>
      <c r="F208" s="46" t="s">
        <v>2256</v>
      </c>
      <c r="G208" s="46" t="s">
        <v>2483</v>
      </c>
      <c r="H208" s="46">
        <v>1988</v>
      </c>
      <c r="I208" s="46">
        <v>1988</v>
      </c>
      <c r="J208" s="46" t="s">
        <v>2291</v>
      </c>
      <c r="K208" s="56" t="s">
        <v>34</v>
      </c>
      <c r="L208" s="56" t="s">
        <v>34</v>
      </c>
      <c r="M208" s="56">
        <v>0.9</v>
      </c>
      <c r="N208" s="57" t="s">
        <v>2484</v>
      </c>
      <c r="O208" s="59" t="s">
        <v>34</v>
      </c>
      <c r="P208" s="59" t="s">
        <v>34</v>
      </c>
      <c r="Q208" s="59" t="s">
        <v>34</v>
      </c>
      <c r="R208" s="59" t="s">
        <v>34</v>
      </c>
      <c r="S208" s="58" t="str">
        <f>IF(ISNA(VLOOKUP($A208,processing!$A:$B,1,0)), "no", "yes")</f>
        <v>yes</v>
      </c>
      <c r="T208" s="58" t="str">
        <f>IF(ISNA(VLOOKUP($A208,outputs!$A:$B,1,0)), "no", "yes")</f>
        <v>yes</v>
      </c>
      <c r="U208" s="58" t="str">
        <f>IF(ISNA(VLOOKUP($A208,accuracy!$A:$B,1,0)), "no", "yes")</f>
        <v>yes</v>
      </c>
      <c r="V208" s="58" t="str">
        <f t="array" ref="V208">INDEX(publications!$A$1:$A$319, MATCH($B208, publications!$B$1:$B$319, 0))</f>
        <v>Anette</v>
      </c>
    </row>
    <row r="209" spans="1:22" ht="13">
      <c r="A209" s="8" t="str">
        <f>CONCATENATE(VLOOKUP($B209,publications!$B:$D,3,0), ".", $C209)</f>
        <v>FFRWPF9M.10</v>
      </c>
      <c r="B209" s="46" t="s">
        <v>1581</v>
      </c>
      <c r="C209" s="54">
        <f t="shared" si="0"/>
        <v>10</v>
      </c>
      <c r="D209" s="46" t="s">
        <v>1931</v>
      </c>
      <c r="E209" s="46" t="s">
        <v>2466</v>
      </c>
      <c r="F209" s="46" t="s">
        <v>2256</v>
      </c>
      <c r="G209" s="46" t="s">
        <v>2479</v>
      </c>
      <c r="H209" s="46">
        <v>1991</v>
      </c>
      <c r="I209" s="46">
        <v>1991</v>
      </c>
      <c r="J209" s="46" t="s">
        <v>2291</v>
      </c>
      <c r="K209" s="56" t="s">
        <v>34</v>
      </c>
      <c r="L209" s="56" t="s">
        <v>34</v>
      </c>
      <c r="M209" s="56">
        <v>0.9</v>
      </c>
      <c r="N209" s="57" t="s">
        <v>2271</v>
      </c>
      <c r="O209" s="59" t="s">
        <v>34</v>
      </c>
      <c r="P209" s="59" t="s">
        <v>34</v>
      </c>
      <c r="Q209" s="59" t="s">
        <v>34</v>
      </c>
      <c r="R209" s="59" t="s">
        <v>34</v>
      </c>
      <c r="S209" s="58" t="str">
        <f>IF(ISNA(VLOOKUP($A209,processing!$A:$B,1,0)), "no", "yes")</f>
        <v>yes</v>
      </c>
      <c r="T209" s="58" t="str">
        <f>IF(ISNA(VLOOKUP($A209,outputs!$A:$B,1,0)), "no", "yes")</f>
        <v>yes</v>
      </c>
      <c r="U209" s="58" t="str">
        <f>IF(ISNA(VLOOKUP($A209,accuracy!$A:$B,1,0)), "no", "yes")</f>
        <v>yes</v>
      </c>
      <c r="V209" s="58" t="str">
        <f t="array" ref="V209">INDEX(publications!$A$1:$A$319, MATCH($B209, publications!$B$1:$B$319, 0))</f>
        <v>Anette</v>
      </c>
    </row>
    <row r="210" spans="1:22" ht="13">
      <c r="A210" s="8" t="str">
        <f>CONCATENATE(VLOOKUP($B210,publications!$B:$D,3,0), ".", $C210)</f>
        <v>BQWUAZPY.1</v>
      </c>
      <c r="B210" s="46" t="s">
        <v>1583</v>
      </c>
      <c r="C210" s="54">
        <f t="shared" si="0"/>
        <v>1</v>
      </c>
      <c r="D210" s="46" t="s">
        <v>1931</v>
      </c>
      <c r="E210" s="46" t="s">
        <v>1456</v>
      </c>
      <c r="F210" s="46" t="s">
        <v>2256</v>
      </c>
      <c r="G210" s="46" t="s">
        <v>2485</v>
      </c>
      <c r="H210" s="46">
        <v>2003</v>
      </c>
      <c r="I210" s="46">
        <v>2003</v>
      </c>
      <c r="J210" s="46" t="s">
        <v>2291</v>
      </c>
      <c r="K210" s="56" t="s">
        <v>34</v>
      </c>
      <c r="L210" s="60" t="s">
        <v>34</v>
      </c>
      <c r="M210" s="56">
        <v>0.18</v>
      </c>
      <c r="N210" s="61" t="s">
        <v>2486</v>
      </c>
      <c r="O210" s="59" t="s">
        <v>34</v>
      </c>
      <c r="P210" s="59" t="s">
        <v>34</v>
      </c>
      <c r="Q210" s="56">
        <v>14</v>
      </c>
      <c r="R210" s="46" t="s">
        <v>2487</v>
      </c>
      <c r="S210" s="58" t="str">
        <f>IF(ISNA(VLOOKUP($A210,processing!$A:$B,1,0)), "no", "yes")</f>
        <v>yes</v>
      </c>
      <c r="T210" s="58" t="str">
        <f>IF(ISNA(VLOOKUP($A210,outputs!$A:$B,1,0)), "no", "yes")</f>
        <v>yes</v>
      </c>
      <c r="U210" s="58" t="str">
        <f>IF(ISNA(VLOOKUP($A210,accuracy!$A:$B,1,0)), "no", "yes")</f>
        <v>yes</v>
      </c>
      <c r="V210" s="58" t="str">
        <f t="array" ref="V210">INDEX(publications!$A$1:$A$319, MATCH($B210, publications!$B$1:$B$319, 0))</f>
        <v>Livia</v>
      </c>
    </row>
    <row r="211" spans="1:22" ht="13">
      <c r="A211" s="8" t="str">
        <f>CONCATENATE(VLOOKUP($B211,publications!$B:$D,3,0), ".", $C211)</f>
        <v>BQWUAZPY.2</v>
      </c>
      <c r="B211" s="46" t="s">
        <v>1583</v>
      </c>
      <c r="C211" s="54">
        <f t="shared" si="0"/>
        <v>2</v>
      </c>
      <c r="D211" s="46" t="s">
        <v>1931</v>
      </c>
      <c r="E211" s="46" t="s">
        <v>1456</v>
      </c>
      <c r="F211" s="46" t="s">
        <v>2256</v>
      </c>
      <c r="G211" s="46" t="s">
        <v>2485</v>
      </c>
      <c r="H211" s="46">
        <v>1971</v>
      </c>
      <c r="I211" s="46">
        <v>1971</v>
      </c>
      <c r="J211" s="46" t="s">
        <v>2291</v>
      </c>
      <c r="K211" s="56" t="s">
        <v>34</v>
      </c>
      <c r="L211" s="60" t="s">
        <v>34</v>
      </c>
      <c r="M211" s="56">
        <v>0.19</v>
      </c>
      <c r="N211" s="61" t="s">
        <v>2259</v>
      </c>
      <c r="O211" s="59" t="s">
        <v>34</v>
      </c>
      <c r="P211" s="59" t="s">
        <v>34</v>
      </c>
      <c r="Q211" s="56">
        <v>12</v>
      </c>
      <c r="R211" s="59" t="s">
        <v>2487</v>
      </c>
      <c r="S211" s="58" t="str">
        <f>IF(ISNA(VLOOKUP($A211,processing!$A:$B,1,0)), "no", "yes")</f>
        <v>yes</v>
      </c>
      <c r="T211" s="58" t="str">
        <f>IF(ISNA(VLOOKUP($A211,outputs!$A:$B,1,0)), "no", "yes")</f>
        <v>yes</v>
      </c>
      <c r="U211" s="58" t="str">
        <f>IF(ISNA(VLOOKUP($A211,accuracy!$A:$B,1,0)), "no", "yes")</f>
        <v>yes</v>
      </c>
      <c r="V211" s="58" t="str">
        <f t="array" ref="V211">INDEX(publications!$A$1:$A$319, MATCH($B211, publications!$B$1:$B$319, 0))</f>
        <v>Livia</v>
      </c>
    </row>
    <row r="212" spans="1:22" ht="13">
      <c r="A212" s="8" t="str">
        <f>CONCATENATE(VLOOKUP($B212,publications!$B:$D,3,0), ".", $C212)</f>
        <v>BQWUAZPY.3</v>
      </c>
      <c r="B212" s="46" t="s">
        <v>1583</v>
      </c>
      <c r="C212" s="54">
        <f t="shared" si="0"/>
        <v>3</v>
      </c>
      <c r="D212" s="46" t="s">
        <v>1931</v>
      </c>
      <c r="E212" s="46" t="s">
        <v>1456</v>
      </c>
      <c r="F212" s="46" t="s">
        <v>2256</v>
      </c>
      <c r="G212" s="46" t="s">
        <v>2485</v>
      </c>
      <c r="H212" s="46">
        <v>1996</v>
      </c>
      <c r="I212" s="46">
        <v>1996</v>
      </c>
      <c r="J212" s="46" t="s">
        <v>2291</v>
      </c>
      <c r="K212" s="56" t="s">
        <v>34</v>
      </c>
      <c r="L212" s="60" t="s">
        <v>34</v>
      </c>
      <c r="M212" s="56">
        <v>0.36</v>
      </c>
      <c r="N212" s="61" t="s">
        <v>2378</v>
      </c>
      <c r="O212" s="59" t="s">
        <v>34</v>
      </c>
      <c r="P212" s="59" t="s">
        <v>34</v>
      </c>
      <c r="Q212" s="56">
        <v>4</v>
      </c>
      <c r="R212" s="46" t="s">
        <v>2488</v>
      </c>
      <c r="S212" s="58" t="str">
        <f>IF(ISNA(VLOOKUP($A212,processing!$A:$B,1,0)), "no", "yes")</f>
        <v>yes</v>
      </c>
      <c r="T212" s="58" t="str">
        <f>IF(ISNA(VLOOKUP($A212,outputs!$A:$B,1,0)), "no", "yes")</f>
        <v>yes</v>
      </c>
      <c r="U212" s="58" t="str">
        <f>IF(ISNA(VLOOKUP($A212,accuracy!$A:$B,1,0)), "no", "yes")</f>
        <v>yes</v>
      </c>
      <c r="V212" s="58" t="str">
        <f t="array" ref="V212">INDEX(publications!$A$1:$A$319, MATCH($B212, publications!$B$1:$B$319, 0))</f>
        <v>Livia</v>
      </c>
    </row>
    <row r="213" spans="1:22" ht="13">
      <c r="A213" s="8" t="str">
        <f>CONCATENATE(VLOOKUP($B213,publications!$B:$D,3,0), ".", $C213)</f>
        <v>K6I8E5QJ.1</v>
      </c>
      <c r="B213" s="46" t="s">
        <v>1585</v>
      </c>
      <c r="C213" s="54">
        <f t="shared" si="0"/>
        <v>1</v>
      </c>
      <c r="D213" s="46" t="s">
        <v>1950</v>
      </c>
      <c r="E213" s="46" t="s">
        <v>2296</v>
      </c>
      <c r="F213" s="46" t="s">
        <v>164</v>
      </c>
      <c r="G213" s="46" t="s">
        <v>2297</v>
      </c>
      <c r="H213" s="46">
        <v>1978</v>
      </c>
      <c r="I213" s="46">
        <v>1978</v>
      </c>
      <c r="J213" s="46" t="s">
        <v>2258</v>
      </c>
      <c r="K213" s="56" t="s">
        <v>34</v>
      </c>
      <c r="L213" s="60" t="s">
        <v>34</v>
      </c>
      <c r="M213" s="56">
        <v>6</v>
      </c>
      <c r="N213" s="59" t="s">
        <v>34</v>
      </c>
      <c r="O213" s="56">
        <v>7</v>
      </c>
      <c r="P213" s="46" t="s">
        <v>2260</v>
      </c>
      <c r="Q213" s="56">
        <v>2</v>
      </c>
      <c r="R213" s="46" t="s">
        <v>2489</v>
      </c>
      <c r="S213" s="58" t="str">
        <f>IF(ISNA(VLOOKUP($A213,processing!$A:$B,1,0)), "no", "yes")</f>
        <v>yes</v>
      </c>
      <c r="T213" s="58" t="str">
        <f>IF(ISNA(VLOOKUP($A213,outputs!$A:$B,1,0)), "no", "yes")</f>
        <v>yes</v>
      </c>
      <c r="U213" s="58" t="str">
        <f>IF(ISNA(VLOOKUP($A213,accuracy!$A:$B,1,0)), "no", "yes")</f>
        <v>yes</v>
      </c>
      <c r="V213" s="58" t="str">
        <f t="array" ref="V213">INDEX(publications!$A$1:$A$319, MATCH($B213, publications!$B$1:$B$319, 0))</f>
        <v>Melanie</v>
      </c>
    </row>
    <row r="214" spans="1:22" ht="13">
      <c r="A214" s="8" t="str">
        <f>CONCATENATE(VLOOKUP($B214,publications!$B:$D,3,0), ".", $C214)</f>
        <v>E8CED4N3.1</v>
      </c>
      <c r="B214" s="46" t="s">
        <v>1587</v>
      </c>
      <c r="C214" s="54">
        <f t="shared" si="0"/>
        <v>1</v>
      </c>
      <c r="D214" s="46" t="s">
        <v>1931</v>
      </c>
      <c r="E214" s="46" t="s">
        <v>2296</v>
      </c>
      <c r="F214" s="46" t="s">
        <v>164</v>
      </c>
      <c r="G214" s="46" t="s">
        <v>2297</v>
      </c>
      <c r="H214" s="46">
        <v>1992</v>
      </c>
      <c r="I214" s="46">
        <v>1992</v>
      </c>
      <c r="J214" s="46" t="s">
        <v>2291</v>
      </c>
      <c r="K214" s="56" t="s">
        <v>34</v>
      </c>
      <c r="L214" s="60" t="s">
        <v>34</v>
      </c>
      <c r="M214" s="59" t="s">
        <v>34</v>
      </c>
      <c r="N214" s="57" t="s">
        <v>2490</v>
      </c>
      <c r="O214" s="59" t="s">
        <v>34</v>
      </c>
      <c r="P214" s="59" t="s">
        <v>34</v>
      </c>
      <c r="Q214" s="56">
        <v>365</v>
      </c>
      <c r="R214" s="46" t="s">
        <v>2491</v>
      </c>
      <c r="S214" s="58" t="str">
        <f>IF(ISNA(VLOOKUP($A214,processing!$A:$B,1,0)), "no", "yes")</f>
        <v>yes</v>
      </c>
      <c r="T214" s="58" t="str">
        <f>IF(ISNA(VLOOKUP($A214,outputs!$A:$B,1,0)), "no", "yes")</f>
        <v>yes</v>
      </c>
      <c r="U214" s="58" t="str">
        <f>IF(ISNA(VLOOKUP($A214,accuracy!$A:$B,1,0)), "no", "yes")</f>
        <v>yes</v>
      </c>
      <c r="V214" s="58" t="str">
        <f t="array" ref="V214">INDEX(publications!$A$1:$A$319, MATCH($B214, publications!$B$1:$B$319, 0))</f>
        <v>Livia</v>
      </c>
    </row>
    <row r="215" spans="1:22" ht="13">
      <c r="A215" s="8" t="str">
        <f>CONCATENATE(VLOOKUP($B215,publications!$B:$D,3,0), ".", $C215)</f>
        <v>8AWR2PHU.1</v>
      </c>
      <c r="B215" s="46" t="s">
        <v>1589</v>
      </c>
      <c r="C215" s="54">
        <f t="shared" si="0"/>
        <v>1</v>
      </c>
      <c r="D215" s="46" t="s">
        <v>1950</v>
      </c>
      <c r="E215" s="46" t="s">
        <v>2296</v>
      </c>
      <c r="F215" s="46" t="s">
        <v>164</v>
      </c>
      <c r="G215" s="46" t="s">
        <v>2297</v>
      </c>
      <c r="H215" s="46">
        <v>1964</v>
      </c>
      <c r="I215" s="46">
        <v>1964</v>
      </c>
      <c r="J215" s="46" t="s">
        <v>2265</v>
      </c>
      <c r="K215" s="56">
        <v>185000</v>
      </c>
      <c r="L215" s="56" t="s">
        <v>34</v>
      </c>
      <c r="M215" s="56">
        <v>5</v>
      </c>
      <c r="N215" s="57" t="s">
        <v>2492</v>
      </c>
      <c r="O215" s="56">
        <v>3600</v>
      </c>
      <c r="P215" s="46" t="s">
        <v>2315</v>
      </c>
      <c r="Q215" s="56">
        <v>2</v>
      </c>
      <c r="R215" s="46" t="s">
        <v>2493</v>
      </c>
      <c r="S215" s="58" t="str">
        <f>IF(ISNA(VLOOKUP($A215,processing!$A:$B,1,0)), "no", "yes")</f>
        <v>yes</v>
      </c>
      <c r="T215" s="58" t="str">
        <f>IF(ISNA(VLOOKUP($A215,outputs!$A:$B,1,0)), "no", "yes")</f>
        <v>yes</v>
      </c>
      <c r="U215" s="58" t="str">
        <f>IF(ISNA(VLOOKUP($A215,accuracy!$A:$B,1,0)), "no", "yes")</f>
        <v>yes</v>
      </c>
      <c r="V215" s="58" t="str">
        <f t="array" ref="V215">INDEX(publications!$A$1:$A$319, MATCH($B215, publications!$B$1:$B$319, 0))</f>
        <v>Camillo</v>
      </c>
    </row>
    <row r="216" spans="1:22" ht="13">
      <c r="A216" s="8" t="str">
        <f>CONCATENATE(VLOOKUP($B216,publications!$B:$D,3,0), ".", $C216)</f>
        <v>83JZ9Q8V.1</v>
      </c>
      <c r="B216" s="46" t="s">
        <v>1591</v>
      </c>
      <c r="C216" s="54">
        <f t="shared" si="0"/>
        <v>1</v>
      </c>
      <c r="D216" s="46" t="s">
        <v>1950</v>
      </c>
      <c r="E216" s="46" t="s">
        <v>2296</v>
      </c>
      <c r="F216" s="46" t="s">
        <v>2256</v>
      </c>
      <c r="G216" s="46" t="s">
        <v>2494</v>
      </c>
      <c r="H216" s="46">
        <v>1964</v>
      </c>
      <c r="I216" s="46">
        <v>1964</v>
      </c>
      <c r="J216" s="46" t="s">
        <v>2328</v>
      </c>
      <c r="K216" s="56" t="s">
        <v>34</v>
      </c>
      <c r="L216" s="60" t="s">
        <v>34</v>
      </c>
      <c r="M216" s="56">
        <v>2.7</v>
      </c>
      <c r="N216" s="59" t="s">
        <v>34</v>
      </c>
      <c r="O216" s="59" t="s">
        <v>34</v>
      </c>
      <c r="P216" s="59" t="s">
        <v>34</v>
      </c>
      <c r="Q216" s="59" t="s">
        <v>34</v>
      </c>
      <c r="R216" s="46" t="s">
        <v>2495</v>
      </c>
      <c r="S216" s="58" t="str">
        <f>IF(ISNA(VLOOKUP($A216,processing!$A:$B,1,0)), "no", "yes")</f>
        <v>yes</v>
      </c>
      <c r="T216" s="58" t="str">
        <f>IF(ISNA(VLOOKUP($A216,outputs!$A:$B,1,0)), "no", "yes")</f>
        <v>yes</v>
      </c>
      <c r="U216" s="58" t="str">
        <f>IF(ISNA(VLOOKUP($A216,accuracy!$A:$B,1,0)), "no", "yes")</f>
        <v>yes</v>
      </c>
      <c r="V216" s="58" t="str">
        <f t="array" ref="V216">INDEX(publications!$A$1:$A$319, MATCH($B216, publications!$B$1:$B$319, 0))</f>
        <v>Livia</v>
      </c>
    </row>
    <row r="217" spans="1:22" ht="13">
      <c r="A217" s="8" t="str">
        <f>CONCATENATE(VLOOKUP($B217,publications!$B:$D,3,0), ".", $C217)</f>
        <v>F848E2UT.1</v>
      </c>
      <c r="B217" s="46" t="s">
        <v>1593</v>
      </c>
      <c r="C217" s="54">
        <f t="shared" si="0"/>
        <v>1</v>
      </c>
      <c r="D217" s="46" t="s">
        <v>1950</v>
      </c>
      <c r="E217" s="46" t="s">
        <v>2296</v>
      </c>
      <c r="F217" s="46" t="s">
        <v>2256</v>
      </c>
      <c r="G217" s="46" t="s">
        <v>2494</v>
      </c>
      <c r="H217" s="46">
        <v>1975</v>
      </c>
      <c r="I217" s="46">
        <v>1975</v>
      </c>
      <c r="J217" s="46" t="s">
        <v>2328</v>
      </c>
      <c r="K217" s="56" t="s">
        <v>34</v>
      </c>
      <c r="L217" s="60" t="s">
        <v>34</v>
      </c>
      <c r="M217" s="56">
        <v>7.6</v>
      </c>
      <c r="N217" s="59" t="s">
        <v>34</v>
      </c>
      <c r="O217" s="59" t="s">
        <v>34</v>
      </c>
      <c r="P217" s="59" t="s">
        <v>34</v>
      </c>
      <c r="Q217" s="56">
        <v>3</v>
      </c>
      <c r="R217" s="46" t="s">
        <v>2496</v>
      </c>
      <c r="S217" s="58" t="str">
        <f>IF(ISNA(VLOOKUP($A217,processing!$A:$B,1,0)), "no", "yes")</f>
        <v>yes</v>
      </c>
      <c r="T217" s="58" t="str">
        <f>IF(ISNA(VLOOKUP($A217,outputs!$A:$B,1,0)), "no", "yes")</f>
        <v>yes</v>
      </c>
      <c r="U217" s="58" t="str">
        <f>IF(ISNA(VLOOKUP($A217,accuracy!$A:$B,1,0)), "no", "yes")</f>
        <v>yes</v>
      </c>
      <c r="V217" s="58" t="str">
        <f t="array" ref="V217">INDEX(publications!$A$1:$A$319, MATCH($B217, publications!$B$1:$B$319, 0))</f>
        <v>Livia</v>
      </c>
    </row>
    <row r="218" spans="1:22" ht="13">
      <c r="A218" s="8" t="str">
        <f>CONCATENATE(VLOOKUP($B218,publications!$B:$D,3,0), ".", $C218)</f>
        <v>6YCLP6W5.1</v>
      </c>
      <c r="B218" s="46" t="s">
        <v>1595</v>
      </c>
      <c r="C218" s="54">
        <f t="shared" si="0"/>
        <v>1</v>
      </c>
      <c r="D218" s="46" t="s">
        <v>1931</v>
      </c>
      <c r="E218" s="46" t="s">
        <v>34</v>
      </c>
      <c r="F218" s="46" t="s">
        <v>2256</v>
      </c>
      <c r="G218" s="46" t="s">
        <v>34</v>
      </c>
      <c r="H218" s="46">
        <v>2003</v>
      </c>
      <c r="I218" s="46">
        <v>2003</v>
      </c>
      <c r="J218" s="46" t="s">
        <v>2265</v>
      </c>
      <c r="K218" s="56" t="s">
        <v>34</v>
      </c>
      <c r="L218" s="60" t="s">
        <v>34</v>
      </c>
      <c r="M218" s="56">
        <v>0.2</v>
      </c>
      <c r="N218" s="57" t="s">
        <v>2497</v>
      </c>
      <c r="O218" s="56">
        <v>7</v>
      </c>
      <c r="P218" s="46" t="s">
        <v>2260</v>
      </c>
      <c r="Q218" s="59" t="s">
        <v>34</v>
      </c>
      <c r="R218" s="57" t="s">
        <v>34</v>
      </c>
      <c r="S218" s="58" t="str">
        <f>IF(ISNA(VLOOKUP($A218,processing!$A:$B,1,0)), "no", "yes")</f>
        <v>yes</v>
      </c>
      <c r="T218" s="58" t="str">
        <f>IF(ISNA(VLOOKUP($A218,outputs!$A:$B,1,0)), "no", "yes")</f>
        <v>yes</v>
      </c>
      <c r="U218" s="58" t="str">
        <f>IF(ISNA(VLOOKUP($A218,accuracy!$A:$B,1,0)), "no", "yes")</f>
        <v>yes</v>
      </c>
      <c r="V218" s="58" t="str">
        <f t="array" ref="V218">INDEX(publications!$A$1:$A$319, MATCH($B218, publications!$B$1:$B$319, 0))</f>
        <v>Livia</v>
      </c>
    </row>
    <row r="219" spans="1:22" ht="13">
      <c r="A219" s="8" t="str">
        <f>CONCATENATE(VLOOKUP($B219,publications!$B:$D,3,0), ".", $C219)</f>
        <v>6YCLP6W5.2</v>
      </c>
      <c r="B219" s="46" t="s">
        <v>1595</v>
      </c>
      <c r="C219" s="54">
        <f t="shared" si="0"/>
        <v>2</v>
      </c>
      <c r="D219" s="46" t="s">
        <v>1931</v>
      </c>
      <c r="E219" s="46" t="s">
        <v>34</v>
      </c>
      <c r="F219" s="46" t="s">
        <v>2256</v>
      </c>
      <c r="G219" s="46" t="s">
        <v>34</v>
      </c>
      <c r="H219" s="46">
        <v>2004</v>
      </c>
      <c r="I219" s="46">
        <v>2004</v>
      </c>
      <c r="J219" s="46" t="s">
        <v>2265</v>
      </c>
      <c r="K219" s="56" t="s">
        <v>34</v>
      </c>
      <c r="L219" s="60" t="s">
        <v>34</v>
      </c>
      <c r="M219" s="56">
        <v>0.2</v>
      </c>
      <c r="N219" s="57" t="s">
        <v>2498</v>
      </c>
      <c r="O219" s="56">
        <v>7</v>
      </c>
      <c r="P219" s="46" t="s">
        <v>2260</v>
      </c>
      <c r="Q219" s="59" t="s">
        <v>34</v>
      </c>
      <c r="R219" s="57" t="s">
        <v>34</v>
      </c>
      <c r="S219" s="58" t="str">
        <f>IF(ISNA(VLOOKUP($A219,processing!$A:$B,1,0)), "no", "yes")</f>
        <v>yes</v>
      </c>
      <c r="T219" s="58" t="str">
        <f>IF(ISNA(VLOOKUP($A219,outputs!$A:$B,1,0)), "no", "yes")</f>
        <v>yes</v>
      </c>
      <c r="U219" s="58" t="str">
        <f>IF(ISNA(VLOOKUP($A219,accuracy!$A:$B,1,0)), "no", "yes")</f>
        <v>yes</v>
      </c>
      <c r="V219" s="58" t="str">
        <f t="array" ref="V219">INDEX(publications!$A$1:$A$319, MATCH($B219, publications!$B$1:$B$319, 0))</f>
        <v>Livia</v>
      </c>
    </row>
    <row r="220" spans="1:22" ht="13">
      <c r="A220" s="8" t="str">
        <f>CONCATENATE(VLOOKUP($B220,publications!$B:$D,3,0), ".", $C220)</f>
        <v>6YCLP6W5.3</v>
      </c>
      <c r="B220" s="46" t="s">
        <v>1595</v>
      </c>
      <c r="C220" s="54">
        <f t="shared" si="0"/>
        <v>3</v>
      </c>
      <c r="D220" s="46" t="s">
        <v>1931</v>
      </c>
      <c r="E220" s="46" t="s">
        <v>34</v>
      </c>
      <c r="F220" s="46" t="s">
        <v>2256</v>
      </c>
      <c r="G220" s="46" t="s">
        <v>34</v>
      </c>
      <c r="H220" s="46">
        <v>2005</v>
      </c>
      <c r="I220" s="46">
        <v>2005</v>
      </c>
      <c r="J220" s="46" t="s">
        <v>2265</v>
      </c>
      <c r="K220" s="56" t="s">
        <v>34</v>
      </c>
      <c r="L220" s="60" t="s">
        <v>34</v>
      </c>
      <c r="M220" s="56">
        <v>0.2</v>
      </c>
      <c r="N220" s="57" t="s">
        <v>2499</v>
      </c>
      <c r="O220" s="56">
        <v>7</v>
      </c>
      <c r="P220" s="46" t="s">
        <v>2260</v>
      </c>
      <c r="Q220" s="59" t="s">
        <v>34</v>
      </c>
      <c r="R220" s="57" t="s">
        <v>34</v>
      </c>
      <c r="S220" s="58" t="str">
        <f>IF(ISNA(VLOOKUP($A220,processing!$A:$B,1,0)), "no", "yes")</f>
        <v>yes</v>
      </c>
      <c r="T220" s="58" t="str">
        <f>IF(ISNA(VLOOKUP($A220,outputs!$A:$B,1,0)), "no", "yes")</f>
        <v>yes</v>
      </c>
      <c r="U220" s="58" t="str">
        <f>IF(ISNA(VLOOKUP($A220,accuracy!$A:$B,1,0)), "no", "yes")</f>
        <v>yes</v>
      </c>
      <c r="V220" s="58" t="str">
        <f t="array" ref="V220">INDEX(publications!$A$1:$A$319, MATCH($B220, publications!$B$1:$B$319, 0))</f>
        <v>Livia</v>
      </c>
    </row>
    <row r="221" spans="1:22" ht="13">
      <c r="A221" s="8" t="str">
        <f>CONCATENATE(VLOOKUP($B221,publications!$B:$D,3,0), ".", $C221)</f>
        <v>XQDZXEBX.1</v>
      </c>
      <c r="B221" s="46" t="s">
        <v>1597</v>
      </c>
      <c r="C221" s="54">
        <f t="shared" si="0"/>
        <v>1</v>
      </c>
      <c r="D221" s="46" t="s">
        <v>1950</v>
      </c>
      <c r="E221" s="46" t="s">
        <v>2296</v>
      </c>
      <c r="F221" s="46" t="s">
        <v>164</v>
      </c>
      <c r="G221" s="46" t="s">
        <v>2297</v>
      </c>
      <c r="H221" s="46">
        <v>1963</v>
      </c>
      <c r="I221" s="46">
        <v>1963</v>
      </c>
      <c r="J221" s="46" t="s">
        <v>2265</v>
      </c>
      <c r="K221" s="56" t="s">
        <v>34</v>
      </c>
      <c r="L221" s="60" t="s">
        <v>34</v>
      </c>
      <c r="M221" s="56">
        <v>33</v>
      </c>
      <c r="N221" s="57" t="s">
        <v>34</v>
      </c>
      <c r="O221" s="56">
        <v>7</v>
      </c>
      <c r="P221" s="46" t="s">
        <v>2260</v>
      </c>
      <c r="Q221" s="56">
        <v>4</v>
      </c>
      <c r="R221" s="46" t="s">
        <v>2500</v>
      </c>
      <c r="S221" s="58" t="str">
        <f>IF(ISNA(VLOOKUP($A221,processing!$A:$B,1,0)), "no", "yes")</f>
        <v>yes</v>
      </c>
      <c r="T221" s="58" t="str">
        <f>IF(ISNA(VLOOKUP($A221,outputs!$A:$B,1,0)), "no", "yes")</f>
        <v>yes</v>
      </c>
      <c r="U221" s="58" t="str">
        <f>IF(ISNA(VLOOKUP($A221,accuracy!$A:$B,1,0)), "no", "yes")</f>
        <v>yes</v>
      </c>
      <c r="V221" s="58" t="str">
        <f t="array" ref="V221">INDEX(publications!$A$1:$A$319, MATCH($B221, publications!$B$1:$B$319, 0))</f>
        <v>Livia</v>
      </c>
    </row>
    <row r="222" spans="1:22" ht="13">
      <c r="A222" s="8" t="str">
        <f>CONCATENATE(VLOOKUP($B222,publications!$B:$D,3,0), ".", $C222)</f>
        <v>LVY6ENEU.1</v>
      </c>
      <c r="B222" s="46" t="s">
        <v>1599</v>
      </c>
      <c r="C222" s="54">
        <f t="shared" si="0"/>
        <v>1</v>
      </c>
      <c r="D222" s="46" t="s">
        <v>1931</v>
      </c>
      <c r="E222" s="46" t="s">
        <v>2255</v>
      </c>
      <c r="F222" s="46" t="s">
        <v>164</v>
      </c>
      <c r="G222" s="46" t="s">
        <v>2501</v>
      </c>
      <c r="H222" s="46">
        <v>1997</v>
      </c>
      <c r="I222" s="46">
        <v>1997</v>
      </c>
      <c r="J222" s="46" t="s">
        <v>2291</v>
      </c>
      <c r="K222" s="56" t="s">
        <v>34</v>
      </c>
      <c r="L222" s="60" t="s">
        <v>34</v>
      </c>
      <c r="M222" s="59" t="s">
        <v>34</v>
      </c>
      <c r="N222" s="57" t="s">
        <v>34</v>
      </c>
      <c r="O222" s="57" t="s">
        <v>34</v>
      </c>
      <c r="P222" s="57" t="s">
        <v>34</v>
      </c>
      <c r="Q222" s="56">
        <v>2</v>
      </c>
      <c r="R222" s="57" t="s">
        <v>34</v>
      </c>
      <c r="S222" s="58" t="str">
        <f>IF(ISNA(VLOOKUP($A222,processing!$A:$B,1,0)), "no", "yes")</f>
        <v>yes</v>
      </c>
      <c r="T222" s="58" t="str">
        <f>IF(ISNA(VLOOKUP($A222,outputs!$A:$B,1,0)), "no", "yes")</f>
        <v>yes</v>
      </c>
      <c r="U222" s="58" t="str">
        <f>IF(ISNA(VLOOKUP($A222,accuracy!$A:$B,1,0)), "no", "yes")</f>
        <v>yes</v>
      </c>
      <c r="V222" s="58" t="str">
        <f t="array" ref="V222">INDEX(publications!$A$1:$A$319, MATCH($B222, publications!$B$1:$B$319, 0))</f>
        <v>Livia</v>
      </c>
    </row>
    <row r="223" spans="1:22" ht="13">
      <c r="A223" s="8" t="str">
        <f>CONCATENATE(VLOOKUP($B223,publications!$B:$D,3,0), ".", $C223)</f>
        <v>LVY6ENEU.2</v>
      </c>
      <c r="B223" s="46" t="s">
        <v>1599</v>
      </c>
      <c r="C223" s="54">
        <f t="shared" si="0"/>
        <v>2</v>
      </c>
      <c r="D223" s="46" t="s">
        <v>1931</v>
      </c>
      <c r="E223" s="46" t="s">
        <v>2255</v>
      </c>
      <c r="F223" s="46" t="s">
        <v>164</v>
      </c>
      <c r="G223" s="46" t="s">
        <v>2501</v>
      </c>
      <c r="H223" s="46">
        <v>2003</v>
      </c>
      <c r="I223" s="46">
        <v>2003</v>
      </c>
      <c r="J223" s="46" t="s">
        <v>2291</v>
      </c>
      <c r="K223" s="56" t="s">
        <v>34</v>
      </c>
      <c r="L223" s="60" t="s">
        <v>34</v>
      </c>
      <c r="M223" s="59" t="s">
        <v>34</v>
      </c>
      <c r="N223" s="57" t="s">
        <v>34</v>
      </c>
      <c r="O223" s="57" t="s">
        <v>34</v>
      </c>
      <c r="P223" s="57" t="s">
        <v>34</v>
      </c>
      <c r="Q223" s="56">
        <v>2</v>
      </c>
      <c r="R223" s="57" t="s">
        <v>34</v>
      </c>
      <c r="S223" s="58" t="str">
        <f>IF(ISNA(VLOOKUP($A223,processing!$A:$B,1,0)), "no", "yes")</f>
        <v>yes</v>
      </c>
      <c r="T223" s="58" t="str">
        <f>IF(ISNA(VLOOKUP($A223,outputs!$A:$B,1,0)), "no", "yes")</f>
        <v>yes</v>
      </c>
      <c r="U223" s="58" t="str">
        <f>IF(ISNA(VLOOKUP($A223,accuracy!$A:$B,1,0)), "no", "yes")</f>
        <v>yes</v>
      </c>
      <c r="V223" s="58" t="str">
        <f t="array" ref="V223">INDEX(publications!$A$1:$A$319, MATCH($B223, publications!$B$1:$B$319, 0))</f>
        <v>Livia</v>
      </c>
    </row>
    <row r="224" spans="1:22" ht="13">
      <c r="A224" s="8" t="str">
        <f>CONCATENATE(VLOOKUP($B224,publications!$B:$D,3,0), ".", $C224)</f>
        <v>5W2H2P54.1</v>
      </c>
      <c r="B224" s="46" t="s">
        <v>1601</v>
      </c>
      <c r="C224" s="54">
        <f t="shared" si="0"/>
        <v>1</v>
      </c>
      <c r="D224" s="46" t="s">
        <v>1931</v>
      </c>
      <c r="E224" s="46" t="s">
        <v>34</v>
      </c>
      <c r="F224" s="46" t="s">
        <v>2256</v>
      </c>
      <c r="G224" s="46" t="s">
        <v>2502</v>
      </c>
      <c r="H224" s="46">
        <v>1956</v>
      </c>
      <c r="I224" s="46">
        <v>1956</v>
      </c>
      <c r="J224" s="46" t="s">
        <v>2291</v>
      </c>
      <c r="K224" s="56" t="s">
        <v>34</v>
      </c>
      <c r="L224" s="60" t="s">
        <v>34</v>
      </c>
      <c r="M224" s="56">
        <v>5</v>
      </c>
      <c r="N224" s="57" t="s">
        <v>34</v>
      </c>
      <c r="O224" s="56">
        <v>1200</v>
      </c>
      <c r="P224" s="46" t="s">
        <v>2315</v>
      </c>
      <c r="Q224" s="56">
        <v>26</v>
      </c>
      <c r="R224" s="46" t="s">
        <v>2503</v>
      </c>
      <c r="S224" s="58" t="str">
        <f>IF(ISNA(VLOOKUP($A224,processing!$A:$B,1,0)), "no", "yes")</f>
        <v>yes</v>
      </c>
      <c r="T224" s="58" t="str">
        <f>IF(ISNA(VLOOKUP($A224,outputs!$A:$B,1,0)), "no", "yes")</f>
        <v>yes</v>
      </c>
      <c r="U224" s="58" t="str">
        <f>IF(ISNA(VLOOKUP($A224,accuracy!$A:$B,1,0)), "no", "yes")</f>
        <v>yes</v>
      </c>
      <c r="V224" s="58" t="str">
        <f t="array" ref="V224">INDEX(publications!$A$1:$A$319, MATCH($B224, publications!$B$1:$B$319, 0))</f>
        <v>Bob</v>
      </c>
    </row>
    <row r="225" spans="1:22" ht="13">
      <c r="A225" s="8" t="str">
        <f>CONCATENATE(VLOOKUP($B225,publications!$B:$D,3,0), ".", $C225)</f>
        <v>3R65I8XW.1</v>
      </c>
      <c r="B225" s="46" t="s">
        <v>1603</v>
      </c>
      <c r="C225" s="54">
        <f t="shared" si="0"/>
        <v>1</v>
      </c>
      <c r="D225" s="46" t="s">
        <v>1931</v>
      </c>
      <c r="E225" s="46" t="s">
        <v>2296</v>
      </c>
      <c r="F225" s="46" t="s">
        <v>2256</v>
      </c>
      <c r="G225" s="46" t="s">
        <v>2504</v>
      </c>
      <c r="H225" s="46">
        <v>1938</v>
      </c>
      <c r="I225" s="46">
        <v>1938</v>
      </c>
      <c r="J225" s="46" t="s">
        <v>2258</v>
      </c>
      <c r="K225" s="56" t="s">
        <v>34</v>
      </c>
      <c r="L225" s="60" t="s">
        <v>34</v>
      </c>
      <c r="M225" s="59" t="s">
        <v>34</v>
      </c>
      <c r="N225" s="57" t="s">
        <v>2288</v>
      </c>
      <c r="O225" s="57" t="s">
        <v>34</v>
      </c>
      <c r="P225" s="57" t="s">
        <v>34</v>
      </c>
      <c r="Q225" s="59" t="s">
        <v>34</v>
      </c>
      <c r="R225" s="46" t="s">
        <v>2505</v>
      </c>
      <c r="S225" s="58" t="str">
        <f>IF(ISNA(VLOOKUP($A225,processing!$A:$B,1,0)), "no", "yes")</f>
        <v>yes</v>
      </c>
      <c r="T225" s="58" t="str">
        <f>IF(ISNA(VLOOKUP($A225,outputs!$A:$B,1,0)), "no", "yes")</f>
        <v>yes</v>
      </c>
      <c r="U225" s="58" t="str">
        <f>IF(ISNA(VLOOKUP($A225,accuracy!$A:$B,1,0)), "no", "yes")</f>
        <v>yes</v>
      </c>
      <c r="V225" s="58" t="str">
        <f t="array" ref="V225">INDEX(publications!$A$1:$A$319, MATCH($B225, publications!$B$1:$B$319, 0))</f>
        <v>Livia</v>
      </c>
    </row>
    <row r="226" spans="1:22" ht="13">
      <c r="A226" s="8" t="str">
        <f>CONCATENATE(VLOOKUP($B226,publications!$B:$D,3,0), ".", $C226)</f>
        <v>F6IX3QIF.1</v>
      </c>
      <c r="B226" s="46" t="s">
        <v>1604</v>
      </c>
      <c r="C226" s="54">
        <f t="shared" si="0"/>
        <v>1</v>
      </c>
      <c r="D226" s="46" t="s">
        <v>1931</v>
      </c>
      <c r="E226" s="46" t="s">
        <v>1488</v>
      </c>
      <c r="F226" s="46" t="s">
        <v>2256</v>
      </c>
      <c r="G226" s="64" t="s">
        <v>2506</v>
      </c>
      <c r="H226" s="46">
        <v>1960</v>
      </c>
      <c r="I226" s="46">
        <v>1960</v>
      </c>
      <c r="J226" s="46" t="s">
        <v>2265</v>
      </c>
      <c r="K226" s="56" t="s">
        <v>34</v>
      </c>
      <c r="L226" s="56" t="s">
        <v>34</v>
      </c>
      <c r="M226" s="56">
        <v>0.42</v>
      </c>
      <c r="N226" s="57" t="s">
        <v>2292</v>
      </c>
      <c r="O226" s="56">
        <v>20</v>
      </c>
      <c r="P226" s="46" t="s">
        <v>2260</v>
      </c>
      <c r="Q226" s="56">
        <v>40</v>
      </c>
      <c r="R226" s="46" t="s">
        <v>2507</v>
      </c>
      <c r="S226" s="58" t="str">
        <f>IF(ISNA(VLOOKUP($A226,processing!$A:$B,1,0)), "no", "yes")</f>
        <v>yes</v>
      </c>
      <c r="T226" s="58" t="str">
        <f>IF(ISNA(VLOOKUP($A226,outputs!$A:$B,1,0)), "no", "yes")</f>
        <v>yes</v>
      </c>
      <c r="U226" s="58" t="str">
        <f>IF(ISNA(VLOOKUP($A226,accuracy!$A:$B,1,0)), "no", "yes")</f>
        <v>yes</v>
      </c>
      <c r="V226" s="58" t="str">
        <f t="array" ref="V226">INDEX(publications!$A$1:$A$319, MATCH($B226, publications!$B$1:$B$319, 0))</f>
        <v>Melanie</v>
      </c>
    </row>
    <row r="227" spans="1:22" ht="13">
      <c r="A227" s="8" t="str">
        <f>CONCATENATE(VLOOKUP($B227,publications!$B:$D,3,0), ".", $C227)</f>
        <v>F6IX3QIF.2</v>
      </c>
      <c r="B227" s="46" t="s">
        <v>1604</v>
      </c>
      <c r="C227" s="54">
        <f t="shared" si="0"/>
        <v>2</v>
      </c>
      <c r="D227" s="46" t="s">
        <v>1931</v>
      </c>
      <c r="E227" s="46" t="s">
        <v>1488</v>
      </c>
      <c r="F227" s="46" t="s">
        <v>2256</v>
      </c>
      <c r="G227" s="64" t="s">
        <v>2506</v>
      </c>
      <c r="H227" s="46">
        <v>1994</v>
      </c>
      <c r="I227" s="46">
        <v>1994</v>
      </c>
      <c r="J227" s="46" t="s">
        <v>2265</v>
      </c>
      <c r="K227" s="56" t="s">
        <v>34</v>
      </c>
      <c r="L227" s="56" t="s">
        <v>34</v>
      </c>
      <c r="M227" s="56">
        <v>0.53</v>
      </c>
      <c r="N227" s="57" t="s">
        <v>2292</v>
      </c>
      <c r="O227" s="56">
        <v>20</v>
      </c>
      <c r="P227" s="46" t="s">
        <v>2260</v>
      </c>
      <c r="Q227" s="56">
        <v>21</v>
      </c>
      <c r="R227" s="46" t="s">
        <v>2508</v>
      </c>
      <c r="S227" s="58" t="str">
        <f>IF(ISNA(VLOOKUP($A227,processing!$A:$B,1,0)), "no", "yes")</f>
        <v>yes</v>
      </c>
      <c r="T227" s="58" t="str">
        <f>IF(ISNA(VLOOKUP($A227,outputs!$A:$B,1,0)), "no", "yes")</f>
        <v>yes</v>
      </c>
      <c r="U227" s="58" t="str">
        <f>IF(ISNA(VLOOKUP($A227,accuracy!$A:$B,1,0)), "no", "yes")</f>
        <v>yes</v>
      </c>
      <c r="V227" s="58" t="str">
        <f t="array" ref="V227">INDEX(publications!$A$1:$A$319, MATCH($B227, publications!$B$1:$B$319, 0))</f>
        <v>Melanie</v>
      </c>
    </row>
    <row r="228" spans="1:22" ht="13">
      <c r="A228" s="8" t="str">
        <f>CONCATENATE(VLOOKUP($B228,publications!$B:$D,3,0), ".", $C228)</f>
        <v>F6IX3QIF.3</v>
      </c>
      <c r="B228" s="46" t="s">
        <v>1604</v>
      </c>
      <c r="C228" s="54">
        <f t="shared" si="0"/>
        <v>3</v>
      </c>
      <c r="D228" s="46" t="s">
        <v>1931</v>
      </c>
      <c r="E228" s="46" t="s">
        <v>1488</v>
      </c>
      <c r="F228" s="46" t="s">
        <v>2256</v>
      </c>
      <c r="G228" s="46" t="s">
        <v>2509</v>
      </c>
      <c r="H228" s="46">
        <v>2005</v>
      </c>
      <c r="I228" s="46">
        <v>2005</v>
      </c>
      <c r="J228" s="46" t="s">
        <v>2265</v>
      </c>
      <c r="K228" s="56" t="s">
        <v>34</v>
      </c>
      <c r="L228" s="56" t="s">
        <v>34</v>
      </c>
      <c r="M228" s="56">
        <v>0.53</v>
      </c>
      <c r="N228" s="57" t="s">
        <v>2292</v>
      </c>
      <c r="O228" s="56">
        <v>20</v>
      </c>
      <c r="P228" s="46" t="s">
        <v>2260</v>
      </c>
      <c r="Q228" s="56">
        <v>57</v>
      </c>
      <c r="R228" s="46" t="s">
        <v>2508</v>
      </c>
      <c r="S228" s="58" t="str">
        <f>IF(ISNA(VLOOKUP($A228,processing!$A:$B,1,0)), "no", "yes")</f>
        <v>yes</v>
      </c>
      <c r="T228" s="58" t="str">
        <f>IF(ISNA(VLOOKUP($A228,outputs!$A:$B,1,0)), "no", "yes")</f>
        <v>yes</v>
      </c>
      <c r="U228" s="58" t="str">
        <f>IF(ISNA(VLOOKUP($A228,accuracy!$A:$B,1,0)), "no", "yes")</f>
        <v>yes</v>
      </c>
      <c r="V228" s="58" t="str">
        <f t="array" ref="V228">INDEX(publications!$A$1:$A$319, MATCH($B228, publications!$B$1:$B$319, 0))</f>
        <v>Melanie</v>
      </c>
    </row>
    <row r="229" spans="1:22" ht="13">
      <c r="A229" s="8" t="str">
        <f>CONCATENATE(VLOOKUP($B229,publications!$B:$D,3,0), ".", $C229)</f>
        <v>F6IX3QIF.4</v>
      </c>
      <c r="B229" s="46" t="s">
        <v>1604</v>
      </c>
      <c r="C229" s="54">
        <f t="shared" si="0"/>
        <v>4</v>
      </c>
      <c r="D229" s="46" t="s">
        <v>1931</v>
      </c>
      <c r="E229" s="46" t="s">
        <v>1488</v>
      </c>
      <c r="F229" s="46" t="s">
        <v>2256</v>
      </c>
      <c r="G229" s="64" t="s">
        <v>2506</v>
      </c>
      <c r="H229" s="46">
        <v>1985</v>
      </c>
      <c r="I229" s="46">
        <v>1985</v>
      </c>
      <c r="J229" s="46" t="s">
        <v>2265</v>
      </c>
      <c r="K229" s="56" t="s">
        <v>34</v>
      </c>
      <c r="L229" s="56" t="s">
        <v>34</v>
      </c>
      <c r="M229" s="56">
        <v>0.7</v>
      </c>
      <c r="N229" s="57" t="s">
        <v>2292</v>
      </c>
      <c r="O229" s="56">
        <v>20</v>
      </c>
      <c r="P229" s="46" t="s">
        <v>2260</v>
      </c>
      <c r="Q229" s="56">
        <v>32</v>
      </c>
      <c r="R229" s="46" t="s">
        <v>2510</v>
      </c>
      <c r="S229" s="58" t="str">
        <f>IF(ISNA(VLOOKUP($A229,processing!$A:$B,1,0)), "no", "yes")</f>
        <v>yes</v>
      </c>
      <c r="T229" s="58" t="str">
        <f>IF(ISNA(VLOOKUP($A229,outputs!$A:$B,1,0)), "no", "yes")</f>
        <v>yes</v>
      </c>
      <c r="U229" s="58" t="str">
        <f>IF(ISNA(VLOOKUP($A229,accuracy!$A:$B,1,0)), "no", "yes")</f>
        <v>yes</v>
      </c>
      <c r="V229" s="58" t="str">
        <f t="array" ref="V229">INDEX(publications!$A$1:$A$319, MATCH($B229, publications!$B$1:$B$319, 0))</f>
        <v>Melanie</v>
      </c>
    </row>
    <row r="230" spans="1:22" ht="13">
      <c r="A230" s="8" t="str">
        <f>CONCATENATE(VLOOKUP($B230,publications!$B:$D,3,0), ".", $C230)</f>
        <v>F6IX3QIF.5</v>
      </c>
      <c r="B230" s="46" t="s">
        <v>1604</v>
      </c>
      <c r="C230" s="54">
        <f t="shared" si="0"/>
        <v>5</v>
      </c>
      <c r="D230" s="46" t="s">
        <v>1931</v>
      </c>
      <c r="E230" s="46" t="s">
        <v>1488</v>
      </c>
      <c r="F230" s="46" t="s">
        <v>2256</v>
      </c>
      <c r="G230" s="64" t="s">
        <v>2506</v>
      </c>
      <c r="H230" s="46">
        <v>1975</v>
      </c>
      <c r="I230" s="46">
        <v>1975</v>
      </c>
      <c r="J230" s="46" t="s">
        <v>2265</v>
      </c>
      <c r="K230" s="56" t="s">
        <v>34</v>
      </c>
      <c r="L230" s="56" t="s">
        <v>34</v>
      </c>
      <c r="M230" s="56">
        <v>0.77</v>
      </c>
      <c r="N230" s="57" t="s">
        <v>2292</v>
      </c>
      <c r="O230" s="56">
        <v>20</v>
      </c>
      <c r="P230" s="46" t="s">
        <v>2260</v>
      </c>
      <c r="Q230" s="56">
        <v>18</v>
      </c>
      <c r="R230" s="46" t="s">
        <v>2508</v>
      </c>
      <c r="S230" s="58" t="str">
        <f>IF(ISNA(VLOOKUP($A230,processing!$A:$B,1,0)), "no", "yes")</f>
        <v>yes</v>
      </c>
      <c r="T230" s="58" t="str">
        <f>IF(ISNA(VLOOKUP($A230,outputs!$A:$B,1,0)), "no", "yes")</f>
        <v>yes</v>
      </c>
      <c r="U230" s="58" t="str">
        <f>IF(ISNA(VLOOKUP($A230,accuracy!$A:$B,1,0)), "no", "yes")</f>
        <v>yes</v>
      </c>
      <c r="V230" s="58" t="str">
        <f t="array" ref="V230">INDEX(publications!$A$1:$A$319, MATCH($B230, publications!$B$1:$B$319, 0))</f>
        <v>Melanie</v>
      </c>
    </row>
    <row r="231" spans="1:22" ht="13">
      <c r="A231" s="8" t="str">
        <f>CONCATENATE(VLOOKUP($B231,publications!$B:$D,3,0), ".", $C231)</f>
        <v>F6IX3QIF.6</v>
      </c>
      <c r="B231" s="46" t="s">
        <v>1604</v>
      </c>
      <c r="C231" s="54">
        <f t="shared" si="0"/>
        <v>6</v>
      </c>
      <c r="D231" s="46" t="s">
        <v>1931</v>
      </c>
      <c r="E231" s="46" t="s">
        <v>1488</v>
      </c>
      <c r="F231" s="46" t="s">
        <v>2256</v>
      </c>
      <c r="G231" s="64" t="s">
        <v>2506</v>
      </c>
      <c r="H231" s="46">
        <v>1946</v>
      </c>
      <c r="I231" s="46">
        <v>1946</v>
      </c>
      <c r="J231" s="46" t="s">
        <v>2265</v>
      </c>
      <c r="K231" s="56" t="s">
        <v>34</v>
      </c>
      <c r="L231" s="56" t="s">
        <v>34</v>
      </c>
      <c r="M231" s="56">
        <v>0.94</v>
      </c>
      <c r="N231" s="57" t="s">
        <v>2292</v>
      </c>
      <c r="O231" s="56">
        <v>20</v>
      </c>
      <c r="P231" s="46" t="s">
        <v>2260</v>
      </c>
      <c r="Q231" s="56">
        <v>15</v>
      </c>
      <c r="R231" s="46" t="s">
        <v>2511</v>
      </c>
      <c r="S231" s="58" t="str">
        <f>IF(ISNA(VLOOKUP($A231,processing!$A:$B,1,0)), "no", "yes")</f>
        <v>yes</v>
      </c>
      <c r="T231" s="58" t="str">
        <f>IF(ISNA(VLOOKUP($A231,outputs!$A:$B,1,0)), "no", "yes")</f>
        <v>yes</v>
      </c>
      <c r="U231" s="58" t="str">
        <f>IF(ISNA(VLOOKUP($A231,accuracy!$A:$B,1,0)), "no", "yes")</f>
        <v>yes</v>
      </c>
      <c r="V231" s="58" t="str">
        <f t="array" ref="V231">INDEX(publications!$A$1:$A$319, MATCH($B231, publications!$B$1:$B$319, 0))</f>
        <v>Melanie</v>
      </c>
    </row>
    <row r="232" spans="1:22" ht="13">
      <c r="A232" s="8" t="str">
        <f>CONCATENATE(VLOOKUP($B232,publications!$B:$D,3,0), ".", $C232)</f>
        <v>CJDLGEZ6.1</v>
      </c>
      <c r="B232" s="46" t="s">
        <v>1606</v>
      </c>
      <c r="C232" s="54">
        <f t="shared" si="0"/>
        <v>1</v>
      </c>
      <c r="D232" s="46" t="s">
        <v>1950</v>
      </c>
      <c r="E232" s="46" t="s">
        <v>2296</v>
      </c>
      <c r="F232" s="46" t="s">
        <v>164</v>
      </c>
      <c r="G232" s="46" t="s">
        <v>2297</v>
      </c>
      <c r="H232" s="46">
        <v>1973</v>
      </c>
      <c r="I232" s="46">
        <v>1973</v>
      </c>
      <c r="J232" s="46" t="s">
        <v>2258</v>
      </c>
      <c r="K232" s="56" t="s">
        <v>34</v>
      </c>
      <c r="L232" s="60" t="s">
        <v>34</v>
      </c>
      <c r="M232" s="56">
        <v>8</v>
      </c>
      <c r="N232" s="57" t="s">
        <v>34</v>
      </c>
      <c r="O232" s="56">
        <v>7</v>
      </c>
      <c r="P232" s="46" t="s">
        <v>2260</v>
      </c>
      <c r="Q232" s="59" t="s">
        <v>34</v>
      </c>
      <c r="R232" s="46" t="s">
        <v>2512</v>
      </c>
      <c r="S232" s="58" t="str">
        <f>IF(ISNA(VLOOKUP($A232,processing!$A:$B,1,0)), "no", "yes")</f>
        <v>yes</v>
      </c>
      <c r="T232" s="58" t="str">
        <f>IF(ISNA(VLOOKUP($A232,outputs!$A:$B,1,0)), "no", "yes")</f>
        <v>yes</v>
      </c>
      <c r="U232" s="58" t="str">
        <f>IF(ISNA(VLOOKUP($A232,accuracy!$A:$B,1,0)), "no", "yes")</f>
        <v>yes</v>
      </c>
      <c r="V232" s="58" t="str">
        <f t="array" ref="V232">INDEX(publications!$A$1:$A$319, MATCH($B232, publications!$B$1:$B$319, 0))</f>
        <v>Melanie</v>
      </c>
    </row>
    <row r="233" spans="1:22" ht="13">
      <c r="A233" s="8" t="str">
        <f>CONCATENATE(VLOOKUP($B233,publications!$B:$D,3,0), ".", $C233)</f>
        <v>CJDLGEZ6.2</v>
      </c>
      <c r="B233" s="46" t="s">
        <v>1606</v>
      </c>
      <c r="C233" s="54">
        <f t="shared" si="0"/>
        <v>2</v>
      </c>
      <c r="D233" s="46" t="s">
        <v>1950</v>
      </c>
      <c r="E233" s="46" t="s">
        <v>2296</v>
      </c>
      <c r="F233" s="46" t="s">
        <v>164</v>
      </c>
      <c r="G233" s="46" t="s">
        <v>2297</v>
      </c>
      <c r="H233" s="46">
        <v>1974</v>
      </c>
      <c r="I233" s="46">
        <v>1974</v>
      </c>
      <c r="J233" s="46" t="s">
        <v>2258</v>
      </c>
      <c r="K233" s="56" t="s">
        <v>34</v>
      </c>
      <c r="L233" s="60" t="s">
        <v>34</v>
      </c>
      <c r="M233" s="56">
        <v>8</v>
      </c>
      <c r="N233" s="57" t="s">
        <v>34</v>
      </c>
      <c r="O233" s="56">
        <v>7</v>
      </c>
      <c r="P233" s="46" t="s">
        <v>2260</v>
      </c>
      <c r="Q233" s="59" t="s">
        <v>34</v>
      </c>
      <c r="R233" s="46" t="s">
        <v>2513</v>
      </c>
      <c r="S233" s="58" t="str">
        <f>IF(ISNA(VLOOKUP($A233,processing!$A:$B,1,0)), "no", "yes")</f>
        <v>yes</v>
      </c>
      <c r="T233" s="58" t="str">
        <f>IF(ISNA(VLOOKUP($A233,outputs!$A:$B,1,0)), "no", "yes")</f>
        <v>yes</v>
      </c>
      <c r="U233" s="58" t="str">
        <f>IF(ISNA(VLOOKUP($A233,accuracy!$A:$B,1,0)), "no", "yes")</f>
        <v>yes</v>
      </c>
      <c r="V233" s="58" t="str">
        <f t="array" ref="V233">INDEX(publications!$A$1:$A$319, MATCH($B233, publications!$B$1:$B$319, 0))</f>
        <v>Melanie</v>
      </c>
    </row>
    <row r="234" spans="1:22" ht="13">
      <c r="A234" s="8" t="str">
        <f>CONCATENATE(VLOOKUP($B234,publications!$B:$D,3,0), ".", $C234)</f>
        <v>CJDLGEZ6.3</v>
      </c>
      <c r="B234" s="46" t="s">
        <v>1606</v>
      </c>
      <c r="C234" s="54">
        <f t="shared" si="0"/>
        <v>3</v>
      </c>
      <c r="D234" s="46" t="s">
        <v>1950</v>
      </c>
      <c r="E234" s="46" t="s">
        <v>2296</v>
      </c>
      <c r="F234" s="46" t="s">
        <v>164</v>
      </c>
      <c r="G234" s="46" t="s">
        <v>2297</v>
      </c>
      <c r="H234" s="46">
        <v>1980</v>
      </c>
      <c r="I234" s="46">
        <v>1980</v>
      </c>
      <c r="J234" s="46" t="s">
        <v>2258</v>
      </c>
      <c r="K234" s="56" t="s">
        <v>34</v>
      </c>
      <c r="L234" s="60" t="s">
        <v>34</v>
      </c>
      <c r="M234" s="56">
        <v>8</v>
      </c>
      <c r="N234" s="57" t="s">
        <v>34</v>
      </c>
      <c r="O234" s="56">
        <v>7</v>
      </c>
      <c r="P234" s="46" t="s">
        <v>2260</v>
      </c>
      <c r="Q234" s="59" t="s">
        <v>34</v>
      </c>
      <c r="R234" s="46" t="s">
        <v>2514</v>
      </c>
      <c r="S234" s="58" t="str">
        <f>IF(ISNA(VLOOKUP($A234,processing!$A:$B,1,0)), "no", "yes")</f>
        <v>yes</v>
      </c>
      <c r="T234" s="58" t="str">
        <f>IF(ISNA(VLOOKUP($A234,outputs!$A:$B,1,0)), "no", "yes")</f>
        <v>yes</v>
      </c>
      <c r="U234" s="58" t="str">
        <f>IF(ISNA(VLOOKUP($A234,accuracy!$A:$B,1,0)), "no", "yes")</f>
        <v>yes</v>
      </c>
      <c r="V234" s="58" t="str">
        <f t="array" ref="V234">INDEX(publications!$A$1:$A$319, MATCH($B234, publications!$B$1:$B$319, 0))</f>
        <v>Melanie</v>
      </c>
    </row>
    <row r="235" spans="1:22" ht="13">
      <c r="A235" s="8" t="str">
        <f>CONCATENATE(VLOOKUP($B235,publications!$B:$D,3,0), ".", $C235)</f>
        <v>RDFY8VGI.1</v>
      </c>
      <c r="B235" s="46" t="s">
        <v>1608</v>
      </c>
      <c r="C235" s="54">
        <f t="shared" si="0"/>
        <v>1</v>
      </c>
      <c r="D235" s="46" t="s">
        <v>1950</v>
      </c>
      <c r="E235" s="46" t="s">
        <v>2296</v>
      </c>
      <c r="F235" s="46" t="s">
        <v>164</v>
      </c>
      <c r="G235" s="46" t="s">
        <v>2297</v>
      </c>
      <c r="H235" s="46">
        <v>1974</v>
      </c>
      <c r="I235" s="46">
        <v>1974</v>
      </c>
      <c r="J235" s="46" t="s">
        <v>2258</v>
      </c>
      <c r="K235" s="56" t="s">
        <v>34</v>
      </c>
      <c r="L235" s="60" t="s">
        <v>34</v>
      </c>
      <c r="M235" s="56">
        <v>8</v>
      </c>
      <c r="N235" s="57" t="s">
        <v>34</v>
      </c>
      <c r="O235" s="56">
        <v>7</v>
      </c>
      <c r="P235" s="46" t="s">
        <v>2260</v>
      </c>
      <c r="Q235" s="56">
        <v>2</v>
      </c>
      <c r="R235" s="46" t="s">
        <v>2515</v>
      </c>
      <c r="S235" s="58" t="str">
        <f>IF(ISNA(VLOOKUP($A235,processing!$A:$B,1,0)), "no", "yes")</f>
        <v>yes</v>
      </c>
      <c r="T235" s="58" t="str">
        <f>IF(ISNA(VLOOKUP($A235,outputs!$A:$B,1,0)), "no", "yes")</f>
        <v>yes</v>
      </c>
      <c r="U235" s="58" t="str">
        <f>IF(ISNA(VLOOKUP($A235,accuracy!$A:$B,1,0)), "no", "yes")</f>
        <v>yes</v>
      </c>
      <c r="V235" s="58" t="str">
        <f t="array" ref="V235">INDEX(publications!$A$1:$A$319, MATCH($B235, publications!$B$1:$B$319, 0))</f>
        <v>Melanie</v>
      </c>
    </row>
    <row r="236" spans="1:22" ht="13">
      <c r="A236" s="8" t="str">
        <f>CONCATENATE(VLOOKUP($B236,publications!$B:$D,3,0), ".", $C236)</f>
        <v>8IDZABSN.1</v>
      </c>
      <c r="B236" s="46" t="s">
        <v>1610</v>
      </c>
      <c r="C236" s="54">
        <f t="shared" si="0"/>
        <v>1</v>
      </c>
      <c r="D236" s="46" t="s">
        <v>1950</v>
      </c>
      <c r="E236" s="46" t="s">
        <v>2296</v>
      </c>
      <c r="F236" s="46" t="s">
        <v>164</v>
      </c>
      <c r="G236" s="46" t="s">
        <v>2297</v>
      </c>
      <c r="H236" s="46">
        <v>1973</v>
      </c>
      <c r="I236" s="46">
        <v>1976</v>
      </c>
      <c r="J236" s="46" t="s">
        <v>2258</v>
      </c>
      <c r="K236" s="56" t="s">
        <v>34</v>
      </c>
      <c r="L236" s="60" t="s">
        <v>34</v>
      </c>
      <c r="M236" s="56">
        <v>8</v>
      </c>
      <c r="N236" s="57" t="s">
        <v>34</v>
      </c>
      <c r="O236" s="56">
        <v>7</v>
      </c>
      <c r="P236" s="46" t="s">
        <v>2260</v>
      </c>
      <c r="Q236" s="56">
        <v>42</v>
      </c>
      <c r="R236" s="57" t="s">
        <v>34</v>
      </c>
      <c r="S236" s="58" t="str">
        <f>IF(ISNA(VLOOKUP($A236,processing!$A:$B,1,0)), "no", "yes")</f>
        <v>yes</v>
      </c>
      <c r="T236" s="58" t="str">
        <f>IF(ISNA(VLOOKUP($A236,outputs!$A:$B,1,0)), "no", "yes")</f>
        <v>yes</v>
      </c>
      <c r="U236" s="58" t="str">
        <f>IF(ISNA(VLOOKUP($A236,accuracy!$A:$B,1,0)), "no", "yes")</f>
        <v>yes</v>
      </c>
      <c r="V236" s="58" t="str">
        <f t="array" ref="V236">INDEX(publications!$A$1:$A$319, MATCH($B236, publications!$B$1:$B$319, 0))</f>
        <v>Melanie</v>
      </c>
    </row>
    <row r="237" spans="1:22" ht="13">
      <c r="A237" s="8" t="str">
        <f>CONCATENATE(VLOOKUP($B237,publications!$B:$D,3,0), ".", $C237)</f>
        <v>UA5FY4A8.1</v>
      </c>
      <c r="B237" s="46" t="s">
        <v>1612</v>
      </c>
      <c r="C237" s="54">
        <f t="shared" si="0"/>
        <v>1</v>
      </c>
      <c r="D237" s="46" t="s">
        <v>2004</v>
      </c>
      <c r="E237" s="46" t="s">
        <v>1550</v>
      </c>
      <c r="F237" s="46" t="s">
        <v>164</v>
      </c>
      <c r="G237" s="46" t="s">
        <v>2516</v>
      </c>
      <c r="H237" s="46">
        <v>1896</v>
      </c>
      <c r="I237" s="46">
        <v>1896</v>
      </c>
      <c r="J237" s="46" t="s">
        <v>2291</v>
      </c>
      <c r="K237" s="56" t="s">
        <v>34</v>
      </c>
      <c r="L237" s="60" t="s">
        <v>34</v>
      </c>
      <c r="M237" s="59" t="s">
        <v>34</v>
      </c>
      <c r="N237" s="57" t="s">
        <v>34</v>
      </c>
      <c r="O237" s="57" t="s">
        <v>34</v>
      </c>
      <c r="P237" s="57" t="s">
        <v>34</v>
      </c>
      <c r="Q237" s="56">
        <v>3</v>
      </c>
      <c r="R237" s="46" t="s">
        <v>2517</v>
      </c>
      <c r="S237" s="58" t="str">
        <f>IF(ISNA(VLOOKUP($A237,processing!$A:$B,1,0)), "no", "yes")</f>
        <v>yes</v>
      </c>
      <c r="T237" s="58" t="str">
        <f>IF(ISNA(VLOOKUP($A237,outputs!$A:$B,1,0)), "no", "yes")</f>
        <v>yes</v>
      </c>
      <c r="U237" s="58" t="str">
        <f>IF(ISNA(VLOOKUP($A237,accuracy!$A:$B,1,0)), "no", "yes")</f>
        <v>yes</v>
      </c>
      <c r="V237" s="58" t="str">
        <f t="array" ref="V237">INDEX(publications!$A$1:$A$319, MATCH($B237, publications!$B$1:$B$319, 0))</f>
        <v>Livia</v>
      </c>
    </row>
    <row r="238" spans="1:22" ht="13">
      <c r="A238" s="8" t="str">
        <f>CONCATENATE(VLOOKUP($B238,publications!$B:$D,3,0), ".", $C238)</f>
        <v>UA5FY4A8.2</v>
      </c>
      <c r="B238" s="46" t="s">
        <v>1612</v>
      </c>
      <c r="C238" s="54">
        <f t="shared" si="0"/>
        <v>2</v>
      </c>
      <c r="D238" s="46" t="s">
        <v>1931</v>
      </c>
      <c r="E238" s="46" t="s">
        <v>2269</v>
      </c>
      <c r="F238" s="46" t="s">
        <v>22</v>
      </c>
      <c r="G238" s="46" t="s">
        <v>2367</v>
      </c>
      <c r="H238" s="46">
        <v>1936</v>
      </c>
      <c r="I238" s="46">
        <v>1936</v>
      </c>
      <c r="J238" s="46" t="s">
        <v>2291</v>
      </c>
      <c r="K238" s="56">
        <v>3500</v>
      </c>
      <c r="L238" s="60" t="s">
        <v>34</v>
      </c>
      <c r="M238" s="59" t="s">
        <v>34</v>
      </c>
      <c r="N238" s="57" t="s">
        <v>34</v>
      </c>
      <c r="O238" s="57" t="s">
        <v>34</v>
      </c>
      <c r="P238" s="57" t="s">
        <v>34</v>
      </c>
      <c r="Q238" s="56">
        <v>25</v>
      </c>
      <c r="R238" s="46" t="s">
        <v>2518</v>
      </c>
      <c r="S238" s="58" t="str">
        <f>IF(ISNA(VLOOKUP($A238,processing!$A:$B,1,0)), "no", "yes")</f>
        <v>yes</v>
      </c>
      <c r="T238" s="58" t="str">
        <f>IF(ISNA(VLOOKUP($A238,outputs!$A:$B,1,0)), "no", "yes")</f>
        <v>yes</v>
      </c>
      <c r="U238" s="58" t="str">
        <f>IF(ISNA(VLOOKUP($A238,accuracy!$A:$B,1,0)), "no", "yes")</f>
        <v>yes</v>
      </c>
      <c r="V238" s="58" t="str">
        <f t="array" ref="V238">INDEX(publications!$A$1:$A$319, MATCH($B238, publications!$B$1:$B$319, 0))</f>
        <v>Livia</v>
      </c>
    </row>
    <row r="239" spans="1:22" ht="13">
      <c r="A239" s="8" t="str">
        <f>CONCATENATE(VLOOKUP($B239,publications!$B:$D,3,0), ".", $C239)</f>
        <v>UA5FY4A8.3</v>
      </c>
      <c r="B239" s="46" t="s">
        <v>1612</v>
      </c>
      <c r="C239" s="54">
        <f t="shared" si="0"/>
        <v>3</v>
      </c>
      <c r="D239" s="46" t="s">
        <v>1931</v>
      </c>
      <c r="E239" s="46" t="s">
        <v>2405</v>
      </c>
      <c r="F239" s="46" t="s">
        <v>2256</v>
      </c>
      <c r="G239" s="46" t="s">
        <v>2519</v>
      </c>
      <c r="H239" s="46">
        <v>1978</v>
      </c>
      <c r="I239" s="46">
        <v>1978</v>
      </c>
      <c r="J239" s="46" t="s">
        <v>2291</v>
      </c>
      <c r="K239" s="56" t="s">
        <v>34</v>
      </c>
      <c r="L239" s="60" t="s">
        <v>34</v>
      </c>
      <c r="M239" s="59" t="s">
        <v>34</v>
      </c>
      <c r="N239" s="57" t="s">
        <v>34</v>
      </c>
      <c r="O239" s="57" t="s">
        <v>34</v>
      </c>
      <c r="P239" s="57" t="s">
        <v>34</v>
      </c>
      <c r="Q239" s="56">
        <v>42</v>
      </c>
      <c r="R239" s="46" t="s">
        <v>2520</v>
      </c>
      <c r="S239" s="58" t="str">
        <f>IF(ISNA(VLOOKUP($A239,processing!$A:$B,1,0)), "no", "yes")</f>
        <v>yes</v>
      </c>
      <c r="T239" s="58" t="str">
        <f>IF(ISNA(VLOOKUP($A239,outputs!$A:$B,1,0)), "no", "yes")</f>
        <v>yes</v>
      </c>
      <c r="U239" s="58" t="str">
        <f>IF(ISNA(VLOOKUP($A239,accuracy!$A:$B,1,0)), "no", "yes")</f>
        <v>yes</v>
      </c>
      <c r="V239" s="58" t="str">
        <f t="array" ref="V239">INDEX(publications!$A$1:$A$319, MATCH($B239, publications!$B$1:$B$319, 0))</f>
        <v>Livia</v>
      </c>
    </row>
    <row r="240" spans="1:22" ht="13">
      <c r="A240" s="8" t="str">
        <f>CONCATENATE(VLOOKUP($B240,publications!$B:$D,3,0), ".", $C240)</f>
        <v>D54J7ZC4.1</v>
      </c>
      <c r="B240" s="46" t="s">
        <v>1616</v>
      </c>
      <c r="C240" s="54">
        <f t="shared" si="0"/>
        <v>1</v>
      </c>
      <c r="D240" s="46" t="s">
        <v>1931</v>
      </c>
      <c r="E240" s="46" t="s">
        <v>1550</v>
      </c>
      <c r="F240" s="46" t="s">
        <v>2256</v>
      </c>
      <c r="G240" s="46" t="s">
        <v>2277</v>
      </c>
      <c r="H240" s="46">
        <v>1967</v>
      </c>
      <c r="I240" s="46">
        <v>1976</v>
      </c>
      <c r="J240" s="46" t="s">
        <v>2265</v>
      </c>
      <c r="K240" s="56">
        <v>6000</v>
      </c>
      <c r="L240" s="60" t="s">
        <v>34</v>
      </c>
      <c r="M240" s="59" t="s">
        <v>34</v>
      </c>
      <c r="N240" s="57" t="s">
        <v>2521</v>
      </c>
      <c r="O240" s="56">
        <v>14</v>
      </c>
      <c r="P240" s="46" t="s">
        <v>2260</v>
      </c>
      <c r="Q240" s="59" t="s">
        <v>34</v>
      </c>
      <c r="R240" s="46" t="s">
        <v>2522</v>
      </c>
      <c r="S240" s="58" t="str">
        <f>IF(ISNA(VLOOKUP($A240,processing!$A:$B,1,0)), "no", "yes")</f>
        <v>yes</v>
      </c>
      <c r="T240" s="58" t="str">
        <f>IF(ISNA(VLOOKUP($A240,outputs!$A:$B,1,0)), "no", "yes")</f>
        <v>yes</v>
      </c>
      <c r="U240" s="58" t="str">
        <f>IF(ISNA(VLOOKUP($A240,accuracy!$A:$B,1,0)), "no", "yes")</f>
        <v>yes</v>
      </c>
      <c r="V240" s="58" t="str">
        <f t="array" ref="V240">INDEX(publications!$A$1:$A$319, MATCH($B240, publications!$B$1:$B$319, 0))</f>
        <v>Anette</v>
      </c>
    </row>
    <row r="241" spans="1:22" ht="13">
      <c r="A241" s="8" t="str">
        <f>CONCATENATE(VLOOKUP($B241,publications!$B:$D,3,0), ".", $C241)</f>
        <v>D54J7ZC4.2</v>
      </c>
      <c r="B241" s="46" t="s">
        <v>1616</v>
      </c>
      <c r="C241" s="54">
        <f t="shared" si="0"/>
        <v>2</v>
      </c>
      <c r="D241" s="46" t="s">
        <v>1931</v>
      </c>
      <c r="E241" s="46" t="s">
        <v>1550</v>
      </c>
      <c r="F241" s="46" t="s">
        <v>2256</v>
      </c>
      <c r="G241" s="46" t="s">
        <v>2277</v>
      </c>
      <c r="H241" s="46">
        <v>1977</v>
      </c>
      <c r="I241" s="46">
        <v>1977</v>
      </c>
      <c r="J241" s="46" t="s">
        <v>2265</v>
      </c>
      <c r="K241" s="56">
        <v>6000</v>
      </c>
      <c r="L241" s="60" t="s">
        <v>34</v>
      </c>
      <c r="M241" s="59" t="s">
        <v>34</v>
      </c>
      <c r="N241" s="57" t="s">
        <v>2283</v>
      </c>
      <c r="O241" s="56">
        <v>14</v>
      </c>
      <c r="P241" s="46" t="s">
        <v>2260</v>
      </c>
      <c r="Q241" s="59" t="s">
        <v>34</v>
      </c>
      <c r="R241" s="46" t="s">
        <v>2522</v>
      </c>
      <c r="S241" s="58" t="str">
        <f>IF(ISNA(VLOOKUP($A241,processing!$A:$B,1,0)), "no", "yes")</f>
        <v>yes</v>
      </c>
      <c r="T241" s="58" t="str">
        <f>IF(ISNA(VLOOKUP($A241,outputs!$A:$B,1,0)), "no", "yes")</f>
        <v>yes</v>
      </c>
      <c r="U241" s="58" t="str">
        <f>IF(ISNA(VLOOKUP($A241,accuracy!$A:$B,1,0)), "no", "yes")</f>
        <v>yes</v>
      </c>
      <c r="V241" s="58" t="str">
        <f t="array" ref="V241">INDEX(publications!$A$1:$A$319, MATCH($B241, publications!$B$1:$B$319, 0))</f>
        <v>Anette</v>
      </c>
    </row>
    <row r="242" spans="1:22" ht="13">
      <c r="A242" s="8" t="str">
        <f>CONCATENATE(VLOOKUP($B242,publications!$B:$D,3,0), ".", $C242)</f>
        <v>D54J7ZC4.3</v>
      </c>
      <c r="B242" s="46" t="s">
        <v>1616</v>
      </c>
      <c r="C242" s="54">
        <f t="shared" si="0"/>
        <v>3</v>
      </c>
      <c r="D242" s="46" t="s">
        <v>1931</v>
      </c>
      <c r="E242" s="46" t="s">
        <v>1550</v>
      </c>
      <c r="F242" s="46" t="s">
        <v>2256</v>
      </c>
      <c r="G242" s="46" t="s">
        <v>2277</v>
      </c>
      <c r="H242" s="46">
        <v>1983</v>
      </c>
      <c r="I242" s="46">
        <v>1983</v>
      </c>
      <c r="J242" s="46" t="s">
        <v>2265</v>
      </c>
      <c r="K242" s="56">
        <v>6000</v>
      </c>
      <c r="L242" s="60" t="s">
        <v>34</v>
      </c>
      <c r="M242" s="59" t="s">
        <v>34</v>
      </c>
      <c r="N242" s="57" t="s">
        <v>2523</v>
      </c>
      <c r="O242" s="56">
        <v>14</v>
      </c>
      <c r="P242" s="46" t="s">
        <v>2260</v>
      </c>
      <c r="Q242" s="59" t="s">
        <v>34</v>
      </c>
      <c r="R242" s="46" t="s">
        <v>2522</v>
      </c>
      <c r="S242" s="58" t="str">
        <f>IF(ISNA(VLOOKUP($A242,processing!$A:$B,1,0)), "no", "yes")</f>
        <v>yes</v>
      </c>
      <c r="T242" s="58" t="str">
        <f>IF(ISNA(VLOOKUP($A242,outputs!$A:$B,1,0)), "no", "yes")</f>
        <v>yes</v>
      </c>
      <c r="U242" s="58" t="str">
        <f>IF(ISNA(VLOOKUP($A242,accuracy!$A:$B,1,0)), "no", "yes")</f>
        <v>yes</v>
      </c>
      <c r="V242" s="58" t="str">
        <f t="array" ref="V242">INDEX(publications!$A$1:$A$319, MATCH($B242, publications!$B$1:$B$319, 0))</f>
        <v>Anette</v>
      </c>
    </row>
    <row r="243" spans="1:22" ht="13">
      <c r="A243" s="8" t="str">
        <f>CONCATENATE(VLOOKUP($B243,publications!$B:$D,3,0), ".", $C243)</f>
        <v>D54J7ZC4.4</v>
      </c>
      <c r="B243" s="46" t="s">
        <v>1616</v>
      </c>
      <c r="C243" s="54">
        <f t="shared" si="0"/>
        <v>4</v>
      </c>
      <c r="D243" s="46" t="s">
        <v>1931</v>
      </c>
      <c r="E243" s="46" t="s">
        <v>1550</v>
      </c>
      <c r="F243" s="46" t="s">
        <v>2256</v>
      </c>
      <c r="G243" s="46" t="s">
        <v>2277</v>
      </c>
      <c r="H243" s="46">
        <v>1983</v>
      </c>
      <c r="I243" s="46">
        <v>1983</v>
      </c>
      <c r="J243" s="46" t="s">
        <v>2265</v>
      </c>
      <c r="K243" s="56">
        <v>6000</v>
      </c>
      <c r="L243" s="60" t="s">
        <v>34</v>
      </c>
      <c r="M243" s="59" t="s">
        <v>34</v>
      </c>
      <c r="N243" s="57" t="s">
        <v>2283</v>
      </c>
      <c r="O243" s="56">
        <v>14</v>
      </c>
      <c r="P243" s="46" t="s">
        <v>2260</v>
      </c>
      <c r="Q243" s="59" t="s">
        <v>34</v>
      </c>
      <c r="R243" s="46" t="s">
        <v>2522</v>
      </c>
      <c r="S243" s="58" t="str">
        <f>IF(ISNA(VLOOKUP($A243,processing!$A:$B,1,0)), "no", "yes")</f>
        <v>yes</v>
      </c>
      <c r="T243" s="58" t="str">
        <f>IF(ISNA(VLOOKUP($A243,outputs!$A:$B,1,0)), "no", "yes")</f>
        <v>yes</v>
      </c>
      <c r="U243" s="58" t="str">
        <f>IF(ISNA(VLOOKUP($A243,accuracy!$A:$B,1,0)), "no", "yes")</f>
        <v>yes</v>
      </c>
      <c r="V243" s="58" t="str">
        <f t="array" ref="V243">INDEX(publications!$A$1:$A$319, MATCH($B243, publications!$B$1:$B$319, 0))</f>
        <v>Anette</v>
      </c>
    </row>
    <row r="244" spans="1:22" ht="13">
      <c r="A244" s="8" t="str">
        <f>CONCATENATE(VLOOKUP($B244,publications!$B:$D,3,0), ".", $C244)</f>
        <v>D54J7ZC4.5</v>
      </c>
      <c r="B244" s="46" t="s">
        <v>1616</v>
      </c>
      <c r="C244" s="54">
        <f t="shared" si="0"/>
        <v>5</v>
      </c>
      <c r="D244" s="46" t="s">
        <v>1931</v>
      </c>
      <c r="E244" s="46" t="s">
        <v>1550</v>
      </c>
      <c r="F244" s="46" t="s">
        <v>2256</v>
      </c>
      <c r="G244" s="46" t="s">
        <v>2277</v>
      </c>
      <c r="H244" s="46">
        <v>1988</v>
      </c>
      <c r="I244" s="46">
        <v>1988</v>
      </c>
      <c r="J244" s="46" t="s">
        <v>2265</v>
      </c>
      <c r="K244" s="56">
        <v>6000</v>
      </c>
      <c r="L244" s="60" t="s">
        <v>34</v>
      </c>
      <c r="M244" s="59" t="s">
        <v>34</v>
      </c>
      <c r="N244" s="57" t="s">
        <v>2524</v>
      </c>
      <c r="O244" s="56">
        <v>14</v>
      </c>
      <c r="P244" s="46" t="s">
        <v>2260</v>
      </c>
      <c r="Q244" s="59" t="s">
        <v>34</v>
      </c>
      <c r="R244" s="46" t="s">
        <v>2522</v>
      </c>
      <c r="S244" s="58" t="str">
        <f>IF(ISNA(VLOOKUP($A244,processing!$A:$B,1,0)), "no", "yes")</f>
        <v>yes</v>
      </c>
      <c r="T244" s="58" t="str">
        <f>IF(ISNA(VLOOKUP($A244,outputs!$A:$B,1,0)), "no", "yes")</f>
        <v>yes</v>
      </c>
      <c r="U244" s="58" t="str">
        <f>IF(ISNA(VLOOKUP($A244,accuracy!$A:$B,1,0)), "no", "yes")</f>
        <v>yes</v>
      </c>
      <c r="V244" s="58" t="str">
        <f t="array" ref="V244">INDEX(publications!$A$1:$A$319, MATCH($B244, publications!$B$1:$B$319, 0))</f>
        <v>Anette</v>
      </c>
    </row>
    <row r="245" spans="1:22" ht="13">
      <c r="A245" s="8" t="str">
        <f>CONCATENATE(VLOOKUP($B245,publications!$B:$D,3,0), ".", $C245)</f>
        <v>D54J7ZC4.6</v>
      </c>
      <c r="B245" s="46" t="s">
        <v>1616</v>
      </c>
      <c r="C245" s="54">
        <f t="shared" si="0"/>
        <v>6</v>
      </c>
      <c r="D245" s="46" t="s">
        <v>1931</v>
      </c>
      <c r="E245" s="46" t="s">
        <v>1550</v>
      </c>
      <c r="F245" s="46" t="s">
        <v>2256</v>
      </c>
      <c r="G245" s="46" t="s">
        <v>2277</v>
      </c>
      <c r="H245" s="46">
        <v>1995</v>
      </c>
      <c r="I245" s="46">
        <v>1995</v>
      </c>
      <c r="J245" s="46" t="s">
        <v>2265</v>
      </c>
      <c r="K245" s="56">
        <v>6000</v>
      </c>
      <c r="L245" s="60" t="s">
        <v>34</v>
      </c>
      <c r="M245" s="59" t="s">
        <v>34</v>
      </c>
      <c r="N245" s="57" t="s">
        <v>2284</v>
      </c>
      <c r="O245" s="56">
        <v>14</v>
      </c>
      <c r="P245" s="46" t="s">
        <v>2260</v>
      </c>
      <c r="Q245" s="59" t="s">
        <v>34</v>
      </c>
      <c r="R245" s="46" t="s">
        <v>2522</v>
      </c>
      <c r="S245" s="58" t="str">
        <f>IF(ISNA(VLOOKUP($A245,processing!$A:$B,1,0)), "no", "yes")</f>
        <v>yes</v>
      </c>
      <c r="T245" s="58" t="str">
        <f>IF(ISNA(VLOOKUP($A245,outputs!$A:$B,1,0)), "no", "yes")</f>
        <v>yes</v>
      </c>
      <c r="U245" s="58" t="str">
        <f>IF(ISNA(VLOOKUP($A245,accuracy!$A:$B,1,0)), "no", "yes")</f>
        <v>yes</v>
      </c>
      <c r="V245" s="58" t="str">
        <f t="array" ref="V245">INDEX(publications!$A$1:$A$319, MATCH($B245, publications!$B$1:$B$319, 0))</f>
        <v>Anette</v>
      </c>
    </row>
    <row r="246" spans="1:22" ht="13">
      <c r="A246" s="8" t="str">
        <f>CONCATENATE(VLOOKUP($B246,publications!$B:$D,3,0), ".", $C246)</f>
        <v>D54J7ZC4.7</v>
      </c>
      <c r="B246" s="46" t="s">
        <v>1616</v>
      </c>
      <c r="C246" s="54">
        <f t="shared" si="0"/>
        <v>7</v>
      </c>
      <c r="D246" s="46" t="s">
        <v>1931</v>
      </c>
      <c r="E246" s="46" t="s">
        <v>1550</v>
      </c>
      <c r="F246" s="46" t="s">
        <v>2256</v>
      </c>
      <c r="G246" s="46" t="s">
        <v>2277</v>
      </c>
      <c r="H246" s="46">
        <v>1999</v>
      </c>
      <c r="I246" s="46">
        <v>1999</v>
      </c>
      <c r="J246" s="46" t="s">
        <v>2265</v>
      </c>
      <c r="K246" s="56">
        <v>6000</v>
      </c>
      <c r="L246" s="60" t="s">
        <v>34</v>
      </c>
      <c r="M246" s="59" t="s">
        <v>34</v>
      </c>
      <c r="N246" s="57" t="s">
        <v>2525</v>
      </c>
      <c r="O246" s="56">
        <v>14</v>
      </c>
      <c r="P246" s="46" t="s">
        <v>2260</v>
      </c>
      <c r="Q246" s="59" t="s">
        <v>34</v>
      </c>
      <c r="R246" s="46" t="s">
        <v>2522</v>
      </c>
      <c r="S246" s="58" t="str">
        <f>IF(ISNA(VLOOKUP($A246,processing!$A:$B,1,0)), "no", "yes")</f>
        <v>yes</v>
      </c>
      <c r="T246" s="58" t="str">
        <f>IF(ISNA(VLOOKUP($A246,outputs!$A:$B,1,0)), "no", "yes")</f>
        <v>yes</v>
      </c>
      <c r="U246" s="58" t="str">
        <f>IF(ISNA(VLOOKUP($A246,accuracy!$A:$B,1,0)), "no", "yes")</f>
        <v>yes</v>
      </c>
      <c r="V246" s="58" t="str">
        <f t="array" ref="V246">INDEX(publications!$A$1:$A$319, MATCH($B246, publications!$B$1:$B$319, 0))</f>
        <v>Anette</v>
      </c>
    </row>
    <row r="247" spans="1:22" ht="13">
      <c r="A247" s="8" t="str">
        <f>CONCATENATE(VLOOKUP($B247,publications!$B:$D,3,0), ".", $C247)</f>
        <v>D54J7ZC4.8</v>
      </c>
      <c r="B247" s="46" t="s">
        <v>1616</v>
      </c>
      <c r="C247" s="54">
        <f t="shared" si="0"/>
        <v>8</v>
      </c>
      <c r="D247" s="46" t="s">
        <v>1931</v>
      </c>
      <c r="E247" s="46" t="s">
        <v>1550</v>
      </c>
      <c r="F247" s="46" t="s">
        <v>2256</v>
      </c>
      <c r="G247" s="46" t="s">
        <v>2277</v>
      </c>
      <c r="H247" s="46">
        <v>2005</v>
      </c>
      <c r="I247" s="46">
        <v>2005</v>
      </c>
      <c r="J247" s="46" t="s">
        <v>2265</v>
      </c>
      <c r="K247" s="56">
        <v>6000</v>
      </c>
      <c r="L247" s="60" t="s">
        <v>34</v>
      </c>
      <c r="M247" s="59" t="s">
        <v>34</v>
      </c>
      <c r="N247" s="57" t="s">
        <v>2526</v>
      </c>
      <c r="O247" s="56">
        <v>14</v>
      </c>
      <c r="P247" s="46" t="s">
        <v>2260</v>
      </c>
      <c r="Q247" s="59" t="s">
        <v>34</v>
      </c>
      <c r="R247" s="46" t="s">
        <v>2522</v>
      </c>
      <c r="S247" s="58" t="str">
        <f>IF(ISNA(VLOOKUP($A247,processing!$A:$B,1,0)), "no", "yes")</f>
        <v>yes</v>
      </c>
      <c r="T247" s="58" t="str">
        <f>IF(ISNA(VLOOKUP($A247,outputs!$A:$B,1,0)), "no", "yes")</f>
        <v>yes</v>
      </c>
      <c r="U247" s="58" t="str">
        <f>IF(ISNA(VLOOKUP($A247,accuracy!$A:$B,1,0)), "no", "yes")</f>
        <v>yes</v>
      </c>
      <c r="V247" s="58" t="str">
        <f t="array" ref="V247">INDEX(publications!$A$1:$A$319, MATCH($B247, publications!$B$1:$B$319, 0))</f>
        <v>Anette</v>
      </c>
    </row>
    <row r="248" spans="1:22" ht="13">
      <c r="A248" s="8" t="str">
        <f>CONCATENATE(VLOOKUP($B248,publications!$B:$D,3,0), ".", $C248)</f>
        <v>4FQSHSBF.1</v>
      </c>
      <c r="B248" s="46" t="s">
        <v>1618</v>
      </c>
      <c r="C248" s="54">
        <f t="shared" si="0"/>
        <v>1</v>
      </c>
      <c r="D248" s="46" t="s">
        <v>1931</v>
      </c>
      <c r="E248" s="46" t="s">
        <v>2269</v>
      </c>
      <c r="F248" s="46" t="s">
        <v>2256</v>
      </c>
      <c r="G248" s="46" t="s">
        <v>2367</v>
      </c>
      <c r="H248" s="46">
        <v>1936</v>
      </c>
      <c r="I248" s="46">
        <v>1936</v>
      </c>
      <c r="J248" s="46" t="s">
        <v>2328</v>
      </c>
      <c r="K248" s="56">
        <v>3000</v>
      </c>
      <c r="L248" s="60" t="s">
        <v>34</v>
      </c>
      <c r="M248" s="59" t="s">
        <v>34</v>
      </c>
      <c r="N248" s="57" t="s">
        <v>34</v>
      </c>
      <c r="O248" s="56">
        <v>1841</v>
      </c>
      <c r="P248" s="46" t="s">
        <v>2315</v>
      </c>
      <c r="Q248" s="56">
        <v>3</v>
      </c>
      <c r="R248" s="46" t="s">
        <v>2527</v>
      </c>
      <c r="S248" s="58" t="str">
        <f>IF(ISNA(VLOOKUP($A248,processing!$A:$B,1,0)), "no", "yes")</f>
        <v>yes</v>
      </c>
      <c r="T248" s="58" t="str">
        <f>IF(ISNA(VLOOKUP($A248,outputs!$A:$B,1,0)), "no", "yes")</f>
        <v>yes</v>
      </c>
      <c r="U248" s="58" t="str">
        <f>IF(ISNA(VLOOKUP($A248,accuracy!$A:$B,1,0)), "no", "yes")</f>
        <v>yes</v>
      </c>
      <c r="V248" s="58" t="str">
        <f t="array" ref="V248">INDEX(publications!$A$1:$A$319, MATCH($B248, publications!$B$1:$B$319, 0))</f>
        <v>Anette</v>
      </c>
    </row>
    <row r="249" spans="1:22" ht="13">
      <c r="A249" s="8" t="str">
        <f>CONCATENATE(VLOOKUP($B249,publications!$B:$D,3,0), ".", $C249)</f>
        <v>KTXXTV3Y.1</v>
      </c>
      <c r="B249" s="46" t="s">
        <v>1620</v>
      </c>
      <c r="C249" s="54">
        <f t="shared" si="0"/>
        <v>1</v>
      </c>
      <c r="D249" s="46" t="s">
        <v>1950</v>
      </c>
      <c r="E249" s="46" t="s">
        <v>2296</v>
      </c>
      <c r="F249" s="46" t="s">
        <v>164</v>
      </c>
      <c r="G249" s="46" t="s">
        <v>2297</v>
      </c>
      <c r="H249" s="46">
        <v>1968</v>
      </c>
      <c r="I249" s="46">
        <v>1968</v>
      </c>
      <c r="J249" s="46" t="s">
        <v>2258</v>
      </c>
      <c r="K249" s="56">
        <v>156000</v>
      </c>
      <c r="L249" s="56" t="s">
        <v>2266</v>
      </c>
      <c r="M249" s="56">
        <v>2</v>
      </c>
      <c r="N249" s="57" t="s">
        <v>34</v>
      </c>
      <c r="O249" s="56">
        <v>7</v>
      </c>
      <c r="P249" s="46" t="s">
        <v>2260</v>
      </c>
      <c r="Q249" s="56">
        <v>4</v>
      </c>
      <c r="R249" s="57" t="s">
        <v>34</v>
      </c>
      <c r="S249" s="58" t="str">
        <f>IF(ISNA(VLOOKUP($A249,processing!$A:$B,1,0)), "no", "yes")</f>
        <v>yes</v>
      </c>
      <c r="T249" s="58" t="str">
        <f>IF(ISNA(VLOOKUP($A249,outputs!$A:$B,1,0)), "no", "yes")</f>
        <v>yes</v>
      </c>
      <c r="U249" s="58" t="str">
        <f>IF(ISNA(VLOOKUP($A249,accuracy!$A:$B,1,0)), "no", "yes")</f>
        <v>yes</v>
      </c>
      <c r="V249" s="58" t="str">
        <f t="array" ref="V249">INDEX(publications!$A$1:$A$319, MATCH($B249, publications!$B$1:$B$319, 0))</f>
        <v>Amaury</v>
      </c>
    </row>
    <row r="250" spans="1:22" ht="13">
      <c r="A250" s="8" t="str">
        <f>CONCATENATE(VLOOKUP($B250,publications!$B:$D,3,0), ".", $C250)</f>
        <v>IFALXNZB.1</v>
      </c>
      <c r="B250" s="46" t="s">
        <v>1622</v>
      </c>
      <c r="C250" s="54">
        <f t="shared" si="0"/>
        <v>1</v>
      </c>
      <c r="D250" s="46" t="s">
        <v>1931</v>
      </c>
      <c r="E250" s="46" t="s">
        <v>1550</v>
      </c>
      <c r="F250" s="46" t="s">
        <v>22</v>
      </c>
      <c r="G250" s="46" t="s">
        <v>2277</v>
      </c>
      <c r="H250" s="46">
        <v>1946</v>
      </c>
      <c r="I250" s="46">
        <v>1946</v>
      </c>
      <c r="J250" s="46" t="s">
        <v>2265</v>
      </c>
      <c r="K250" s="56">
        <v>8250</v>
      </c>
      <c r="L250" s="60" t="s">
        <v>34</v>
      </c>
      <c r="M250" s="59" t="s">
        <v>34</v>
      </c>
      <c r="N250" s="57" t="s">
        <v>2476</v>
      </c>
      <c r="O250" s="56">
        <v>14</v>
      </c>
      <c r="P250" s="46" t="s">
        <v>2260</v>
      </c>
      <c r="Q250" s="56">
        <v>7</v>
      </c>
      <c r="R250" s="57" t="s">
        <v>34</v>
      </c>
      <c r="S250" s="58" t="str">
        <f>IF(ISNA(VLOOKUP($A250,processing!$A:$B,1,0)), "no", "yes")</f>
        <v>yes</v>
      </c>
      <c r="T250" s="58" t="str">
        <f>IF(ISNA(VLOOKUP($A250,outputs!$A:$B,1,0)), "no", "yes")</f>
        <v>yes</v>
      </c>
      <c r="U250" s="58" t="str">
        <f>IF(ISNA(VLOOKUP($A250,accuracy!$A:$B,1,0)), "no", "yes")</f>
        <v>yes</v>
      </c>
      <c r="V250" s="58" t="str">
        <f t="array" ref="V250">INDEX(publications!$A$1:$A$319, MATCH($B250, publications!$B$1:$B$319, 0))</f>
        <v>Anette</v>
      </c>
    </row>
    <row r="251" spans="1:22" ht="13">
      <c r="A251" s="8" t="str">
        <f>CONCATENATE(VLOOKUP($B251,publications!$B:$D,3,0), ".", $C251)</f>
        <v>IFALXNZB.2</v>
      </c>
      <c r="B251" s="46" t="s">
        <v>1622</v>
      </c>
      <c r="C251" s="54">
        <f t="shared" si="0"/>
        <v>2</v>
      </c>
      <c r="D251" s="46" t="s">
        <v>1931</v>
      </c>
      <c r="E251" s="46" t="s">
        <v>1550</v>
      </c>
      <c r="F251" s="46" t="s">
        <v>22</v>
      </c>
      <c r="G251" s="46" t="s">
        <v>2277</v>
      </c>
      <c r="H251" s="46">
        <v>1961</v>
      </c>
      <c r="I251" s="46">
        <v>1961</v>
      </c>
      <c r="J251" s="46" t="s">
        <v>2265</v>
      </c>
      <c r="K251" s="56">
        <v>5100</v>
      </c>
      <c r="L251" s="60" t="s">
        <v>34</v>
      </c>
      <c r="M251" s="59" t="s">
        <v>34</v>
      </c>
      <c r="N251" s="57" t="s">
        <v>2528</v>
      </c>
      <c r="O251" s="56">
        <v>14</v>
      </c>
      <c r="P251" s="46" t="s">
        <v>2260</v>
      </c>
      <c r="Q251" s="56">
        <v>6</v>
      </c>
      <c r="R251" s="57" t="s">
        <v>34</v>
      </c>
      <c r="S251" s="58" t="str">
        <f>IF(ISNA(VLOOKUP($A251,processing!$A:$B,1,0)), "no", "yes")</f>
        <v>yes</v>
      </c>
      <c r="T251" s="58" t="str">
        <f>IF(ISNA(VLOOKUP($A251,outputs!$A:$B,1,0)), "no", "yes")</f>
        <v>yes</v>
      </c>
      <c r="U251" s="58" t="str">
        <f>IF(ISNA(VLOOKUP($A251,accuracy!$A:$B,1,0)), "no", "yes")</f>
        <v>yes</v>
      </c>
      <c r="V251" s="58" t="str">
        <f t="array" ref="V251">INDEX(publications!$A$1:$A$319, MATCH($B251, publications!$B$1:$B$319, 0))</f>
        <v>Anette</v>
      </c>
    </row>
    <row r="252" spans="1:22" ht="13">
      <c r="A252" s="8" t="str">
        <f>CONCATENATE(VLOOKUP($B252,publications!$B:$D,3,0), ".", $C252)</f>
        <v>IFALXNZB.3</v>
      </c>
      <c r="B252" s="46" t="s">
        <v>1622</v>
      </c>
      <c r="C252" s="54">
        <f t="shared" si="0"/>
        <v>3</v>
      </c>
      <c r="D252" s="46" t="s">
        <v>1931</v>
      </c>
      <c r="E252" s="46" t="s">
        <v>1550</v>
      </c>
      <c r="F252" s="46" t="s">
        <v>22</v>
      </c>
      <c r="G252" s="46" t="s">
        <v>2277</v>
      </c>
      <c r="H252" s="46">
        <v>1977</v>
      </c>
      <c r="I252" s="46">
        <v>1977</v>
      </c>
      <c r="J252" s="46" t="s">
        <v>2265</v>
      </c>
      <c r="K252" s="56">
        <v>5150</v>
      </c>
      <c r="L252" s="60" t="s">
        <v>34</v>
      </c>
      <c r="M252" s="59" t="s">
        <v>34</v>
      </c>
      <c r="N252" s="57" t="s">
        <v>2529</v>
      </c>
      <c r="O252" s="56">
        <v>14</v>
      </c>
      <c r="P252" s="46" t="s">
        <v>2260</v>
      </c>
      <c r="Q252" s="56">
        <v>20</v>
      </c>
      <c r="R252" s="46" t="s">
        <v>2530</v>
      </c>
      <c r="S252" s="58" t="str">
        <f>IF(ISNA(VLOOKUP($A252,processing!$A:$B,1,0)), "no", "yes")</f>
        <v>yes</v>
      </c>
      <c r="T252" s="58" t="str">
        <f>IF(ISNA(VLOOKUP($A252,outputs!$A:$B,1,0)), "no", "yes")</f>
        <v>yes</v>
      </c>
      <c r="U252" s="58" t="str">
        <f>IF(ISNA(VLOOKUP($A252,accuracy!$A:$B,1,0)), "no", "yes")</f>
        <v>yes</v>
      </c>
      <c r="V252" s="58" t="str">
        <f t="array" ref="V252">INDEX(publications!$A$1:$A$319, MATCH($B252, publications!$B$1:$B$319, 0))</f>
        <v>Anette</v>
      </c>
    </row>
    <row r="253" spans="1:22" ht="13">
      <c r="A253" s="8" t="str">
        <f>CONCATENATE(VLOOKUP($B253,publications!$B:$D,3,0), ".", $C253)</f>
        <v>IFALXNZB.4</v>
      </c>
      <c r="B253" s="46" t="s">
        <v>1622</v>
      </c>
      <c r="C253" s="54">
        <f t="shared" si="0"/>
        <v>4</v>
      </c>
      <c r="D253" s="46" t="s">
        <v>1931</v>
      </c>
      <c r="E253" s="46" t="s">
        <v>1550</v>
      </c>
      <c r="F253" s="46" t="s">
        <v>22</v>
      </c>
      <c r="G253" s="46" t="s">
        <v>2277</v>
      </c>
      <c r="H253" s="46">
        <v>1983</v>
      </c>
      <c r="I253" s="46">
        <v>1983</v>
      </c>
      <c r="J253" s="46" t="s">
        <v>2265</v>
      </c>
      <c r="K253" s="56">
        <v>4100</v>
      </c>
      <c r="L253" s="60" t="s">
        <v>34</v>
      </c>
      <c r="M253" s="59" t="s">
        <v>34</v>
      </c>
      <c r="N253" s="57" t="s">
        <v>2475</v>
      </c>
      <c r="O253" s="56">
        <v>14</v>
      </c>
      <c r="P253" s="46" t="s">
        <v>2260</v>
      </c>
      <c r="Q253" s="56">
        <v>11</v>
      </c>
      <c r="R253" s="57" t="s">
        <v>34</v>
      </c>
      <c r="S253" s="58" t="str">
        <f>IF(ISNA(VLOOKUP($A253,processing!$A:$B,1,0)), "no", "yes")</f>
        <v>yes</v>
      </c>
      <c r="T253" s="58" t="str">
        <f>IF(ISNA(VLOOKUP($A253,outputs!$A:$B,1,0)), "no", "yes")</f>
        <v>yes</v>
      </c>
      <c r="U253" s="58" t="str">
        <f>IF(ISNA(VLOOKUP($A253,accuracy!$A:$B,1,0)), "no", "yes")</f>
        <v>yes</v>
      </c>
      <c r="V253" s="58" t="str">
        <f t="array" ref="V253">INDEX(publications!$A$1:$A$319, MATCH($B253, publications!$B$1:$B$319, 0))</f>
        <v>Anette</v>
      </c>
    </row>
    <row r="254" spans="1:22" ht="13">
      <c r="A254" s="8" t="str">
        <f>CONCATENATE(VLOOKUP($B254,publications!$B:$D,3,0), ".", $C254)</f>
        <v>IFALXNZB.5</v>
      </c>
      <c r="B254" s="46" t="s">
        <v>1622</v>
      </c>
      <c r="C254" s="54">
        <f t="shared" si="0"/>
        <v>5</v>
      </c>
      <c r="D254" s="46" t="s">
        <v>1931</v>
      </c>
      <c r="E254" s="46" t="s">
        <v>1550</v>
      </c>
      <c r="F254" s="46" t="s">
        <v>22</v>
      </c>
      <c r="G254" s="46" t="s">
        <v>2277</v>
      </c>
      <c r="H254" s="46">
        <v>1988</v>
      </c>
      <c r="I254" s="46">
        <v>1988</v>
      </c>
      <c r="J254" s="46" t="s">
        <v>2265</v>
      </c>
      <c r="K254" s="56">
        <v>6400</v>
      </c>
      <c r="L254" s="60" t="s">
        <v>34</v>
      </c>
      <c r="M254" s="59" t="s">
        <v>34</v>
      </c>
      <c r="N254" s="57" t="s">
        <v>2356</v>
      </c>
      <c r="O254" s="56">
        <v>14</v>
      </c>
      <c r="P254" s="46" t="s">
        <v>2260</v>
      </c>
      <c r="Q254" s="56">
        <v>29</v>
      </c>
      <c r="R254" s="57" t="s">
        <v>34</v>
      </c>
      <c r="S254" s="58" t="str">
        <f>IF(ISNA(VLOOKUP($A254,processing!$A:$B,1,0)), "no", "yes")</f>
        <v>yes</v>
      </c>
      <c r="T254" s="58" t="str">
        <f>IF(ISNA(VLOOKUP($A254,outputs!$A:$B,1,0)), "no", "yes")</f>
        <v>yes</v>
      </c>
      <c r="U254" s="58" t="str">
        <f>IF(ISNA(VLOOKUP($A254,accuracy!$A:$B,1,0)), "no", "yes")</f>
        <v>yes</v>
      </c>
      <c r="V254" s="58" t="str">
        <f t="array" ref="V254">INDEX(publications!$A$1:$A$319, MATCH($B254, publications!$B$1:$B$319, 0))</f>
        <v>Anette</v>
      </c>
    </row>
    <row r="255" spans="1:22" ht="13">
      <c r="A255" s="8" t="str">
        <f>CONCATENATE(VLOOKUP($B255,publications!$B:$D,3,0), ".", $C255)</f>
        <v>IFALXNZB.6</v>
      </c>
      <c r="B255" s="46" t="s">
        <v>1622</v>
      </c>
      <c r="C255" s="54">
        <f t="shared" si="0"/>
        <v>6</v>
      </c>
      <c r="D255" s="46" t="s">
        <v>1931</v>
      </c>
      <c r="E255" s="46" t="s">
        <v>1550</v>
      </c>
      <c r="F255" s="46" t="s">
        <v>22</v>
      </c>
      <c r="G255" s="46" t="s">
        <v>2277</v>
      </c>
      <c r="H255" s="46">
        <v>1995</v>
      </c>
      <c r="I255" s="46">
        <v>1995</v>
      </c>
      <c r="J255" s="46" t="s">
        <v>2265</v>
      </c>
      <c r="K255" s="56">
        <v>4200</v>
      </c>
      <c r="L255" s="60" t="s">
        <v>34</v>
      </c>
      <c r="M255" s="59" t="s">
        <v>34</v>
      </c>
      <c r="N255" s="57" t="s">
        <v>2475</v>
      </c>
      <c r="O255" s="56">
        <v>14</v>
      </c>
      <c r="P255" s="46" t="s">
        <v>2260</v>
      </c>
      <c r="Q255" s="56">
        <v>10</v>
      </c>
      <c r="R255" s="57" t="s">
        <v>34</v>
      </c>
      <c r="S255" s="58" t="str">
        <f>IF(ISNA(VLOOKUP($A255,processing!$A:$B,1,0)), "no", "yes")</f>
        <v>yes</v>
      </c>
      <c r="T255" s="58" t="str">
        <f>IF(ISNA(VLOOKUP($A255,outputs!$A:$B,1,0)), "no", "yes")</f>
        <v>yes</v>
      </c>
      <c r="U255" s="58" t="str">
        <f>IF(ISNA(VLOOKUP($A255,accuracy!$A:$B,1,0)), "no", "yes")</f>
        <v>yes</v>
      </c>
      <c r="V255" s="58" t="str">
        <f t="array" ref="V255">INDEX(publications!$A$1:$A$319, MATCH($B255, publications!$B$1:$B$319, 0))</f>
        <v>Anette</v>
      </c>
    </row>
    <row r="256" spans="1:22" ht="13">
      <c r="A256" s="8" t="str">
        <f>CONCATENATE(VLOOKUP($B256,publications!$B:$D,3,0), ".", $C256)</f>
        <v>IFALXNZB.7</v>
      </c>
      <c r="B256" s="46" t="s">
        <v>1622</v>
      </c>
      <c r="C256" s="54">
        <f t="shared" si="0"/>
        <v>7</v>
      </c>
      <c r="D256" s="46" t="s">
        <v>1931</v>
      </c>
      <c r="E256" s="46" t="s">
        <v>1550</v>
      </c>
      <c r="F256" s="46" t="s">
        <v>22</v>
      </c>
      <c r="G256" s="46" t="s">
        <v>2277</v>
      </c>
      <c r="H256" s="46">
        <v>2001</v>
      </c>
      <c r="I256" s="46">
        <v>2001</v>
      </c>
      <c r="J256" s="46" t="s">
        <v>2265</v>
      </c>
      <c r="K256" s="56">
        <v>6400</v>
      </c>
      <c r="L256" s="60" t="s">
        <v>34</v>
      </c>
      <c r="M256" s="59" t="s">
        <v>34</v>
      </c>
      <c r="N256" s="57" t="s">
        <v>2301</v>
      </c>
      <c r="O256" s="56">
        <v>14</v>
      </c>
      <c r="P256" s="46" t="s">
        <v>2260</v>
      </c>
      <c r="Q256" s="56">
        <v>8</v>
      </c>
      <c r="R256" s="57" t="s">
        <v>34</v>
      </c>
      <c r="S256" s="58" t="str">
        <f>IF(ISNA(VLOOKUP($A256,processing!$A:$B,1,0)), "no", "yes")</f>
        <v>yes</v>
      </c>
      <c r="T256" s="58" t="str">
        <f>IF(ISNA(VLOOKUP($A256,outputs!$A:$B,1,0)), "no", "yes")</f>
        <v>yes</v>
      </c>
      <c r="U256" s="58" t="str">
        <f>IF(ISNA(VLOOKUP($A256,accuracy!$A:$B,1,0)), "no", "yes")</f>
        <v>yes</v>
      </c>
      <c r="V256" s="58" t="str">
        <f t="array" ref="V256">INDEX(publications!$A$1:$A$319, MATCH($B256, publications!$B$1:$B$319, 0))</f>
        <v>Anette</v>
      </c>
    </row>
    <row r="257" spans="1:22" ht="13">
      <c r="A257" s="8" t="str">
        <f>CONCATENATE(VLOOKUP($B257,publications!$B:$D,3,0), ".", $C257)</f>
        <v>IFALXNZB.8</v>
      </c>
      <c r="B257" s="46" t="s">
        <v>1622</v>
      </c>
      <c r="C257" s="54">
        <f t="shared" si="0"/>
        <v>8</v>
      </c>
      <c r="D257" s="46" t="s">
        <v>1931</v>
      </c>
      <c r="E257" s="46" t="s">
        <v>1550</v>
      </c>
      <c r="F257" s="46" t="s">
        <v>22</v>
      </c>
      <c r="G257" s="46" t="s">
        <v>2277</v>
      </c>
      <c r="H257" s="46">
        <v>2005</v>
      </c>
      <c r="I257" s="46">
        <v>2005</v>
      </c>
      <c r="J257" s="46" t="s">
        <v>2265</v>
      </c>
      <c r="K257" s="56">
        <v>6400</v>
      </c>
      <c r="L257" s="60" t="s">
        <v>34</v>
      </c>
      <c r="M257" s="59" t="s">
        <v>34</v>
      </c>
      <c r="N257" s="57" t="s">
        <v>2301</v>
      </c>
      <c r="O257" s="56">
        <v>14</v>
      </c>
      <c r="P257" s="46" t="s">
        <v>2260</v>
      </c>
      <c r="Q257" s="56">
        <v>4</v>
      </c>
      <c r="R257" s="57" t="s">
        <v>34</v>
      </c>
      <c r="S257" s="58" t="str">
        <f>IF(ISNA(VLOOKUP($A257,processing!$A:$B,1,0)), "no", "yes")</f>
        <v>yes</v>
      </c>
      <c r="T257" s="58" t="str">
        <f>IF(ISNA(VLOOKUP($A257,outputs!$A:$B,1,0)), "no", "yes")</f>
        <v>yes</v>
      </c>
      <c r="U257" s="58" t="str">
        <f>IF(ISNA(VLOOKUP($A257,accuracy!$A:$B,1,0)), "no", "yes")</f>
        <v>yes</v>
      </c>
      <c r="V257" s="58" t="str">
        <f t="array" ref="V257">INDEX(publications!$A$1:$A$319, MATCH($B257, publications!$B$1:$B$319, 0))</f>
        <v>Anette</v>
      </c>
    </row>
    <row r="258" spans="1:22" ht="13">
      <c r="A258" s="8" t="str">
        <f>CONCATENATE(VLOOKUP($B258,publications!$B:$D,3,0), ".", $C258)</f>
        <v>ZMXR5AJX.1</v>
      </c>
      <c r="B258" s="46" t="s">
        <v>1624</v>
      </c>
      <c r="C258" s="54">
        <f t="shared" si="0"/>
        <v>1</v>
      </c>
      <c r="D258" s="46" t="s">
        <v>1931</v>
      </c>
      <c r="E258" s="46" t="s">
        <v>34</v>
      </c>
      <c r="F258" s="46" t="s">
        <v>2256</v>
      </c>
      <c r="G258" s="46" t="s">
        <v>34</v>
      </c>
      <c r="H258" s="46">
        <v>1946</v>
      </c>
      <c r="I258" s="46">
        <v>1946</v>
      </c>
      <c r="J258" s="46" t="s">
        <v>2328</v>
      </c>
      <c r="K258" s="56" t="s">
        <v>34</v>
      </c>
      <c r="L258" s="60" t="s">
        <v>34</v>
      </c>
      <c r="M258" s="59" t="s">
        <v>34</v>
      </c>
      <c r="N258" s="57" t="s">
        <v>34</v>
      </c>
      <c r="O258" s="57" t="s">
        <v>34</v>
      </c>
      <c r="P258" s="57" t="s">
        <v>34</v>
      </c>
      <c r="Q258" s="59" t="s">
        <v>2531</v>
      </c>
      <c r="R258" s="46" t="s">
        <v>2532</v>
      </c>
      <c r="S258" s="58" t="str">
        <f>IF(ISNA(VLOOKUP($A258,processing!$A:$B,1,0)), "no", "yes")</f>
        <v>yes</v>
      </c>
      <c r="T258" s="58" t="str">
        <f>IF(ISNA(VLOOKUP($A258,outputs!$A:$B,1,0)), "no", "yes")</f>
        <v>yes</v>
      </c>
      <c r="U258" s="58" t="str">
        <f>IF(ISNA(VLOOKUP($A258,accuracy!$A:$B,1,0)), "no", "yes")</f>
        <v>yes</v>
      </c>
      <c r="V258" s="58" t="str">
        <f t="array" ref="V258">INDEX(publications!$A$1:$A$319, MATCH($B258, publications!$B$1:$B$319, 0))</f>
        <v>Anette</v>
      </c>
    </row>
    <row r="259" spans="1:22" ht="13">
      <c r="A259" s="8" t="str">
        <f>CONCATENATE(VLOOKUP($B259,publications!$B:$D,3,0), ".", $C259)</f>
        <v>ZMXR5AJX.2</v>
      </c>
      <c r="B259" s="46" t="s">
        <v>1624</v>
      </c>
      <c r="C259" s="54">
        <f t="shared" si="0"/>
        <v>2</v>
      </c>
      <c r="D259" s="46" t="s">
        <v>1931</v>
      </c>
      <c r="E259" s="46" t="s">
        <v>34</v>
      </c>
      <c r="F259" s="46" t="s">
        <v>2256</v>
      </c>
      <c r="G259" s="46" t="s">
        <v>34</v>
      </c>
      <c r="H259" s="46">
        <v>1961</v>
      </c>
      <c r="I259" s="46">
        <v>1961</v>
      </c>
      <c r="J259" s="46" t="s">
        <v>2328</v>
      </c>
      <c r="K259" s="56" t="s">
        <v>34</v>
      </c>
      <c r="L259" s="60" t="s">
        <v>34</v>
      </c>
      <c r="M259" s="59" t="s">
        <v>34</v>
      </c>
      <c r="N259" s="57" t="s">
        <v>34</v>
      </c>
      <c r="O259" s="57" t="s">
        <v>34</v>
      </c>
      <c r="P259" s="57" t="s">
        <v>34</v>
      </c>
      <c r="Q259" s="59" t="s">
        <v>2531</v>
      </c>
      <c r="R259" s="46" t="s">
        <v>2533</v>
      </c>
      <c r="S259" s="58" t="str">
        <f>IF(ISNA(VLOOKUP($A259,processing!$A:$B,1,0)), "no", "yes")</f>
        <v>yes</v>
      </c>
      <c r="T259" s="58" t="str">
        <f>IF(ISNA(VLOOKUP($A259,outputs!$A:$B,1,0)), "no", "yes")</f>
        <v>yes</v>
      </c>
      <c r="U259" s="58" t="str">
        <f>IF(ISNA(VLOOKUP($A259,accuracy!$A:$B,1,0)), "no", "yes")</f>
        <v>yes</v>
      </c>
      <c r="V259" s="58" t="str">
        <f t="array" ref="V259">INDEX(publications!$A$1:$A$319, MATCH($B259, publications!$B$1:$B$319, 0))</f>
        <v>Anette</v>
      </c>
    </row>
    <row r="260" spans="1:22" ht="13">
      <c r="A260" s="8" t="str">
        <f>CONCATENATE(VLOOKUP($B260,publications!$B:$D,3,0), ".", $C260)</f>
        <v>ZMXR5AJX.3</v>
      </c>
      <c r="B260" s="46" t="s">
        <v>1624</v>
      </c>
      <c r="C260" s="54">
        <f t="shared" si="0"/>
        <v>3</v>
      </c>
      <c r="D260" s="46" t="s">
        <v>1931</v>
      </c>
      <c r="E260" s="46" t="s">
        <v>34</v>
      </c>
      <c r="F260" s="46" t="s">
        <v>2256</v>
      </c>
      <c r="G260" s="46" t="s">
        <v>34</v>
      </c>
      <c r="H260" s="46">
        <v>1977</v>
      </c>
      <c r="I260" s="46">
        <v>1977</v>
      </c>
      <c r="J260" s="46" t="s">
        <v>2328</v>
      </c>
      <c r="K260" s="56" t="s">
        <v>34</v>
      </c>
      <c r="L260" s="60" t="s">
        <v>34</v>
      </c>
      <c r="M260" s="59" t="s">
        <v>34</v>
      </c>
      <c r="N260" s="57" t="s">
        <v>34</v>
      </c>
      <c r="O260" s="57" t="s">
        <v>34</v>
      </c>
      <c r="P260" s="57" t="s">
        <v>34</v>
      </c>
      <c r="Q260" s="59" t="s">
        <v>2531</v>
      </c>
      <c r="R260" s="46" t="s">
        <v>2534</v>
      </c>
      <c r="S260" s="58" t="str">
        <f>IF(ISNA(VLOOKUP($A260,processing!$A:$B,1,0)), "no", "yes")</f>
        <v>yes</v>
      </c>
      <c r="T260" s="58" t="str">
        <f>IF(ISNA(VLOOKUP($A260,outputs!$A:$B,1,0)), "no", "yes")</f>
        <v>yes</v>
      </c>
      <c r="U260" s="58" t="str">
        <f>IF(ISNA(VLOOKUP($A260,accuracy!$A:$B,1,0)), "no", "yes")</f>
        <v>yes</v>
      </c>
      <c r="V260" s="58" t="str">
        <f t="array" ref="V260">INDEX(publications!$A$1:$A$319, MATCH($B260, publications!$B$1:$B$319, 0))</f>
        <v>Anette</v>
      </c>
    </row>
    <row r="261" spans="1:22" ht="13">
      <c r="A261" s="8" t="str">
        <f>CONCATENATE(VLOOKUP($B261,publications!$B:$D,3,0), ".", $C261)</f>
        <v>ZMXR5AJX.4</v>
      </c>
      <c r="B261" s="46" t="s">
        <v>1624</v>
      </c>
      <c r="C261" s="54">
        <f t="shared" si="0"/>
        <v>4</v>
      </c>
      <c r="D261" s="46" t="s">
        <v>1931</v>
      </c>
      <c r="E261" s="46" t="s">
        <v>34</v>
      </c>
      <c r="F261" s="46" t="s">
        <v>2256</v>
      </c>
      <c r="G261" s="46" t="s">
        <v>34</v>
      </c>
      <c r="H261" s="46">
        <v>1983</v>
      </c>
      <c r="I261" s="46">
        <v>1983</v>
      </c>
      <c r="J261" s="46" t="s">
        <v>2328</v>
      </c>
      <c r="K261" s="56" t="s">
        <v>34</v>
      </c>
      <c r="L261" s="60" t="s">
        <v>34</v>
      </c>
      <c r="M261" s="59" t="s">
        <v>34</v>
      </c>
      <c r="N261" s="57" t="s">
        <v>34</v>
      </c>
      <c r="O261" s="57" t="s">
        <v>34</v>
      </c>
      <c r="P261" s="57" t="s">
        <v>34</v>
      </c>
      <c r="Q261" s="59" t="s">
        <v>2531</v>
      </c>
      <c r="R261" s="46" t="s">
        <v>2535</v>
      </c>
      <c r="S261" s="58" t="str">
        <f>IF(ISNA(VLOOKUP($A261,processing!$A:$B,1,0)), "no", "yes")</f>
        <v>yes</v>
      </c>
      <c r="T261" s="58" t="str">
        <f>IF(ISNA(VLOOKUP($A261,outputs!$A:$B,1,0)), "no", "yes")</f>
        <v>yes</v>
      </c>
      <c r="U261" s="58" t="str">
        <f>IF(ISNA(VLOOKUP($A261,accuracy!$A:$B,1,0)), "no", "yes")</f>
        <v>yes</v>
      </c>
      <c r="V261" s="58" t="str">
        <f t="array" ref="V261">INDEX(publications!$A$1:$A$319, MATCH($B261, publications!$B$1:$B$319, 0))</f>
        <v>Anette</v>
      </c>
    </row>
    <row r="262" spans="1:22" ht="13">
      <c r="A262" s="8" t="str">
        <f>CONCATENATE(VLOOKUP($B262,publications!$B:$D,3,0), ".", $C262)</f>
        <v>ZMXR5AJX.5</v>
      </c>
      <c r="B262" s="46" t="s">
        <v>1624</v>
      </c>
      <c r="C262" s="54">
        <f t="shared" si="0"/>
        <v>5</v>
      </c>
      <c r="D262" s="46" t="s">
        <v>1931</v>
      </c>
      <c r="E262" s="46" t="s">
        <v>34</v>
      </c>
      <c r="F262" s="46" t="s">
        <v>2256</v>
      </c>
      <c r="G262" s="46" t="s">
        <v>34</v>
      </c>
      <c r="H262" s="46">
        <v>1988</v>
      </c>
      <c r="I262" s="46">
        <v>1988</v>
      </c>
      <c r="J262" s="46" t="s">
        <v>2328</v>
      </c>
      <c r="K262" s="56" t="s">
        <v>34</v>
      </c>
      <c r="L262" s="60" t="s">
        <v>34</v>
      </c>
      <c r="M262" s="59" t="s">
        <v>34</v>
      </c>
      <c r="N262" s="57" t="s">
        <v>34</v>
      </c>
      <c r="O262" s="57" t="s">
        <v>34</v>
      </c>
      <c r="P262" s="57" t="s">
        <v>34</v>
      </c>
      <c r="Q262" s="59" t="s">
        <v>2531</v>
      </c>
      <c r="R262" s="46" t="s">
        <v>2536</v>
      </c>
      <c r="S262" s="58" t="str">
        <f>IF(ISNA(VLOOKUP($A262,processing!$A:$B,1,0)), "no", "yes")</f>
        <v>yes</v>
      </c>
      <c r="T262" s="58" t="str">
        <f>IF(ISNA(VLOOKUP($A262,outputs!$A:$B,1,0)), "no", "yes")</f>
        <v>yes</v>
      </c>
      <c r="U262" s="58" t="str">
        <f>IF(ISNA(VLOOKUP($A262,accuracy!$A:$B,1,0)), "no", "yes")</f>
        <v>yes</v>
      </c>
      <c r="V262" s="58" t="str">
        <f t="array" ref="V262">INDEX(publications!$A$1:$A$319, MATCH($B262, publications!$B$1:$B$319, 0))</f>
        <v>Anette</v>
      </c>
    </row>
    <row r="263" spans="1:22" ht="13">
      <c r="A263" s="8" t="str">
        <f>CONCATENATE(VLOOKUP($B263,publications!$B:$D,3,0), ".", $C263)</f>
        <v>ZMXR5AJX.6</v>
      </c>
      <c r="B263" s="46" t="s">
        <v>1624</v>
      </c>
      <c r="C263" s="54">
        <f t="shared" si="0"/>
        <v>6</v>
      </c>
      <c r="D263" s="46" t="s">
        <v>1931</v>
      </c>
      <c r="E263" s="46" t="s">
        <v>34</v>
      </c>
      <c r="F263" s="46" t="s">
        <v>2256</v>
      </c>
      <c r="G263" s="46" t="s">
        <v>34</v>
      </c>
      <c r="H263" s="46">
        <v>1995</v>
      </c>
      <c r="I263" s="46">
        <v>1995</v>
      </c>
      <c r="J263" s="46" t="s">
        <v>2328</v>
      </c>
      <c r="K263" s="56" t="s">
        <v>34</v>
      </c>
      <c r="L263" s="60" t="s">
        <v>34</v>
      </c>
      <c r="M263" s="59" t="s">
        <v>34</v>
      </c>
      <c r="N263" s="57" t="s">
        <v>34</v>
      </c>
      <c r="O263" s="57" t="s">
        <v>34</v>
      </c>
      <c r="P263" s="57" t="s">
        <v>34</v>
      </c>
      <c r="Q263" s="59" t="s">
        <v>2531</v>
      </c>
      <c r="R263" s="46" t="s">
        <v>2537</v>
      </c>
      <c r="S263" s="58" t="str">
        <f>IF(ISNA(VLOOKUP($A263,processing!$A:$B,1,0)), "no", "yes")</f>
        <v>yes</v>
      </c>
      <c r="T263" s="58" t="str">
        <f>IF(ISNA(VLOOKUP($A263,outputs!$A:$B,1,0)), "no", "yes")</f>
        <v>yes</v>
      </c>
      <c r="U263" s="58" t="str">
        <f>IF(ISNA(VLOOKUP($A263,accuracy!$A:$B,1,0)), "no", "yes")</f>
        <v>yes</v>
      </c>
      <c r="V263" s="58" t="str">
        <f t="array" ref="V263">INDEX(publications!$A$1:$A$319, MATCH($B263, publications!$B$1:$B$319, 0))</f>
        <v>Anette</v>
      </c>
    </row>
    <row r="264" spans="1:22" ht="13">
      <c r="A264" s="8" t="str">
        <f>CONCATENATE(VLOOKUP($B264,publications!$B:$D,3,0), ".", $C264)</f>
        <v>ZMXR5AJX.7</v>
      </c>
      <c r="B264" s="46" t="s">
        <v>1624</v>
      </c>
      <c r="C264" s="54">
        <f t="shared" si="0"/>
        <v>7</v>
      </c>
      <c r="D264" s="46" t="s">
        <v>1931</v>
      </c>
      <c r="E264" s="46" t="s">
        <v>34</v>
      </c>
      <c r="F264" s="46" t="s">
        <v>2256</v>
      </c>
      <c r="G264" s="46" t="s">
        <v>34</v>
      </c>
      <c r="H264" s="46">
        <v>2001</v>
      </c>
      <c r="I264" s="46">
        <v>2001</v>
      </c>
      <c r="J264" s="46" t="s">
        <v>2328</v>
      </c>
      <c r="K264" s="56" t="s">
        <v>34</v>
      </c>
      <c r="L264" s="60" t="s">
        <v>34</v>
      </c>
      <c r="M264" s="59" t="s">
        <v>34</v>
      </c>
      <c r="N264" s="57" t="s">
        <v>34</v>
      </c>
      <c r="O264" s="57" t="s">
        <v>34</v>
      </c>
      <c r="P264" s="57" t="s">
        <v>34</v>
      </c>
      <c r="Q264" s="59" t="s">
        <v>2531</v>
      </c>
      <c r="R264" s="46" t="s">
        <v>2538</v>
      </c>
      <c r="S264" s="58" t="str">
        <f>IF(ISNA(VLOOKUP($A264,processing!$A:$B,1,0)), "no", "yes")</f>
        <v>yes</v>
      </c>
      <c r="T264" s="58" t="str">
        <f>IF(ISNA(VLOOKUP($A264,outputs!$A:$B,1,0)), "no", "yes")</f>
        <v>yes</v>
      </c>
      <c r="U264" s="58" t="str">
        <f>IF(ISNA(VLOOKUP($A264,accuracy!$A:$B,1,0)), "no", "yes")</f>
        <v>yes</v>
      </c>
      <c r="V264" s="58" t="str">
        <f t="array" ref="V264">INDEX(publications!$A$1:$A$319, MATCH($B264, publications!$B$1:$B$319, 0))</f>
        <v>Anette</v>
      </c>
    </row>
    <row r="265" spans="1:22" ht="13">
      <c r="A265" s="8" t="str">
        <f>CONCATENATE(VLOOKUP($B265,publications!$B:$D,3,0), ".", $C265)</f>
        <v>ZMXR5AJX.8</v>
      </c>
      <c r="B265" s="46" t="s">
        <v>1624</v>
      </c>
      <c r="C265" s="54">
        <f t="shared" si="0"/>
        <v>8</v>
      </c>
      <c r="D265" s="46" t="s">
        <v>1931</v>
      </c>
      <c r="E265" s="46" t="s">
        <v>34</v>
      </c>
      <c r="F265" s="46" t="s">
        <v>2256</v>
      </c>
      <c r="G265" s="46" t="s">
        <v>34</v>
      </c>
      <c r="H265" s="46">
        <v>2005</v>
      </c>
      <c r="I265" s="46">
        <v>2005</v>
      </c>
      <c r="J265" s="46" t="s">
        <v>2328</v>
      </c>
      <c r="K265" s="56" t="s">
        <v>34</v>
      </c>
      <c r="L265" s="60" t="s">
        <v>34</v>
      </c>
      <c r="M265" s="59" t="s">
        <v>34</v>
      </c>
      <c r="N265" s="57" t="s">
        <v>34</v>
      </c>
      <c r="O265" s="57" t="s">
        <v>34</v>
      </c>
      <c r="P265" s="57" t="s">
        <v>34</v>
      </c>
      <c r="Q265" s="59" t="s">
        <v>2531</v>
      </c>
      <c r="R265" s="46" t="s">
        <v>2539</v>
      </c>
      <c r="S265" s="58" t="str">
        <f>IF(ISNA(VLOOKUP($A265,processing!$A:$B,1,0)), "no", "yes")</f>
        <v>yes</v>
      </c>
      <c r="T265" s="58" t="str">
        <f>IF(ISNA(VLOOKUP($A265,outputs!$A:$B,1,0)), "no", "yes")</f>
        <v>yes</v>
      </c>
      <c r="U265" s="58" t="str">
        <f>IF(ISNA(VLOOKUP($A265,accuracy!$A:$B,1,0)), "no", "yes")</f>
        <v>yes</v>
      </c>
      <c r="V265" s="58" t="str">
        <f t="array" ref="V265">INDEX(publications!$A$1:$A$319, MATCH($B265, publications!$B$1:$B$319, 0))</f>
        <v>Anette</v>
      </c>
    </row>
    <row r="266" spans="1:22" ht="13">
      <c r="A266" s="8" t="str">
        <f>CONCATENATE(VLOOKUP($B266,publications!$B:$D,3,0), ".", $C266)</f>
        <v>GD7U5PGI.1</v>
      </c>
      <c r="B266" s="46" t="s">
        <v>1625</v>
      </c>
      <c r="C266" s="54">
        <f t="shared" si="0"/>
        <v>1</v>
      </c>
      <c r="D266" s="46" t="s">
        <v>1950</v>
      </c>
      <c r="E266" s="46" t="s">
        <v>2296</v>
      </c>
      <c r="F266" s="46" t="s">
        <v>164</v>
      </c>
      <c r="G266" s="46" t="s">
        <v>2297</v>
      </c>
      <c r="H266" s="46">
        <v>1968</v>
      </c>
      <c r="I266" s="46">
        <v>1968</v>
      </c>
      <c r="J266" s="46" t="s">
        <v>2328</v>
      </c>
      <c r="K266" s="56" t="s">
        <v>34</v>
      </c>
      <c r="L266" s="60" t="s">
        <v>34</v>
      </c>
      <c r="M266" s="56">
        <v>2.4</v>
      </c>
      <c r="N266" s="57" t="s">
        <v>34</v>
      </c>
      <c r="O266" s="57" t="s">
        <v>34</v>
      </c>
      <c r="P266" s="57" t="s">
        <v>34</v>
      </c>
      <c r="Q266" s="56">
        <v>24</v>
      </c>
      <c r="R266" s="46" t="s">
        <v>2540</v>
      </c>
      <c r="S266" s="58" t="str">
        <f>IF(ISNA(VLOOKUP($A266,processing!$A:$B,1,0)), "no", "yes")</f>
        <v>yes</v>
      </c>
      <c r="T266" s="58" t="str">
        <f>IF(ISNA(VLOOKUP($A266,outputs!$A:$B,1,0)), "no", "yes")</f>
        <v>yes</v>
      </c>
      <c r="U266" s="58" t="str">
        <f>IF(ISNA(VLOOKUP($A266,accuracy!$A:$B,1,0)), "no", "yes")</f>
        <v>yes</v>
      </c>
      <c r="V266" s="58" t="str">
        <f t="array" ref="V266">INDEX(publications!$A$1:$A$319, MATCH($B266, publications!$B$1:$B$319, 0))</f>
        <v>Livia</v>
      </c>
    </row>
    <row r="267" spans="1:22" ht="13">
      <c r="A267" s="8" t="str">
        <f>CONCATENATE(VLOOKUP($B267,publications!$B:$D,3,0), ".", $C267)</f>
        <v>Q45H8ZC2.1</v>
      </c>
      <c r="B267" s="46" t="s">
        <v>1627</v>
      </c>
      <c r="C267" s="54">
        <f t="shared" si="0"/>
        <v>1</v>
      </c>
      <c r="D267" s="46" t="s">
        <v>1931</v>
      </c>
      <c r="E267" s="46" t="s">
        <v>2296</v>
      </c>
      <c r="F267" s="46" t="s">
        <v>2256</v>
      </c>
      <c r="G267" s="46" t="s">
        <v>2541</v>
      </c>
      <c r="H267" s="46">
        <v>1983</v>
      </c>
      <c r="I267" s="46">
        <v>1983</v>
      </c>
      <c r="J267" s="46" t="s">
        <v>2265</v>
      </c>
      <c r="K267" s="56" t="s">
        <v>34</v>
      </c>
      <c r="L267" s="60" t="s">
        <v>34</v>
      </c>
      <c r="M267" s="67"/>
      <c r="N267" s="57" t="s">
        <v>2486</v>
      </c>
      <c r="O267" s="57" t="s">
        <v>34</v>
      </c>
      <c r="P267" s="57" t="s">
        <v>34</v>
      </c>
      <c r="Q267" s="56">
        <v>2</v>
      </c>
      <c r="R267" s="46" t="s">
        <v>2542</v>
      </c>
      <c r="S267" s="58" t="str">
        <f>IF(ISNA(VLOOKUP($A267,processing!$A:$B,1,0)), "no", "yes")</f>
        <v>yes</v>
      </c>
      <c r="T267" s="58" t="str">
        <f>IF(ISNA(VLOOKUP($A267,outputs!$A:$B,1,0)), "no", "yes")</f>
        <v>yes</v>
      </c>
      <c r="U267" s="58" t="str">
        <f>IF(ISNA(VLOOKUP($A267,accuracy!$A:$B,1,0)), "no", "yes")</f>
        <v>yes</v>
      </c>
      <c r="V267" s="58" t="str">
        <f t="array" ref="V267">INDEX(publications!$A$1:$A$319, MATCH($B267, publications!$B$1:$B$319, 0))</f>
        <v>Thomas</v>
      </c>
    </row>
    <row r="268" spans="1:22" ht="13">
      <c r="A268" s="8" t="str">
        <f>CONCATENATE(VLOOKUP($B268,publications!$B:$D,3,0), ".", $C268)</f>
        <v>TTUA98S8.1</v>
      </c>
      <c r="B268" s="46" t="s">
        <v>1629</v>
      </c>
      <c r="C268" s="54">
        <f t="shared" si="0"/>
        <v>1</v>
      </c>
      <c r="D268" s="46" t="s">
        <v>1931</v>
      </c>
      <c r="E268" s="46" t="s">
        <v>1550</v>
      </c>
      <c r="F268" s="46" t="s">
        <v>2256</v>
      </c>
      <c r="G268" s="46" t="s">
        <v>2277</v>
      </c>
      <c r="H268" s="46">
        <v>1959</v>
      </c>
      <c r="I268" s="46">
        <v>2007</v>
      </c>
      <c r="J268" s="46" t="s">
        <v>2265</v>
      </c>
      <c r="K268" s="56" t="s">
        <v>34</v>
      </c>
      <c r="L268" s="60" t="s">
        <v>34</v>
      </c>
      <c r="M268" s="56">
        <v>0.6</v>
      </c>
      <c r="N268" s="57" t="s">
        <v>34</v>
      </c>
      <c r="O268" s="56">
        <v>13</v>
      </c>
      <c r="P268" s="46" t="s">
        <v>2260</v>
      </c>
      <c r="Q268" s="56">
        <v>8</v>
      </c>
      <c r="R268" s="46" t="s">
        <v>2543</v>
      </c>
      <c r="S268" s="58" t="str">
        <f>IF(ISNA(VLOOKUP($A268,processing!$A:$B,1,0)), "no", "yes")</f>
        <v>yes</v>
      </c>
      <c r="T268" s="58" t="str">
        <f>IF(ISNA(VLOOKUP($A268,outputs!$A:$B,1,0)), "no", "yes")</f>
        <v>yes</v>
      </c>
      <c r="U268" s="58" t="str">
        <f>IF(ISNA(VLOOKUP($A268,accuracy!$A:$B,1,0)), "no", "yes")</f>
        <v>yes</v>
      </c>
      <c r="V268" s="58" t="str">
        <f t="array" ref="V268">INDEX(publications!$A$1:$A$319, MATCH($B268, publications!$B$1:$B$319, 0))</f>
        <v>Camillo</v>
      </c>
    </row>
    <row r="269" spans="1:22" ht="13">
      <c r="A269" s="8" t="str">
        <f>CONCATENATE(VLOOKUP($B269,publications!$B:$D,3,0), ".", $C269)</f>
        <v>69M5DZSF.1</v>
      </c>
      <c r="B269" s="46" t="s">
        <v>1631</v>
      </c>
      <c r="C269" s="54">
        <f t="shared" si="0"/>
        <v>1</v>
      </c>
      <c r="D269" s="46" t="s">
        <v>1950</v>
      </c>
      <c r="E269" s="46" t="s">
        <v>2296</v>
      </c>
      <c r="F269" s="46" t="s">
        <v>164</v>
      </c>
      <c r="G269" s="46" t="s">
        <v>2297</v>
      </c>
      <c r="H269" s="46">
        <v>1962</v>
      </c>
      <c r="I269" s="46">
        <v>1968</v>
      </c>
      <c r="J269" s="46" t="s">
        <v>2258</v>
      </c>
      <c r="K269" s="56" t="s">
        <v>34</v>
      </c>
      <c r="L269" s="56" t="s">
        <v>34</v>
      </c>
      <c r="M269" s="56">
        <v>2</v>
      </c>
      <c r="N269" s="57" t="s">
        <v>34</v>
      </c>
      <c r="O269" s="57" t="s">
        <v>34</v>
      </c>
      <c r="P269" s="57" t="s">
        <v>34</v>
      </c>
      <c r="Q269" s="56">
        <v>208</v>
      </c>
      <c r="R269" s="46" t="s">
        <v>2544</v>
      </c>
      <c r="S269" s="58" t="str">
        <f>IF(ISNA(VLOOKUP($A269,processing!$A:$B,1,0)), "no", "yes")</f>
        <v>yes</v>
      </c>
      <c r="T269" s="58" t="str">
        <f>IF(ISNA(VLOOKUP($A269,outputs!$A:$B,1,0)), "no", "yes")</f>
        <v>yes</v>
      </c>
      <c r="U269" s="58" t="str">
        <f>IF(ISNA(VLOOKUP($A269,accuracy!$A:$B,1,0)), "no", "yes")</f>
        <v>yes</v>
      </c>
      <c r="V269" s="58" t="str">
        <f t="array" ref="V269">INDEX(publications!$A$1:$A$319, MATCH($B269, publications!$B$1:$B$319, 0))</f>
        <v>Amaury</v>
      </c>
    </row>
    <row r="270" spans="1:22" ht="13">
      <c r="A270" s="8" t="str">
        <f>CONCATENATE(VLOOKUP($B270,publications!$B:$D,3,0), ".", $C270)</f>
        <v>SPYHCGR7.1</v>
      </c>
      <c r="B270" s="46" t="s">
        <v>1633</v>
      </c>
      <c r="C270" s="54">
        <f t="shared" si="0"/>
        <v>1</v>
      </c>
      <c r="D270" s="46" t="s">
        <v>1950</v>
      </c>
      <c r="E270" s="46" t="s">
        <v>2296</v>
      </c>
      <c r="F270" s="46" t="s">
        <v>164</v>
      </c>
      <c r="G270" s="46" t="s">
        <v>2297</v>
      </c>
      <c r="H270" s="46">
        <v>1974</v>
      </c>
      <c r="I270" s="46">
        <v>1979</v>
      </c>
      <c r="J270" s="46" t="s">
        <v>2258</v>
      </c>
      <c r="K270" s="56" t="s">
        <v>34</v>
      </c>
      <c r="L270" s="60" t="s">
        <v>34</v>
      </c>
      <c r="M270" s="59" t="s">
        <v>34</v>
      </c>
      <c r="N270" s="57" t="s">
        <v>34</v>
      </c>
      <c r="O270" s="56">
        <v>7</v>
      </c>
      <c r="P270" s="46" t="s">
        <v>2260</v>
      </c>
      <c r="Q270" s="56">
        <v>4</v>
      </c>
      <c r="R270" s="46" t="s">
        <v>2545</v>
      </c>
      <c r="S270" s="58" t="str">
        <f>IF(ISNA(VLOOKUP($A270,processing!$A:$B,1,0)), "no", "yes")</f>
        <v>yes</v>
      </c>
      <c r="T270" s="58" t="str">
        <f>IF(ISNA(VLOOKUP($A270,outputs!$A:$B,1,0)), "no", "yes")</f>
        <v>yes</v>
      </c>
      <c r="U270" s="58" t="str">
        <f>IF(ISNA(VLOOKUP($A270,accuracy!$A:$B,1,0)), "no", "yes")</f>
        <v>yes</v>
      </c>
      <c r="V270" s="58" t="str">
        <f t="array" ref="V270">INDEX(publications!$A$1:$A$319, MATCH($B270, publications!$B$1:$B$319, 0))</f>
        <v>Amaury</v>
      </c>
    </row>
    <row r="271" spans="1:22" ht="13">
      <c r="A271" s="8" t="str">
        <f>CONCATENATE(VLOOKUP($B271,publications!$B:$D,3,0), ".", $C271)</f>
        <v>JTUUBHR8.1</v>
      </c>
      <c r="B271" s="46" t="s">
        <v>1635</v>
      </c>
      <c r="C271" s="54">
        <f t="shared" si="0"/>
        <v>1</v>
      </c>
      <c r="D271" s="46" t="s">
        <v>1931</v>
      </c>
      <c r="E271" s="46" t="s">
        <v>2255</v>
      </c>
      <c r="F271" s="46" t="s">
        <v>2256</v>
      </c>
      <c r="G271" s="46" t="s">
        <v>34</v>
      </c>
      <c r="H271" s="46">
        <v>1975</v>
      </c>
      <c r="I271" s="46">
        <v>1975</v>
      </c>
      <c r="J271" s="46" t="s">
        <v>2258</v>
      </c>
      <c r="K271" s="56">
        <v>3100</v>
      </c>
      <c r="L271" s="60" t="s">
        <v>34</v>
      </c>
      <c r="M271" s="56">
        <v>0.3</v>
      </c>
      <c r="N271" s="57" t="s">
        <v>2288</v>
      </c>
      <c r="O271" s="56">
        <v>15</v>
      </c>
      <c r="P271" s="46" t="s">
        <v>2260</v>
      </c>
      <c r="Q271" s="56">
        <v>3</v>
      </c>
      <c r="R271" s="57" t="s">
        <v>34</v>
      </c>
      <c r="S271" s="58" t="str">
        <f>IF(ISNA(VLOOKUP($A271,processing!$A:$B,1,0)), "no", "yes")</f>
        <v>yes</v>
      </c>
      <c r="T271" s="58" t="str">
        <f>IF(ISNA(VLOOKUP($A271,outputs!$A:$B,1,0)), "no", "yes")</f>
        <v>yes</v>
      </c>
      <c r="U271" s="58" t="str">
        <f>IF(ISNA(VLOOKUP($A271,accuracy!$A:$B,1,0)), "no", "yes")</f>
        <v>yes</v>
      </c>
      <c r="V271" s="58" t="str">
        <f t="array" ref="V271">INDEX(publications!$A$1:$A$319, MATCH($B271, publications!$B$1:$B$319, 0))</f>
        <v>Anette</v>
      </c>
    </row>
    <row r="272" spans="1:22" ht="13">
      <c r="A272" s="8" t="str">
        <f>CONCATENATE(VLOOKUP($B272,publications!$B:$D,3,0), ".", $C272)</f>
        <v>JTUUBHR8.2</v>
      </c>
      <c r="B272" s="46" t="s">
        <v>1635</v>
      </c>
      <c r="C272" s="54">
        <f t="shared" si="0"/>
        <v>2</v>
      </c>
      <c r="D272" s="46" t="s">
        <v>1931</v>
      </c>
      <c r="E272" s="46" t="s">
        <v>2255</v>
      </c>
      <c r="F272" s="46" t="s">
        <v>2256</v>
      </c>
      <c r="G272" s="46" t="s">
        <v>34</v>
      </c>
      <c r="H272" s="46">
        <v>1992</v>
      </c>
      <c r="I272" s="46">
        <v>1992</v>
      </c>
      <c r="J272" s="46" t="s">
        <v>2258</v>
      </c>
      <c r="K272" s="56">
        <v>3980</v>
      </c>
      <c r="L272" s="60" t="s">
        <v>34</v>
      </c>
      <c r="M272" s="56">
        <v>0.36</v>
      </c>
      <c r="N272" s="57" t="s">
        <v>2356</v>
      </c>
      <c r="O272" s="56">
        <v>14</v>
      </c>
      <c r="P272" s="46" t="s">
        <v>2260</v>
      </c>
      <c r="Q272" s="56">
        <v>3</v>
      </c>
      <c r="R272" s="57" t="s">
        <v>34</v>
      </c>
      <c r="S272" s="58" t="str">
        <f>IF(ISNA(VLOOKUP($A272,processing!$A:$B,1,0)), "no", "yes")</f>
        <v>yes</v>
      </c>
      <c r="T272" s="58" t="str">
        <f>IF(ISNA(VLOOKUP($A272,outputs!$A:$B,1,0)), "no", "yes")</f>
        <v>yes</v>
      </c>
      <c r="U272" s="58" t="str">
        <f>IF(ISNA(VLOOKUP($A272,accuracy!$A:$B,1,0)), "no", "yes")</f>
        <v>yes</v>
      </c>
      <c r="V272" s="58" t="str">
        <f t="array" ref="V272">INDEX(publications!$A$1:$A$319, MATCH($B272, publications!$B$1:$B$319, 0))</f>
        <v>Anette</v>
      </c>
    </row>
    <row r="273" spans="1:22" ht="13">
      <c r="A273" s="8" t="str">
        <f>CONCATENATE(VLOOKUP($B273,publications!$B:$D,3,0), ".", $C273)</f>
        <v>JTUUBHR8.3</v>
      </c>
      <c r="B273" s="46" t="s">
        <v>1635</v>
      </c>
      <c r="C273" s="54">
        <f t="shared" si="0"/>
        <v>3</v>
      </c>
      <c r="D273" s="46" t="s">
        <v>1931</v>
      </c>
      <c r="E273" s="46" t="s">
        <v>2255</v>
      </c>
      <c r="F273" s="46" t="s">
        <v>2256</v>
      </c>
      <c r="G273" s="46" t="s">
        <v>2546</v>
      </c>
      <c r="H273" s="46">
        <v>1957</v>
      </c>
      <c r="I273" s="46">
        <v>1957</v>
      </c>
      <c r="J273" s="46" t="s">
        <v>2328</v>
      </c>
      <c r="K273" s="56">
        <v>4000</v>
      </c>
      <c r="L273" s="60" t="s">
        <v>34</v>
      </c>
      <c r="M273" s="56">
        <v>0.63</v>
      </c>
      <c r="N273" s="57" t="s">
        <v>2271</v>
      </c>
      <c r="O273" s="56">
        <v>21</v>
      </c>
      <c r="P273" s="46" t="s">
        <v>2260</v>
      </c>
      <c r="Q273" s="56">
        <v>2</v>
      </c>
      <c r="R273" s="57" t="s">
        <v>34</v>
      </c>
      <c r="S273" s="58" t="str">
        <f>IF(ISNA(VLOOKUP($A273,processing!$A:$B,1,0)), "no", "yes")</f>
        <v>yes</v>
      </c>
      <c r="T273" s="58" t="str">
        <f>IF(ISNA(VLOOKUP($A273,outputs!$A:$B,1,0)), "no", "yes")</f>
        <v>yes</v>
      </c>
      <c r="U273" s="58" t="str">
        <f>IF(ISNA(VLOOKUP($A273,accuracy!$A:$B,1,0)), "no", "yes")</f>
        <v>yes</v>
      </c>
      <c r="V273" s="58" t="str">
        <f t="array" ref="V273">INDEX(publications!$A$1:$A$319, MATCH($B273, publications!$B$1:$B$319, 0))</f>
        <v>Anette</v>
      </c>
    </row>
    <row r="274" spans="1:22" ht="13">
      <c r="A274" s="8" t="str">
        <f>CONCATENATE(VLOOKUP($B274,publications!$B:$D,3,0), ".", $C274)</f>
        <v>JTUUBHR8.4</v>
      </c>
      <c r="B274" s="46" t="s">
        <v>1635</v>
      </c>
      <c r="C274" s="54">
        <f t="shared" si="0"/>
        <v>4</v>
      </c>
      <c r="D274" s="46" t="s">
        <v>1931</v>
      </c>
      <c r="E274" s="46" t="s">
        <v>2255</v>
      </c>
      <c r="F274" s="46" t="s">
        <v>2256</v>
      </c>
      <c r="G274" s="46" t="s">
        <v>34</v>
      </c>
      <c r="H274" s="46">
        <v>1946</v>
      </c>
      <c r="I274" s="46">
        <v>1946</v>
      </c>
      <c r="J274" s="46" t="s">
        <v>2328</v>
      </c>
      <c r="K274" s="56">
        <v>5600</v>
      </c>
      <c r="L274" s="60" t="s">
        <v>34</v>
      </c>
      <c r="M274" s="56">
        <v>0.73</v>
      </c>
      <c r="N274" s="57" t="s">
        <v>2292</v>
      </c>
      <c r="O274" s="56">
        <v>21</v>
      </c>
      <c r="P274" s="46" t="s">
        <v>2260</v>
      </c>
      <c r="Q274" s="56">
        <v>12</v>
      </c>
      <c r="R274" s="57" t="s">
        <v>34</v>
      </c>
      <c r="S274" s="58" t="str">
        <f>IF(ISNA(VLOOKUP($A274,processing!$A:$B,1,0)), "no", "yes")</f>
        <v>yes</v>
      </c>
      <c r="T274" s="58" t="str">
        <f>IF(ISNA(VLOOKUP($A274,outputs!$A:$B,1,0)), "no", "yes")</f>
        <v>yes</v>
      </c>
      <c r="U274" s="58" t="str">
        <f>IF(ISNA(VLOOKUP($A274,accuracy!$A:$B,1,0)), "no", "yes")</f>
        <v>yes</v>
      </c>
      <c r="V274" s="58" t="str">
        <f t="array" ref="V274">INDEX(publications!$A$1:$A$319, MATCH($B274, publications!$B$1:$B$319, 0))</f>
        <v>Anette</v>
      </c>
    </row>
    <row r="275" spans="1:22" ht="13">
      <c r="A275" s="8" t="str">
        <f>CONCATENATE(VLOOKUP($B275,publications!$B:$D,3,0), ".", $C275)</f>
        <v>ZVQJ9Z46.1</v>
      </c>
      <c r="B275" s="46" t="s">
        <v>1637</v>
      </c>
      <c r="C275" s="54">
        <f t="shared" si="0"/>
        <v>1</v>
      </c>
      <c r="D275" s="46" t="s">
        <v>1931</v>
      </c>
      <c r="E275" s="46" t="s">
        <v>2466</v>
      </c>
      <c r="F275" s="46" t="s">
        <v>2256</v>
      </c>
      <c r="G275" s="46" t="s">
        <v>2547</v>
      </c>
      <c r="H275" s="46">
        <v>1944</v>
      </c>
      <c r="I275" s="46">
        <v>1944</v>
      </c>
      <c r="J275" s="46" t="s">
        <v>2291</v>
      </c>
      <c r="K275" s="56">
        <v>6125</v>
      </c>
      <c r="L275" s="60" t="s">
        <v>34</v>
      </c>
      <c r="M275" s="56">
        <v>0.45</v>
      </c>
      <c r="N275" s="57" t="s">
        <v>2271</v>
      </c>
      <c r="O275" s="56">
        <v>20</v>
      </c>
      <c r="P275" s="46" t="s">
        <v>2260</v>
      </c>
      <c r="Q275" s="59" t="s">
        <v>34</v>
      </c>
      <c r="R275" s="46" t="s">
        <v>2548</v>
      </c>
      <c r="S275" s="58" t="str">
        <f>IF(ISNA(VLOOKUP($A275,processing!$A:$B,1,0)), "no", "yes")</f>
        <v>yes</v>
      </c>
      <c r="T275" s="58" t="str">
        <f>IF(ISNA(VLOOKUP($A275,outputs!$A:$B,1,0)), "no", "yes")</f>
        <v>yes</v>
      </c>
      <c r="U275" s="58" t="str">
        <f>IF(ISNA(VLOOKUP($A275,accuracy!$A:$B,1,0)), "no", "yes")</f>
        <v>yes</v>
      </c>
      <c r="V275" s="58" t="str">
        <f t="array" ref="V275">INDEX(publications!$A$1:$A$319, MATCH($B275, publications!$B$1:$B$319, 0))</f>
        <v>Livia</v>
      </c>
    </row>
    <row r="276" spans="1:22" ht="13">
      <c r="A276" s="8" t="str">
        <f>CONCATENATE(VLOOKUP($B276,publications!$B:$D,3,0), ".", $C276)</f>
        <v>ZVQJ9Z46.2</v>
      </c>
      <c r="B276" s="46" t="s">
        <v>1637</v>
      </c>
      <c r="C276" s="54">
        <f t="shared" si="0"/>
        <v>2</v>
      </c>
      <c r="D276" s="46" t="s">
        <v>1931</v>
      </c>
      <c r="E276" s="46" t="s">
        <v>2466</v>
      </c>
      <c r="F276" s="46" t="s">
        <v>2256</v>
      </c>
      <c r="G276" s="46" t="s">
        <v>2478</v>
      </c>
      <c r="H276" s="46">
        <v>1983</v>
      </c>
      <c r="I276" s="46">
        <v>1983</v>
      </c>
      <c r="J276" s="46" t="s">
        <v>2265</v>
      </c>
      <c r="K276" s="56">
        <v>6440</v>
      </c>
      <c r="L276" s="60" t="s">
        <v>34</v>
      </c>
      <c r="M276" s="56">
        <v>0.45</v>
      </c>
      <c r="N276" s="57" t="s">
        <v>2352</v>
      </c>
      <c r="O276" s="56">
        <v>15</v>
      </c>
      <c r="P276" s="46" t="s">
        <v>2260</v>
      </c>
      <c r="Q276" s="59" t="s">
        <v>34</v>
      </c>
      <c r="R276" s="46" t="s">
        <v>2549</v>
      </c>
      <c r="S276" s="58" t="str">
        <f>IF(ISNA(VLOOKUP($A276,processing!$A:$B,1,0)), "no", "yes")</f>
        <v>yes</v>
      </c>
      <c r="T276" s="58" t="str">
        <f>IF(ISNA(VLOOKUP($A276,outputs!$A:$B,1,0)), "no", "yes")</f>
        <v>yes</v>
      </c>
      <c r="U276" s="58" t="str">
        <f>IF(ISNA(VLOOKUP($A276,accuracy!$A:$B,1,0)), "no", "yes")</f>
        <v>yes</v>
      </c>
      <c r="V276" s="58" t="str">
        <f t="array" ref="V276">INDEX(publications!$A$1:$A$319, MATCH($B276, publications!$B$1:$B$319, 0))</f>
        <v>Livia</v>
      </c>
    </row>
    <row r="277" spans="1:22" ht="13">
      <c r="A277" s="8" t="str">
        <f>CONCATENATE(VLOOKUP($B277,publications!$B:$D,3,0), ".", $C277)</f>
        <v>ZVQJ9Z46.3</v>
      </c>
      <c r="B277" s="46" t="s">
        <v>1637</v>
      </c>
      <c r="C277" s="54">
        <f t="shared" si="0"/>
        <v>3</v>
      </c>
      <c r="D277" s="46" t="s">
        <v>1931</v>
      </c>
      <c r="E277" s="46" t="s">
        <v>2466</v>
      </c>
      <c r="F277" s="46" t="s">
        <v>2256</v>
      </c>
      <c r="G277" s="46" t="s">
        <v>2478</v>
      </c>
      <c r="H277" s="46">
        <v>1977</v>
      </c>
      <c r="I277" s="46">
        <v>1977</v>
      </c>
      <c r="J277" s="46" t="s">
        <v>2265</v>
      </c>
      <c r="K277" s="56">
        <v>6670</v>
      </c>
      <c r="L277" s="60" t="s">
        <v>34</v>
      </c>
      <c r="M277" s="56">
        <v>0.47</v>
      </c>
      <c r="N277" s="57" t="s">
        <v>2352</v>
      </c>
      <c r="O277" s="56">
        <v>15</v>
      </c>
      <c r="P277" s="46" t="s">
        <v>2260</v>
      </c>
      <c r="Q277" s="59" t="s">
        <v>34</v>
      </c>
      <c r="R277" s="46" t="s">
        <v>2549</v>
      </c>
      <c r="S277" s="58" t="str">
        <f>IF(ISNA(VLOOKUP($A277,processing!$A:$B,1,0)), "no", "yes")</f>
        <v>yes</v>
      </c>
      <c r="T277" s="58" t="str">
        <f>IF(ISNA(VLOOKUP($A277,outputs!$A:$B,1,0)), "no", "yes")</f>
        <v>yes</v>
      </c>
      <c r="U277" s="58" t="str">
        <f>IF(ISNA(VLOOKUP($A277,accuracy!$A:$B,1,0)), "no", "yes")</f>
        <v>yes</v>
      </c>
      <c r="V277" s="58" t="str">
        <f t="array" ref="V277">INDEX(publications!$A$1:$A$319, MATCH($B277, publications!$B$1:$B$319, 0))</f>
        <v>Livia</v>
      </c>
    </row>
    <row r="278" spans="1:22" ht="13">
      <c r="A278" s="8" t="str">
        <f>CONCATENATE(VLOOKUP($B278,publications!$B:$D,3,0), ".", $C278)</f>
        <v>ZVQJ9Z46.4</v>
      </c>
      <c r="B278" s="46" t="s">
        <v>1637</v>
      </c>
      <c r="C278" s="54">
        <f t="shared" si="0"/>
        <v>4</v>
      </c>
      <c r="D278" s="46" t="s">
        <v>1931</v>
      </c>
      <c r="E278" s="46" t="s">
        <v>2466</v>
      </c>
      <c r="F278" s="46" t="s">
        <v>2256</v>
      </c>
      <c r="G278" s="46" t="s">
        <v>2547</v>
      </c>
      <c r="H278" s="46">
        <v>1959</v>
      </c>
      <c r="I278" s="46">
        <v>1959</v>
      </c>
      <c r="J278" s="46" t="s">
        <v>2291</v>
      </c>
      <c r="K278" s="56">
        <v>4100</v>
      </c>
      <c r="L278" s="60" t="s">
        <v>34</v>
      </c>
      <c r="M278" s="56">
        <v>0.62</v>
      </c>
      <c r="N278" s="57" t="s">
        <v>2292</v>
      </c>
      <c r="O278" s="56">
        <v>20</v>
      </c>
      <c r="P278" s="46" t="s">
        <v>2260</v>
      </c>
      <c r="Q278" s="59" t="s">
        <v>34</v>
      </c>
      <c r="R278" s="68" t="s">
        <v>2548</v>
      </c>
      <c r="S278" s="58" t="str">
        <f>IF(ISNA(VLOOKUP($A278,processing!$A:$B,1,0)), "no", "yes")</f>
        <v>yes</v>
      </c>
      <c r="T278" s="58" t="str">
        <f>IF(ISNA(VLOOKUP($A278,outputs!$A:$B,1,0)), "no", "yes")</f>
        <v>yes</v>
      </c>
      <c r="U278" s="58" t="str">
        <f>IF(ISNA(VLOOKUP($A278,accuracy!$A:$B,1,0)), "no", "yes")</f>
        <v>yes</v>
      </c>
      <c r="V278" s="58" t="str">
        <f t="array" ref="V278">INDEX(publications!$A$1:$A$319, MATCH($B278, publications!$B$1:$B$319, 0))</f>
        <v>Livia</v>
      </c>
    </row>
    <row r="279" spans="1:22" ht="13">
      <c r="A279" s="8" t="str">
        <f>CONCATENATE(VLOOKUP($B279,publications!$B:$D,3,0), ".", $C279)</f>
        <v>ZVQJ9Z46.5</v>
      </c>
      <c r="B279" s="46" t="s">
        <v>1637</v>
      </c>
      <c r="C279" s="54">
        <f t="shared" si="0"/>
        <v>5</v>
      </c>
      <c r="D279" s="46" t="s">
        <v>1931</v>
      </c>
      <c r="E279" s="46" t="s">
        <v>2466</v>
      </c>
      <c r="F279" s="46" t="s">
        <v>2256</v>
      </c>
      <c r="G279" s="46" t="s">
        <v>2478</v>
      </c>
      <c r="H279" s="46">
        <v>2003</v>
      </c>
      <c r="I279" s="46">
        <v>2003</v>
      </c>
      <c r="J279" s="46" t="s">
        <v>2265</v>
      </c>
      <c r="K279" s="56">
        <v>4750</v>
      </c>
      <c r="L279" s="60" t="s">
        <v>34</v>
      </c>
      <c r="M279" s="56">
        <v>0.62</v>
      </c>
      <c r="N279" s="57" t="s">
        <v>2352</v>
      </c>
      <c r="O279" s="56">
        <v>15</v>
      </c>
      <c r="P279" s="46" t="s">
        <v>2260</v>
      </c>
      <c r="Q279" s="59" t="s">
        <v>34</v>
      </c>
      <c r="R279" s="46" t="s">
        <v>2550</v>
      </c>
      <c r="S279" s="58" t="str">
        <f>IF(ISNA(VLOOKUP($A279,processing!$A:$B,1,0)), "no", "yes")</f>
        <v>yes</v>
      </c>
      <c r="T279" s="58" t="str">
        <f>IF(ISNA(VLOOKUP($A279,outputs!$A:$B,1,0)), "no", "yes")</f>
        <v>yes</v>
      </c>
      <c r="U279" s="58" t="str">
        <f>IF(ISNA(VLOOKUP($A279,accuracy!$A:$B,1,0)), "no", "yes")</f>
        <v>yes</v>
      </c>
      <c r="V279" s="58" t="str">
        <f t="array" ref="V279">INDEX(publications!$A$1:$A$319, MATCH($B279, publications!$B$1:$B$319, 0))</f>
        <v>Livia</v>
      </c>
    </row>
    <row r="280" spans="1:22" ht="13">
      <c r="A280" s="8" t="str">
        <f>CONCATENATE(VLOOKUP($B280,publications!$B:$D,3,0), ".", $C280)</f>
        <v>ZVQJ9Z46.6</v>
      </c>
      <c r="B280" s="46" t="s">
        <v>1637</v>
      </c>
      <c r="C280" s="54">
        <f t="shared" si="0"/>
        <v>6</v>
      </c>
      <c r="D280" s="46" t="s">
        <v>1931</v>
      </c>
      <c r="E280" s="46" t="s">
        <v>2466</v>
      </c>
      <c r="F280" s="46" t="s">
        <v>2256</v>
      </c>
      <c r="G280" s="46" t="s">
        <v>2478</v>
      </c>
      <c r="H280" s="46">
        <v>1991</v>
      </c>
      <c r="I280" s="46">
        <v>1991</v>
      </c>
      <c r="J280" s="46" t="s">
        <v>2265</v>
      </c>
      <c r="K280" s="56">
        <v>6710</v>
      </c>
      <c r="L280" s="60" t="s">
        <v>34</v>
      </c>
      <c r="M280" s="56">
        <v>0.63</v>
      </c>
      <c r="N280" s="57" t="s">
        <v>2352</v>
      </c>
      <c r="O280" s="56">
        <v>15</v>
      </c>
      <c r="P280" s="46" t="s">
        <v>2260</v>
      </c>
      <c r="Q280" s="59" t="s">
        <v>34</v>
      </c>
      <c r="R280" s="46" t="s">
        <v>2550</v>
      </c>
      <c r="S280" s="58" t="str">
        <f>IF(ISNA(VLOOKUP($A280,processing!$A:$B,1,0)), "no", "yes")</f>
        <v>yes</v>
      </c>
      <c r="T280" s="58" t="str">
        <f>IF(ISNA(VLOOKUP($A280,outputs!$A:$B,1,0)), "no", "yes")</f>
        <v>yes</v>
      </c>
      <c r="U280" s="58" t="str">
        <f>IF(ISNA(VLOOKUP($A280,accuracy!$A:$B,1,0)), "no", "yes")</f>
        <v>yes</v>
      </c>
      <c r="V280" s="58" t="str">
        <f t="array" ref="V280">INDEX(publications!$A$1:$A$319, MATCH($B280, publications!$B$1:$B$319, 0))</f>
        <v>Livia</v>
      </c>
    </row>
    <row r="281" spans="1:22" ht="13">
      <c r="A281" s="8" t="str">
        <f>CONCATENATE(VLOOKUP($B281,publications!$B:$D,3,0), ".", $C281)</f>
        <v>ZVQJ9Z46.7</v>
      </c>
      <c r="B281" s="46" t="s">
        <v>1637</v>
      </c>
      <c r="C281" s="54">
        <f t="shared" si="0"/>
        <v>7</v>
      </c>
      <c r="D281" s="46" t="s">
        <v>1931</v>
      </c>
      <c r="E281" s="46" t="s">
        <v>2466</v>
      </c>
      <c r="F281" s="46" t="s">
        <v>2256</v>
      </c>
      <c r="G281" s="46" t="s">
        <v>2547</v>
      </c>
      <c r="H281" s="46">
        <v>1965</v>
      </c>
      <c r="I281" s="46">
        <v>1965</v>
      </c>
      <c r="J281" s="46" t="s">
        <v>2265</v>
      </c>
      <c r="K281" s="56">
        <v>8940</v>
      </c>
      <c r="L281" s="60" t="s">
        <v>34</v>
      </c>
      <c r="M281" s="56">
        <v>0.88</v>
      </c>
      <c r="N281" s="57" t="s">
        <v>2484</v>
      </c>
      <c r="O281" s="56">
        <v>20</v>
      </c>
      <c r="P281" s="46" t="s">
        <v>2260</v>
      </c>
      <c r="Q281" s="59" t="s">
        <v>34</v>
      </c>
      <c r="R281" s="46" t="s">
        <v>2549</v>
      </c>
      <c r="S281" s="58" t="str">
        <f>IF(ISNA(VLOOKUP($A281,processing!$A:$B,1,0)), "no", "yes")</f>
        <v>yes</v>
      </c>
      <c r="T281" s="58" t="str">
        <f>IF(ISNA(VLOOKUP($A281,outputs!$A:$B,1,0)), "no", "yes")</f>
        <v>yes</v>
      </c>
      <c r="U281" s="58" t="str">
        <f>IF(ISNA(VLOOKUP($A281,accuracy!$A:$B,1,0)), "no", "yes")</f>
        <v>yes</v>
      </c>
      <c r="V281" s="58" t="str">
        <f t="array" ref="V281">INDEX(publications!$A$1:$A$319, MATCH($B281, publications!$B$1:$B$319, 0))</f>
        <v>Livia</v>
      </c>
    </row>
    <row r="282" spans="1:22" ht="13">
      <c r="A282" s="8" t="str">
        <f>CONCATENATE(VLOOKUP($B282,publications!$B:$D,3,0), ".", $C282)</f>
        <v>PTTQ9VGB.1</v>
      </c>
      <c r="B282" s="46" t="s">
        <v>1639</v>
      </c>
      <c r="C282" s="54">
        <f t="shared" si="0"/>
        <v>1</v>
      </c>
      <c r="D282" s="46" t="s">
        <v>1931</v>
      </c>
      <c r="E282" s="46" t="s">
        <v>1488</v>
      </c>
      <c r="F282" s="46" t="s">
        <v>2256</v>
      </c>
      <c r="G282" s="46" t="s">
        <v>2551</v>
      </c>
      <c r="H282" s="46">
        <v>1967</v>
      </c>
      <c r="I282" s="46">
        <v>1967</v>
      </c>
      <c r="J282" s="46" t="s">
        <v>2291</v>
      </c>
      <c r="K282" s="56" t="s">
        <v>34</v>
      </c>
      <c r="L282" s="60" t="s">
        <v>34</v>
      </c>
      <c r="M282" s="59" t="s">
        <v>34</v>
      </c>
      <c r="N282" s="57" t="s">
        <v>34</v>
      </c>
      <c r="O282" s="59" t="s">
        <v>34</v>
      </c>
      <c r="P282" s="59" t="s">
        <v>34</v>
      </c>
      <c r="Q282" s="59" t="s">
        <v>34</v>
      </c>
      <c r="R282" s="57" t="s">
        <v>34</v>
      </c>
      <c r="S282" s="58" t="str">
        <f>IF(ISNA(VLOOKUP($A282,processing!$A:$B,1,0)), "no", "yes")</f>
        <v>yes</v>
      </c>
      <c r="T282" s="58" t="str">
        <f>IF(ISNA(VLOOKUP($A282,outputs!$A:$B,1,0)), "no", "yes")</f>
        <v>yes</v>
      </c>
      <c r="U282" s="58" t="str">
        <f>IF(ISNA(VLOOKUP($A282,accuracy!$A:$B,1,0)), "no", "yes")</f>
        <v>yes</v>
      </c>
      <c r="V282" s="58" t="str">
        <f t="array" ref="V282">INDEX(publications!$A$1:$A$319, MATCH($B282, publications!$B$1:$B$319, 0))</f>
        <v>Melanie</v>
      </c>
    </row>
    <row r="283" spans="1:22" ht="13">
      <c r="A283" s="8" t="str">
        <f>CONCATENATE(VLOOKUP($B283,publications!$B:$D,3,0), ".", $C283)</f>
        <v>PTTQ9VGB.2</v>
      </c>
      <c r="B283" s="46" t="s">
        <v>1639</v>
      </c>
      <c r="C283" s="54">
        <f t="shared" si="0"/>
        <v>2</v>
      </c>
      <c r="D283" s="46" t="s">
        <v>1931</v>
      </c>
      <c r="E283" s="46" t="s">
        <v>1488</v>
      </c>
      <c r="F283" s="46" t="s">
        <v>2256</v>
      </c>
      <c r="G283" s="46" t="s">
        <v>2551</v>
      </c>
      <c r="H283" s="46">
        <v>1974</v>
      </c>
      <c r="I283" s="46">
        <v>1974</v>
      </c>
      <c r="J283" s="46" t="s">
        <v>2291</v>
      </c>
      <c r="K283" s="56" t="s">
        <v>34</v>
      </c>
      <c r="L283" s="60" t="s">
        <v>34</v>
      </c>
      <c r="M283" s="59" t="s">
        <v>34</v>
      </c>
      <c r="N283" s="57" t="s">
        <v>34</v>
      </c>
      <c r="O283" s="59" t="s">
        <v>34</v>
      </c>
      <c r="P283" s="59" t="s">
        <v>34</v>
      </c>
      <c r="Q283" s="59" t="s">
        <v>34</v>
      </c>
      <c r="R283" s="57" t="s">
        <v>34</v>
      </c>
      <c r="S283" s="58" t="str">
        <f>IF(ISNA(VLOOKUP($A283,processing!$A:$B,1,0)), "no", "yes")</f>
        <v>yes</v>
      </c>
      <c r="T283" s="58" t="str">
        <f>IF(ISNA(VLOOKUP($A283,outputs!$A:$B,1,0)), "no", "yes")</f>
        <v>yes</v>
      </c>
      <c r="U283" s="58" t="str">
        <f>IF(ISNA(VLOOKUP($A283,accuracy!$A:$B,1,0)), "no", "yes")</f>
        <v>yes</v>
      </c>
      <c r="V283" s="58" t="str">
        <f t="array" ref="V283">INDEX(publications!$A$1:$A$319, MATCH($B283, publications!$B$1:$B$319, 0))</f>
        <v>Melanie</v>
      </c>
    </row>
    <row r="284" spans="1:22" ht="13">
      <c r="A284" s="8" t="str">
        <f>CONCATENATE(VLOOKUP($B284,publications!$B:$D,3,0), ".", $C284)</f>
        <v>46MI564E.1</v>
      </c>
      <c r="B284" s="46" t="s">
        <v>1641</v>
      </c>
      <c r="C284" s="54">
        <f t="shared" si="0"/>
        <v>1</v>
      </c>
      <c r="D284" s="46" t="s">
        <v>1931</v>
      </c>
      <c r="E284" s="46" t="s">
        <v>2552</v>
      </c>
      <c r="F284" s="46" t="s">
        <v>2256</v>
      </c>
      <c r="G284" s="46" t="s">
        <v>2553</v>
      </c>
      <c r="H284" s="46">
        <v>1938</v>
      </c>
      <c r="I284" s="46">
        <v>1938</v>
      </c>
      <c r="J284" s="46" t="s">
        <v>2328</v>
      </c>
      <c r="K284" s="56" t="s">
        <v>34</v>
      </c>
      <c r="L284" s="60" t="s">
        <v>34</v>
      </c>
      <c r="M284" s="59" t="s">
        <v>34</v>
      </c>
      <c r="N284" s="57" t="s">
        <v>34</v>
      </c>
      <c r="O284" s="59" t="s">
        <v>34</v>
      </c>
      <c r="P284" s="59" t="s">
        <v>34</v>
      </c>
      <c r="Q284" s="56">
        <v>27</v>
      </c>
      <c r="R284" s="57" t="s">
        <v>34</v>
      </c>
      <c r="S284" s="58" t="str">
        <f>IF(ISNA(VLOOKUP($A284,processing!$A:$B,1,0)), "no", "yes")</f>
        <v>yes</v>
      </c>
      <c r="T284" s="58" t="str">
        <f>IF(ISNA(VLOOKUP($A284,outputs!$A:$B,1,0)), "no", "yes")</f>
        <v>yes</v>
      </c>
      <c r="U284" s="58" t="str">
        <f>IF(ISNA(VLOOKUP($A284,accuracy!$A:$B,1,0)), "no", "yes")</f>
        <v>yes</v>
      </c>
      <c r="V284" s="58" t="str">
        <f t="array" ref="V284">INDEX(publications!$A$1:$A$319, MATCH($B284, publications!$B$1:$B$319, 0))</f>
        <v>Livia</v>
      </c>
    </row>
    <row r="285" spans="1:22" ht="16.5" customHeight="1">
      <c r="A285" s="8" t="str">
        <f>CONCATENATE(VLOOKUP($B285,publications!$B:$D,3,0), ".", $C285)</f>
        <v>46MI564E.2</v>
      </c>
      <c r="B285" s="46" t="s">
        <v>1641</v>
      </c>
      <c r="C285" s="54">
        <f t="shared" si="0"/>
        <v>2</v>
      </c>
      <c r="D285" s="46" t="s">
        <v>1931</v>
      </c>
      <c r="E285" s="46" t="s">
        <v>2552</v>
      </c>
      <c r="F285" s="46" t="s">
        <v>2256</v>
      </c>
      <c r="G285" s="46" t="s">
        <v>2553</v>
      </c>
      <c r="H285" s="46">
        <v>1953</v>
      </c>
      <c r="I285" s="46">
        <v>1953</v>
      </c>
      <c r="J285" s="46" t="s">
        <v>2328</v>
      </c>
      <c r="K285" s="56" t="s">
        <v>34</v>
      </c>
      <c r="L285" s="60" t="s">
        <v>34</v>
      </c>
      <c r="M285" s="59" t="s">
        <v>34</v>
      </c>
      <c r="N285" s="57" t="s">
        <v>34</v>
      </c>
      <c r="O285" s="59" t="s">
        <v>34</v>
      </c>
      <c r="P285" s="59" t="s">
        <v>34</v>
      </c>
      <c r="Q285" s="56">
        <v>19</v>
      </c>
      <c r="R285" s="57" t="s">
        <v>34</v>
      </c>
      <c r="S285" s="58" t="str">
        <f>IF(ISNA(VLOOKUP($A285,processing!$A:$B,1,0)), "no", "yes")</f>
        <v>yes</v>
      </c>
      <c r="T285" s="58" t="str">
        <f>IF(ISNA(VLOOKUP($A285,outputs!$A:$B,1,0)), "no", "yes")</f>
        <v>yes</v>
      </c>
      <c r="U285" s="58" t="str">
        <f>IF(ISNA(VLOOKUP($A285,accuracy!$A:$B,1,0)), "no", "yes")</f>
        <v>yes</v>
      </c>
      <c r="V285" s="58" t="str">
        <f t="array" ref="V285">INDEX(publications!$A$1:$A$319, MATCH($B285, publications!$B$1:$B$319, 0))</f>
        <v>Livia</v>
      </c>
    </row>
    <row r="286" spans="1:22" ht="13">
      <c r="A286" s="8" t="str">
        <f>CONCATENATE(VLOOKUP($B286,publications!$B:$D,3,0), ".", $C286)</f>
        <v>B5ILGT3L.1</v>
      </c>
      <c r="B286" s="69" t="s">
        <v>1643</v>
      </c>
      <c r="C286" s="54">
        <f t="shared" si="0"/>
        <v>1</v>
      </c>
      <c r="D286" s="69" t="s">
        <v>1931</v>
      </c>
      <c r="E286" s="69" t="s">
        <v>2273</v>
      </c>
      <c r="F286" s="69" t="s">
        <v>2256</v>
      </c>
      <c r="G286" s="69" t="s">
        <v>2554</v>
      </c>
      <c r="H286" s="70">
        <v>1969</v>
      </c>
      <c r="I286" s="69">
        <v>1969</v>
      </c>
      <c r="J286" s="69" t="s">
        <v>2291</v>
      </c>
      <c r="K286" s="62">
        <v>2286</v>
      </c>
      <c r="L286" s="62" t="s">
        <v>34</v>
      </c>
      <c r="M286" s="62">
        <v>7.1999999999999995E-2</v>
      </c>
      <c r="N286" s="71" t="s">
        <v>2555</v>
      </c>
      <c r="O286" s="62">
        <v>2400</v>
      </c>
      <c r="P286" s="69" t="s">
        <v>2315</v>
      </c>
      <c r="Q286" s="59" t="s">
        <v>34</v>
      </c>
      <c r="R286" s="57" t="s">
        <v>34</v>
      </c>
      <c r="S286" s="58" t="str">
        <f>IF(ISNA(VLOOKUP($A286,processing!$A:$B,1,0)), "no", "yes")</f>
        <v>yes</v>
      </c>
      <c r="T286" s="58" t="str">
        <f>IF(ISNA(VLOOKUP($A286,outputs!$A:$B,1,0)), "no", "yes")</f>
        <v>yes</v>
      </c>
      <c r="U286" s="58" t="str">
        <f>IF(ISNA(VLOOKUP($A286,accuracy!$A:$B,1,0)), "no", "yes")</f>
        <v>yes</v>
      </c>
      <c r="V286" s="58" t="str">
        <f t="array" ref="V286">INDEX(publications!$A$1:$A$319, MATCH($B286, publications!$B$1:$B$319, 0))</f>
        <v>Anette</v>
      </c>
    </row>
    <row r="287" spans="1:22" ht="13">
      <c r="A287" s="8" t="str">
        <f>CONCATENATE(VLOOKUP($B287,publications!$B:$D,3,0), ".", $C287)</f>
        <v>B5ILGT3L.2</v>
      </c>
      <c r="B287" s="69" t="s">
        <v>1643</v>
      </c>
      <c r="C287" s="54">
        <f t="shared" si="0"/>
        <v>2</v>
      </c>
      <c r="D287" s="69" t="s">
        <v>1931</v>
      </c>
      <c r="E287" s="69" t="s">
        <v>2273</v>
      </c>
      <c r="F287" s="69" t="s">
        <v>2256</v>
      </c>
      <c r="G287" s="69" t="s">
        <v>2554</v>
      </c>
      <c r="H287" s="70">
        <v>1984</v>
      </c>
      <c r="I287" s="69">
        <v>1984</v>
      </c>
      <c r="J287" s="69" t="s">
        <v>2291</v>
      </c>
      <c r="K287" s="62">
        <v>2438</v>
      </c>
      <c r="L287" s="62" t="s">
        <v>34</v>
      </c>
      <c r="M287" s="62">
        <v>7.8E-2</v>
      </c>
      <c r="N287" s="71" t="s">
        <v>2396</v>
      </c>
      <c r="O287" s="62">
        <v>2400</v>
      </c>
      <c r="P287" s="69" t="s">
        <v>2315</v>
      </c>
      <c r="Q287" s="59" t="s">
        <v>34</v>
      </c>
      <c r="R287" s="57" t="s">
        <v>34</v>
      </c>
      <c r="S287" s="58" t="str">
        <f>IF(ISNA(VLOOKUP($A287,processing!$A:$B,1,0)), "no", "yes")</f>
        <v>yes</v>
      </c>
      <c r="T287" s="58" t="str">
        <f>IF(ISNA(VLOOKUP($A287,outputs!$A:$B,1,0)), "no", "yes")</f>
        <v>yes</v>
      </c>
      <c r="U287" s="58" t="str">
        <f>IF(ISNA(VLOOKUP($A287,accuracy!$A:$B,1,0)), "no", "yes")</f>
        <v>yes</v>
      </c>
      <c r="V287" s="58" t="str">
        <f t="array" ref="V287">INDEX(publications!$A$1:$A$319, MATCH($B287, publications!$B$1:$B$319, 0))</f>
        <v>Anette</v>
      </c>
    </row>
    <row r="288" spans="1:22" ht="13">
      <c r="A288" s="8" t="str">
        <f>CONCATENATE(VLOOKUP($B288,publications!$B:$D,3,0), ".", $C288)</f>
        <v>B5ILGT3L.3</v>
      </c>
      <c r="B288" s="69" t="s">
        <v>1643</v>
      </c>
      <c r="C288" s="54">
        <f t="shared" si="0"/>
        <v>3</v>
      </c>
      <c r="D288" s="69" t="s">
        <v>1931</v>
      </c>
      <c r="E288" s="69" t="s">
        <v>2273</v>
      </c>
      <c r="F288" s="69" t="s">
        <v>2256</v>
      </c>
      <c r="G288" s="69" t="s">
        <v>2554</v>
      </c>
      <c r="H288" s="70">
        <v>1982</v>
      </c>
      <c r="I288" s="69">
        <v>1982</v>
      </c>
      <c r="J288" s="69" t="s">
        <v>2291</v>
      </c>
      <c r="K288" s="62">
        <v>2438</v>
      </c>
      <c r="L288" s="62" t="s">
        <v>34</v>
      </c>
      <c r="M288" s="62">
        <v>8.1000000000000003E-2</v>
      </c>
      <c r="N288" s="71" t="s">
        <v>2396</v>
      </c>
      <c r="O288" s="62">
        <v>2400</v>
      </c>
      <c r="P288" s="69" t="s">
        <v>2315</v>
      </c>
      <c r="Q288" s="59" t="s">
        <v>34</v>
      </c>
      <c r="R288" s="57" t="s">
        <v>34</v>
      </c>
      <c r="S288" s="58" t="str">
        <f>IF(ISNA(VLOOKUP($A288,processing!$A:$B,1,0)), "no", "yes")</f>
        <v>yes</v>
      </c>
      <c r="T288" s="58" t="str">
        <f>IF(ISNA(VLOOKUP($A288,outputs!$A:$B,1,0)), "no", "yes")</f>
        <v>yes</v>
      </c>
      <c r="U288" s="58" t="str">
        <f>IF(ISNA(VLOOKUP($A288,accuracy!$A:$B,1,0)), "no", "yes")</f>
        <v>yes</v>
      </c>
      <c r="V288" s="58" t="str">
        <f t="array" ref="V288">INDEX(publications!$A$1:$A$319, MATCH($B288, publications!$B$1:$B$319, 0))</f>
        <v>Anette</v>
      </c>
    </row>
    <row r="289" spans="1:22" ht="13">
      <c r="A289" s="8" t="str">
        <f>CONCATENATE(VLOOKUP($B289,publications!$B:$D,3,0), ".", $C289)</f>
        <v>B5ILGT3L.4</v>
      </c>
      <c r="B289" s="69" t="s">
        <v>1643</v>
      </c>
      <c r="C289" s="54">
        <f t="shared" si="0"/>
        <v>4</v>
      </c>
      <c r="D289" s="69" t="s">
        <v>1931</v>
      </c>
      <c r="E289" s="69" t="s">
        <v>2273</v>
      </c>
      <c r="F289" s="69" t="s">
        <v>2256</v>
      </c>
      <c r="G289" s="69" t="s">
        <v>2554</v>
      </c>
      <c r="H289" s="70">
        <v>1989</v>
      </c>
      <c r="I289" s="69">
        <v>1989</v>
      </c>
      <c r="J289" s="69" t="s">
        <v>2291</v>
      </c>
      <c r="K289" s="62">
        <v>2499</v>
      </c>
      <c r="L289" s="62" t="s">
        <v>34</v>
      </c>
      <c r="M289" s="62">
        <v>8.4000000000000005E-2</v>
      </c>
      <c r="N289" s="71" t="s">
        <v>2556</v>
      </c>
      <c r="O289" s="62">
        <v>2400</v>
      </c>
      <c r="P289" s="69" t="s">
        <v>2315</v>
      </c>
      <c r="Q289" s="59" t="s">
        <v>34</v>
      </c>
      <c r="R289" s="57" t="s">
        <v>34</v>
      </c>
      <c r="S289" s="58" t="str">
        <f>IF(ISNA(VLOOKUP($A289,processing!$A:$B,1,0)), "no", "yes")</f>
        <v>yes</v>
      </c>
      <c r="T289" s="58" t="str">
        <f>IF(ISNA(VLOOKUP($A289,outputs!$A:$B,1,0)), "no", "yes")</f>
        <v>yes</v>
      </c>
      <c r="U289" s="58" t="str">
        <f>IF(ISNA(VLOOKUP($A289,accuracy!$A:$B,1,0)), "no", "yes")</f>
        <v>yes</v>
      </c>
      <c r="V289" s="58" t="str">
        <f t="array" ref="V289">INDEX(publications!$A$1:$A$319, MATCH($B289, publications!$B$1:$B$319, 0))</f>
        <v>Anette</v>
      </c>
    </row>
    <row r="290" spans="1:22" ht="13">
      <c r="A290" s="8" t="str">
        <f>CONCATENATE(VLOOKUP($B290,publications!$B:$D,3,0), ".", $C290)</f>
        <v>B5ILGT3L.5</v>
      </c>
      <c r="B290" s="69" t="s">
        <v>1643</v>
      </c>
      <c r="C290" s="54">
        <f t="shared" si="0"/>
        <v>5</v>
      </c>
      <c r="D290" s="69" t="s">
        <v>1931</v>
      </c>
      <c r="E290" s="69" t="s">
        <v>2273</v>
      </c>
      <c r="F290" s="69" t="s">
        <v>2256</v>
      </c>
      <c r="G290" s="69" t="s">
        <v>2554</v>
      </c>
      <c r="H290" s="70">
        <v>1948</v>
      </c>
      <c r="I290" s="69">
        <v>1948</v>
      </c>
      <c r="J290" s="69" t="s">
        <v>2291</v>
      </c>
      <c r="K290" s="62">
        <v>5029</v>
      </c>
      <c r="L290" s="62" t="s">
        <v>34</v>
      </c>
      <c r="M290" s="62">
        <v>0.104</v>
      </c>
      <c r="N290" s="61" t="s">
        <v>2322</v>
      </c>
      <c r="O290" s="62">
        <v>2400</v>
      </c>
      <c r="P290" s="69" t="s">
        <v>2315</v>
      </c>
      <c r="Q290" s="59" t="s">
        <v>34</v>
      </c>
      <c r="R290" s="57" t="s">
        <v>34</v>
      </c>
      <c r="S290" s="58" t="str">
        <f>IF(ISNA(VLOOKUP($A290,processing!$A:$B,1,0)), "no", "yes")</f>
        <v>yes</v>
      </c>
      <c r="T290" s="58" t="str">
        <f>IF(ISNA(VLOOKUP($A290,outputs!$A:$B,1,0)), "no", "yes")</f>
        <v>yes</v>
      </c>
      <c r="U290" s="58" t="str">
        <f>IF(ISNA(VLOOKUP($A290,accuracy!$A:$B,1,0)), "no", "yes")</f>
        <v>yes</v>
      </c>
      <c r="V290" s="58" t="str">
        <f t="array" ref="V290">INDEX(publications!$A$1:$A$319, MATCH($B290, publications!$B$1:$B$319, 0))</f>
        <v>Anette</v>
      </c>
    </row>
    <row r="291" spans="1:22" ht="13">
      <c r="A291" s="8" t="str">
        <f>CONCATENATE(VLOOKUP($B291,publications!$B:$D,3,0), ".", $C291)</f>
        <v>B5ILGT3L.6</v>
      </c>
      <c r="B291" s="69" t="s">
        <v>1643</v>
      </c>
      <c r="C291" s="54">
        <f t="shared" si="0"/>
        <v>6</v>
      </c>
      <c r="D291" s="69" t="s">
        <v>1931</v>
      </c>
      <c r="E291" s="69" t="s">
        <v>2273</v>
      </c>
      <c r="F291" s="69" t="s">
        <v>2256</v>
      </c>
      <c r="G291" s="69" t="s">
        <v>2557</v>
      </c>
      <c r="H291" s="70">
        <v>1997</v>
      </c>
      <c r="I291" s="69">
        <v>1997</v>
      </c>
      <c r="J291" s="69" t="s">
        <v>2291</v>
      </c>
      <c r="K291" s="62">
        <v>1532</v>
      </c>
      <c r="L291" s="62" t="s">
        <v>34</v>
      </c>
      <c r="M291" s="62">
        <v>0.104</v>
      </c>
      <c r="N291" s="61" t="s">
        <v>2322</v>
      </c>
      <c r="O291" s="62">
        <v>2400</v>
      </c>
      <c r="P291" s="69" t="s">
        <v>2315</v>
      </c>
      <c r="Q291" s="59" t="s">
        <v>34</v>
      </c>
      <c r="R291" s="57" t="s">
        <v>34</v>
      </c>
      <c r="S291" s="58" t="str">
        <f>IF(ISNA(VLOOKUP($A291,processing!$A:$B,1,0)), "no", "yes")</f>
        <v>yes</v>
      </c>
      <c r="T291" s="58" t="str">
        <f>IF(ISNA(VLOOKUP($A291,outputs!$A:$B,1,0)), "no", "yes")</f>
        <v>yes</v>
      </c>
      <c r="U291" s="58" t="str">
        <f>IF(ISNA(VLOOKUP($A291,accuracy!$A:$B,1,0)), "no", "yes")</f>
        <v>yes</v>
      </c>
      <c r="V291" s="58" t="str">
        <f t="array" ref="V291">INDEX(publications!$A$1:$A$319, MATCH($B291, publications!$B$1:$B$319, 0))</f>
        <v>Anette</v>
      </c>
    </row>
    <row r="292" spans="1:22" ht="13">
      <c r="A292" s="8" t="str">
        <f>CONCATENATE(VLOOKUP($B292,publications!$B:$D,3,0), ".", $C292)</f>
        <v>B5ILGT3L.7</v>
      </c>
      <c r="B292" s="69" t="s">
        <v>1643</v>
      </c>
      <c r="C292" s="54">
        <f t="shared" si="0"/>
        <v>7</v>
      </c>
      <c r="D292" s="69" t="s">
        <v>1931</v>
      </c>
      <c r="E292" s="69" t="s">
        <v>2273</v>
      </c>
      <c r="F292" s="69" t="s">
        <v>2256</v>
      </c>
      <c r="G292" s="69" t="s">
        <v>2554</v>
      </c>
      <c r="H292" s="70">
        <v>1945</v>
      </c>
      <c r="I292" s="69">
        <v>1945</v>
      </c>
      <c r="J292" s="69" t="s">
        <v>2291</v>
      </c>
      <c r="K292" s="62">
        <v>2134</v>
      </c>
      <c r="L292" s="62" t="s">
        <v>34</v>
      </c>
      <c r="M292" s="62">
        <v>0.11</v>
      </c>
      <c r="N292" s="71" t="s">
        <v>2558</v>
      </c>
      <c r="O292" s="62">
        <v>2400</v>
      </c>
      <c r="P292" s="69" t="s">
        <v>2315</v>
      </c>
      <c r="Q292" s="59" t="s">
        <v>34</v>
      </c>
      <c r="R292" s="57" t="s">
        <v>34</v>
      </c>
      <c r="S292" s="58" t="str">
        <f>IF(ISNA(VLOOKUP($A292,processing!$A:$B,1,0)), "no", "yes")</f>
        <v>yes</v>
      </c>
      <c r="T292" s="58" t="str">
        <f>IF(ISNA(VLOOKUP($A292,outputs!$A:$B,1,0)), "no", "yes")</f>
        <v>yes</v>
      </c>
      <c r="U292" s="58" t="str">
        <f>IF(ISNA(VLOOKUP($A292,accuracy!$A:$B,1,0)), "no", "yes")</f>
        <v>yes</v>
      </c>
      <c r="V292" s="58" t="str">
        <f t="array" ref="V292">INDEX(publications!$A$1:$A$319, MATCH($B292, publications!$B$1:$B$319, 0))</f>
        <v>Anette</v>
      </c>
    </row>
    <row r="293" spans="1:22" ht="13">
      <c r="A293" s="8" t="str">
        <f>CONCATENATE(VLOOKUP($B293,publications!$B:$D,3,0), ".", $C293)</f>
        <v>B5ILGT3L.8</v>
      </c>
      <c r="B293" s="69" t="s">
        <v>1643</v>
      </c>
      <c r="C293" s="54">
        <f t="shared" si="0"/>
        <v>8</v>
      </c>
      <c r="D293" s="69" t="s">
        <v>1931</v>
      </c>
      <c r="E293" s="69" t="s">
        <v>2273</v>
      </c>
      <c r="F293" s="69" t="s">
        <v>2256</v>
      </c>
      <c r="G293" s="69" t="s">
        <v>2554</v>
      </c>
      <c r="H293" s="70">
        <v>1968</v>
      </c>
      <c r="I293" s="69">
        <v>1968</v>
      </c>
      <c r="J293" s="69" t="s">
        <v>2291</v>
      </c>
      <c r="K293" s="62">
        <v>1524</v>
      </c>
      <c r="L293" s="62" t="s">
        <v>34</v>
      </c>
      <c r="M293" s="62">
        <v>0.11799999999999999</v>
      </c>
      <c r="N293" s="61" t="s">
        <v>2322</v>
      </c>
      <c r="O293" s="62">
        <v>2400</v>
      </c>
      <c r="P293" s="69" t="s">
        <v>2315</v>
      </c>
      <c r="Q293" s="59" t="s">
        <v>34</v>
      </c>
      <c r="R293" s="57" t="s">
        <v>34</v>
      </c>
      <c r="S293" s="58" t="str">
        <f>IF(ISNA(VLOOKUP($A293,processing!$A:$B,1,0)), "no", "yes")</f>
        <v>yes</v>
      </c>
      <c r="T293" s="58" t="str">
        <f>IF(ISNA(VLOOKUP($A293,outputs!$A:$B,1,0)), "no", "yes")</f>
        <v>yes</v>
      </c>
      <c r="U293" s="58" t="str">
        <f>IF(ISNA(VLOOKUP($A293,accuracy!$A:$B,1,0)), "no", "yes")</f>
        <v>yes</v>
      </c>
      <c r="V293" s="58" t="str">
        <f t="array" ref="V293">INDEX(publications!$A$1:$A$319, MATCH($B293, publications!$B$1:$B$319, 0))</f>
        <v>Anette</v>
      </c>
    </row>
    <row r="294" spans="1:22" ht="13">
      <c r="A294" s="8" t="str">
        <f>CONCATENATE(VLOOKUP($B294,publications!$B:$D,3,0), ".", $C294)</f>
        <v>B5ILGT3L.9</v>
      </c>
      <c r="B294" s="69" t="s">
        <v>1643</v>
      </c>
      <c r="C294" s="54">
        <f t="shared" si="0"/>
        <v>9</v>
      </c>
      <c r="D294" s="69" t="s">
        <v>1931</v>
      </c>
      <c r="E294" s="69" t="s">
        <v>2273</v>
      </c>
      <c r="F294" s="69" t="s">
        <v>2256</v>
      </c>
      <c r="G294" s="69" t="s">
        <v>2557</v>
      </c>
      <c r="H294" s="70">
        <v>1972</v>
      </c>
      <c r="I294" s="69">
        <v>1972</v>
      </c>
      <c r="J294" s="69" t="s">
        <v>2291</v>
      </c>
      <c r="K294" s="62">
        <v>1822</v>
      </c>
      <c r="L294" s="62" t="s">
        <v>34</v>
      </c>
      <c r="M294" s="62">
        <v>0.122</v>
      </c>
      <c r="N294" s="71" t="s">
        <v>2559</v>
      </c>
      <c r="O294" s="62">
        <v>2400</v>
      </c>
      <c r="P294" s="69" t="s">
        <v>2315</v>
      </c>
      <c r="Q294" s="59" t="s">
        <v>34</v>
      </c>
      <c r="R294" s="57" t="s">
        <v>34</v>
      </c>
      <c r="S294" s="58" t="str">
        <f>IF(ISNA(VLOOKUP($A294,processing!$A:$B,1,0)), "no", "yes")</f>
        <v>yes</v>
      </c>
      <c r="T294" s="58" t="str">
        <f>IF(ISNA(VLOOKUP($A294,outputs!$A:$B,1,0)), "no", "yes")</f>
        <v>yes</v>
      </c>
      <c r="U294" s="58" t="str">
        <f>IF(ISNA(VLOOKUP($A294,accuracy!$A:$B,1,0)), "no", "yes")</f>
        <v>yes</v>
      </c>
      <c r="V294" s="58" t="str">
        <f t="array" ref="V294">INDEX(publications!$A$1:$A$319, MATCH($B294, publications!$B$1:$B$319, 0))</f>
        <v>Anette</v>
      </c>
    </row>
    <row r="295" spans="1:22" ht="13">
      <c r="A295" s="8" t="str">
        <f>CONCATENATE(VLOOKUP($B295,publications!$B:$D,3,0), ".", $C295)</f>
        <v>AXLJGWNE.1</v>
      </c>
      <c r="B295" s="46" t="s">
        <v>1645</v>
      </c>
      <c r="C295" s="54">
        <f t="shared" si="0"/>
        <v>1</v>
      </c>
      <c r="D295" s="46" t="s">
        <v>1931</v>
      </c>
      <c r="E295" s="46" t="s">
        <v>1488</v>
      </c>
      <c r="F295" s="46" t="s">
        <v>2256</v>
      </c>
      <c r="G295" s="46" t="s">
        <v>2300</v>
      </c>
      <c r="H295" s="46">
        <v>1945</v>
      </c>
      <c r="I295" s="46">
        <v>1946</v>
      </c>
      <c r="J295" s="46" t="s">
        <v>2265</v>
      </c>
      <c r="K295" s="56" t="s">
        <v>34</v>
      </c>
      <c r="L295" s="60" t="s">
        <v>34</v>
      </c>
      <c r="M295" s="59" t="s">
        <v>34</v>
      </c>
      <c r="N295" s="57" t="s">
        <v>34</v>
      </c>
      <c r="O295" s="56">
        <v>15</v>
      </c>
      <c r="P295" s="46" t="s">
        <v>2260</v>
      </c>
      <c r="Q295" s="56">
        <v>20</v>
      </c>
      <c r="R295" s="46" t="s">
        <v>2560</v>
      </c>
      <c r="S295" s="58" t="str">
        <f>IF(ISNA(VLOOKUP($A295,processing!$A:$B,1,0)), "no", "yes")</f>
        <v>yes</v>
      </c>
      <c r="T295" s="58" t="str">
        <f>IF(ISNA(VLOOKUP($A295,outputs!$A:$B,1,0)), "no", "yes")</f>
        <v>yes</v>
      </c>
      <c r="U295" s="58" t="str">
        <f>IF(ISNA(VLOOKUP($A295,accuracy!$A:$B,1,0)), "no", "yes")</f>
        <v>yes</v>
      </c>
      <c r="V295" s="58" t="str">
        <f t="array" ref="V295">INDEX(publications!$A$1:$A$319, MATCH($B295, publications!$B$1:$B$319, 0))</f>
        <v>Livia</v>
      </c>
    </row>
    <row r="296" spans="1:22" ht="13">
      <c r="A296" s="8" t="str">
        <f>CONCATENATE(VLOOKUP($B296,publications!$B:$D,3,0), ".", $C296)</f>
        <v>AXLJGWNE.2</v>
      </c>
      <c r="B296" s="46" t="s">
        <v>1645</v>
      </c>
      <c r="C296" s="54">
        <f t="shared" si="0"/>
        <v>2</v>
      </c>
      <c r="D296" s="46" t="s">
        <v>1931</v>
      </c>
      <c r="E296" s="46" t="s">
        <v>1488</v>
      </c>
      <c r="F296" s="46" t="s">
        <v>2256</v>
      </c>
      <c r="G296" s="46" t="s">
        <v>2300</v>
      </c>
      <c r="H296" s="46">
        <v>1960</v>
      </c>
      <c r="I296" s="46">
        <v>1960</v>
      </c>
      <c r="J296" s="46" t="s">
        <v>2265</v>
      </c>
      <c r="K296" s="56" t="s">
        <v>34</v>
      </c>
      <c r="L296" s="60" t="s">
        <v>34</v>
      </c>
      <c r="M296" s="59" t="s">
        <v>34</v>
      </c>
      <c r="N296" s="57" t="s">
        <v>34</v>
      </c>
      <c r="O296" s="56">
        <v>15</v>
      </c>
      <c r="P296" s="46" t="s">
        <v>2260</v>
      </c>
      <c r="Q296" s="56">
        <v>62</v>
      </c>
      <c r="R296" s="57" t="s">
        <v>34</v>
      </c>
      <c r="S296" s="58" t="str">
        <f>IF(ISNA(VLOOKUP($A296,processing!$A:$B,1,0)), "no", "yes")</f>
        <v>yes</v>
      </c>
      <c r="T296" s="58" t="str">
        <f>IF(ISNA(VLOOKUP($A296,outputs!$A:$B,1,0)), "no", "yes")</f>
        <v>yes</v>
      </c>
      <c r="U296" s="58" t="str">
        <f>IF(ISNA(VLOOKUP($A296,accuracy!$A:$B,1,0)), "no", "yes")</f>
        <v>yes</v>
      </c>
      <c r="V296" s="58" t="str">
        <f t="array" ref="V296">INDEX(publications!$A$1:$A$319, MATCH($B296, publications!$B$1:$B$319, 0))</f>
        <v>Livia</v>
      </c>
    </row>
    <row r="297" spans="1:22" ht="13">
      <c r="A297" s="8" t="str">
        <f>CONCATENATE(VLOOKUP($B297,publications!$B:$D,3,0), ".", $C297)</f>
        <v>AXLJGWNE.3</v>
      </c>
      <c r="B297" s="46" t="s">
        <v>1645</v>
      </c>
      <c r="C297" s="54">
        <f t="shared" si="0"/>
        <v>3</v>
      </c>
      <c r="D297" s="46" t="s">
        <v>1931</v>
      </c>
      <c r="E297" s="46" t="s">
        <v>1488</v>
      </c>
      <c r="F297" s="46" t="s">
        <v>2256</v>
      </c>
      <c r="G297" s="46" t="s">
        <v>2300</v>
      </c>
      <c r="H297" s="46">
        <v>1979</v>
      </c>
      <c r="I297" s="46">
        <v>1979</v>
      </c>
      <c r="J297" s="46" t="s">
        <v>2265</v>
      </c>
      <c r="K297" s="56" t="s">
        <v>34</v>
      </c>
      <c r="L297" s="60" t="s">
        <v>34</v>
      </c>
      <c r="M297" s="59" t="s">
        <v>34</v>
      </c>
      <c r="N297" s="57" t="s">
        <v>34</v>
      </c>
      <c r="O297" s="56">
        <v>15</v>
      </c>
      <c r="P297" s="46" t="s">
        <v>2260</v>
      </c>
      <c r="Q297" s="56">
        <v>51</v>
      </c>
      <c r="R297" s="57" t="s">
        <v>34</v>
      </c>
      <c r="S297" s="58" t="str">
        <f>IF(ISNA(VLOOKUP($A297,processing!$A:$B,1,0)), "no", "yes")</f>
        <v>yes</v>
      </c>
      <c r="T297" s="58" t="str">
        <f>IF(ISNA(VLOOKUP($A297,outputs!$A:$B,1,0)), "no", "yes")</f>
        <v>yes</v>
      </c>
      <c r="U297" s="58" t="str">
        <f>IF(ISNA(VLOOKUP($A297,accuracy!$A:$B,1,0)), "no", "yes")</f>
        <v>yes</v>
      </c>
      <c r="V297" s="58" t="str">
        <f t="array" ref="V297">INDEX(publications!$A$1:$A$319, MATCH($B297, publications!$B$1:$B$319, 0))</f>
        <v>Livia</v>
      </c>
    </row>
    <row r="298" spans="1:22" ht="13">
      <c r="A298" s="8" t="str">
        <f>CONCATENATE(VLOOKUP($B298,publications!$B:$D,3,0), ".", $C298)</f>
        <v>AXLJGWNE.4</v>
      </c>
      <c r="B298" s="46" t="s">
        <v>1645</v>
      </c>
      <c r="C298" s="54">
        <f t="shared" si="0"/>
        <v>4</v>
      </c>
      <c r="D298" s="46" t="s">
        <v>1931</v>
      </c>
      <c r="E298" s="46" t="s">
        <v>1488</v>
      </c>
      <c r="F298" s="46" t="s">
        <v>2256</v>
      </c>
      <c r="G298" s="46" t="s">
        <v>2300</v>
      </c>
      <c r="H298" s="46">
        <v>1984</v>
      </c>
      <c r="I298" s="46">
        <v>1987</v>
      </c>
      <c r="J298" s="46" t="s">
        <v>2265</v>
      </c>
      <c r="K298" s="56" t="s">
        <v>34</v>
      </c>
      <c r="L298" s="60" t="s">
        <v>34</v>
      </c>
      <c r="M298" s="59" t="s">
        <v>34</v>
      </c>
      <c r="N298" s="57" t="s">
        <v>34</v>
      </c>
      <c r="O298" s="56">
        <v>15</v>
      </c>
      <c r="P298" s="46" t="s">
        <v>2260</v>
      </c>
      <c r="Q298" s="56">
        <v>21</v>
      </c>
      <c r="R298" s="57" t="s">
        <v>34</v>
      </c>
      <c r="S298" s="58" t="str">
        <f>IF(ISNA(VLOOKUP($A298,processing!$A:$B,1,0)), "no", "yes")</f>
        <v>yes</v>
      </c>
      <c r="T298" s="58" t="str">
        <f>IF(ISNA(VLOOKUP($A298,outputs!$A:$B,1,0)), "no", "yes")</f>
        <v>yes</v>
      </c>
      <c r="U298" s="58" t="str">
        <f>IF(ISNA(VLOOKUP($A298,accuracy!$A:$B,1,0)), "no", "yes")</f>
        <v>yes</v>
      </c>
      <c r="V298" s="58" t="str">
        <f t="array" ref="V298">INDEX(publications!$A$1:$A$319, MATCH($B298, publications!$B$1:$B$319, 0))</f>
        <v>Livia</v>
      </c>
    </row>
    <row r="299" spans="1:22" ht="13">
      <c r="A299" s="8" t="str">
        <f>CONCATENATE(VLOOKUP($B299,publications!$B:$D,3,0), ".", $C299)</f>
        <v>AXLJGWNE.5</v>
      </c>
      <c r="B299" s="46" t="s">
        <v>1645</v>
      </c>
      <c r="C299" s="54">
        <f t="shared" si="0"/>
        <v>5</v>
      </c>
      <c r="D299" s="46" t="s">
        <v>1931</v>
      </c>
      <c r="E299" s="46" t="s">
        <v>1488</v>
      </c>
      <c r="F299" s="46" t="s">
        <v>2256</v>
      </c>
      <c r="G299" s="46" t="s">
        <v>2300</v>
      </c>
      <c r="H299" s="46">
        <v>1992</v>
      </c>
      <c r="I299" s="46">
        <v>1992</v>
      </c>
      <c r="J299" s="46" t="s">
        <v>2265</v>
      </c>
      <c r="K299" s="56" t="s">
        <v>34</v>
      </c>
      <c r="L299" s="60" t="s">
        <v>34</v>
      </c>
      <c r="M299" s="59" t="s">
        <v>34</v>
      </c>
      <c r="N299" s="57" t="s">
        <v>34</v>
      </c>
      <c r="O299" s="56">
        <v>20</v>
      </c>
      <c r="P299" s="46" t="s">
        <v>2260</v>
      </c>
      <c r="Q299" s="56">
        <v>45</v>
      </c>
      <c r="R299" s="57" t="s">
        <v>34</v>
      </c>
      <c r="S299" s="58" t="str">
        <f>IF(ISNA(VLOOKUP($A299,processing!$A:$B,1,0)), "no", "yes")</f>
        <v>yes</v>
      </c>
      <c r="T299" s="58" t="str">
        <f>IF(ISNA(VLOOKUP($A299,outputs!$A:$B,1,0)), "no", "yes")</f>
        <v>yes</v>
      </c>
      <c r="U299" s="58" t="str">
        <f>IF(ISNA(VLOOKUP($A299,accuracy!$A:$B,1,0)), "no", "yes")</f>
        <v>yes</v>
      </c>
      <c r="V299" s="58" t="str">
        <f t="array" ref="V299">INDEX(publications!$A$1:$A$319, MATCH($B299, publications!$B$1:$B$319, 0))</f>
        <v>Livia</v>
      </c>
    </row>
    <row r="300" spans="1:22" ht="13">
      <c r="A300" s="8" t="str">
        <f>CONCATENATE(VLOOKUP($B300,publications!$B:$D,3,0), ".", $C300)</f>
        <v>AXLJGWNE.6</v>
      </c>
      <c r="B300" s="46" t="s">
        <v>1645</v>
      </c>
      <c r="C300" s="54">
        <f t="shared" si="0"/>
        <v>6</v>
      </c>
      <c r="D300" s="46" t="s">
        <v>1931</v>
      </c>
      <c r="E300" s="46" t="s">
        <v>1488</v>
      </c>
      <c r="F300" s="46" t="s">
        <v>2256</v>
      </c>
      <c r="G300" s="46" t="s">
        <v>2300</v>
      </c>
      <c r="H300" s="46">
        <v>1998</v>
      </c>
      <c r="I300" s="46">
        <v>1998</v>
      </c>
      <c r="J300" s="46" t="s">
        <v>2265</v>
      </c>
      <c r="K300" s="56" t="s">
        <v>34</v>
      </c>
      <c r="L300" s="60" t="s">
        <v>34</v>
      </c>
      <c r="M300" s="59" t="s">
        <v>34</v>
      </c>
      <c r="N300" s="57" t="s">
        <v>34</v>
      </c>
      <c r="O300" s="56">
        <v>20</v>
      </c>
      <c r="P300" s="46" t="s">
        <v>2260</v>
      </c>
      <c r="Q300" s="59" t="s">
        <v>34</v>
      </c>
      <c r="R300" s="57" t="s">
        <v>34</v>
      </c>
      <c r="S300" s="58" t="str">
        <f>IF(ISNA(VLOOKUP($A300,processing!$A:$B,1,0)), "no", "yes")</f>
        <v>yes</v>
      </c>
      <c r="T300" s="58" t="str">
        <f>IF(ISNA(VLOOKUP($A300,outputs!$A:$B,1,0)), "no", "yes")</f>
        <v>yes</v>
      </c>
      <c r="U300" s="58" t="str">
        <f>IF(ISNA(VLOOKUP($A300,accuracy!$A:$B,1,0)), "no", "yes")</f>
        <v>yes</v>
      </c>
      <c r="V300" s="58" t="str">
        <f t="array" ref="V300">INDEX(publications!$A$1:$A$319, MATCH($B300, publications!$B$1:$B$319, 0))</f>
        <v>Livia</v>
      </c>
    </row>
    <row r="301" spans="1:22" ht="13">
      <c r="A301" s="8" t="str">
        <f>CONCATENATE(VLOOKUP($B301,publications!$B:$D,3,0), ".", $C301)</f>
        <v>I497FPR3.1</v>
      </c>
      <c r="B301" s="46" t="s">
        <v>1647</v>
      </c>
      <c r="C301" s="54">
        <f t="shared" si="0"/>
        <v>1</v>
      </c>
      <c r="D301" s="46" t="s">
        <v>1950</v>
      </c>
      <c r="E301" s="46" t="s">
        <v>2296</v>
      </c>
      <c r="F301" s="46" t="s">
        <v>164</v>
      </c>
      <c r="G301" s="46" t="s">
        <v>2297</v>
      </c>
      <c r="H301" s="46">
        <v>1974</v>
      </c>
      <c r="I301" s="46">
        <v>1974</v>
      </c>
      <c r="J301" s="46" t="s">
        <v>2258</v>
      </c>
      <c r="K301" s="56" t="s">
        <v>34</v>
      </c>
      <c r="L301" s="60" t="s">
        <v>34</v>
      </c>
      <c r="M301" s="59" t="s">
        <v>34</v>
      </c>
      <c r="N301" s="57" t="s">
        <v>34</v>
      </c>
      <c r="O301" s="56">
        <v>7</v>
      </c>
      <c r="P301" s="46" t="s">
        <v>2260</v>
      </c>
      <c r="Q301" s="56">
        <v>2</v>
      </c>
      <c r="R301" s="57" t="s">
        <v>34</v>
      </c>
      <c r="S301" s="58" t="str">
        <f>IF(ISNA(VLOOKUP($A301,processing!$A:$B,1,0)), "no", "yes")</f>
        <v>yes</v>
      </c>
      <c r="T301" s="58" t="str">
        <f>IF(ISNA(VLOOKUP($A301,outputs!$A:$B,1,0)), "no", "yes")</f>
        <v>yes</v>
      </c>
      <c r="U301" s="58" t="str">
        <f>IF(ISNA(VLOOKUP($A301,accuracy!$A:$B,1,0)), "no", "yes")</f>
        <v>yes</v>
      </c>
      <c r="V301" s="58" t="str">
        <f t="array" ref="V301">INDEX(publications!$A$1:$A$319, MATCH($B301, publications!$B$1:$B$319, 0))</f>
        <v>Amaury</v>
      </c>
    </row>
    <row r="302" spans="1:22" ht="13">
      <c r="A302" s="8" t="str">
        <f>CONCATENATE(VLOOKUP($B302,publications!$B:$D,3,0), ".", $C302)</f>
        <v>NSVSN55R.1</v>
      </c>
      <c r="B302" s="46" t="s">
        <v>1649</v>
      </c>
      <c r="C302" s="54">
        <f t="shared" si="0"/>
        <v>1</v>
      </c>
      <c r="D302" s="46" t="s">
        <v>1931</v>
      </c>
      <c r="E302" s="46" t="s">
        <v>2273</v>
      </c>
      <c r="F302" s="46" t="s">
        <v>2256</v>
      </c>
      <c r="G302" s="46" t="s">
        <v>2561</v>
      </c>
      <c r="H302" s="46">
        <v>1984</v>
      </c>
      <c r="I302" s="46">
        <v>1984</v>
      </c>
      <c r="J302" s="46" t="s">
        <v>2291</v>
      </c>
      <c r="K302" s="56">
        <v>800</v>
      </c>
      <c r="L302" s="60" t="s">
        <v>34</v>
      </c>
      <c r="M302" s="56">
        <v>0.1</v>
      </c>
      <c r="N302" s="57" t="s">
        <v>34</v>
      </c>
      <c r="O302" s="56">
        <v>2000</v>
      </c>
      <c r="P302" s="46" t="s">
        <v>2315</v>
      </c>
      <c r="Q302" s="56">
        <v>26</v>
      </c>
      <c r="R302" s="46" t="s">
        <v>2562</v>
      </c>
      <c r="S302" s="58" t="str">
        <f>IF(ISNA(VLOOKUP($A302,processing!$A:$B,1,0)), "no", "yes")</f>
        <v>yes</v>
      </c>
      <c r="T302" s="58" t="str">
        <f>IF(ISNA(VLOOKUP($A302,outputs!$A:$B,1,0)), "no", "yes")</f>
        <v>yes</v>
      </c>
      <c r="U302" s="58" t="str">
        <f>IF(ISNA(VLOOKUP($A302,accuracy!$A:$B,1,0)), "no", "yes")</f>
        <v>yes</v>
      </c>
      <c r="V302" s="58" t="str">
        <f t="array" ref="V302">INDEX(publications!$A$1:$A$319, MATCH($B302, publications!$B$1:$B$319, 0))</f>
        <v>Melanie</v>
      </c>
    </row>
    <row r="303" spans="1:22" ht="13">
      <c r="A303" s="8" t="str">
        <f>CONCATENATE(VLOOKUP($B303,publications!$B:$D,3,0), ".", $C303)</f>
        <v>NSVSN55R.2</v>
      </c>
      <c r="B303" s="46" t="s">
        <v>1649</v>
      </c>
      <c r="C303" s="54">
        <f t="shared" si="0"/>
        <v>2</v>
      </c>
      <c r="D303" s="46" t="s">
        <v>1931</v>
      </c>
      <c r="E303" s="46" t="s">
        <v>2273</v>
      </c>
      <c r="F303" s="46" t="s">
        <v>2256</v>
      </c>
      <c r="G303" s="46" t="s">
        <v>2561</v>
      </c>
      <c r="H303" s="46">
        <v>2006</v>
      </c>
      <c r="I303" s="46">
        <v>2006</v>
      </c>
      <c r="J303" s="46" t="s">
        <v>2291</v>
      </c>
      <c r="K303" s="56">
        <v>700</v>
      </c>
      <c r="L303" s="60" t="s">
        <v>34</v>
      </c>
      <c r="M303" s="56">
        <v>0.1</v>
      </c>
      <c r="N303" s="57" t="s">
        <v>34</v>
      </c>
      <c r="O303" s="56">
        <v>2000</v>
      </c>
      <c r="P303" s="46" t="s">
        <v>2315</v>
      </c>
      <c r="Q303" s="56">
        <v>36</v>
      </c>
      <c r="R303" s="46" t="s">
        <v>2563</v>
      </c>
      <c r="S303" s="58" t="str">
        <f>IF(ISNA(VLOOKUP($A303,processing!$A:$B,1,0)), "no", "yes")</f>
        <v>yes</v>
      </c>
      <c r="T303" s="58" t="str">
        <f>IF(ISNA(VLOOKUP($A303,outputs!$A:$B,1,0)), "no", "yes")</f>
        <v>yes</v>
      </c>
      <c r="U303" s="58" t="str">
        <f>IF(ISNA(VLOOKUP($A303,accuracy!$A:$B,1,0)), "no", "yes")</f>
        <v>yes</v>
      </c>
      <c r="V303" s="58" t="str">
        <f t="array" ref="V303">INDEX(publications!$A$1:$A$319, MATCH($B303, publications!$B$1:$B$319, 0))</f>
        <v>Melanie</v>
      </c>
    </row>
    <row r="304" spans="1:22" ht="13">
      <c r="A304" s="8" t="str">
        <f>CONCATENATE(VLOOKUP($B304,publications!$B:$D,3,0), ".", $C304)</f>
        <v>A37E78PU.1</v>
      </c>
      <c r="B304" s="46" t="s">
        <v>1651</v>
      </c>
      <c r="C304" s="54">
        <f t="shared" si="0"/>
        <v>1</v>
      </c>
      <c r="D304" s="46" t="s">
        <v>1931</v>
      </c>
      <c r="E304" s="46" t="s">
        <v>2255</v>
      </c>
      <c r="F304" s="46" t="s">
        <v>2256</v>
      </c>
      <c r="G304" s="46" t="s">
        <v>2564</v>
      </c>
      <c r="H304" s="46">
        <v>1956</v>
      </c>
      <c r="I304" s="46">
        <v>1956</v>
      </c>
      <c r="J304" s="46" t="s">
        <v>2258</v>
      </c>
      <c r="K304" s="56" t="s">
        <v>34</v>
      </c>
      <c r="L304" s="60" t="s">
        <v>34</v>
      </c>
      <c r="M304" s="57" t="s">
        <v>34</v>
      </c>
      <c r="N304" s="57" t="s">
        <v>2271</v>
      </c>
      <c r="O304" s="56">
        <v>20</v>
      </c>
      <c r="P304" s="46" t="s">
        <v>2260</v>
      </c>
      <c r="Q304" s="56">
        <v>4</v>
      </c>
      <c r="R304" s="57" t="s">
        <v>34</v>
      </c>
      <c r="S304" s="58" t="str">
        <f>IF(ISNA(VLOOKUP($A304,processing!$A:$B,1,0)), "no", "yes")</f>
        <v>yes</v>
      </c>
      <c r="T304" s="58" t="str">
        <f>IF(ISNA(VLOOKUP($A304,outputs!$A:$B,1,0)), "no", "yes")</f>
        <v>yes</v>
      </c>
      <c r="U304" s="58" t="str">
        <f>IF(ISNA(VLOOKUP($A304,accuracy!$A:$B,1,0)), "no", "yes")</f>
        <v>yes</v>
      </c>
      <c r="V304" s="58" t="str">
        <f t="array" ref="V304">INDEX(publications!$A$1:$A$319, MATCH($B304, publications!$B$1:$B$319, 0))</f>
        <v>Bob</v>
      </c>
    </row>
    <row r="305" spans="1:22" ht="13">
      <c r="A305" s="8" t="str">
        <f>CONCATENATE(VLOOKUP($B305,publications!$B:$D,3,0), ".", $C305)</f>
        <v>A37E78PU.2</v>
      </c>
      <c r="B305" s="46" t="s">
        <v>1651</v>
      </c>
      <c r="C305" s="54">
        <f t="shared" si="0"/>
        <v>2</v>
      </c>
      <c r="D305" s="46" t="s">
        <v>1931</v>
      </c>
      <c r="E305" s="46" t="s">
        <v>2255</v>
      </c>
      <c r="F305" s="46" t="s">
        <v>2256</v>
      </c>
      <c r="G305" s="46" t="s">
        <v>2564</v>
      </c>
      <c r="H305" s="46">
        <v>1984</v>
      </c>
      <c r="I305" s="46">
        <v>1984</v>
      </c>
      <c r="J305" s="46" t="s">
        <v>2258</v>
      </c>
      <c r="K305" s="56" t="s">
        <v>34</v>
      </c>
      <c r="L305" s="60" t="s">
        <v>34</v>
      </c>
      <c r="M305" s="57" t="s">
        <v>34</v>
      </c>
      <c r="N305" s="57" t="s">
        <v>2271</v>
      </c>
      <c r="O305" s="56">
        <v>20</v>
      </c>
      <c r="P305" s="46" t="s">
        <v>2260</v>
      </c>
      <c r="Q305" s="56">
        <v>5</v>
      </c>
      <c r="R305" s="57" t="s">
        <v>34</v>
      </c>
      <c r="S305" s="58" t="str">
        <f>IF(ISNA(VLOOKUP($A305,processing!$A:$B,1,0)), "no", "yes")</f>
        <v>yes</v>
      </c>
      <c r="T305" s="58" t="str">
        <f>IF(ISNA(VLOOKUP($A305,outputs!$A:$B,1,0)), "no", "yes")</f>
        <v>yes</v>
      </c>
      <c r="U305" s="58" t="str">
        <f>IF(ISNA(VLOOKUP($A305,accuracy!$A:$B,1,0)), "no", "yes")</f>
        <v>yes</v>
      </c>
      <c r="V305" s="58" t="str">
        <f t="array" ref="V305">INDEX(publications!$A$1:$A$319, MATCH($B305, publications!$B$1:$B$319, 0))</f>
        <v>Bob</v>
      </c>
    </row>
    <row r="306" spans="1:22" ht="13">
      <c r="A306" s="8" t="str">
        <f>CONCATENATE(VLOOKUP($B306,publications!$B:$D,3,0), ".", $C306)</f>
        <v>A37E78PU.3</v>
      </c>
      <c r="B306" s="46" t="s">
        <v>1651</v>
      </c>
      <c r="C306" s="54">
        <f t="shared" si="0"/>
        <v>3</v>
      </c>
      <c r="D306" s="46" t="s">
        <v>1931</v>
      </c>
      <c r="E306" s="46" t="s">
        <v>2255</v>
      </c>
      <c r="F306" s="46" t="s">
        <v>2256</v>
      </c>
      <c r="G306" s="46" t="s">
        <v>34</v>
      </c>
      <c r="H306" s="46">
        <v>2005</v>
      </c>
      <c r="I306" s="46">
        <v>2005</v>
      </c>
      <c r="J306" s="46" t="s">
        <v>2265</v>
      </c>
      <c r="K306" s="56" t="s">
        <v>34</v>
      </c>
      <c r="L306" s="60" t="s">
        <v>34</v>
      </c>
      <c r="M306" s="57" t="s">
        <v>34</v>
      </c>
      <c r="N306" s="57" t="s">
        <v>2271</v>
      </c>
      <c r="O306" s="56">
        <v>14</v>
      </c>
      <c r="P306" s="46" t="s">
        <v>2260</v>
      </c>
      <c r="Q306" s="56">
        <v>8</v>
      </c>
      <c r="R306" s="46" t="s">
        <v>2565</v>
      </c>
      <c r="S306" s="58" t="str">
        <f>IF(ISNA(VLOOKUP($A306,processing!$A:$B,1,0)), "no", "yes")</f>
        <v>yes</v>
      </c>
      <c r="T306" s="58" t="str">
        <f>IF(ISNA(VLOOKUP($A306,outputs!$A:$B,1,0)), "no", "yes")</f>
        <v>yes</v>
      </c>
      <c r="U306" s="58" t="str">
        <f>IF(ISNA(VLOOKUP($A306,accuracy!$A:$B,1,0)), "no", "yes")</f>
        <v>yes</v>
      </c>
      <c r="V306" s="58" t="str">
        <f t="array" ref="V306">INDEX(publications!$A$1:$A$319, MATCH($B306, publications!$B$1:$B$319, 0))</f>
        <v>Bob</v>
      </c>
    </row>
    <row r="307" spans="1:22" ht="13">
      <c r="A307" s="8" t="str">
        <f>CONCATENATE(VLOOKUP($B307,publications!$B:$D,3,0), ".", $C307)</f>
        <v>QI38W8V2.1</v>
      </c>
      <c r="B307" s="46" t="s">
        <v>1653</v>
      </c>
      <c r="C307" s="54">
        <f t="shared" si="0"/>
        <v>1</v>
      </c>
      <c r="D307" s="46" t="s">
        <v>1931</v>
      </c>
      <c r="E307" s="46" t="s">
        <v>2255</v>
      </c>
      <c r="F307" s="46" t="s">
        <v>2256</v>
      </c>
      <c r="G307" s="46" t="s">
        <v>2566</v>
      </c>
      <c r="H307" s="46">
        <v>1956</v>
      </c>
      <c r="I307" s="46">
        <v>1957</v>
      </c>
      <c r="J307" s="46" t="s">
        <v>2291</v>
      </c>
      <c r="K307" s="56">
        <v>4600</v>
      </c>
      <c r="L307" s="60" t="s">
        <v>34</v>
      </c>
      <c r="M307" s="57" t="s">
        <v>34</v>
      </c>
      <c r="N307" s="57" t="s">
        <v>34</v>
      </c>
      <c r="O307" s="56">
        <v>21</v>
      </c>
      <c r="P307" s="46" t="s">
        <v>2260</v>
      </c>
      <c r="Q307" s="56">
        <v>40</v>
      </c>
      <c r="R307" s="46" t="s">
        <v>2567</v>
      </c>
      <c r="S307" s="58" t="str">
        <f>IF(ISNA(VLOOKUP($A307,processing!$A:$B,1,0)), "no", "yes")</f>
        <v>yes</v>
      </c>
      <c r="T307" s="58" t="str">
        <f>IF(ISNA(VLOOKUP($A307,outputs!$A:$B,1,0)), "no", "yes")</f>
        <v>yes</v>
      </c>
      <c r="U307" s="58" t="str">
        <f>IF(ISNA(VLOOKUP($A307,accuracy!$A:$B,1,0)), "no", "yes")</f>
        <v>yes</v>
      </c>
      <c r="V307" s="58" t="str">
        <f t="array" ref="V307">INDEX(publications!$A$1:$A$319, MATCH($B307, publications!$B$1:$B$319, 0))</f>
        <v>Livia</v>
      </c>
    </row>
    <row r="308" spans="1:22" ht="13">
      <c r="A308" s="8" t="str">
        <f>CONCATENATE(VLOOKUP($B308,publications!$B:$D,3,0), ".", $C308)</f>
        <v>4ZVAVBQZ.1</v>
      </c>
      <c r="B308" s="46" t="s">
        <v>1657</v>
      </c>
      <c r="C308" s="54">
        <f t="shared" si="0"/>
        <v>1</v>
      </c>
      <c r="D308" s="46" t="s">
        <v>1931</v>
      </c>
      <c r="E308" s="46" t="s">
        <v>2305</v>
      </c>
      <c r="F308" s="46" t="s">
        <v>22</v>
      </c>
      <c r="G308" s="46" t="s">
        <v>2306</v>
      </c>
      <c r="H308" s="46">
        <v>1954</v>
      </c>
      <c r="I308" s="46">
        <v>1955</v>
      </c>
      <c r="J308" s="46" t="s">
        <v>2291</v>
      </c>
      <c r="K308" s="56">
        <v>6000</v>
      </c>
      <c r="L308" s="60" t="s">
        <v>34</v>
      </c>
      <c r="M308" s="56">
        <v>1</v>
      </c>
      <c r="N308" s="57" t="s">
        <v>2568</v>
      </c>
      <c r="O308" s="56">
        <v>800</v>
      </c>
      <c r="P308" s="46" t="s">
        <v>2315</v>
      </c>
      <c r="Q308" s="56">
        <v>67</v>
      </c>
      <c r="R308" s="46" t="s">
        <v>2569</v>
      </c>
      <c r="S308" s="58" t="str">
        <f>IF(ISNA(VLOOKUP($A308,processing!$A:$B,1,0)), "no", "yes")</f>
        <v>yes</v>
      </c>
      <c r="T308" s="58" t="str">
        <f>IF(ISNA(VLOOKUP($A308,outputs!$A:$B,1,0)), "no", "yes")</f>
        <v>yes</v>
      </c>
      <c r="U308" s="58" t="str">
        <f>IF(ISNA(VLOOKUP($A308,accuracy!$A:$B,1,0)), "no", "yes")</f>
        <v>yes</v>
      </c>
      <c r="V308" s="58" t="str">
        <f t="array" ref="V308">INDEX(publications!$A$1:$A$319, MATCH($B308, publications!$B$1:$B$319, 0))</f>
        <v>Camillo</v>
      </c>
    </row>
    <row r="309" spans="1:22" ht="13">
      <c r="A309" s="8" t="str">
        <f>CONCATENATE(VLOOKUP($B309,publications!$B:$D,3,0), ".", $C309)</f>
        <v>NDDTRXM9.1</v>
      </c>
      <c r="B309" s="46" t="s">
        <v>1659</v>
      </c>
      <c r="C309" s="54">
        <f t="shared" si="0"/>
        <v>1</v>
      </c>
      <c r="D309" s="46" t="s">
        <v>1931</v>
      </c>
      <c r="E309" s="46" t="s">
        <v>34</v>
      </c>
      <c r="F309" s="46" t="s">
        <v>2256</v>
      </c>
      <c r="G309" s="46" t="s">
        <v>34</v>
      </c>
      <c r="H309" s="46">
        <v>1979</v>
      </c>
      <c r="I309" s="46">
        <v>1979</v>
      </c>
      <c r="J309" s="46" t="s">
        <v>2291</v>
      </c>
      <c r="K309" s="56" t="s">
        <v>34</v>
      </c>
      <c r="L309" s="60" t="s">
        <v>34</v>
      </c>
      <c r="M309" s="57" t="s">
        <v>34</v>
      </c>
      <c r="N309" s="57" t="s">
        <v>2570</v>
      </c>
      <c r="O309" s="57" t="s">
        <v>34</v>
      </c>
      <c r="P309" s="57" t="s">
        <v>34</v>
      </c>
      <c r="Q309" s="56">
        <v>14</v>
      </c>
      <c r="R309" s="46" t="s">
        <v>2571</v>
      </c>
      <c r="S309" s="58" t="str">
        <f>IF(ISNA(VLOOKUP($A309,processing!$A:$B,1,0)), "no", "yes")</f>
        <v>yes</v>
      </c>
      <c r="T309" s="58" t="str">
        <f>IF(ISNA(VLOOKUP($A309,outputs!$A:$B,1,0)), "no", "yes")</f>
        <v>yes</v>
      </c>
      <c r="U309" s="58" t="str">
        <f>IF(ISNA(VLOOKUP($A309,accuracy!$A:$B,1,0)), "no", "yes")</f>
        <v>yes</v>
      </c>
      <c r="V309" s="58" t="str">
        <f t="array" ref="V309">INDEX(publications!$A$1:$A$319, MATCH($B309, publications!$B$1:$B$319, 0))</f>
        <v>Anette</v>
      </c>
    </row>
    <row r="310" spans="1:22" ht="13">
      <c r="A310" s="8" t="str">
        <f>CONCATENATE(VLOOKUP($B310,publications!$B:$D,3,0), ".", $C310)</f>
        <v>35V5TW6B.1</v>
      </c>
      <c r="B310" s="46" t="s">
        <v>1662</v>
      </c>
      <c r="C310" s="54">
        <f t="shared" si="0"/>
        <v>1</v>
      </c>
      <c r="D310" s="46" t="s">
        <v>1931</v>
      </c>
      <c r="E310" s="46" t="s">
        <v>2255</v>
      </c>
      <c r="F310" s="46" t="s">
        <v>2256</v>
      </c>
      <c r="G310" s="46" t="s">
        <v>2572</v>
      </c>
      <c r="H310" s="46">
        <v>1956</v>
      </c>
      <c r="I310" s="46">
        <v>1957</v>
      </c>
      <c r="J310" s="46" t="s">
        <v>2258</v>
      </c>
      <c r="K310" s="56">
        <v>5500</v>
      </c>
      <c r="L310" s="56" t="s">
        <v>2266</v>
      </c>
      <c r="M310" s="56">
        <v>0.6</v>
      </c>
      <c r="N310" s="57" t="s">
        <v>2262</v>
      </c>
      <c r="O310" s="56">
        <v>21</v>
      </c>
      <c r="P310" s="46" t="s">
        <v>2260</v>
      </c>
      <c r="Q310" s="56">
        <v>3</v>
      </c>
      <c r="R310" s="57" t="s">
        <v>34</v>
      </c>
      <c r="S310" s="58" t="str">
        <f>IF(ISNA(VLOOKUP($A310,processing!$A:$B,1,0)), "no", "yes")</f>
        <v>yes</v>
      </c>
      <c r="T310" s="58" t="str">
        <f>IF(ISNA(VLOOKUP($A310,outputs!$A:$B,1,0)), "no", "yes")</f>
        <v>yes</v>
      </c>
      <c r="U310" s="58" t="str">
        <f>IF(ISNA(VLOOKUP($A310,accuracy!$A:$B,1,0)), "no", "yes")</f>
        <v>yes</v>
      </c>
      <c r="V310" s="58" t="str">
        <f t="array" ref="V310">INDEX(publications!$A$1:$A$319, MATCH($B310, publications!$B$1:$B$319, 0))</f>
        <v>Bob</v>
      </c>
    </row>
    <row r="311" spans="1:22" ht="13">
      <c r="A311" s="8" t="str">
        <f>CONCATENATE(VLOOKUP($B311,publications!$B:$D,3,0), ".", $C311)</f>
        <v>6YYMSPRM.1</v>
      </c>
      <c r="B311" s="46" t="s">
        <v>1664</v>
      </c>
      <c r="C311" s="54">
        <f t="shared" si="0"/>
        <v>1</v>
      </c>
      <c r="D311" s="46" t="s">
        <v>1950</v>
      </c>
      <c r="E311" s="46" t="s">
        <v>2296</v>
      </c>
      <c r="F311" s="46" t="s">
        <v>164</v>
      </c>
      <c r="G311" s="46" t="s">
        <v>2297</v>
      </c>
      <c r="H311" s="46">
        <v>1973</v>
      </c>
      <c r="I311" s="46">
        <v>1973</v>
      </c>
      <c r="J311" s="46" t="s">
        <v>2258</v>
      </c>
      <c r="K311" s="56" t="s">
        <v>34</v>
      </c>
      <c r="L311" s="56" t="s">
        <v>34</v>
      </c>
      <c r="M311" s="56">
        <v>7.6</v>
      </c>
      <c r="N311" s="57" t="s">
        <v>34</v>
      </c>
      <c r="O311" s="56">
        <v>14</v>
      </c>
      <c r="P311" s="46" t="s">
        <v>2260</v>
      </c>
      <c r="Q311" s="56">
        <v>2</v>
      </c>
      <c r="R311" s="46" t="s">
        <v>2573</v>
      </c>
      <c r="S311" s="58" t="str">
        <f>IF(ISNA(VLOOKUP($A311,processing!$A:$B,1,0)), "no", "yes")</f>
        <v>yes</v>
      </c>
      <c r="T311" s="58" t="str">
        <f>IF(ISNA(VLOOKUP($A311,outputs!$A:$B,1,0)), "no", "yes")</f>
        <v>yes</v>
      </c>
      <c r="U311" s="58" t="str">
        <f>IF(ISNA(VLOOKUP($A311,accuracy!$A:$B,1,0)), "no", "yes")</f>
        <v>yes</v>
      </c>
      <c r="V311" s="58" t="str">
        <f t="array" ref="V311">INDEX(publications!$A$1:$A$319, MATCH($B311, publications!$B$1:$B$319, 0))</f>
        <v>Melanie</v>
      </c>
    </row>
    <row r="312" spans="1:22" ht="13">
      <c r="A312" s="8" t="str">
        <f>CONCATENATE(VLOOKUP($B312,publications!$B:$D,3,0), ".", $C312)</f>
        <v>6YYMSPRM.2</v>
      </c>
      <c r="B312" s="46" t="s">
        <v>1664</v>
      </c>
      <c r="C312" s="54">
        <f t="shared" si="0"/>
        <v>2</v>
      </c>
      <c r="D312" s="46" t="s">
        <v>1950</v>
      </c>
      <c r="E312" s="46" t="s">
        <v>2296</v>
      </c>
      <c r="F312" s="46" t="s">
        <v>164</v>
      </c>
      <c r="G312" s="46" t="s">
        <v>2297</v>
      </c>
      <c r="H312" s="46">
        <v>1974</v>
      </c>
      <c r="I312" s="46">
        <v>1974</v>
      </c>
      <c r="J312" s="46" t="s">
        <v>2258</v>
      </c>
      <c r="K312" s="56" t="s">
        <v>34</v>
      </c>
      <c r="L312" s="56" t="s">
        <v>34</v>
      </c>
      <c r="M312" s="56">
        <v>7.6</v>
      </c>
      <c r="N312" s="57" t="s">
        <v>34</v>
      </c>
      <c r="O312" s="56">
        <v>14</v>
      </c>
      <c r="P312" s="46" t="s">
        <v>2260</v>
      </c>
      <c r="Q312" s="56">
        <v>2</v>
      </c>
      <c r="R312" s="46" t="s">
        <v>2573</v>
      </c>
      <c r="S312" s="58" t="str">
        <f>IF(ISNA(VLOOKUP($A312,processing!$A:$B,1,0)), "no", "yes")</f>
        <v>yes</v>
      </c>
      <c r="T312" s="58" t="str">
        <f>IF(ISNA(VLOOKUP($A312,outputs!$A:$B,1,0)), "no", "yes")</f>
        <v>yes</v>
      </c>
      <c r="U312" s="58" t="str">
        <f>IF(ISNA(VLOOKUP($A312,accuracy!$A:$B,1,0)), "no", "yes")</f>
        <v>yes</v>
      </c>
      <c r="V312" s="58" t="str">
        <f t="array" ref="V312">INDEX(publications!$A$1:$A$319, MATCH($B312, publications!$B$1:$B$319, 0))</f>
        <v>Melanie</v>
      </c>
    </row>
    <row r="313" spans="1:22" ht="13">
      <c r="A313" s="8" t="str">
        <f>CONCATENATE(VLOOKUP($B313,publications!$B:$D,3,0), ".", $C313)</f>
        <v>6YYMSPRM.3</v>
      </c>
      <c r="B313" s="46" t="s">
        <v>1664</v>
      </c>
      <c r="C313" s="54">
        <f t="shared" si="0"/>
        <v>3</v>
      </c>
      <c r="D313" s="46" t="s">
        <v>1950</v>
      </c>
      <c r="E313" s="46" t="s">
        <v>2296</v>
      </c>
      <c r="F313" s="46" t="s">
        <v>164</v>
      </c>
      <c r="G313" s="46" t="s">
        <v>2297</v>
      </c>
      <c r="H313" s="46">
        <v>1976</v>
      </c>
      <c r="I313" s="46">
        <v>1976</v>
      </c>
      <c r="J313" s="46" t="s">
        <v>2258</v>
      </c>
      <c r="K313" s="56" t="s">
        <v>34</v>
      </c>
      <c r="L313" s="56" t="s">
        <v>34</v>
      </c>
      <c r="M313" s="56">
        <v>7.6</v>
      </c>
      <c r="N313" s="57" t="s">
        <v>34</v>
      </c>
      <c r="O313" s="56">
        <v>14</v>
      </c>
      <c r="P313" s="46" t="s">
        <v>2260</v>
      </c>
      <c r="Q313" s="56">
        <v>2</v>
      </c>
      <c r="R313" s="46" t="s">
        <v>2573</v>
      </c>
      <c r="S313" s="58" t="str">
        <f>IF(ISNA(VLOOKUP($A313,processing!$A:$B,1,0)), "no", "yes")</f>
        <v>yes</v>
      </c>
      <c r="T313" s="58" t="str">
        <f>IF(ISNA(VLOOKUP($A313,outputs!$A:$B,1,0)), "no", "yes")</f>
        <v>yes</v>
      </c>
      <c r="U313" s="58" t="str">
        <f>IF(ISNA(VLOOKUP($A313,accuracy!$A:$B,1,0)), "no", "yes")</f>
        <v>yes</v>
      </c>
      <c r="V313" s="58" t="str">
        <f t="array" ref="V313">INDEX(publications!$A$1:$A$319, MATCH($B313, publications!$B$1:$B$319, 0))</f>
        <v>Melanie</v>
      </c>
    </row>
    <row r="314" spans="1:22" ht="13">
      <c r="A314" s="8" t="str">
        <f>CONCATENATE(VLOOKUP($B314,publications!$B:$D,3,0), ".", $C314)</f>
        <v>E6FMSYH2.1</v>
      </c>
      <c r="B314" s="46" t="s">
        <v>1666</v>
      </c>
      <c r="C314" s="54">
        <f t="shared" si="0"/>
        <v>1</v>
      </c>
      <c r="D314" s="46" t="s">
        <v>1950</v>
      </c>
      <c r="E314" s="46" t="s">
        <v>2296</v>
      </c>
      <c r="F314" s="46" t="s">
        <v>164</v>
      </c>
      <c r="G314" s="46" t="s">
        <v>2297</v>
      </c>
      <c r="H314" s="46">
        <v>1976</v>
      </c>
      <c r="I314" s="46">
        <v>1976</v>
      </c>
      <c r="J314" s="46" t="s">
        <v>2258</v>
      </c>
      <c r="K314" s="56" t="s">
        <v>34</v>
      </c>
      <c r="L314" s="56" t="s">
        <v>34</v>
      </c>
      <c r="M314" s="56">
        <v>7.6</v>
      </c>
      <c r="N314" s="57" t="s">
        <v>34</v>
      </c>
      <c r="O314" s="56">
        <v>14</v>
      </c>
      <c r="P314" s="46" t="s">
        <v>2260</v>
      </c>
      <c r="Q314" s="56">
        <v>2</v>
      </c>
      <c r="R314" s="46" t="s">
        <v>2574</v>
      </c>
      <c r="S314" s="58" t="str">
        <f>IF(ISNA(VLOOKUP($A314,processing!$A:$B,1,0)), "no", "yes")</f>
        <v>yes</v>
      </c>
      <c r="T314" s="58" t="str">
        <f>IF(ISNA(VLOOKUP($A314,outputs!$A:$B,1,0)), "no", "yes")</f>
        <v>yes</v>
      </c>
      <c r="U314" s="58" t="str">
        <f>IF(ISNA(VLOOKUP($A314,accuracy!$A:$B,1,0)), "no", "yes")</f>
        <v>yes</v>
      </c>
      <c r="V314" s="58" t="str">
        <f t="array" ref="V314">INDEX(publications!$A$1:$A$319, MATCH($B314, publications!$B$1:$B$319, 0))</f>
        <v>Melanie</v>
      </c>
    </row>
    <row r="315" spans="1:22" ht="13">
      <c r="A315" s="8" t="str">
        <f>CONCATENATE(VLOOKUP($B315,publications!$B:$D,3,0), ".", $C315)</f>
        <v>B9WB4IEJ.1</v>
      </c>
      <c r="B315" s="46" t="s">
        <v>1668</v>
      </c>
      <c r="C315" s="54">
        <f t="shared" si="0"/>
        <v>1</v>
      </c>
      <c r="D315" s="46" t="s">
        <v>1931</v>
      </c>
      <c r="E315" s="46" t="s">
        <v>2412</v>
      </c>
      <c r="F315" s="46" t="s">
        <v>2256</v>
      </c>
      <c r="G315" s="46" t="s">
        <v>2575</v>
      </c>
      <c r="H315" s="46">
        <v>1947</v>
      </c>
      <c r="I315" s="46">
        <v>1947</v>
      </c>
      <c r="J315" s="46" t="s">
        <v>2291</v>
      </c>
      <c r="K315" s="56" t="s">
        <v>34</v>
      </c>
      <c r="L315" s="60" t="s">
        <v>34</v>
      </c>
      <c r="M315" s="59" t="s">
        <v>34</v>
      </c>
      <c r="N315" s="57" t="s">
        <v>2576</v>
      </c>
      <c r="O315" s="56">
        <v>21</v>
      </c>
      <c r="P315" s="46" t="s">
        <v>2260</v>
      </c>
      <c r="Q315" s="56">
        <v>74</v>
      </c>
      <c r="R315" s="46" t="s">
        <v>2577</v>
      </c>
      <c r="S315" s="58" t="str">
        <f>IF(ISNA(VLOOKUP($A315,processing!$A:$B,1,0)), "no", "yes")</f>
        <v>yes</v>
      </c>
      <c r="T315" s="58" t="str">
        <f>IF(ISNA(VLOOKUP($A315,outputs!$A:$B,1,0)), "no", "yes")</f>
        <v>yes</v>
      </c>
      <c r="U315" s="58" t="str">
        <f>IF(ISNA(VLOOKUP($A315,accuracy!$A:$B,1,0)), "no", "yes")</f>
        <v>yes</v>
      </c>
      <c r="V315" s="58" t="str">
        <f t="array" ref="V315">INDEX(publications!$A$1:$A$319, MATCH($B315, publications!$B$1:$B$319, 0))</f>
        <v>Thomas</v>
      </c>
    </row>
    <row r="316" spans="1:22" ht="13">
      <c r="A316" s="8" t="str">
        <f>CONCATENATE(VLOOKUP($B316,publications!$B:$D,3,0), ".", $C316)</f>
        <v>CBLF77TD.1</v>
      </c>
      <c r="B316" s="46" t="s">
        <v>1670</v>
      </c>
      <c r="C316" s="54">
        <f t="shared" si="0"/>
        <v>1</v>
      </c>
      <c r="D316" s="46" t="s">
        <v>1931</v>
      </c>
      <c r="E316" s="46" t="s">
        <v>2305</v>
      </c>
      <c r="F316" s="46" t="s">
        <v>2256</v>
      </c>
      <c r="G316" s="46" t="s">
        <v>2306</v>
      </c>
      <c r="H316" s="46">
        <v>1995</v>
      </c>
      <c r="I316" s="46">
        <v>1995</v>
      </c>
      <c r="J316" s="46" t="s">
        <v>2258</v>
      </c>
      <c r="K316" s="56">
        <v>5000</v>
      </c>
      <c r="L316" s="56" t="s">
        <v>2266</v>
      </c>
      <c r="M316" s="56">
        <v>0.7</v>
      </c>
      <c r="N316" s="57" t="s">
        <v>34</v>
      </c>
      <c r="O316" s="56">
        <v>1200</v>
      </c>
      <c r="P316" s="46" t="s">
        <v>2315</v>
      </c>
      <c r="Q316" s="56">
        <v>12</v>
      </c>
      <c r="R316" s="57" t="s">
        <v>34</v>
      </c>
      <c r="S316" s="58" t="str">
        <f>IF(ISNA(VLOOKUP($A316,processing!$A:$B,1,0)), "no", "yes")</f>
        <v>yes</v>
      </c>
      <c r="T316" s="58" t="str">
        <f>IF(ISNA(VLOOKUP($A316,outputs!$A:$B,1,0)), "no", "yes")</f>
        <v>yes</v>
      </c>
      <c r="U316" s="58" t="str">
        <f>IF(ISNA(VLOOKUP($A316,accuracy!$A:$B,1,0)), "no", "yes")</f>
        <v>yes</v>
      </c>
      <c r="V316" s="58" t="str">
        <f t="array" ref="V316">INDEX(publications!$A$1:$A$319, MATCH($B316, publications!$B$1:$B$319, 0))</f>
        <v>Bob</v>
      </c>
    </row>
    <row r="317" spans="1:22" ht="13">
      <c r="A317" s="8" t="str">
        <f>CONCATENATE(VLOOKUP($B317,publications!$B:$D,3,0), ".", $C317)</f>
        <v>LNXI6UYT.1</v>
      </c>
      <c r="B317" s="46" t="s">
        <v>1672</v>
      </c>
      <c r="C317" s="54">
        <f t="shared" si="0"/>
        <v>1</v>
      </c>
      <c r="D317" s="46" t="s">
        <v>1950</v>
      </c>
      <c r="E317" s="46" t="s">
        <v>2296</v>
      </c>
      <c r="F317" s="46" t="s">
        <v>164</v>
      </c>
      <c r="G317" s="46" t="s">
        <v>2297</v>
      </c>
      <c r="H317" s="46">
        <v>1974</v>
      </c>
      <c r="I317" s="46">
        <v>1974</v>
      </c>
      <c r="J317" s="46" t="s">
        <v>2258</v>
      </c>
      <c r="K317" s="56" t="s">
        <v>34</v>
      </c>
      <c r="L317" s="60" t="s">
        <v>34</v>
      </c>
      <c r="M317" s="56">
        <v>6</v>
      </c>
      <c r="N317" s="57" t="s">
        <v>34</v>
      </c>
      <c r="O317" s="56">
        <v>7</v>
      </c>
      <c r="P317" s="46" t="s">
        <v>2260</v>
      </c>
      <c r="Q317" s="56">
        <v>2</v>
      </c>
      <c r="R317" s="57" t="s">
        <v>34</v>
      </c>
      <c r="S317" s="58" t="str">
        <f>IF(ISNA(VLOOKUP($A317,processing!$A:$B,1,0)), "no", "yes")</f>
        <v>yes</v>
      </c>
      <c r="T317" s="58" t="str">
        <f>IF(ISNA(VLOOKUP($A317,outputs!$A:$B,1,0)), "no", "yes")</f>
        <v>yes</v>
      </c>
      <c r="U317" s="58" t="str">
        <f>IF(ISNA(VLOOKUP($A317,accuracy!$A:$B,1,0)), "no", "yes")</f>
        <v>yes</v>
      </c>
      <c r="V317" s="58" t="str">
        <f t="array" ref="V317">INDEX(publications!$A$1:$A$319, MATCH($B317, publications!$B$1:$B$319, 0))</f>
        <v>Amaury</v>
      </c>
    </row>
    <row r="318" spans="1:22" ht="13">
      <c r="A318" s="8" t="str">
        <f>CONCATENATE(VLOOKUP($B318,publications!$B:$D,3,0), ".", $C318)</f>
        <v>P6V87WN5.1</v>
      </c>
      <c r="B318" s="46" t="s">
        <v>1674</v>
      </c>
      <c r="C318" s="54">
        <f t="shared" si="0"/>
        <v>1</v>
      </c>
      <c r="D318" s="46" t="s">
        <v>1931</v>
      </c>
      <c r="E318" s="46" t="s">
        <v>2350</v>
      </c>
      <c r="F318" s="46" t="s">
        <v>164</v>
      </c>
      <c r="G318" s="46" t="s">
        <v>2351</v>
      </c>
      <c r="H318" s="46">
        <v>1978</v>
      </c>
      <c r="I318" s="46">
        <v>1978</v>
      </c>
      <c r="J318" s="46" t="s">
        <v>2291</v>
      </c>
      <c r="K318" s="56">
        <v>4100</v>
      </c>
      <c r="L318" s="56" t="s">
        <v>2432</v>
      </c>
      <c r="M318" s="56">
        <v>0.55000000000000004</v>
      </c>
      <c r="N318" s="57" t="s">
        <v>34</v>
      </c>
      <c r="O318" s="56">
        <v>20</v>
      </c>
      <c r="P318" s="46" t="s">
        <v>2260</v>
      </c>
      <c r="Q318" s="56">
        <v>60</v>
      </c>
      <c r="R318" s="57" t="s">
        <v>34</v>
      </c>
      <c r="S318" s="58" t="str">
        <f>IF(ISNA(VLOOKUP($A318,processing!$A:$B,1,0)), "no", "yes")</f>
        <v>yes</v>
      </c>
      <c r="T318" s="58" t="str">
        <f>IF(ISNA(VLOOKUP($A318,outputs!$A:$B,1,0)), "no", "yes")</f>
        <v>yes</v>
      </c>
      <c r="U318" s="58" t="str">
        <f>IF(ISNA(VLOOKUP($A318,accuracy!$A:$B,1,0)), "no", "yes")</f>
        <v>yes</v>
      </c>
      <c r="V318" s="58" t="str">
        <f t="array" ref="V318">INDEX(publications!$A$1:$A$319, MATCH($B318, publications!$B$1:$B$319, 0))</f>
        <v>Livia</v>
      </c>
    </row>
    <row r="319" spans="1:22" ht="13">
      <c r="A319" s="8" t="str">
        <f>CONCATENATE(VLOOKUP($B319,publications!$B:$D,3,0), ".", $C319)</f>
        <v>LDJRWPWA.1</v>
      </c>
      <c r="B319" s="46" t="s">
        <v>1676</v>
      </c>
      <c r="C319" s="54">
        <f t="shared" si="0"/>
        <v>1</v>
      </c>
      <c r="D319" s="46" t="s">
        <v>1931</v>
      </c>
      <c r="E319" s="46" t="s">
        <v>2412</v>
      </c>
      <c r="F319" s="46" t="s">
        <v>2256</v>
      </c>
      <c r="G319" s="46" t="s">
        <v>2578</v>
      </c>
      <c r="H319" s="46">
        <v>1938</v>
      </c>
      <c r="I319" s="46">
        <v>1938</v>
      </c>
      <c r="J319" s="46" t="s">
        <v>2291</v>
      </c>
      <c r="K319" s="72">
        <v>1350</v>
      </c>
      <c r="L319" s="60" t="s">
        <v>34</v>
      </c>
      <c r="M319" s="56">
        <v>0.17</v>
      </c>
      <c r="N319" s="57" t="s">
        <v>2396</v>
      </c>
      <c r="O319" s="56">
        <v>1200</v>
      </c>
      <c r="P319" s="46" t="s">
        <v>2315</v>
      </c>
      <c r="Q319" s="56">
        <v>36</v>
      </c>
      <c r="R319" s="46" t="s">
        <v>2579</v>
      </c>
      <c r="S319" s="58" t="str">
        <f>IF(ISNA(VLOOKUP($A319,processing!$A:$B,1,0)), "no", "yes")</f>
        <v>yes</v>
      </c>
      <c r="T319" s="58" t="str">
        <f>IF(ISNA(VLOOKUP($A319,outputs!$A:$B,1,0)), "no", "yes")</f>
        <v>yes</v>
      </c>
      <c r="U319" s="58" t="str">
        <f>IF(ISNA(VLOOKUP($A319,accuracy!$A:$B,1,0)), "no", "yes")</f>
        <v>yes</v>
      </c>
      <c r="V319" s="58" t="str">
        <f t="array" ref="V319">INDEX(publications!$A$1:$A$319, MATCH($B319, publications!$B$1:$B$319, 0))</f>
        <v>Livia</v>
      </c>
    </row>
    <row r="320" spans="1:22" ht="13">
      <c r="A320" s="8" t="str">
        <f>CONCATENATE(VLOOKUP($B320,publications!$B:$D,3,0), ".", $C320)</f>
        <v>CZ6H3CWC.1</v>
      </c>
      <c r="B320" s="46" t="s">
        <v>1678</v>
      </c>
      <c r="C320" s="54">
        <f t="shared" si="0"/>
        <v>1</v>
      </c>
      <c r="D320" s="46" t="s">
        <v>1950</v>
      </c>
      <c r="E320" s="46" t="s">
        <v>2296</v>
      </c>
      <c r="F320" s="46" t="s">
        <v>22</v>
      </c>
      <c r="G320" s="46" t="s">
        <v>2297</v>
      </c>
      <c r="H320" s="46">
        <v>1967</v>
      </c>
      <c r="I320" s="46">
        <v>1967</v>
      </c>
      <c r="J320" s="46" t="s">
        <v>2328</v>
      </c>
      <c r="K320" s="56">
        <v>150000</v>
      </c>
      <c r="L320" s="60" t="s">
        <v>34</v>
      </c>
      <c r="M320" s="56">
        <v>7.6</v>
      </c>
      <c r="N320" s="57" t="s">
        <v>2580</v>
      </c>
      <c r="O320" s="56">
        <v>7</v>
      </c>
      <c r="P320" s="46" t="s">
        <v>2260</v>
      </c>
      <c r="Q320" s="56">
        <v>18</v>
      </c>
      <c r="R320" s="46" t="s">
        <v>2581</v>
      </c>
      <c r="S320" s="58" t="str">
        <f>IF(ISNA(VLOOKUP($A320,processing!$A:$B,1,0)), "no", "yes")</f>
        <v>yes</v>
      </c>
      <c r="T320" s="58" t="str">
        <f>IF(ISNA(VLOOKUP($A320,outputs!$A:$B,1,0)), "no", "yes")</f>
        <v>yes</v>
      </c>
      <c r="U320" s="58" t="str">
        <f>IF(ISNA(VLOOKUP($A320,accuracy!$A:$B,1,0)), "no", "yes")</f>
        <v>yes</v>
      </c>
      <c r="V320" s="58" t="str">
        <f t="array" ref="V320">INDEX(publications!$A$1:$A$319, MATCH($B320, publications!$B$1:$B$319, 0))</f>
        <v>Livia</v>
      </c>
    </row>
    <row r="321" spans="1:22" ht="13">
      <c r="A321" s="8" t="str">
        <f>CONCATENATE(VLOOKUP($B321,publications!$B:$D,3,0), ".", $C321)</f>
        <v>ZF5KTA9J.1</v>
      </c>
      <c r="B321" s="46" t="s">
        <v>1680</v>
      </c>
      <c r="C321" s="54">
        <f t="shared" si="0"/>
        <v>1</v>
      </c>
      <c r="D321" s="46" t="s">
        <v>1931</v>
      </c>
      <c r="E321" s="46" t="s">
        <v>2255</v>
      </c>
      <c r="F321" s="46" t="s">
        <v>164</v>
      </c>
      <c r="G321" s="73" t="s">
        <v>2582</v>
      </c>
      <c r="H321" s="46">
        <v>1993</v>
      </c>
      <c r="I321" s="46">
        <v>1993</v>
      </c>
      <c r="J321" s="46" t="s">
        <v>2265</v>
      </c>
      <c r="K321" s="56" t="s">
        <v>34</v>
      </c>
      <c r="L321" s="60" t="s">
        <v>34</v>
      </c>
      <c r="M321" s="57" t="s">
        <v>34</v>
      </c>
      <c r="N321" s="57" t="s">
        <v>34</v>
      </c>
      <c r="O321" s="56">
        <v>600</v>
      </c>
      <c r="P321" s="46" t="s">
        <v>2315</v>
      </c>
      <c r="Q321" s="56">
        <v>7</v>
      </c>
      <c r="R321" s="46" t="s">
        <v>2583</v>
      </c>
      <c r="S321" s="58" t="str">
        <f>IF(ISNA(VLOOKUP($A321,processing!$A:$B,1,0)), "no", "yes")</f>
        <v>yes</v>
      </c>
      <c r="T321" s="58" t="str">
        <f>IF(ISNA(VLOOKUP($A321,outputs!$A:$B,1,0)), "no", "yes")</f>
        <v>yes</v>
      </c>
      <c r="U321" s="58" t="str">
        <f>IF(ISNA(VLOOKUP($A321,accuracy!$A:$B,1,0)), "no", "yes")</f>
        <v>yes</v>
      </c>
      <c r="V321" s="58" t="str">
        <f t="array" ref="V321">INDEX(publications!$A$1:$A$319, MATCH($B321, publications!$B$1:$B$319, 0))</f>
        <v>Livia</v>
      </c>
    </row>
    <row r="322" spans="1:22" ht="13">
      <c r="A322" s="8" t="str">
        <f>CONCATENATE(VLOOKUP($B322,publications!$B:$D,3,0), ".", $C322)</f>
        <v>7T8X95KY.1</v>
      </c>
      <c r="B322" s="46" t="s">
        <v>1682</v>
      </c>
      <c r="C322" s="54">
        <f t="shared" si="0"/>
        <v>1</v>
      </c>
      <c r="D322" s="46" t="s">
        <v>1931</v>
      </c>
      <c r="E322" s="46" t="s">
        <v>2269</v>
      </c>
      <c r="F322" s="46" t="s">
        <v>2256</v>
      </c>
      <c r="G322" s="46" t="s">
        <v>2270</v>
      </c>
      <c r="H322" s="46">
        <v>1968</v>
      </c>
      <c r="I322" s="46">
        <v>1968</v>
      </c>
      <c r="J322" s="46" t="s">
        <v>2265</v>
      </c>
      <c r="K322" s="56" t="s">
        <v>34</v>
      </c>
      <c r="L322" s="60" t="s">
        <v>34</v>
      </c>
      <c r="M322" s="57" t="s">
        <v>34</v>
      </c>
      <c r="N322" s="57" t="s">
        <v>2490</v>
      </c>
      <c r="O322" s="57" t="s">
        <v>34</v>
      </c>
      <c r="P322" s="57" t="s">
        <v>34</v>
      </c>
      <c r="Q322" s="56">
        <v>2</v>
      </c>
      <c r="R322" s="46" t="s">
        <v>2584</v>
      </c>
      <c r="S322" s="58" t="str">
        <f>IF(ISNA(VLOOKUP($A322,processing!$A:$B,1,0)), "no", "yes")</f>
        <v>yes</v>
      </c>
      <c r="T322" s="58" t="str">
        <f>IF(ISNA(VLOOKUP($A322,outputs!$A:$B,1,0)), "no", "yes")</f>
        <v>yes</v>
      </c>
      <c r="U322" s="58" t="str">
        <f>IF(ISNA(VLOOKUP($A322,accuracy!$A:$B,1,0)), "no", "yes")</f>
        <v>yes</v>
      </c>
      <c r="V322" s="58" t="str">
        <f t="array" ref="V322">INDEX(publications!$A$1:$A$319, MATCH($B322, publications!$B$1:$B$319, 0))</f>
        <v>Melanie</v>
      </c>
    </row>
    <row r="323" spans="1:22" ht="13">
      <c r="A323" s="8" t="str">
        <f>CONCATENATE(VLOOKUP($B323,publications!$B:$D,3,0), ".", $C323)</f>
        <v>7T8X95KY.2</v>
      </c>
      <c r="B323" s="46" t="s">
        <v>1682</v>
      </c>
      <c r="C323" s="54">
        <f t="shared" si="0"/>
        <v>2</v>
      </c>
      <c r="D323" s="46" t="s">
        <v>1931</v>
      </c>
      <c r="E323" s="46" t="s">
        <v>2269</v>
      </c>
      <c r="F323" s="46" t="s">
        <v>2256</v>
      </c>
      <c r="G323" s="46" t="s">
        <v>2270</v>
      </c>
      <c r="H323" s="46">
        <v>1979</v>
      </c>
      <c r="I323" s="46">
        <v>1979</v>
      </c>
      <c r="J323" s="46" t="s">
        <v>2265</v>
      </c>
      <c r="K323" s="56" t="s">
        <v>34</v>
      </c>
      <c r="L323" s="60" t="s">
        <v>34</v>
      </c>
      <c r="M323" s="57" t="s">
        <v>34</v>
      </c>
      <c r="N323" s="57" t="s">
        <v>2323</v>
      </c>
      <c r="O323" s="57" t="s">
        <v>34</v>
      </c>
      <c r="P323" s="57" t="s">
        <v>34</v>
      </c>
      <c r="Q323" s="56">
        <v>3</v>
      </c>
      <c r="R323" s="46" t="s">
        <v>2584</v>
      </c>
      <c r="S323" s="58" t="str">
        <f>IF(ISNA(VLOOKUP($A323,processing!$A:$B,1,0)), "no", "yes")</f>
        <v>yes</v>
      </c>
      <c r="T323" s="58" t="str">
        <f>IF(ISNA(VLOOKUP($A323,outputs!$A:$B,1,0)), "no", "yes")</f>
        <v>yes</v>
      </c>
      <c r="U323" s="58" t="str">
        <f>IF(ISNA(VLOOKUP($A323,accuracy!$A:$B,1,0)), "no", "yes")</f>
        <v>yes</v>
      </c>
      <c r="V323" s="58" t="str">
        <f t="array" ref="V323">INDEX(publications!$A$1:$A$319, MATCH($B323, publications!$B$1:$B$319, 0))</f>
        <v>Melanie</v>
      </c>
    </row>
    <row r="324" spans="1:22" ht="13">
      <c r="A324" s="8" t="str">
        <f>CONCATENATE(VLOOKUP($B324,publications!$B:$D,3,0), ".", $C324)</f>
        <v>7T8X95KY.3</v>
      </c>
      <c r="B324" s="46" t="s">
        <v>1682</v>
      </c>
      <c r="C324" s="54">
        <f t="shared" si="0"/>
        <v>3</v>
      </c>
      <c r="D324" s="46" t="s">
        <v>1931</v>
      </c>
      <c r="E324" s="46" t="s">
        <v>2269</v>
      </c>
      <c r="F324" s="46" t="s">
        <v>2256</v>
      </c>
      <c r="G324" s="46" t="s">
        <v>2270</v>
      </c>
      <c r="H324" s="46">
        <v>1999</v>
      </c>
      <c r="I324" s="46">
        <v>1999</v>
      </c>
      <c r="J324" s="46" t="s">
        <v>2265</v>
      </c>
      <c r="K324" s="56" t="s">
        <v>34</v>
      </c>
      <c r="L324" s="60" t="s">
        <v>34</v>
      </c>
      <c r="M324" s="57" t="s">
        <v>34</v>
      </c>
      <c r="N324" s="57" t="s">
        <v>2320</v>
      </c>
      <c r="O324" s="57" t="s">
        <v>34</v>
      </c>
      <c r="P324" s="57" t="s">
        <v>34</v>
      </c>
      <c r="Q324" s="56">
        <v>7</v>
      </c>
      <c r="R324" s="46" t="s">
        <v>2584</v>
      </c>
      <c r="S324" s="58" t="str">
        <f>IF(ISNA(VLOOKUP($A324,processing!$A:$B,1,0)), "no", "yes")</f>
        <v>yes</v>
      </c>
      <c r="T324" s="58" t="str">
        <f>IF(ISNA(VLOOKUP($A324,outputs!$A:$B,1,0)), "no", "yes")</f>
        <v>yes</v>
      </c>
      <c r="U324" s="58" t="str">
        <f>IF(ISNA(VLOOKUP($A324,accuracy!$A:$B,1,0)), "no", "yes")</f>
        <v>yes</v>
      </c>
      <c r="V324" s="58" t="str">
        <f t="array" ref="V324">INDEX(publications!$A$1:$A$319, MATCH($B324, publications!$B$1:$B$319, 0))</f>
        <v>Melanie</v>
      </c>
    </row>
    <row r="325" spans="1:22" ht="13">
      <c r="A325" s="8" t="str">
        <f>CONCATENATE(VLOOKUP($B325,publications!$B:$D,3,0), ".", $C325)</f>
        <v>39PV5BL5.1</v>
      </c>
      <c r="B325" s="46" t="s">
        <v>1684</v>
      </c>
      <c r="C325" s="54">
        <f t="shared" si="0"/>
        <v>1</v>
      </c>
      <c r="D325" s="46" t="s">
        <v>1931</v>
      </c>
      <c r="E325" s="46" t="s">
        <v>2480</v>
      </c>
      <c r="F325" s="46" t="s">
        <v>2256</v>
      </c>
      <c r="G325" s="46" t="s">
        <v>2585</v>
      </c>
      <c r="H325" s="46">
        <v>1962</v>
      </c>
      <c r="I325" s="46">
        <v>1962</v>
      </c>
      <c r="J325" s="46" t="s">
        <v>2328</v>
      </c>
      <c r="K325" s="56">
        <v>15000</v>
      </c>
      <c r="L325" s="60" t="s">
        <v>34</v>
      </c>
      <c r="M325" s="56">
        <v>0.5</v>
      </c>
      <c r="N325" s="57" t="s">
        <v>34</v>
      </c>
      <c r="O325" s="57" t="s">
        <v>34</v>
      </c>
      <c r="P325" s="57" t="s">
        <v>34</v>
      </c>
      <c r="Q325" s="56">
        <v>108</v>
      </c>
      <c r="R325" s="6" t="s">
        <v>2586</v>
      </c>
      <c r="S325" s="58" t="str">
        <f>IF(ISNA(VLOOKUP($A325,processing!$A:$B,1,0)), "no", "yes")</f>
        <v>yes</v>
      </c>
      <c r="T325" s="58" t="str">
        <f>IF(ISNA(VLOOKUP($A325,outputs!$A:$B,1,0)), "no", "yes")</f>
        <v>yes</v>
      </c>
      <c r="U325" s="58" t="str">
        <f>IF(ISNA(VLOOKUP($A325,accuracy!$A:$B,1,0)), "no", "yes")</f>
        <v>yes</v>
      </c>
      <c r="V325" s="58" t="str">
        <f t="array" ref="V325">INDEX(publications!$A$1:$A$319, MATCH($B325, publications!$B$1:$B$319, 0))</f>
        <v>Livia</v>
      </c>
    </row>
    <row r="326" spans="1:22" ht="13">
      <c r="A326" s="8" t="str">
        <f>CONCATENATE(VLOOKUP($B326,publications!$B:$D,3,0), ".", $C326)</f>
        <v>39PV5BL5.2</v>
      </c>
      <c r="B326" s="46" t="s">
        <v>1684</v>
      </c>
      <c r="C326" s="54">
        <f t="shared" si="0"/>
        <v>2</v>
      </c>
      <c r="D326" s="46" t="s">
        <v>1931</v>
      </c>
      <c r="E326" s="46" t="s">
        <v>2480</v>
      </c>
      <c r="F326" s="46" t="s">
        <v>2256</v>
      </c>
      <c r="G326" s="46" t="s">
        <v>2585</v>
      </c>
      <c r="H326" s="46">
        <v>1973</v>
      </c>
      <c r="I326" s="46">
        <v>1973</v>
      </c>
      <c r="J326" s="46" t="s">
        <v>2328</v>
      </c>
      <c r="K326" s="56">
        <v>13000</v>
      </c>
      <c r="L326" s="60" t="s">
        <v>34</v>
      </c>
      <c r="M326" s="56">
        <v>0.5</v>
      </c>
      <c r="N326" s="57" t="s">
        <v>34</v>
      </c>
      <c r="O326" s="57" t="s">
        <v>34</v>
      </c>
      <c r="P326" s="57" t="s">
        <v>34</v>
      </c>
      <c r="Q326" s="56">
        <v>116</v>
      </c>
      <c r="R326" s="57" t="s">
        <v>34</v>
      </c>
      <c r="S326" s="58" t="str">
        <f>IF(ISNA(VLOOKUP($A326,processing!$A:$B,1,0)), "no", "yes")</f>
        <v>yes</v>
      </c>
      <c r="T326" s="58" t="str">
        <f>IF(ISNA(VLOOKUP($A326,outputs!$A:$B,1,0)), "no", "yes")</f>
        <v>yes</v>
      </c>
      <c r="U326" s="58" t="str">
        <f>IF(ISNA(VLOOKUP($A326,accuracy!$A:$B,1,0)), "no", "yes")</f>
        <v>yes</v>
      </c>
      <c r="V326" s="58" t="str">
        <f t="array" ref="V326">INDEX(publications!$A$1:$A$319, MATCH($B326, publications!$B$1:$B$319, 0))</f>
        <v>Livia</v>
      </c>
    </row>
    <row r="327" spans="1:22" ht="13">
      <c r="A327" s="8" t="str">
        <f>CONCATENATE(VLOOKUP($B327,publications!$B:$D,3,0), ".", $C327)</f>
        <v>39PV5BL5.3</v>
      </c>
      <c r="B327" s="46" t="s">
        <v>1684</v>
      </c>
      <c r="C327" s="54">
        <f t="shared" si="0"/>
        <v>3</v>
      </c>
      <c r="D327" s="46" t="s">
        <v>1931</v>
      </c>
      <c r="E327" s="46" t="s">
        <v>2480</v>
      </c>
      <c r="F327" s="46" t="s">
        <v>2256</v>
      </c>
      <c r="G327" s="46" t="s">
        <v>2585</v>
      </c>
      <c r="H327" s="46">
        <v>1990</v>
      </c>
      <c r="I327" s="46">
        <v>1990</v>
      </c>
      <c r="J327" s="46" t="s">
        <v>2328</v>
      </c>
      <c r="K327" s="56">
        <v>13000</v>
      </c>
      <c r="L327" s="60" t="s">
        <v>34</v>
      </c>
      <c r="M327" s="56">
        <v>0.5</v>
      </c>
      <c r="N327" s="57" t="s">
        <v>34</v>
      </c>
      <c r="O327" s="57" t="s">
        <v>34</v>
      </c>
      <c r="P327" s="57" t="s">
        <v>34</v>
      </c>
      <c r="Q327" s="56">
        <v>89</v>
      </c>
      <c r="R327" s="57" t="s">
        <v>34</v>
      </c>
      <c r="S327" s="58" t="str">
        <f>IF(ISNA(VLOOKUP($A327,processing!$A:$B,1,0)), "no", "yes")</f>
        <v>yes</v>
      </c>
      <c r="T327" s="58" t="str">
        <f>IF(ISNA(VLOOKUP($A327,outputs!$A:$B,1,0)), "no", "yes")</f>
        <v>yes</v>
      </c>
      <c r="U327" s="58" t="str">
        <f>IF(ISNA(VLOOKUP($A327,accuracy!$A:$B,1,0)), "no", "yes")</f>
        <v>yes</v>
      </c>
      <c r="V327" s="58" t="str">
        <f t="array" ref="V327">INDEX(publications!$A$1:$A$319, MATCH($B327, publications!$B$1:$B$319, 0))</f>
        <v>Livia</v>
      </c>
    </row>
    <row r="328" spans="1:22" ht="13">
      <c r="A328" s="8" t="str">
        <f>CONCATENATE(VLOOKUP($B328,publications!$B:$D,3,0), ".", $C328)</f>
        <v>39PV5BL5.4</v>
      </c>
      <c r="B328" s="46" t="s">
        <v>1684</v>
      </c>
      <c r="C328" s="54">
        <f t="shared" si="0"/>
        <v>4</v>
      </c>
      <c r="D328" s="46" t="s">
        <v>1931</v>
      </c>
      <c r="E328" s="46" t="s">
        <v>2480</v>
      </c>
      <c r="F328" s="46" t="s">
        <v>2256</v>
      </c>
      <c r="G328" s="46" t="s">
        <v>2585</v>
      </c>
      <c r="H328" s="46">
        <v>1981</v>
      </c>
      <c r="I328" s="46">
        <v>1981</v>
      </c>
      <c r="J328" s="46" t="s">
        <v>2328</v>
      </c>
      <c r="K328" s="56">
        <v>20000</v>
      </c>
      <c r="L328" s="60" t="s">
        <v>34</v>
      </c>
      <c r="M328" s="56">
        <v>0.7</v>
      </c>
      <c r="N328" s="57" t="s">
        <v>34</v>
      </c>
      <c r="O328" s="57" t="s">
        <v>34</v>
      </c>
      <c r="P328" s="57" t="s">
        <v>34</v>
      </c>
      <c r="Q328" s="56">
        <v>51</v>
      </c>
      <c r="R328" s="57" t="s">
        <v>34</v>
      </c>
      <c r="S328" s="58" t="str">
        <f>IF(ISNA(VLOOKUP($A328,processing!$A:$B,1,0)), "no", "yes")</f>
        <v>yes</v>
      </c>
      <c r="T328" s="58" t="str">
        <f>IF(ISNA(VLOOKUP($A328,outputs!$A:$B,1,0)), "no", "yes")</f>
        <v>yes</v>
      </c>
      <c r="U328" s="58" t="str">
        <f>IF(ISNA(VLOOKUP($A328,accuracy!$A:$B,1,0)), "no", "yes")</f>
        <v>yes</v>
      </c>
      <c r="V328" s="58" t="str">
        <f t="array" ref="V328">INDEX(publications!$A$1:$A$319, MATCH($B328, publications!$B$1:$B$319, 0))</f>
        <v>Livia</v>
      </c>
    </row>
    <row r="329" spans="1:22" ht="13">
      <c r="A329" s="8" t="str">
        <f>CONCATENATE(VLOOKUP($B329,publications!$B:$D,3,0), ".", $C329)</f>
        <v>39PV5BL5.5</v>
      </c>
      <c r="B329" s="46" t="s">
        <v>1684</v>
      </c>
      <c r="C329" s="54">
        <f t="shared" si="0"/>
        <v>5</v>
      </c>
      <c r="D329" s="46" t="s">
        <v>1931</v>
      </c>
      <c r="E329" s="46" t="s">
        <v>2480</v>
      </c>
      <c r="F329" s="46" t="s">
        <v>2256</v>
      </c>
      <c r="G329" s="46" t="s">
        <v>2585</v>
      </c>
      <c r="H329" s="46">
        <v>1947</v>
      </c>
      <c r="I329" s="46">
        <v>1947</v>
      </c>
      <c r="J329" s="46" t="s">
        <v>2328</v>
      </c>
      <c r="K329" s="56">
        <v>20000</v>
      </c>
      <c r="L329" s="60" t="s">
        <v>34</v>
      </c>
      <c r="M329" s="56">
        <v>1.1000000000000001</v>
      </c>
      <c r="N329" s="57" t="s">
        <v>34</v>
      </c>
      <c r="O329" s="57" t="s">
        <v>34</v>
      </c>
      <c r="P329" s="57" t="s">
        <v>34</v>
      </c>
      <c r="Q329" s="56">
        <v>50</v>
      </c>
      <c r="R329" s="45" t="s">
        <v>2587</v>
      </c>
      <c r="S329" s="58" t="str">
        <f>IF(ISNA(VLOOKUP($A329,processing!$A:$B,1,0)), "no", "yes")</f>
        <v>yes</v>
      </c>
      <c r="T329" s="58" t="str">
        <f>IF(ISNA(VLOOKUP($A329,outputs!$A:$B,1,0)), "no", "yes")</f>
        <v>yes</v>
      </c>
      <c r="U329" s="58" t="str">
        <f>IF(ISNA(VLOOKUP($A329,accuracy!$A:$B,1,0)), "no", "yes")</f>
        <v>yes</v>
      </c>
      <c r="V329" s="58" t="str">
        <f t="array" ref="V329">INDEX(publications!$A$1:$A$319, MATCH($B329, publications!$B$1:$B$319, 0))</f>
        <v>Livia</v>
      </c>
    </row>
    <row r="330" spans="1:22" ht="13">
      <c r="A330" s="8" t="str">
        <f>CONCATENATE(VLOOKUP($B330,publications!$B:$D,3,0), ".", $C330)</f>
        <v>39PV5BL5.6</v>
      </c>
      <c r="B330" s="46" t="s">
        <v>1684</v>
      </c>
      <c r="C330" s="54">
        <f t="shared" si="0"/>
        <v>6</v>
      </c>
      <c r="D330" s="46" t="s">
        <v>1931</v>
      </c>
      <c r="E330" s="46" t="s">
        <v>2480</v>
      </c>
      <c r="F330" s="46" t="s">
        <v>2256</v>
      </c>
      <c r="G330" s="46" t="s">
        <v>2585</v>
      </c>
      <c r="H330" s="46">
        <v>1964</v>
      </c>
      <c r="I330" s="46">
        <v>1964</v>
      </c>
      <c r="J330" s="46" t="s">
        <v>2328</v>
      </c>
      <c r="K330" s="56">
        <v>25000</v>
      </c>
      <c r="L330" s="60" t="s">
        <v>34</v>
      </c>
      <c r="M330" s="56">
        <v>1.3</v>
      </c>
      <c r="N330" s="57" t="s">
        <v>34</v>
      </c>
      <c r="O330" s="57" t="s">
        <v>34</v>
      </c>
      <c r="P330" s="57" t="s">
        <v>34</v>
      </c>
      <c r="Q330" s="56">
        <v>29</v>
      </c>
      <c r="R330" s="57" t="s">
        <v>34</v>
      </c>
      <c r="S330" s="58" t="str">
        <f>IF(ISNA(VLOOKUP($A330,processing!$A:$B,1,0)), "no", "yes")</f>
        <v>yes</v>
      </c>
      <c r="T330" s="58" t="str">
        <f>IF(ISNA(VLOOKUP($A330,outputs!$A:$B,1,0)), "no", "yes")</f>
        <v>yes</v>
      </c>
      <c r="U330" s="58" t="str">
        <f>IF(ISNA(VLOOKUP($A330,accuracy!$A:$B,1,0)), "no", "yes")</f>
        <v>yes</v>
      </c>
      <c r="V330" s="58" t="str">
        <f t="array" ref="V330">INDEX(publications!$A$1:$A$319, MATCH($B330, publications!$B$1:$B$319, 0))</f>
        <v>Livia</v>
      </c>
    </row>
    <row r="331" spans="1:22" ht="13">
      <c r="A331" s="8" t="str">
        <f>CONCATENATE(VLOOKUP($B331,publications!$B:$D,3,0), ".", $C331)</f>
        <v>39PV5BL5.7</v>
      </c>
      <c r="B331" s="46" t="s">
        <v>1684</v>
      </c>
      <c r="C331" s="54">
        <f t="shared" si="0"/>
        <v>7</v>
      </c>
      <c r="D331" s="46" t="s">
        <v>1931</v>
      </c>
      <c r="E331" s="46" t="s">
        <v>2480</v>
      </c>
      <c r="F331" s="46" t="s">
        <v>2256</v>
      </c>
      <c r="G331" s="46" t="s">
        <v>2585</v>
      </c>
      <c r="H331" s="46">
        <v>1951</v>
      </c>
      <c r="I331" s="46">
        <v>1951</v>
      </c>
      <c r="J331" s="46" t="s">
        <v>2328</v>
      </c>
      <c r="K331" s="56">
        <v>60000</v>
      </c>
      <c r="L331" s="60" t="s">
        <v>34</v>
      </c>
      <c r="M331" s="56">
        <v>2.2000000000000002</v>
      </c>
      <c r="N331" s="57" t="s">
        <v>34</v>
      </c>
      <c r="O331" s="57" t="s">
        <v>34</v>
      </c>
      <c r="P331" s="57" t="s">
        <v>34</v>
      </c>
      <c r="Q331" s="56">
        <v>11</v>
      </c>
      <c r="R331" s="46" t="s">
        <v>2588</v>
      </c>
      <c r="S331" s="58" t="str">
        <f>IF(ISNA(VLOOKUP($A331,processing!$A:$B,1,0)), "no", "yes")</f>
        <v>yes</v>
      </c>
      <c r="T331" s="58" t="str">
        <f>IF(ISNA(VLOOKUP($A331,outputs!$A:$B,1,0)), "no", "yes")</f>
        <v>yes</v>
      </c>
      <c r="U331" s="58" t="str">
        <f>IF(ISNA(VLOOKUP($A331,accuracy!$A:$B,1,0)), "no", "yes")</f>
        <v>yes</v>
      </c>
      <c r="V331" s="58" t="str">
        <f t="array" ref="V331">INDEX(publications!$A$1:$A$319, MATCH($B331, publications!$B$1:$B$319, 0))</f>
        <v>Livia</v>
      </c>
    </row>
    <row r="332" spans="1:22" ht="13">
      <c r="A332" s="8" t="str">
        <f>CONCATENATE(VLOOKUP($B332,publications!$B:$D,3,0), ".", $C332)</f>
        <v>V4UW2P8U.1</v>
      </c>
      <c r="B332" s="46" t="s">
        <v>1686</v>
      </c>
      <c r="C332" s="54">
        <f t="shared" si="0"/>
        <v>1</v>
      </c>
      <c r="D332" s="46" t="s">
        <v>1931</v>
      </c>
      <c r="E332" s="46" t="s">
        <v>2305</v>
      </c>
      <c r="F332" s="46" t="s">
        <v>22</v>
      </c>
      <c r="G332" s="46" t="s">
        <v>34</v>
      </c>
      <c r="H332" s="46">
        <v>1954</v>
      </c>
      <c r="I332" s="46">
        <v>1954</v>
      </c>
      <c r="J332" s="46" t="s">
        <v>2328</v>
      </c>
      <c r="K332" s="56">
        <v>9000</v>
      </c>
      <c r="L332" s="56" t="s">
        <v>2266</v>
      </c>
      <c r="M332" s="59" t="s">
        <v>34</v>
      </c>
      <c r="N332" s="57" t="s">
        <v>2262</v>
      </c>
      <c r="O332" s="57" t="s">
        <v>34</v>
      </c>
      <c r="P332" s="57" t="s">
        <v>34</v>
      </c>
      <c r="Q332" s="56">
        <v>1</v>
      </c>
      <c r="R332" s="46" t="s">
        <v>2589</v>
      </c>
      <c r="S332" s="58" t="str">
        <f>IF(ISNA(VLOOKUP($A332,processing!$A:$B,1,0)), "no", "yes")</f>
        <v>yes</v>
      </c>
      <c r="T332" s="58" t="str">
        <f>IF(ISNA(VLOOKUP($A332,outputs!$A:$B,1,0)), "no", "yes")</f>
        <v>yes</v>
      </c>
      <c r="U332" s="58" t="str">
        <f>IF(ISNA(VLOOKUP($A332,accuracy!$A:$B,1,0)), "no", "yes")</f>
        <v>yes</v>
      </c>
      <c r="V332" s="58" t="str">
        <f t="array" ref="V332">INDEX(publications!$A$1:$A$319, MATCH($B332, publications!$B$1:$B$319, 0))</f>
        <v>Bob</v>
      </c>
    </row>
    <row r="333" spans="1:22" ht="13">
      <c r="A333" s="8" t="str">
        <f>CONCATENATE(VLOOKUP($B333,publications!$B:$D,3,0), ".", $C333)</f>
        <v>LJ848PGR.1</v>
      </c>
      <c r="B333" s="46" t="s">
        <v>1688</v>
      </c>
      <c r="C333" s="54">
        <f t="shared" si="0"/>
        <v>1</v>
      </c>
      <c r="D333" s="46" t="s">
        <v>1931</v>
      </c>
      <c r="E333" s="46" t="s">
        <v>1456</v>
      </c>
      <c r="F333" s="46" t="s">
        <v>2256</v>
      </c>
      <c r="G333" s="46" t="s">
        <v>34</v>
      </c>
      <c r="H333" s="46">
        <v>1986</v>
      </c>
      <c r="I333" s="46">
        <v>1986</v>
      </c>
      <c r="J333" s="46" t="s">
        <v>2258</v>
      </c>
      <c r="K333" s="56" t="s">
        <v>34</v>
      </c>
      <c r="L333" s="60" t="s">
        <v>34</v>
      </c>
      <c r="M333" s="57" t="s">
        <v>34</v>
      </c>
      <c r="N333" s="57" t="s">
        <v>2320</v>
      </c>
      <c r="O333" s="56">
        <v>14</v>
      </c>
      <c r="P333" s="46" t="s">
        <v>2260</v>
      </c>
      <c r="Q333" s="56">
        <v>22</v>
      </c>
      <c r="R333" s="46" t="s">
        <v>2590</v>
      </c>
      <c r="S333" s="58" t="str">
        <f>IF(ISNA(VLOOKUP($A333,processing!$A:$B,1,0)), "no", "yes")</f>
        <v>yes</v>
      </c>
      <c r="T333" s="58" t="str">
        <f>IF(ISNA(VLOOKUP($A333,outputs!$A:$B,1,0)), "no", "yes")</f>
        <v>yes</v>
      </c>
      <c r="U333" s="58" t="str">
        <f>IF(ISNA(VLOOKUP($A333,accuracy!$A:$B,1,0)), "no", "yes")</f>
        <v>yes</v>
      </c>
      <c r="V333" s="58" t="str">
        <f t="array" ref="V333">INDEX(publications!$A$1:$A$319, MATCH($B333, publications!$B$1:$B$319, 0))</f>
        <v>Anette</v>
      </c>
    </row>
    <row r="334" spans="1:22" ht="13">
      <c r="A334" s="8" t="str">
        <f>CONCATENATE(VLOOKUP($B334,publications!$B:$D,3,0), ".", $C334)</f>
        <v>LJ848PGR.2</v>
      </c>
      <c r="B334" s="46" t="s">
        <v>1688</v>
      </c>
      <c r="C334" s="54">
        <f t="shared" si="0"/>
        <v>2</v>
      </c>
      <c r="D334" s="74" t="s">
        <v>1931</v>
      </c>
      <c r="E334" s="75" t="s">
        <v>1456</v>
      </c>
      <c r="F334" s="74" t="s">
        <v>2256</v>
      </c>
      <c r="G334" s="75" t="s">
        <v>34</v>
      </c>
      <c r="H334" s="76">
        <v>1986</v>
      </c>
      <c r="I334" s="75">
        <v>1986</v>
      </c>
      <c r="J334" s="75" t="s">
        <v>2258</v>
      </c>
      <c r="K334" s="77" t="s">
        <v>34</v>
      </c>
      <c r="L334" s="77" t="s">
        <v>34</v>
      </c>
      <c r="M334" s="57" t="s">
        <v>34</v>
      </c>
      <c r="N334" s="78" t="s">
        <v>2320</v>
      </c>
      <c r="O334" s="79">
        <v>14</v>
      </c>
      <c r="P334" s="74" t="s">
        <v>2260</v>
      </c>
      <c r="Q334" s="79">
        <v>22</v>
      </c>
      <c r="R334" s="80" t="s">
        <v>2590</v>
      </c>
      <c r="S334" s="58" t="str">
        <f>IF(ISNA(VLOOKUP($A334,processing!$A:$B,1,0)), "no", "yes")</f>
        <v>yes</v>
      </c>
      <c r="T334" s="58" t="str">
        <f>IF(ISNA(VLOOKUP($A334,outputs!$A:$B,1,0)), "no", "yes")</f>
        <v>yes</v>
      </c>
      <c r="U334" s="58" t="str">
        <f>IF(ISNA(VLOOKUP($A334,accuracy!$A:$B,1,0)), "no", "yes")</f>
        <v>yes</v>
      </c>
      <c r="V334" s="58" t="str">
        <f t="array" ref="V334">INDEX(publications!$A$1:$A$319, MATCH($B334, publications!$B$1:$B$319, 0))</f>
        <v>Anette</v>
      </c>
    </row>
    <row r="335" spans="1:22" ht="13">
      <c r="A335" s="8" t="str">
        <f>CONCATENATE(VLOOKUP($B335,publications!$B:$D,3,0), ".", $C335)</f>
        <v>LJ848PGR.3</v>
      </c>
      <c r="B335" s="46" t="s">
        <v>1688</v>
      </c>
      <c r="C335" s="54">
        <f t="shared" si="0"/>
        <v>3</v>
      </c>
      <c r="D335" s="74" t="s">
        <v>1931</v>
      </c>
      <c r="E335" s="75" t="s">
        <v>1456</v>
      </c>
      <c r="F335" s="74" t="s">
        <v>2256</v>
      </c>
      <c r="G335" s="75" t="s">
        <v>34</v>
      </c>
      <c r="H335" s="76">
        <v>1986</v>
      </c>
      <c r="I335" s="75">
        <v>1986</v>
      </c>
      <c r="J335" s="75" t="s">
        <v>2258</v>
      </c>
      <c r="K335" s="77" t="s">
        <v>34</v>
      </c>
      <c r="L335" s="77" t="s">
        <v>34</v>
      </c>
      <c r="M335" s="57" t="s">
        <v>34</v>
      </c>
      <c r="N335" s="78" t="s">
        <v>2320</v>
      </c>
      <c r="O335" s="79">
        <v>14</v>
      </c>
      <c r="P335" s="74" t="s">
        <v>2260</v>
      </c>
      <c r="Q335" s="79">
        <v>22</v>
      </c>
      <c r="R335" s="80" t="s">
        <v>2590</v>
      </c>
      <c r="S335" s="58" t="str">
        <f>IF(ISNA(VLOOKUP($A335,processing!$A:$B,1,0)), "no", "yes")</f>
        <v>yes</v>
      </c>
      <c r="T335" s="58" t="str">
        <f>IF(ISNA(VLOOKUP($A335,outputs!$A:$B,1,0)), "no", "yes")</f>
        <v>yes</v>
      </c>
      <c r="U335" s="58" t="str">
        <f>IF(ISNA(VLOOKUP($A335,accuracy!$A:$B,1,0)), "no", "yes")</f>
        <v>yes</v>
      </c>
      <c r="V335" s="58" t="str">
        <f t="array" ref="V335">INDEX(publications!$A$1:$A$319, MATCH($B335, publications!$B$1:$B$319, 0))</f>
        <v>Anette</v>
      </c>
    </row>
    <row r="336" spans="1:22" ht="13">
      <c r="A336" s="8" t="str">
        <f>CONCATENATE(VLOOKUP($B336,publications!$B:$D,3,0), ".", $C336)</f>
        <v>LJ848PGR.4</v>
      </c>
      <c r="B336" s="46" t="s">
        <v>1688</v>
      </c>
      <c r="C336" s="54">
        <f t="shared" si="0"/>
        <v>4</v>
      </c>
      <c r="D336" s="74" t="s">
        <v>1931</v>
      </c>
      <c r="E336" s="75" t="s">
        <v>1456</v>
      </c>
      <c r="F336" s="74" t="s">
        <v>2256</v>
      </c>
      <c r="G336" s="75" t="s">
        <v>34</v>
      </c>
      <c r="H336" s="76">
        <v>1986</v>
      </c>
      <c r="I336" s="75">
        <v>1986</v>
      </c>
      <c r="J336" s="75" t="s">
        <v>2258</v>
      </c>
      <c r="K336" s="77" t="s">
        <v>34</v>
      </c>
      <c r="L336" s="77" t="s">
        <v>34</v>
      </c>
      <c r="M336" s="57" t="s">
        <v>34</v>
      </c>
      <c r="N336" s="78" t="s">
        <v>2320</v>
      </c>
      <c r="O336" s="79">
        <v>14</v>
      </c>
      <c r="P336" s="74" t="s">
        <v>2260</v>
      </c>
      <c r="Q336" s="79">
        <v>22</v>
      </c>
      <c r="R336" s="80" t="s">
        <v>2590</v>
      </c>
      <c r="S336" s="58" t="str">
        <f>IF(ISNA(VLOOKUP($A336,processing!$A:$B,1,0)), "no", "yes")</f>
        <v>yes</v>
      </c>
      <c r="T336" s="58" t="str">
        <f>IF(ISNA(VLOOKUP($A336,outputs!$A:$B,1,0)), "no", "yes")</f>
        <v>yes</v>
      </c>
      <c r="U336" s="58" t="str">
        <f>IF(ISNA(VLOOKUP($A336,accuracy!$A:$B,1,0)), "no", "yes")</f>
        <v>yes</v>
      </c>
      <c r="V336" s="58" t="str">
        <f t="array" ref="V336">INDEX(publications!$A$1:$A$319, MATCH($B336, publications!$B$1:$B$319, 0))</f>
        <v>Anette</v>
      </c>
    </row>
    <row r="337" spans="1:22" ht="13">
      <c r="A337" s="8" t="str">
        <f>CONCATENATE(VLOOKUP($B337,publications!$B:$D,3,0), ".", $C337)</f>
        <v>LJ848PGR.5</v>
      </c>
      <c r="B337" s="46" t="s">
        <v>1688</v>
      </c>
      <c r="C337" s="54">
        <f t="shared" si="0"/>
        <v>5</v>
      </c>
      <c r="D337" s="74" t="s">
        <v>1931</v>
      </c>
      <c r="E337" s="75" t="s">
        <v>1456</v>
      </c>
      <c r="F337" s="74" t="s">
        <v>2256</v>
      </c>
      <c r="G337" s="75" t="s">
        <v>34</v>
      </c>
      <c r="H337" s="76">
        <v>1986</v>
      </c>
      <c r="I337" s="75">
        <v>1986</v>
      </c>
      <c r="J337" s="75" t="s">
        <v>2258</v>
      </c>
      <c r="K337" s="77" t="s">
        <v>34</v>
      </c>
      <c r="L337" s="77" t="s">
        <v>34</v>
      </c>
      <c r="M337" s="57" t="s">
        <v>34</v>
      </c>
      <c r="N337" s="78" t="s">
        <v>2320</v>
      </c>
      <c r="O337" s="79">
        <v>14</v>
      </c>
      <c r="P337" s="74" t="s">
        <v>2260</v>
      </c>
      <c r="Q337" s="79">
        <v>22</v>
      </c>
      <c r="R337" s="80" t="s">
        <v>2590</v>
      </c>
      <c r="S337" s="58" t="str">
        <f>IF(ISNA(VLOOKUP($A337,processing!$A:$B,1,0)), "no", "yes")</f>
        <v>yes</v>
      </c>
      <c r="T337" s="58" t="str">
        <f>IF(ISNA(VLOOKUP($A337,outputs!$A:$B,1,0)), "no", "yes")</f>
        <v>yes</v>
      </c>
      <c r="U337" s="58" t="str">
        <f>IF(ISNA(VLOOKUP($A337,accuracy!$A:$B,1,0)), "no", "yes")</f>
        <v>yes</v>
      </c>
      <c r="V337" s="58" t="str">
        <f t="array" ref="V337">INDEX(publications!$A$1:$A$319, MATCH($B337, publications!$B$1:$B$319, 0))</f>
        <v>Anette</v>
      </c>
    </row>
    <row r="338" spans="1:22" ht="13">
      <c r="A338" s="8" t="str">
        <f>CONCATENATE(VLOOKUP($B338,publications!$B:$D,3,0), ".", $C338)</f>
        <v>LJ848PGR.6</v>
      </c>
      <c r="B338" s="46" t="s">
        <v>1688</v>
      </c>
      <c r="C338" s="54">
        <f t="shared" si="0"/>
        <v>6</v>
      </c>
      <c r="D338" s="74" t="s">
        <v>1931</v>
      </c>
      <c r="E338" s="75" t="s">
        <v>1456</v>
      </c>
      <c r="F338" s="74" t="s">
        <v>2256</v>
      </c>
      <c r="G338" s="75" t="s">
        <v>34</v>
      </c>
      <c r="H338" s="76">
        <v>1986</v>
      </c>
      <c r="I338" s="75">
        <v>1986</v>
      </c>
      <c r="J338" s="75" t="s">
        <v>2258</v>
      </c>
      <c r="K338" s="77" t="s">
        <v>34</v>
      </c>
      <c r="L338" s="77" t="s">
        <v>34</v>
      </c>
      <c r="M338" s="57" t="s">
        <v>34</v>
      </c>
      <c r="N338" s="78" t="s">
        <v>2320</v>
      </c>
      <c r="O338" s="79">
        <v>14</v>
      </c>
      <c r="P338" s="74" t="s">
        <v>2260</v>
      </c>
      <c r="Q338" s="79">
        <v>22</v>
      </c>
      <c r="R338" s="80" t="s">
        <v>2590</v>
      </c>
      <c r="S338" s="58" t="str">
        <f>IF(ISNA(VLOOKUP($A338,processing!$A:$B,1,0)), "no", "yes")</f>
        <v>yes</v>
      </c>
      <c r="T338" s="58" t="str">
        <f>IF(ISNA(VLOOKUP($A338,outputs!$A:$B,1,0)), "no", "yes")</f>
        <v>yes</v>
      </c>
      <c r="U338" s="58" t="str">
        <f>IF(ISNA(VLOOKUP($A338,accuracy!$A:$B,1,0)), "no", "yes")</f>
        <v>yes</v>
      </c>
      <c r="V338" s="58" t="str">
        <f t="array" ref="V338">INDEX(publications!$A$1:$A$319, MATCH($B338, publications!$B$1:$B$319, 0))</f>
        <v>Anette</v>
      </c>
    </row>
    <row r="339" spans="1:22" ht="13">
      <c r="A339" s="8" t="str">
        <f>CONCATENATE(VLOOKUP($B339,publications!$B:$D,3,0), ".", $C339)</f>
        <v>LJ848PGR.7</v>
      </c>
      <c r="B339" s="46" t="s">
        <v>1688</v>
      </c>
      <c r="C339" s="54">
        <f t="shared" si="0"/>
        <v>7</v>
      </c>
      <c r="D339" s="74" t="s">
        <v>1931</v>
      </c>
      <c r="E339" s="75" t="s">
        <v>1456</v>
      </c>
      <c r="F339" s="74" t="s">
        <v>2256</v>
      </c>
      <c r="G339" s="75" t="s">
        <v>34</v>
      </c>
      <c r="H339" s="76">
        <v>1986</v>
      </c>
      <c r="I339" s="75">
        <v>1986</v>
      </c>
      <c r="J339" s="75" t="s">
        <v>2258</v>
      </c>
      <c r="K339" s="77" t="s">
        <v>34</v>
      </c>
      <c r="L339" s="77" t="s">
        <v>34</v>
      </c>
      <c r="M339" s="57" t="s">
        <v>34</v>
      </c>
      <c r="N339" s="78" t="s">
        <v>2320</v>
      </c>
      <c r="O339" s="79">
        <v>14</v>
      </c>
      <c r="P339" s="74" t="s">
        <v>2260</v>
      </c>
      <c r="Q339" s="79">
        <v>22</v>
      </c>
      <c r="R339" s="80" t="s">
        <v>2590</v>
      </c>
      <c r="S339" s="58" t="str">
        <f>IF(ISNA(VLOOKUP($A339,processing!$A:$B,1,0)), "no", "yes")</f>
        <v>yes</v>
      </c>
      <c r="T339" s="58" t="str">
        <f>IF(ISNA(VLOOKUP($A339,outputs!$A:$B,1,0)), "no", "yes")</f>
        <v>yes</v>
      </c>
      <c r="U339" s="58" t="str">
        <f>IF(ISNA(VLOOKUP($A339,accuracy!$A:$B,1,0)), "no", "yes")</f>
        <v>yes</v>
      </c>
      <c r="V339" s="58" t="str">
        <f t="array" ref="V339">INDEX(publications!$A$1:$A$319, MATCH($B339, publications!$B$1:$B$319, 0))</f>
        <v>Anette</v>
      </c>
    </row>
    <row r="340" spans="1:22" ht="13">
      <c r="A340" s="8" t="str">
        <f>CONCATENATE(VLOOKUP($B340,publications!$B:$D,3,0), ".", $C340)</f>
        <v>LJ848PGR.8</v>
      </c>
      <c r="B340" s="46" t="s">
        <v>1688</v>
      </c>
      <c r="C340" s="54">
        <f t="shared" si="0"/>
        <v>8</v>
      </c>
      <c r="D340" s="81" t="s">
        <v>1931</v>
      </c>
      <c r="E340" s="32" t="s">
        <v>1456</v>
      </c>
      <c r="F340" s="81" t="s">
        <v>2256</v>
      </c>
      <c r="G340" s="32" t="s">
        <v>34</v>
      </c>
      <c r="H340" s="82">
        <v>1986</v>
      </c>
      <c r="I340" s="32">
        <v>1986</v>
      </c>
      <c r="J340" s="32" t="s">
        <v>2258</v>
      </c>
      <c r="K340" s="83" t="s">
        <v>34</v>
      </c>
      <c r="L340" s="83" t="s">
        <v>34</v>
      </c>
      <c r="M340" s="57" t="s">
        <v>34</v>
      </c>
      <c r="N340" s="84" t="s">
        <v>2320</v>
      </c>
      <c r="O340" s="85">
        <v>14</v>
      </c>
      <c r="P340" s="81" t="s">
        <v>2260</v>
      </c>
      <c r="Q340" s="85">
        <v>22</v>
      </c>
      <c r="R340" s="34" t="s">
        <v>2590</v>
      </c>
      <c r="S340" s="58" t="str">
        <f>IF(ISNA(VLOOKUP($A340,processing!$A:$B,1,0)), "no", "yes")</f>
        <v>yes</v>
      </c>
      <c r="T340" s="58" t="str">
        <f>IF(ISNA(VLOOKUP($A340,outputs!$A:$B,1,0)), "no", "yes")</f>
        <v>yes</v>
      </c>
      <c r="U340" s="58" t="str">
        <f>IF(ISNA(VLOOKUP($A340,accuracy!$A:$B,1,0)), "no", "yes")</f>
        <v>yes</v>
      </c>
      <c r="V340" s="58" t="str">
        <f t="array" ref="V340">INDEX(publications!$A$1:$A$319, MATCH($B340, publications!$B$1:$B$319, 0))</f>
        <v>Anette</v>
      </c>
    </row>
    <row r="341" spans="1:22" ht="13">
      <c r="A341" s="8" t="str">
        <f>CONCATENATE(VLOOKUP($B341,publications!$B:$D,3,0), ".", $C341)</f>
        <v>UZ4K7DVA.1</v>
      </c>
      <c r="B341" s="46" t="s">
        <v>1690</v>
      </c>
      <c r="C341" s="54">
        <f t="shared" si="0"/>
        <v>1</v>
      </c>
      <c r="D341" s="46" t="s">
        <v>1931</v>
      </c>
      <c r="E341" s="46" t="s">
        <v>2480</v>
      </c>
      <c r="F341" s="46" t="s">
        <v>2256</v>
      </c>
      <c r="G341" s="46" t="s">
        <v>2591</v>
      </c>
      <c r="H341" s="46">
        <v>1947</v>
      </c>
      <c r="I341" s="46">
        <v>1947</v>
      </c>
      <c r="J341" s="46" t="s">
        <v>2291</v>
      </c>
      <c r="K341" s="56">
        <v>25000</v>
      </c>
      <c r="L341" s="60" t="s">
        <v>34</v>
      </c>
      <c r="M341" s="56">
        <v>0.3</v>
      </c>
      <c r="N341" s="59" t="s">
        <v>34</v>
      </c>
      <c r="O341" s="59" t="s">
        <v>34</v>
      </c>
      <c r="P341" s="59" t="s">
        <v>34</v>
      </c>
      <c r="Q341" s="59" t="s">
        <v>34</v>
      </c>
      <c r="R341" s="46" t="s">
        <v>2592</v>
      </c>
      <c r="S341" s="58" t="str">
        <f>IF(ISNA(VLOOKUP($A341,processing!$A:$B,1,0)), "no", "yes")</f>
        <v>yes</v>
      </c>
      <c r="T341" s="58" t="str">
        <f>IF(ISNA(VLOOKUP($A341,outputs!$A:$B,1,0)), "no", "yes")</f>
        <v>yes</v>
      </c>
      <c r="U341" s="58" t="str">
        <f>IF(ISNA(VLOOKUP($A341,accuracy!$A:$B,1,0)), "no", "yes")</f>
        <v>yes</v>
      </c>
      <c r="V341" s="58" t="str">
        <f t="array" ref="V341">INDEX(publications!$A$1:$A$319, MATCH($B341, publications!$B$1:$B$319, 0))</f>
        <v>Livia</v>
      </c>
    </row>
    <row r="342" spans="1:22" ht="13">
      <c r="A342" s="8" t="str">
        <f>CONCATENATE(VLOOKUP($B342,publications!$B:$D,3,0), ".", $C342)</f>
        <v>UZ4K7DVA.2</v>
      </c>
      <c r="B342" s="46" t="s">
        <v>1690</v>
      </c>
      <c r="C342" s="54">
        <f t="shared" si="0"/>
        <v>2</v>
      </c>
      <c r="D342" s="46" t="s">
        <v>1931</v>
      </c>
      <c r="E342" s="46" t="s">
        <v>2480</v>
      </c>
      <c r="F342" s="46" t="s">
        <v>2256</v>
      </c>
      <c r="G342" s="46" t="s">
        <v>2591</v>
      </c>
      <c r="H342" s="46">
        <v>1962</v>
      </c>
      <c r="I342" s="46">
        <v>1962</v>
      </c>
      <c r="J342" s="46" t="s">
        <v>2291</v>
      </c>
      <c r="K342" s="86">
        <v>15000</v>
      </c>
      <c r="L342" s="60" t="s">
        <v>34</v>
      </c>
      <c r="M342" s="56">
        <v>0.3</v>
      </c>
      <c r="N342" s="59" t="s">
        <v>34</v>
      </c>
      <c r="O342" s="59" t="s">
        <v>34</v>
      </c>
      <c r="P342" s="59" t="s">
        <v>34</v>
      </c>
      <c r="Q342" s="59" t="s">
        <v>34</v>
      </c>
      <c r="R342" s="57" t="s">
        <v>34</v>
      </c>
      <c r="S342" s="58" t="str">
        <f>IF(ISNA(VLOOKUP($A342,processing!$A:$B,1,0)), "no", "yes")</f>
        <v>yes</v>
      </c>
      <c r="T342" s="58" t="str">
        <f>IF(ISNA(VLOOKUP($A342,outputs!$A:$B,1,0)), "no", "yes")</f>
        <v>yes</v>
      </c>
      <c r="U342" s="58" t="str">
        <f>IF(ISNA(VLOOKUP($A342,accuracy!$A:$B,1,0)), "no", "yes")</f>
        <v>yes</v>
      </c>
      <c r="V342" s="58" t="str">
        <f t="array" ref="V342">INDEX(publications!$A$1:$A$319, MATCH($B342, publications!$B$1:$B$319, 0))</f>
        <v>Livia</v>
      </c>
    </row>
    <row r="343" spans="1:22" ht="13">
      <c r="A343" s="8" t="str">
        <f>CONCATENATE(VLOOKUP($B343,publications!$B:$D,3,0), ".", $C343)</f>
        <v>UZ4K7DVA.3</v>
      </c>
      <c r="B343" s="46" t="s">
        <v>1690</v>
      </c>
      <c r="C343" s="54">
        <f t="shared" si="0"/>
        <v>3</v>
      </c>
      <c r="D343" s="46" t="s">
        <v>1931</v>
      </c>
      <c r="E343" s="46" t="s">
        <v>2480</v>
      </c>
      <c r="F343" s="46" t="s">
        <v>2256</v>
      </c>
      <c r="G343" s="46" t="s">
        <v>2591</v>
      </c>
      <c r="H343" s="46">
        <v>1965</v>
      </c>
      <c r="I343" s="46">
        <v>1965</v>
      </c>
      <c r="J343" s="46" t="s">
        <v>2291</v>
      </c>
      <c r="K343" s="56">
        <v>30000</v>
      </c>
      <c r="L343" s="60" t="s">
        <v>34</v>
      </c>
      <c r="M343" s="56">
        <v>0.3</v>
      </c>
      <c r="N343" s="59" t="s">
        <v>34</v>
      </c>
      <c r="O343" s="59" t="s">
        <v>34</v>
      </c>
      <c r="P343" s="59" t="s">
        <v>34</v>
      </c>
      <c r="Q343" s="59" t="s">
        <v>34</v>
      </c>
      <c r="R343" s="57" t="s">
        <v>34</v>
      </c>
      <c r="S343" s="58" t="str">
        <f>IF(ISNA(VLOOKUP($A343,processing!$A:$B,1,0)), "no", "yes")</f>
        <v>yes</v>
      </c>
      <c r="T343" s="58" t="str">
        <f>IF(ISNA(VLOOKUP($A343,outputs!$A:$B,1,0)), "no", "yes")</f>
        <v>yes</v>
      </c>
      <c r="U343" s="58" t="str">
        <f>IF(ISNA(VLOOKUP($A343,accuracy!$A:$B,1,0)), "no", "yes")</f>
        <v>yes</v>
      </c>
      <c r="V343" s="58" t="str">
        <f t="array" ref="V343">INDEX(publications!$A$1:$A$319, MATCH($B343, publications!$B$1:$B$319, 0))</f>
        <v>Livia</v>
      </c>
    </row>
    <row r="344" spans="1:22" ht="13">
      <c r="A344" s="8" t="str">
        <f>CONCATENATE(VLOOKUP($B344,publications!$B:$D,3,0), ".", $C344)</f>
        <v>UZ4K7DVA.4</v>
      </c>
      <c r="B344" s="46" t="s">
        <v>1690</v>
      </c>
      <c r="C344" s="54">
        <f t="shared" si="0"/>
        <v>4</v>
      </c>
      <c r="D344" s="46" t="s">
        <v>1931</v>
      </c>
      <c r="E344" s="46" t="s">
        <v>2480</v>
      </c>
      <c r="F344" s="46" t="s">
        <v>2256</v>
      </c>
      <c r="G344" s="46" t="s">
        <v>2591</v>
      </c>
      <c r="H344" s="46">
        <v>1973</v>
      </c>
      <c r="I344" s="46">
        <v>1973</v>
      </c>
      <c r="J344" s="46" t="s">
        <v>2265</v>
      </c>
      <c r="K344" s="56">
        <v>15000</v>
      </c>
      <c r="L344" s="60" t="s">
        <v>34</v>
      </c>
      <c r="M344" s="56">
        <v>0.3</v>
      </c>
      <c r="N344" s="59" t="s">
        <v>34</v>
      </c>
      <c r="O344" s="59" t="s">
        <v>34</v>
      </c>
      <c r="P344" s="59" t="s">
        <v>34</v>
      </c>
      <c r="Q344" s="59" t="s">
        <v>34</v>
      </c>
      <c r="R344" s="57" t="s">
        <v>34</v>
      </c>
      <c r="S344" s="58" t="str">
        <f>IF(ISNA(VLOOKUP($A344,processing!$A:$B,1,0)), "no", "yes")</f>
        <v>yes</v>
      </c>
      <c r="T344" s="58" t="str">
        <f>IF(ISNA(VLOOKUP($A344,outputs!$A:$B,1,0)), "no", "yes")</f>
        <v>yes</v>
      </c>
      <c r="U344" s="58" t="str">
        <f>IF(ISNA(VLOOKUP($A344,accuracy!$A:$B,1,0)), "no", "yes")</f>
        <v>yes</v>
      </c>
      <c r="V344" s="58" t="str">
        <f t="array" ref="V344">INDEX(publications!$A$1:$A$319, MATCH($B344, publications!$B$1:$B$319, 0))</f>
        <v>Livia</v>
      </c>
    </row>
    <row r="345" spans="1:22" ht="13">
      <c r="A345" s="8" t="str">
        <f>CONCATENATE(VLOOKUP($B345,publications!$B:$D,3,0), ".", $C345)</f>
        <v>UZ4K7DVA.5</v>
      </c>
      <c r="B345" s="46" t="s">
        <v>1690</v>
      </c>
      <c r="C345" s="54">
        <f t="shared" si="0"/>
        <v>5</v>
      </c>
      <c r="D345" s="46" t="s">
        <v>1931</v>
      </c>
      <c r="E345" s="46" t="s">
        <v>2480</v>
      </c>
      <c r="F345" s="46" t="s">
        <v>2256</v>
      </c>
      <c r="G345" s="46" t="s">
        <v>2591</v>
      </c>
      <c r="H345" s="46">
        <v>1976</v>
      </c>
      <c r="I345" s="46">
        <v>1976</v>
      </c>
      <c r="J345" s="46" t="s">
        <v>2265</v>
      </c>
      <c r="K345" s="56">
        <v>15000</v>
      </c>
      <c r="L345" s="60" t="s">
        <v>34</v>
      </c>
      <c r="M345" s="56">
        <v>0.3</v>
      </c>
      <c r="N345" s="59" t="s">
        <v>34</v>
      </c>
      <c r="O345" s="59" t="s">
        <v>34</v>
      </c>
      <c r="P345" s="59" t="s">
        <v>34</v>
      </c>
      <c r="Q345" s="59" t="s">
        <v>34</v>
      </c>
      <c r="R345" s="57" t="s">
        <v>34</v>
      </c>
      <c r="S345" s="58" t="str">
        <f>IF(ISNA(VLOOKUP($A345,processing!$A:$B,1,0)), "no", "yes")</f>
        <v>yes</v>
      </c>
      <c r="T345" s="58" t="str">
        <f>IF(ISNA(VLOOKUP($A345,outputs!$A:$B,1,0)), "no", "yes")</f>
        <v>yes</v>
      </c>
      <c r="U345" s="58" t="str">
        <f>IF(ISNA(VLOOKUP($A345,accuracy!$A:$B,1,0)), "no", "yes")</f>
        <v>yes</v>
      </c>
      <c r="V345" s="58" t="str">
        <f t="array" ref="V345">INDEX(publications!$A$1:$A$319, MATCH($B345, publications!$B$1:$B$319, 0))</f>
        <v>Livia</v>
      </c>
    </row>
    <row r="346" spans="1:22" ht="13">
      <c r="A346" s="8" t="str">
        <f>CONCATENATE(VLOOKUP($B346,publications!$B:$D,3,0), ".", $C346)</f>
        <v>UZ4K7DVA.6</v>
      </c>
      <c r="B346" s="46" t="s">
        <v>1690</v>
      </c>
      <c r="C346" s="54">
        <f t="shared" si="0"/>
        <v>6</v>
      </c>
      <c r="D346" s="46" t="s">
        <v>1931</v>
      </c>
      <c r="E346" s="46" t="s">
        <v>2480</v>
      </c>
      <c r="F346" s="46" t="s">
        <v>2256</v>
      </c>
      <c r="G346" s="46" t="s">
        <v>2591</v>
      </c>
      <c r="H346" s="46">
        <v>1979</v>
      </c>
      <c r="I346" s="46">
        <v>1979</v>
      </c>
      <c r="J346" s="46" t="s">
        <v>2265</v>
      </c>
      <c r="K346" s="56">
        <v>20000</v>
      </c>
      <c r="L346" s="60" t="s">
        <v>34</v>
      </c>
      <c r="M346" s="56">
        <v>0.3</v>
      </c>
      <c r="N346" s="59" t="s">
        <v>34</v>
      </c>
      <c r="O346" s="59" t="s">
        <v>34</v>
      </c>
      <c r="P346" s="59" t="s">
        <v>34</v>
      </c>
      <c r="Q346" s="59" t="s">
        <v>34</v>
      </c>
      <c r="R346" s="87" t="s">
        <v>2593</v>
      </c>
      <c r="S346" s="58" t="str">
        <f>IF(ISNA(VLOOKUP($A346,processing!$A:$B,1,0)), "no", "yes")</f>
        <v>yes</v>
      </c>
      <c r="T346" s="58" t="str">
        <f>IF(ISNA(VLOOKUP($A346,outputs!$A:$B,1,0)), "no", "yes")</f>
        <v>yes</v>
      </c>
      <c r="U346" s="58" t="str">
        <f>IF(ISNA(VLOOKUP($A346,accuracy!$A:$B,1,0)), "no", "yes")</f>
        <v>yes</v>
      </c>
      <c r="V346" s="58" t="str">
        <f t="array" ref="V346">INDEX(publications!$A$1:$A$319, MATCH($B346, publications!$B$1:$B$319, 0))</f>
        <v>Livia</v>
      </c>
    </row>
    <row r="347" spans="1:22" ht="13">
      <c r="A347" s="8" t="str">
        <f>CONCATENATE(VLOOKUP($B347,publications!$B:$D,3,0), ".", $C347)</f>
        <v>UZ4K7DVA.7</v>
      </c>
      <c r="B347" s="46" t="s">
        <v>1690</v>
      </c>
      <c r="C347" s="54">
        <f t="shared" si="0"/>
        <v>7</v>
      </c>
      <c r="D347" s="46" t="s">
        <v>1931</v>
      </c>
      <c r="E347" s="46" t="s">
        <v>2480</v>
      </c>
      <c r="F347" s="46" t="s">
        <v>2256</v>
      </c>
      <c r="G347" s="46" t="s">
        <v>2591</v>
      </c>
      <c r="H347" s="46">
        <v>1981</v>
      </c>
      <c r="I347" s="46">
        <v>1981</v>
      </c>
      <c r="J347" s="46" t="s">
        <v>2265</v>
      </c>
      <c r="K347" s="56">
        <v>20000</v>
      </c>
      <c r="L347" s="60" t="s">
        <v>34</v>
      </c>
      <c r="M347" s="56">
        <v>0.3</v>
      </c>
      <c r="N347" s="59" t="s">
        <v>34</v>
      </c>
      <c r="O347" s="59" t="s">
        <v>34</v>
      </c>
      <c r="P347" s="59" t="s">
        <v>34</v>
      </c>
      <c r="Q347" s="59" t="s">
        <v>34</v>
      </c>
      <c r="R347" s="57" t="s">
        <v>34</v>
      </c>
      <c r="S347" s="58" t="str">
        <f>IF(ISNA(VLOOKUP($A347,processing!$A:$B,1,0)), "no", "yes")</f>
        <v>yes</v>
      </c>
      <c r="T347" s="58" t="str">
        <f>IF(ISNA(VLOOKUP($A347,outputs!$A:$B,1,0)), "no", "yes")</f>
        <v>yes</v>
      </c>
      <c r="U347" s="58" t="str">
        <f>IF(ISNA(VLOOKUP($A347,accuracy!$A:$B,1,0)), "no", "yes")</f>
        <v>yes</v>
      </c>
      <c r="V347" s="58" t="str">
        <f t="array" ref="V347">INDEX(publications!$A$1:$A$319, MATCH($B347, publications!$B$1:$B$319, 0))</f>
        <v>Livia</v>
      </c>
    </row>
    <row r="348" spans="1:22" ht="13">
      <c r="A348" s="8" t="str">
        <f>CONCATENATE(VLOOKUP($B348,publications!$B:$D,3,0), ".", $C348)</f>
        <v>UZ4K7DVA.8</v>
      </c>
      <c r="B348" s="46" t="s">
        <v>1690</v>
      </c>
      <c r="C348" s="54">
        <f t="shared" si="0"/>
        <v>8</v>
      </c>
      <c r="D348" s="46" t="s">
        <v>1931</v>
      </c>
      <c r="E348" s="46" t="s">
        <v>2480</v>
      </c>
      <c r="F348" s="46" t="s">
        <v>2256</v>
      </c>
      <c r="G348" s="46" t="s">
        <v>2591</v>
      </c>
      <c r="H348" s="46">
        <v>1986</v>
      </c>
      <c r="I348" s="46">
        <v>1986</v>
      </c>
      <c r="J348" s="46" t="s">
        <v>2265</v>
      </c>
      <c r="K348" s="56">
        <v>15000</v>
      </c>
      <c r="L348" s="60" t="s">
        <v>34</v>
      </c>
      <c r="M348" s="56">
        <v>0.3</v>
      </c>
      <c r="N348" s="59" t="s">
        <v>34</v>
      </c>
      <c r="O348" s="59" t="s">
        <v>34</v>
      </c>
      <c r="P348" s="59" t="s">
        <v>34</v>
      </c>
      <c r="Q348" s="59" t="s">
        <v>34</v>
      </c>
      <c r="R348" s="57" t="s">
        <v>34</v>
      </c>
      <c r="S348" s="58" t="str">
        <f>IF(ISNA(VLOOKUP($A348,processing!$A:$B,1,0)), "no", "yes")</f>
        <v>yes</v>
      </c>
      <c r="T348" s="58" t="str">
        <f>IF(ISNA(VLOOKUP($A348,outputs!$A:$B,1,0)), "no", "yes")</f>
        <v>yes</v>
      </c>
      <c r="U348" s="58" t="str">
        <f>IF(ISNA(VLOOKUP($A348,accuracy!$A:$B,1,0)), "no", "yes")</f>
        <v>yes</v>
      </c>
      <c r="V348" s="58" t="str">
        <f t="array" ref="V348">INDEX(publications!$A$1:$A$319, MATCH($B348, publications!$B$1:$B$319, 0))</f>
        <v>Livia</v>
      </c>
    </row>
    <row r="349" spans="1:22" ht="13">
      <c r="A349" s="8" t="str">
        <f>CONCATENATE(VLOOKUP($B349,publications!$B:$D,3,0), ".", $C349)</f>
        <v>UZ4K7DVA.9</v>
      </c>
      <c r="B349" s="46" t="s">
        <v>1690</v>
      </c>
      <c r="C349" s="54">
        <f t="shared" si="0"/>
        <v>9</v>
      </c>
      <c r="D349" s="46" t="s">
        <v>1931</v>
      </c>
      <c r="E349" s="46" t="s">
        <v>2480</v>
      </c>
      <c r="F349" s="46" t="s">
        <v>2256</v>
      </c>
      <c r="G349" s="46" t="s">
        <v>2591</v>
      </c>
      <c r="H349" s="46">
        <v>1990</v>
      </c>
      <c r="I349" s="46">
        <v>1990</v>
      </c>
      <c r="J349" s="46" t="s">
        <v>2265</v>
      </c>
      <c r="K349" s="56">
        <v>15000</v>
      </c>
      <c r="L349" s="60" t="s">
        <v>34</v>
      </c>
      <c r="M349" s="56">
        <v>0.3</v>
      </c>
      <c r="N349" s="59" t="s">
        <v>34</v>
      </c>
      <c r="O349" s="59" t="s">
        <v>34</v>
      </c>
      <c r="P349" s="59" t="s">
        <v>34</v>
      </c>
      <c r="Q349" s="59" t="s">
        <v>34</v>
      </c>
      <c r="R349" s="57" t="s">
        <v>34</v>
      </c>
      <c r="S349" s="58" t="str">
        <f>IF(ISNA(VLOOKUP($A349,processing!$A:$B,1,0)), "no", "yes")</f>
        <v>yes</v>
      </c>
      <c r="T349" s="58" t="str">
        <f>IF(ISNA(VLOOKUP($A349,outputs!$A:$B,1,0)), "no", "yes")</f>
        <v>yes</v>
      </c>
      <c r="U349" s="58" t="str">
        <f>IF(ISNA(VLOOKUP($A349,accuracy!$A:$B,1,0)), "no", "yes")</f>
        <v>yes</v>
      </c>
      <c r="V349" s="58" t="str">
        <f t="array" ref="V349">INDEX(publications!$A$1:$A$319, MATCH($B349, publications!$B$1:$B$319, 0))</f>
        <v>Livia</v>
      </c>
    </row>
    <row r="350" spans="1:22" ht="13">
      <c r="A350" s="8" t="str">
        <f>CONCATENATE(VLOOKUP($B350,publications!$B:$D,3,0), ".", $C350)</f>
        <v>UZ4K7DVA.10</v>
      </c>
      <c r="B350" s="46" t="s">
        <v>1690</v>
      </c>
      <c r="C350" s="54">
        <f t="shared" si="0"/>
        <v>10</v>
      </c>
      <c r="D350" s="46" t="s">
        <v>1931</v>
      </c>
      <c r="E350" s="46" t="s">
        <v>2480</v>
      </c>
      <c r="F350" s="46" t="s">
        <v>2256</v>
      </c>
      <c r="G350" s="46" t="s">
        <v>2591</v>
      </c>
      <c r="H350" s="46">
        <v>1993</v>
      </c>
      <c r="I350" s="46">
        <v>1993</v>
      </c>
      <c r="J350" s="46" t="s">
        <v>2265</v>
      </c>
      <c r="K350" s="56">
        <v>15000</v>
      </c>
      <c r="L350" s="60" t="s">
        <v>34</v>
      </c>
      <c r="M350" s="56">
        <v>0.3</v>
      </c>
      <c r="N350" s="59" t="s">
        <v>34</v>
      </c>
      <c r="O350" s="59" t="s">
        <v>34</v>
      </c>
      <c r="P350" s="59" t="s">
        <v>34</v>
      </c>
      <c r="Q350" s="59" t="s">
        <v>34</v>
      </c>
      <c r="R350" s="57" t="s">
        <v>34</v>
      </c>
      <c r="S350" s="58" t="str">
        <f>IF(ISNA(VLOOKUP($A350,processing!$A:$B,1,0)), "no", "yes")</f>
        <v>yes</v>
      </c>
      <c r="T350" s="58" t="str">
        <f>IF(ISNA(VLOOKUP($A350,outputs!$A:$B,1,0)), "no", "yes")</f>
        <v>yes</v>
      </c>
      <c r="U350" s="58" t="str">
        <f>IF(ISNA(VLOOKUP($A350,accuracy!$A:$B,1,0)), "no", "yes")</f>
        <v>yes</v>
      </c>
      <c r="V350" s="58" t="str">
        <f t="array" ref="V350">INDEX(publications!$A$1:$A$319, MATCH($B350, publications!$B$1:$B$319, 0))</f>
        <v>Livia</v>
      </c>
    </row>
    <row r="351" spans="1:22" ht="13">
      <c r="A351" s="8" t="str">
        <f>CONCATENATE(VLOOKUP($B351,publications!$B:$D,3,0), ".", $C351)</f>
        <v>UZ4K7DVA.11</v>
      </c>
      <c r="B351" s="46" t="s">
        <v>1690</v>
      </c>
      <c r="C351" s="54">
        <f t="shared" si="0"/>
        <v>11</v>
      </c>
      <c r="D351" s="46" t="s">
        <v>1931</v>
      </c>
      <c r="E351" s="46" t="s">
        <v>2480</v>
      </c>
      <c r="F351" s="46" t="s">
        <v>2256</v>
      </c>
      <c r="G351" s="46" t="s">
        <v>2591</v>
      </c>
      <c r="H351" s="46">
        <v>1997</v>
      </c>
      <c r="I351" s="46">
        <v>1997</v>
      </c>
      <c r="J351" s="46" t="s">
        <v>2265</v>
      </c>
      <c r="K351" s="56">
        <v>40000</v>
      </c>
      <c r="L351" s="60" t="s">
        <v>34</v>
      </c>
      <c r="M351" s="56">
        <v>0.3</v>
      </c>
      <c r="N351" s="59" t="s">
        <v>34</v>
      </c>
      <c r="O351" s="59" t="s">
        <v>34</v>
      </c>
      <c r="P351" s="59" t="s">
        <v>34</v>
      </c>
      <c r="Q351" s="59" t="s">
        <v>34</v>
      </c>
      <c r="R351" s="57" t="s">
        <v>34</v>
      </c>
      <c r="S351" s="58" t="str">
        <f>IF(ISNA(VLOOKUP($A351,processing!$A:$B,1,0)), "no", "yes")</f>
        <v>yes</v>
      </c>
      <c r="T351" s="58" t="str">
        <f>IF(ISNA(VLOOKUP($A351,outputs!$A:$B,1,0)), "no", "yes")</f>
        <v>yes</v>
      </c>
      <c r="U351" s="58" t="str">
        <f>IF(ISNA(VLOOKUP($A351,accuracy!$A:$B,1,0)), "no", "yes")</f>
        <v>yes</v>
      </c>
      <c r="V351" s="58" t="str">
        <f t="array" ref="V351">INDEX(publications!$A$1:$A$319, MATCH($B351, publications!$B$1:$B$319, 0))</f>
        <v>Livia</v>
      </c>
    </row>
    <row r="352" spans="1:22" ht="13">
      <c r="A352" s="8" t="str">
        <f>CONCATENATE(VLOOKUP($B352,publications!$B:$D,3,0), ".", $C352)</f>
        <v>WCZUHQVX.1</v>
      </c>
      <c r="B352" s="46" t="s">
        <v>1692</v>
      </c>
      <c r="C352" s="54">
        <f t="shared" si="0"/>
        <v>1</v>
      </c>
      <c r="D352" s="46" t="s">
        <v>1950</v>
      </c>
      <c r="E352" s="46" t="s">
        <v>2296</v>
      </c>
      <c r="F352" s="46" t="s">
        <v>164</v>
      </c>
      <c r="G352" s="46" t="s">
        <v>2297</v>
      </c>
      <c r="H352" s="46">
        <v>1972</v>
      </c>
      <c r="I352" s="46">
        <v>1972</v>
      </c>
      <c r="J352" s="46" t="s">
        <v>2258</v>
      </c>
      <c r="K352" s="56">
        <v>150000</v>
      </c>
      <c r="L352" s="56" t="s">
        <v>2266</v>
      </c>
      <c r="M352" s="56">
        <v>1.8</v>
      </c>
      <c r="N352" s="57" t="s">
        <v>2594</v>
      </c>
      <c r="O352" s="56">
        <v>2400</v>
      </c>
      <c r="P352" s="46" t="s">
        <v>2315</v>
      </c>
      <c r="Q352" s="56">
        <v>2</v>
      </c>
      <c r="R352" s="57" t="s">
        <v>34</v>
      </c>
      <c r="S352" s="58" t="str">
        <f>IF(ISNA(VLOOKUP($A352,processing!$A:$B,1,0)), "no", "yes")</f>
        <v>yes</v>
      </c>
      <c r="T352" s="58" t="str">
        <f>IF(ISNA(VLOOKUP($A352,outputs!$A:$B,1,0)), "no", "yes")</f>
        <v>yes</v>
      </c>
      <c r="U352" s="58" t="str">
        <f>IF(ISNA(VLOOKUP($A352,accuracy!$A:$B,1,0)), "no", "yes")</f>
        <v>yes</v>
      </c>
      <c r="V352" s="58" t="str">
        <f t="array" ref="V352">INDEX(publications!$A$1:$A$319, MATCH($B352, publications!$B$1:$B$319, 0))</f>
        <v>Amaury</v>
      </c>
    </row>
    <row r="353" spans="1:22" ht="13">
      <c r="A353" s="8" t="str">
        <f>CONCATENATE(VLOOKUP($B353,publications!$B:$D,3,0), ".", $C353)</f>
        <v>VAS8PQGQ.1</v>
      </c>
      <c r="B353" s="46" t="s">
        <v>1694</v>
      </c>
      <c r="C353" s="54">
        <f t="shared" si="0"/>
        <v>1</v>
      </c>
      <c r="D353" s="46" t="s">
        <v>1931</v>
      </c>
      <c r="E353" s="46" t="s">
        <v>2305</v>
      </c>
      <c r="F353" s="46" t="s">
        <v>22</v>
      </c>
      <c r="G353" s="46" t="s">
        <v>2306</v>
      </c>
      <c r="H353" s="46">
        <v>1954</v>
      </c>
      <c r="I353" s="46">
        <v>1954</v>
      </c>
      <c r="J353" s="46" t="s">
        <v>2265</v>
      </c>
      <c r="K353" s="56">
        <v>33000</v>
      </c>
      <c r="L353" s="60" t="s">
        <v>34</v>
      </c>
      <c r="M353" s="56">
        <v>0.32</v>
      </c>
      <c r="N353" s="57" t="s">
        <v>34</v>
      </c>
      <c r="O353" s="56">
        <v>2400</v>
      </c>
      <c r="P353" s="46" t="s">
        <v>2315</v>
      </c>
      <c r="Q353" s="57" t="s">
        <v>34</v>
      </c>
      <c r="R353" s="46" t="s">
        <v>2595</v>
      </c>
      <c r="S353" s="58" t="str">
        <f>IF(ISNA(VLOOKUP($A353,processing!$A:$B,1,0)), "no", "yes")</f>
        <v>yes</v>
      </c>
      <c r="T353" s="58" t="str">
        <f>IF(ISNA(VLOOKUP($A353,outputs!$A:$B,1,0)), "no", "yes")</f>
        <v>yes</v>
      </c>
      <c r="U353" s="58" t="str">
        <f>IF(ISNA(VLOOKUP($A353,accuracy!$A:$B,1,0)), "no", "yes")</f>
        <v>yes</v>
      </c>
      <c r="V353" s="58" t="str">
        <f t="array" ref="V353">INDEX(publications!$A$1:$A$319, MATCH($B353, publications!$B$1:$B$319, 0))</f>
        <v>Livia</v>
      </c>
    </row>
    <row r="354" spans="1:22" ht="13">
      <c r="A354" s="8" t="str">
        <f>CONCATENATE(VLOOKUP($B354,publications!$B:$D,3,0), ".", $C354)</f>
        <v>HRXNERQE.1</v>
      </c>
      <c r="B354" s="46" t="s">
        <v>1696</v>
      </c>
      <c r="C354" s="54">
        <f t="shared" si="0"/>
        <v>1</v>
      </c>
      <c r="D354" s="46" t="s">
        <v>1931</v>
      </c>
      <c r="E354" s="46" t="s">
        <v>2273</v>
      </c>
      <c r="F354" s="46" t="s">
        <v>2256</v>
      </c>
      <c r="G354" s="46" t="s">
        <v>2596</v>
      </c>
      <c r="H354" s="46">
        <v>1945</v>
      </c>
      <c r="I354" s="46">
        <v>1945</v>
      </c>
      <c r="J354" s="46" t="s">
        <v>2291</v>
      </c>
      <c r="K354" s="56" t="s">
        <v>34</v>
      </c>
      <c r="L354" s="56" t="s">
        <v>34</v>
      </c>
      <c r="M354" s="56">
        <v>0.5</v>
      </c>
      <c r="N354" s="88" t="s">
        <v>2558</v>
      </c>
      <c r="O354" s="56">
        <v>1200</v>
      </c>
      <c r="P354" s="46" t="s">
        <v>2315</v>
      </c>
      <c r="Q354" s="56">
        <v>20</v>
      </c>
      <c r="R354" s="57" t="s">
        <v>34</v>
      </c>
      <c r="S354" s="58" t="str">
        <f>IF(ISNA(VLOOKUP($A354,processing!$A:$B,1,0)), "no", "yes")</f>
        <v>yes</v>
      </c>
      <c r="T354" s="58" t="str">
        <f>IF(ISNA(VLOOKUP($A354,outputs!$A:$B,1,0)), "no", "yes")</f>
        <v>yes</v>
      </c>
      <c r="U354" s="58" t="str">
        <f>IF(ISNA(VLOOKUP($A354,accuracy!$A:$B,1,0)), "no", "yes")</f>
        <v>yes</v>
      </c>
      <c r="V354" s="58" t="str">
        <f t="array" ref="V354">INDEX(publications!$A$1:$A$319, MATCH($B354, publications!$B$1:$B$319, 0))</f>
        <v>Amaury</v>
      </c>
    </row>
    <row r="355" spans="1:22" ht="13">
      <c r="A355" s="8" t="str">
        <f>CONCATENATE(VLOOKUP($B355,publications!$B:$D,3,0), ".", $C355)</f>
        <v>HRXNERQE.2</v>
      </c>
      <c r="B355" s="46" t="s">
        <v>1696</v>
      </c>
      <c r="C355" s="54">
        <f t="shared" si="0"/>
        <v>2</v>
      </c>
      <c r="D355" s="46" t="s">
        <v>1950</v>
      </c>
      <c r="E355" s="46" t="s">
        <v>2296</v>
      </c>
      <c r="F355" s="46" t="s">
        <v>164</v>
      </c>
      <c r="G355" s="46" t="s">
        <v>2297</v>
      </c>
      <c r="H355" s="46">
        <v>1978</v>
      </c>
      <c r="I355" s="46">
        <v>1978</v>
      </c>
      <c r="J355" s="46" t="s">
        <v>2258</v>
      </c>
      <c r="K355" s="56" t="s">
        <v>34</v>
      </c>
      <c r="L355" s="56" t="s">
        <v>34</v>
      </c>
      <c r="M355" s="56">
        <v>6</v>
      </c>
      <c r="N355" s="88" t="s">
        <v>34</v>
      </c>
      <c r="O355" s="56">
        <v>7</v>
      </c>
      <c r="P355" s="46" t="s">
        <v>2260</v>
      </c>
      <c r="Q355" s="56">
        <v>4</v>
      </c>
      <c r="R355" s="46" t="s">
        <v>2597</v>
      </c>
      <c r="S355" s="58" t="str">
        <f>IF(ISNA(VLOOKUP($A355,processing!$A:$B,1,0)), "no", "yes")</f>
        <v>yes</v>
      </c>
      <c r="T355" s="58" t="str">
        <f>IF(ISNA(VLOOKUP($A355,outputs!$A:$B,1,0)), "no", "yes")</f>
        <v>yes</v>
      </c>
      <c r="U355" s="58" t="str">
        <f>IF(ISNA(VLOOKUP($A355,accuracy!$A:$B,1,0)), "no", "yes")</f>
        <v>yes</v>
      </c>
      <c r="V355" s="58" t="str">
        <f t="array" ref="V355">INDEX(publications!$A$1:$A$319, MATCH($B355, publications!$B$1:$B$319, 0))</f>
        <v>Amaury</v>
      </c>
    </row>
    <row r="356" spans="1:22" ht="13">
      <c r="A356" s="8" t="str">
        <f>CONCATENATE(VLOOKUP($B356,publications!$B:$D,3,0), ".", $C356)</f>
        <v>RCSSD3W5.1</v>
      </c>
      <c r="B356" s="46" t="s">
        <v>1698</v>
      </c>
      <c r="C356" s="54">
        <f t="shared" si="0"/>
        <v>1</v>
      </c>
      <c r="D356" s="46" t="s">
        <v>1931</v>
      </c>
      <c r="E356" s="46" t="s">
        <v>2305</v>
      </c>
      <c r="F356" s="46" t="s">
        <v>2256</v>
      </c>
      <c r="G356" s="46" t="s">
        <v>2306</v>
      </c>
      <c r="H356" s="46">
        <v>1941</v>
      </c>
      <c r="I356" s="46">
        <v>1941</v>
      </c>
      <c r="J356" s="46" t="s">
        <v>2258</v>
      </c>
      <c r="K356" s="56">
        <v>3200</v>
      </c>
      <c r="L356" s="60" t="s">
        <v>34</v>
      </c>
      <c r="M356" s="59" t="s">
        <v>34</v>
      </c>
      <c r="N356" s="61" t="s">
        <v>2259</v>
      </c>
      <c r="O356" s="56">
        <v>2500</v>
      </c>
      <c r="P356" s="46" t="s">
        <v>2315</v>
      </c>
      <c r="Q356" s="57" t="s">
        <v>34</v>
      </c>
      <c r="R356" s="57" t="s">
        <v>34</v>
      </c>
      <c r="S356" s="58" t="str">
        <f>IF(ISNA(VLOOKUP($A356,processing!$A:$B,1,0)), "no", "yes")</f>
        <v>yes</v>
      </c>
      <c r="T356" s="58" t="str">
        <f>IF(ISNA(VLOOKUP($A356,outputs!$A:$B,1,0)), "no", "yes")</f>
        <v>yes</v>
      </c>
      <c r="U356" s="58" t="str">
        <f>IF(ISNA(VLOOKUP($A356,accuracy!$A:$B,1,0)), "no", "yes")</f>
        <v>yes</v>
      </c>
      <c r="V356" s="58" t="str">
        <f t="array" ref="V356">INDEX(publications!$A$1:$A$319, MATCH($B356, publications!$B$1:$B$319, 0))</f>
        <v>Amaury</v>
      </c>
    </row>
    <row r="357" spans="1:22" ht="13">
      <c r="A357" s="8" t="str">
        <f>CONCATENATE(VLOOKUP($B357,publications!$B:$D,3,0), ".", $C357)</f>
        <v>RCSSD3W5.2</v>
      </c>
      <c r="B357" s="45" t="s">
        <v>1698</v>
      </c>
      <c r="C357" s="54">
        <f t="shared" si="0"/>
        <v>2</v>
      </c>
      <c r="D357" s="46" t="s">
        <v>1931</v>
      </c>
      <c r="E357" s="46" t="s">
        <v>2305</v>
      </c>
      <c r="F357" s="46" t="s">
        <v>2256</v>
      </c>
      <c r="G357" s="46" t="s">
        <v>2306</v>
      </c>
      <c r="H357" s="46">
        <v>1955</v>
      </c>
      <c r="I357" s="46">
        <v>1955</v>
      </c>
      <c r="J357" s="46" t="s">
        <v>2258</v>
      </c>
      <c r="K357" s="56">
        <v>6000</v>
      </c>
      <c r="L357" s="60" t="s">
        <v>34</v>
      </c>
      <c r="M357" s="57" t="s">
        <v>34</v>
      </c>
      <c r="N357" s="61" t="s">
        <v>2271</v>
      </c>
      <c r="O357" s="56">
        <v>2500</v>
      </c>
      <c r="P357" s="46" t="s">
        <v>2315</v>
      </c>
      <c r="Q357" s="57" t="s">
        <v>34</v>
      </c>
      <c r="R357" s="57" t="s">
        <v>34</v>
      </c>
      <c r="S357" s="58" t="str">
        <f>IF(ISNA(VLOOKUP($A357,processing!$A:$B,1,0)), "no", "yes")</f>
        <v>yes</v>
      </c>
      <c r="T357" s="58" t="str">
        <f>IF(ISNA(VLOOKUP($A357,outputs!$A:$B,1,0)), "no", "yes")</f>
        <v>yes</v>
      </c>
      <c r="U357" s="58" t="str">
        <f>IF(ISNA(VLOOKUP($A357,accuracy!$A:$B,1,0)), "no", "yes")</f>
        <v>yes</v>
      </c>
      <c r="V357" s="58" t="str">
        <f t="array" ref="V357">INDEX(publications!$A$1:$A$319, MATCH($B357, publications!$B$1:$B$319, 0))</f>
        <v>Amaury</v>
      </c>
    </row>
    <row r="358" spans="1:22" ht="13">
      <c r="A358" s="8" t="str">
        <f>CONCATENATE(VLOOKUP($B358,publications!$B:$D,3,0), ".", $C358)</f>
        <v>RCSSD3W5.3</v>
      </c>
      <c r="B358" s="45" t="s">
        <v>1698</v>
      </c>
      <c r="C358" s="54">
        <f t="shared" si="0"/>
        <v>3</v>
      </c>
      <c r="D358" s="46" t="s">
        <v>1931</v>
      </c>
      <c r="E358" s="46" t="s">
        <v>2305</v>
      </c>
      <c r="F358" s="46" t="s">
        <v>2256</v>
      </c>
      <c r="G358" s="46" t="s">
        <v>2306</v>
      </c>
      <c r="H358" s="46">
        <v>1975</v>
      </c>
      <c r="I358" s="46">
        <v>1975</v>
      </c>
      <c r="J358" s="46" t="s">
        <v>2258</v>
      </c>
      <c r="K358" s="56">
        <v>2500</v>
      </c>
      <c r="L358" s="60" t="s">
        <v>34</v>
      </c>
      <c r="M358" s="57" t="s">
        <v>34</v>
      </c>
      <c r="N358" s="61" t="s">
        <v>2323</v>
      </c>
      <c r="O358" s="56">
        <v>2500</v>
      </c>
      <c r="P358" s="46" t="s">
        <v>2315</v>
      </c>
      <c r="Q358" s="57" t="s">
        <v>34</v>
      </c>
      <c r="R358" s="57" t="s">
        <v>34</v>
      </c>
      <c r="S358" s="58" t="str">
        <f>IF(ISNA(VLOOKUP($A358,processing!$A:$B,1,0)), "no", "yes")</f>
        <v>yes</v>
      </c>
      <c r="T358" s="58" t="str">
        <f>IF(ISNA(VLOOKUP($A358,outputs!$A:$B,1,0)), "no", "yes")</f>
        <v>yes</v>
      </c>
      <c r="U358" s="58" t="str">
        <f>IF(ISNA(VLOOKUP($A358,accuracy!$A:$B,1,0)), "no", "yes")</f>
        <v>yes</v>
      </c>
      <c r="V358" s="58" t="str">
        <f t="array" ref="V358">INDEX(publications!$A$1:$A$319, MATCH($B358, publications!$B$1:$B$319, 0))</f>
        <v>Amaury</v>
      </c>
    </row>
    <row r="359" spans="1:22" ht="13">
      <c r="A359" s="8" t="str">
        <f>CONCATENATE(VLOOKUP($B359,publications!$B:$D,3,0), ".", $C359)</f>
        <v>RCSSD3W5.4</v>
      </c>
      <c r="B359" s="45" t="s">
        <v>1698</v>
      </c>
      <c r="C359" s="54">
        <f t="shared" si="0"/>
        <v>4</v>
      </c>
      <c r="D359" s="46" t="s">
        <v>1931</v>
      </c>
      <c r="E359" s="46" t="s">
        <v>2305</v>
      </c>
      <c r="F359" s="46" t="s">
        <v>2256</v>
      </c>
      <c r="G359" s="46" t="s">
        <v>2306</v>
      </c>
      <c r="H359" s="46">
        <v>1992</v>
      </c>
      <c r="I359" s="46">
        <v>1992</v>
      </c>
      <c r="J359" s="46" t="s">
        <v>2258</v>
      </c>
      <c r="K359" s="56">
        <v>6070</v>
      </c>
      <c r="L359" s="60" t="s">
        <v>34</v>
      </c>
      <c r="M359" s="57" t="s">
        <v>34</v>
      </c>
      <c r="N359" s="61" t="s">
        <v>2362</v>
      </c>
      <c r="O359" s="56">
        <v>2500</v>
      </c>
      <c r="P359" s="46" t="s">
        <v>2315</v>
      </c>
      <c r="Q359" s="57" t="s">
        <v>34</v>
      </c>
      <c r="R359" s="57" t="s">
        <v>34</v>
      </c>
      <c r="S359" s="58" t="str">
        <f>IF(ISNA(VLOOKUP($A359,processing!$A:$B,1,0)), "no", "yes")</f>
        <v>yes</v>
      </c>
      <c r="T359" s="58" t="str">
        <f>IF(ISNA(VLOOKUP($A359,outputs!$A:$B,1,0)), "no", "yes")</f>
        <v>yes</v>
      </c>
      <c r="U359" s="58" t="str">
        <f>IF(ISNA(VLOOKUP($A359,accuracy!$A:$B,1,0)), "no", "yes")</f>
        <v>yes</v>
      </c>
      <c r="V359" s="58" t="str">
        <f t="array" ref="V359">INDEX(publications!$A$1:$A$319, MATCH($B359, publications!$B$1:$B$319, 0))</f>
        <v>Amaury</v>
      </c>
    </row>
    <row r="360" spans="1:22" ht="13">
      <c r="A360" s="8" t="str">
        <f>CONCATENATE(VLOOKUP($B360,publications!$B:$D,3,0), ".", $C360)</f>
        <v>FYPPE3AR.1</v>
      </c>
      <c r="B360" s="46" t="s">
        <v>1700</v>
      </c>
      <c r="C360" s="54">
        <f t="shared" si="0"/>
        <v>1</v>
      </c>
      <c r="D360" s="46" t="s">
        <v>1931</v>
      </c>
      <c r="E360" s="46" t="s">
        <v>34</v>
      </c>
      <c r="F360" s="46" t="s">
        <v>2256</v>
      </c>
      <c r="G360" s="46" t="s">
        <v>34</v>
      </c>
      <c r="H360" s="46">
        <v>1967</v>
      </c>
      <c r="I360" s="46">
        <v>1967</v>
      </c>
      <c r="J360" s="46" t="s">
        <v>2265</v>
      </c>
      <c r="K360" s="56" t="s">
        <v>34</v>
      </c>
      <c r="L360" s="60" t="s">
        <v>34</v>
      </c>
      <c r="M360" s="57" t="s">
        <v>34</v>
      </c>
      <c r="N360" s="57" t="s">
        <v>34</v>
      </c>
      <c r="O360" s="56">
        <v>2400</v>
      </c>
      <c r="P360" s="46" t="s">
        <v>2315</v>
      </c>
      <c r="Q360" s="57" t="s">
        <v>34</v>
      </c>
      <c r="R360" s="46" t="s">
        <v>2598</v>
      </c>
      <c r="S360" s="58" t="str">
        <f>IF(ISNA(VLOOKUP($A360,processing!$A:$B,1,0)), "no", "yes")</f>
        <v>yes</v>
      </c>
      <c r="T360" s="58" t="str">
        <f>IF(ISNA(VLOOKUP($A360,outputs!$A:$B,1,0)), "no", "yes")</f>
        <v>yes</v>
      </c>
      <c r="U360" s="58" t="str">
        <f>IF(ISNA(VLOOKUP($A360,accuracy!$A:$B,1,0)), "no", "yes")</f>
        <v>yes</v>
      </c>
      <c r="V360" s="58" t="str">
        <f t="array" ref="V360">INDEX(publications!$A$1:$A$319, MATCH($B360, publications!$B$1:$B$319, 0))</f>
        <v>Livia</v>
      </c>
    </row>
    <row r="361" spans="1:22" ht="13">
      <c r="A361" s="8" t="str">
        <f>CONCATENATE(VLOOKUP($B361,publications!$B:$D,3,0), ".", $C361)</f>
        <v>FYPPE3AR.2</v>
      </c>
      <c r="B361" s="46" t="s">
        <v>1700</v>
      </c>
      <c r="C361" s="54">
        <f t="shared" si="0"/>
        <v>2</v>
      </c>
      <c r="D361" s="46" t="s">
        <v>1931</v>
      </c>
      <c r="E361" s="46" t="s">
        <v>34</v>
      </c>
      <c r="F361" s="46" t="s">
        <v>2256</v>
      </c>
      <c r="G361" s="46" t="s">
        <v>34</v>
      </c>
      <c r="H361" s="46">
        <v>1968</v>
      </c>
      <c r="I361" s="46">
        <v>1968</v>
      </c>
      <c r="J361" s="46" t="s">
        <v>2265</v>
      </c>
      <c r="K361" s="56" t="s">
        <v>34</v>
      </c>
      <c r="L361" s="60" t="s">
        <v>34</v>
      </c>
      <c r="M361" s="57" t="s">
        <v>34</v>
      </c>
      <c r="N361" s="57" t="s">
        <v>34</v>
      </c>
      <c r="O361" s="56">
        <v>2400</v>
      </c>
      <c r="P361" s="46" t="s">
        <v>2315</v>
      </c>
      <c r="Q361" s="57" t="s">
        <v>34</v>
      </c>
      <c r="R361" s="46" t="s">
        <v>2599</v>
      </c>
      <c r="S361" s="58" t="str">
        <f>IF(ISNA(VLOOKUP($A361,processing!$A:$B,1,0)), "no", "yes")</f>
        <v>yes</v>
      </c>
      <c r="T361" s="58" t="str">
        <f>IF(ISNA(VLOOKUP($A361,outputs!$A:$B,1,0)), "no", "yes")</f>
        <v>yes</v>
      </c>
      <c r="U361" s="58" t="str">
        <f>IF(ISNA(VLOOKUP($A361,accuracy!$A:$B,1,0)), "no", "yes")</f>
        <v>yes</v>
      </c>
      <c r="V361" s="58" t="str">
        <f t="array" ref="V361">INDEX(publications!$A$1:$A$319, MATCH($B361, publications!$B$1:$B$319, 0))</f>
        <v>Livia</v>
      </c>
    </row>
    <row r="362" spans="1:22" ht="13">
      <c r="A362" s="8" t="str">
        <f>CONCATENATE(VLOOKUP($B362,publications!$B:$D,3,0), ".", $C362)</f>
        <v>FYPPE3AR.3</v>
      </c>
      <c r="B362" s="46" t="s">
        <v>1700</v>
      </c>
      <c r="C362" s="54">
        <f t="shared" si="0"/>
        <v>3</v>
      </c>
      <c r="D362" s="46" t="s">
        <v>1931</v>
      </c>
      <c r="E362" s="46" t="s">
        <v>34</v>
      </c>
      <c r="F362" s="46" t="s">
        <v>2256</v>
      </c>
      <c r="G362" s="46" t="s">
        <v>34</v>
      </c>
      <c r="H362" s="46">
        <v>1976</v>
      </c>
      <c r="I362" s="46">
        <v>1976</v>
      </c>
      <c r="J362" s="46" t="s">
        <v>2265</v>
      </c>
      <c r="K362" s="56" t="s">
        <v>34</v>
      </c>
      <c r="L362" s="60" t="s">
        <v>34</v>
      </c>
      <c r="M362" s="57" t="s">
        <v>34</v>
      </c>
      <c r="N362" s="57" t="s">
        <v>34</v>
      </c>
      <c r="O362" s="56">
        <v>2400</v>
      </c>
      <c r="P362" s="46" t="s">
        <v>2315</v>
      </c>
      <c r="Q362" s="57" t="s">
        <v>34</v>
      </c>
      <c r="R362" s="46" t="s">
        <v>2599</v>
      </c>
      <c r="S362" s="58" t="str">
        <f>IF(ISNA(VLOOKUP($A362,processing!$A:$B,1,0)), "no", "yes")</f>
        <v>yes</v>
      </c>
      <c r="T362" s="58" t="str">
        <f>IF(ISNA(VLOOKUP($A362,outputs!$A:$B,1,0)), "no", "yes")</f>
        <v>yes</v>
      </c>
      <c r="U362" s="58" t="str">
        <f>IF(ISNA(VLOOKUP($A362,accuracy!$A:$B,1,0)), "no", "yes")</f>
        <v>yes</v>
      </c>
      <c r="V362" s="58" t="str">
        <f t="array" ref="V362">INDEX(publications!$A$1:$A$319, MATCH($B362, publications!$B$1:$B$319, 0))</f>
        <v>Livia</v>
      </c>
    </row>
    <row r="363" spans="1:22" ht="13">
      <c r="A363" s="8" t="str">
        <f>CONCATENATE(VLOOKUP($B363,publications!$B:$D,3,0), ".", $C363)</f>
        <v>FYPPE3AR.4</v>
      </c>
      <c r="B363" s="46" t="s">
        <v>1700</v>
      </c>
      <c r="C363" s="54">
        <f t="shared" si="0"/>
        <v>4</v>
      </c>
      <c r="D363" s="46" t="s">
        <v>1931</v>
      </c>
      <c r="E363" s="46" t="s">
        <v>34</v>
      </c>
      <c r="F363" s="46" t="s">
        <v>2256</v>
      </c>
      <c r="G363" s="46" t="s">
        <v>34</v>
      </c>
      <c r="H363" s="46">
        <v>1977</v>
      </c>
      <c r="I363" s="46">
        <v>1977</v>
      </c>
      <c r="J363" s="46" t="s">
        <v>2265</v>
      </c>
      <c r="K363" s="56" t="s">
        <v>34</v>
      </c>
      <c r="L363" s="60" t="s">
        <v>34</v>
      </c>
      <c r="M363" s="57" t="s">
        <v>34</v>
      </c>
      <c r="N363" s="57" t="s">
        <v>34</v>
      </c>
      <c r="O363" s="56">
        <v>2400</v>
      </c>
      <c r="P363" s="46" t="s">
        <v>2315</v>
      </c>
      <c r="Q363" s="57" t="s">
        <v>34</v>
      </c>
      <c r="R363" s="46" t="s">
        <v>2599</v>
      </c>
      <c r="S363" s="58" t="str">
        <f>IF(ISNA(VLOOKUP($A363,processing!$A:$B,1,0)), "no", "yes")</f>
        <v>yes</v>
      </c>
      <c r="T363" s="58" t="str">
        <f>IF(ISNA(VLOOKUP($A363,outputs!$A:$B,1,0)), "no", "yes")</f>
        <v>yes</v>
      </c>
      <c r="U363" s="58" t="str">
        <f>IF(ISNA(VLOOKUP($A363,accuracy!$A:$B,1,0)), "no", "yes")</f>
        <v>yes</v>
      </c>
      <c r="V363" s="58" t="str">
        <f t="array" ref="V363">INDEX(publications!$A$1:$A$319, MATCH($B363, publications!$B$1:$B$319, 0))</f>
        <v>Livia</v>
      </c>
    </row>
    <row r="364" spans="1:22" ht="13">
      <c r="A364" s="8" t="str">
        <f>CONCATENATE(VLOOKUP($B364,publications!$B:$D,3,0), ".", $C364)</f>
        <v>FYPPE3AR.5</v>
      </c>
      <c r="B364" s="46" t="s">
        <v>1700</v>
      </c>
      <c r="C364" s="54">
        <f t="shared" si="0"/>
        <v>5</v>
      </c>
      <c r="D364" s="46" t="s">
        <v>1931</v>
      </c>
      <c r="E364" s="46" t="s">
        <v>34</v>
      </c>
      <c r="F364" s="46" t="s">
        <v>2256</v>
      </c>
      <c r="G364" s="46" t="s">
        <v>34</v>
      </c>
      <c r="H364" s="46">
        <v>1982</v>
      </c>
      <c r="I364" s="46">
        <v>1982</v>
      </c>
      <c r="J364" s="46" t="s">
        <v>2265</v>
      </c>
      <c r="K364" s="56" t="s">
        <v>34</v>
      </c>
      <c r="L364" s="60" t="s">
        <v>34</v>
      </c>
      <c r="M364" s="57" t="s">
        <v>34</v>
      </c>
      <c r="N364" s="57" t="s">
        <v>34</v>
      </c>
      <c r="O364" s="56">
        <v>2400</v>
      </c>
      <c r="P364" s="46" t="s">
        <v>2315</v>
      </c>
      <c r="Q364" s="57" t="s">
        <v>34</v>
      </c>
      <c r="R364" s="46" t="s">
        <v>2600</v>
      </c>
      <c r="S364" s="58" t="str">
        <f>IF(ISNA(VLOOKUP($A364,processing!$A:$B,1,0)), "no", "yes")</f>
        <v>yes</v>
      </c>
      <c r="T364" s="58" t="str">
        <f>IF(ISNA(VLOOKUP($A364,outputs!$A:$B,1,0)), "no", "yes")</f>
        <v>yes</v>
      </c>
      <c r="U364" s="58" t="str">
        <f>IF(ISNA(VLOOKUP($A364,accuracy!$A:$B,1,0)), "no", "yes")</f>
        <v>yes</v>
      </c>
      <c r="V364" s="58" t="str">
        <f t="array" ref="V364">INDEX(publications!$A$1:$A$319, MATCH($B364, publications!$B$1:$B$319, 0))</f>
        <v>Livia</v>
      </c>
    </row>
    <row r="365" spans="1:22" ht="13">
      <c r="A365" s="8" t="str">
        <f>CONCATENATE(VLOOKUP($B365,publications!$B:$D,3,0), ".", $C365)</f>
        <v>FYPPE3AR.6</v>
      </c>
      <c r="B365" s="46" t="s">
        <v>1700</v>
      </c>
      <c r="C365" s="54">
        <f t="shared" si="0"/>
        <v>6</v>
      </c>
      <c r="D365" s="46" t="s">
        <v>1931</v>
      </c>
      <c r="E365" s="46" t="s">
        <v>34</v>
      </c>
      <c r="F365" s="46" t="s">
        <v>2256</v>
      </c>
      <c r="G365" s="46" t="s">
        <v>34</v>
      </c>
      <c r="H365" s="46">
        <v>1994</v>
      </c>
      <c r="I365" s="46">
        <v>1994</v>
      </c>
      <c r="J365" s="46" t="s">
        <v>2265</v>
      </c>
      <c r="K365" s="56" t="s">
        <v>34</v>
      </c>
      <c r="L365" s="60" t="s">
        <v>34</v>
      </c>
      <c r="M365" s="57" t="s">
        <v>34</v>
      </c>
      <c r="N365" s="57" t="s">
        <v>34</v>
      </c>
      <c r="O365" s="56">
        <v>2400</v>
      </c>
      <c r="P365" s="46" t="s">
        <v>2315</v>
      </c>
      <c r="Q365" s="57" t="s">
        <v>34</v>
      </c>
      <c r="R365" s="46" t="s">
        <v>2600</v>
      </c>
      <c r="S365" s="58" t="str">
        <f>IF(ISNA(VLOOKUP($A365,processing!$A:$B,1,0)), "no", "yes")</f>
        <v>yes</v>
      </c>
      <c r="T365" s="58" t="str">
        <f>IF(ISNA(VLOOKUP($A365,outputs!$A:$B,1,0)), "no", "yes")</f>
        <v>yes</v>
      </c>
      <c r="U365" s="58" t="str">
        <f>IF(ISNA(VLOOKUP($A365,accuracy!$A:$B,1,0)), "no", "yes")</f>
        <v>yes</v>
      </c>
      <c r="V365" s="58" t="str">
        <f t="array" ref="V365">INDEX(publications!$A$1:$A$319, MATCH($B365, publications!$B$1:$B$319, 0))</f>
        <v>Livia</v>
      </c>
    </row>
    <row r="366" spans="1:22" ht="13">
      <c r="A366" s="8" t="str">
        <f>CONCATENATE(VLOOKUP($B366,publications!$B:$D,3,0), ".", $C366)</f>
        <v>FYPPE3AR.7</v>
      </c>
      <c r="B366" s="46" t="s">
        <v>1700</v>
      </c>
      <c r="C366" s="54">
        <f t="shared" si="0"/>
        <v>7</v>
      </c>
      <c r="D366" s="46" t="s">
        <v>1931</v>
      </c>
      <c r="E366" s="46" t="s">
        <v>34</v>
      </c>
      <c r="F366" s="46" t="s">
        <v>2256</v>
      </c>
      <c r="G366" s="46" t="s">
        <v>34</v>
      </c>
      <c r="H366" s="46">
        <v>2006</v>
      </c>
      <c r="I366" s="46">
        <v>2006</v>
      </c>
      <c r="J366" s="46" t="s">
        <v>2265</v>
      </c>
      <c r="K366" s="56" t="s">
        <v>34</v>
      </c>
      <c r="L366" s="60" t="s">
        <v>34</v>
      </c>
      <c r="M366" s="57" t="s">
        <v>34</v>
      </c>
      <c r="N366" s="57" t="s">
        <v>34</v>
      </c>
      <c r="O366" s="56">
        <v>2400</v>
      </c>
      <c r="P366" s="46" t="s">
        <v>2315</v>
      </c>
      <c r="Q366" s="57" t="s">
        <v>34</v>
      </c>
      <c r="R366" s="46" t="s">
        <v>2601</v>
      </c>
      <c r="S366" s="58" t="str">
        <f>IF(ISNA(VLOOKUP($A366,processing!$A:$B,1,0)), "no", "yes")</f>
        <v>yes</v>
      </c>
      <c r="T366" s="58" t="str">
        <f>IF(ISNA(VLOOKUP($A366,outputs!$A:$B,1,0)), "no", "yes")</f>
        <v>yes</v>
      </c>
      <c r="U366" s="58" t="str">
        <f>IF(ISNA(VLOOKUP($A366,accuracy!$A:$B,1,0)), "no", "yes")</f>
        <v>yes</v>
      </c>
      <c r="V366" s="58" t="str">
        <f t="array" ref="V366">INDEX(publications!$A$1:$A$319, MATCH($B366, publications!$B$1:$B$319, 0))</f>
        <v>Livia</v>
      </c>
    </row>
    <row r="367" spans="1:22" ht="13">
      <c r="A367" s="8" t="str">
        <f>CONCATENATE(VLOOKUP($B367,publications!$B:$D,3,0), ".", $C367)</f>
        <v>FYPPE3AR.8</v>
      </c>
      <c r="B367" s="46" t="s">
        <v>1700</v>
      </c>
      <c r="C367" s="54">
        <f t="shared" si="0"/>
        <v>8</v>
      </c>
      <c r="D367" s="46" t="s">
        <v>1931</v>
      </c>
      <c r="E367" s="46" t="s">
        <v>34</v>
      </c>
      <c r="F367" s="46" t="s">
        <v>2256</v>
      </c>
      <c r="G367" s="46" t="s">
        <v>34</v>
      </c>
      <c r="H367" s="46">
        <v>2013</v>
      </c>
      <c r="I367" s="46">
        <v>2013</v>
      </c>
      <c r="J367" s="46" t="s">
        <v>2265</v>
      </c>
      <c r="K367" s="56" t="s">
        <v>34</v>
      </c>
      <c r="L367" s="60" t="s">
        <v>34</v>
      </c>
      <c r="M367" s="57" t="s">
        <v>34</v>
      </c>
      <c r="N367" s="57" t="s">
        <v>34</v>
      </c>
      <c r="O367" s="56">
        <v>2400</v>
      </c>
      <c r="P367" s="46" t="s">
        <v>2315</v>
      </c>
      <c r="Q367" s="57" t="s">
        <v>34</v>
      </c>
      <c r="R367" s="46" t="s">
        <v>2601</v>
      </c>
      <c r="S367" s="58" t="str">
        <f>IF(ISNA(VLOOKUP($A367,processing!$A:$B,1,0)), "no", "yes")</f>
        <v>yes</v>
      </c>
      <c r="T367" s="58" t="str">
        <f>IF(ISNA(VLOOKUP($A367,outputs!$A:$B,1,0)), "no", "yes")</f>
        <v>yes</v>
      </c>
      <c r="U367" s="58" t="str">
        <f>IF(ISNA(VLOOKUP($A367,accuracy!$A:$B,1,0)), "no", "yes")</f>
        <v>yes</v>
      </c>
      <c r="V367" s="58" t="str">
        <f t="array" ref="V367">INDEX(publications!$A$1:$A$319, MATCH($B367, publications!$B$1:$B$319, 0))</f>
        <v>Livia</v>
      </c>
    </row>
    <row r="368" spans="1:22" ht="13">
      <c r="A368" s="8" t="str">
        <f>CONCATENATE(VLOOKUP($B368,publications!$B:$D,3,0), ".", $C368)</f>
        <v>JPQS9JXB.1</v>
      </c>
      <c r="B368" s="46" t="s">
        <v>1702</v>
      </c>
      <c r="C368" s="54">
        <f t="shared" si="0"/>
        <v>1</v>
      </c>
      <c r="D368" s="46" t="s">
        <v>1950</v>
      </c>
      <c r="E368" s="46" t="s">
        <v>2296</v>
      </c>
      <c r="F368" s="46" t="s">
        <v>164</v>
      </c>
      <c r="G368" s="46" t="s">
        <v>2297</v>
      </c>
      <c r="H368" s="46">
        <v>1970</v>
      </c>
      <c r="I368" s="46">
        <v>1970</v>
      </c>
      <c r="J368" s="46" t="s">
        <v>2258</v>
      </c>
      <c r="K368" s="56" t="s">
        <v>34</v>
      </c>
      <c r="L368" s="60" t="s">
        <v>34</v>
      </c>
      <c r="M368" s="56">
        <v>2.7</v>
      </c>
      <c r="N368" s="57" t="s">
        <v>34</v>
      </c>
      <c r="O368" s="56">
        <v>7</v>
      </c>
      <c r="P368" s="46" t="s">
        <v>2260</v>
      </c>
      <c r="Q368" s="56">
        <v>2</v>
      </c>
      <c r="R368" s="57" t="s">
        <v>34</v>
      </c>
      <c r="S368" s="58" t="str">
        <f>IF(ISNA(VLOOKUP($A368,processing!$A:$B,1,0)), "no", "yes")</f>
        <v>yes</v>
      </c>
      <c r="T368" s="58" t="str">
        <f>IF(ISNA(VLOOKUP($A368,outputs!$A:$B,1,0)), "no", "yes")</f>
        <v>yes</v>
      </c>
      <c r="U368" s="58" t="str">
        <f>IF(ISNA(VLOOKUP($A368,accuracy!$A:$B,1,0)), "no", "yes")</f>
        <v>yes</v>
      </c>
      <c r="V368" s="58" t="str">
        <f t="array" ref="V368">INDEX(publications!$A$1:$A$319, MATCH($B368, publications!$B$1:$B$319, 0))</f>
        <v>Bob</v>
      </c>
    </row>
    <row r="369" spans="1:22" ht="13">
      <c r="A369" s="8" t="str">
        <f>CONCATENATE(VLOOKUP($B369,publications!$B:$D,3,0), ".", $C369)</f>
        <v>RENZSNMD.1</v>
      </c>
      <c r="B369" s="46" t="s">
        <v>1704</v>
      </c>
      <c r="C369" s="54">
        <f t="shared" si="0"/>
        <v>1</v>
      </c>
      <c r="D369" s="46" t="s">
        <v>1950</v>
      </c>
      <c r="E369" s="46" t="s">
        <v>2296</v>
      </c>
      <c r="F369" s="46" t="s">
        <v>164</v>
      </c>
      <c r="G369" s="46" t="s">
        <v>2297</v>
      </c>
      <c r="H369" s="46">
        <v>1964</v>
      </c>
      <c r="I369" s="46">
        <v>1965</v>
      </c>
      <c r="J369" s="46" t="s">
        <v>2258</v>
      </c>
      <c r="K369" s="56" t="s">
        <v>34</v>
      </c>
      <c r="L369" s="60" t="s">
        <v>34</v>
      </c>
      <c r="M369" s="57" t="s">
        <v>34</v>
      </c>
      <c r="N369" s="57" t="s">
        <v>34</v>
      </c>
      <c r="O369" s="57" t="s">
        <v>34</v>
      </c>
      <c r="P369" s="57" t="s">
        <v>34</v>
      </c>
      <c r="Q369" s="57" t="s">
        <v>34</v>
      </c>
      <c r="R369" s="57" t="s">
        <v>34</v>
      </c>
      <c r="S369" s="58" t="str">
        <f>IF(ISNA(VLOOKUP($A369,processing!$A:$B,1,0)), "no", "yes")</f>
        <v>yes</v>
      </c>
      <c r="T369" s="58" t="str">
        <f>IF(ISNA(VLOOKUP($A369,outputs!$A:$B,1,0)), "no", "yes")</f>
        <v>yes</v>
      </c>
      <c r="U369" s="58" t="str">
        <f>IF(ISNA(VLOOKUP($A369,accuracy!$A:$B,1,0)), "no", "yes")</f>
        <v>yes</v>
      </c>
      <c r="V369" s="58" t="str">
        <f t="array" ref="V369">INDEX(publications!$A$1:$A$319, MATCH($B369, publications!$B$1:$B$319, 0))</f>
        <v>Bob</v>
      </c>
    </row>
    <row r="370" spans="1:22" ht="13">
      <c r="A370" s="8" t="str">
        <f>CONCATENATE(VLOOKUP($B370,publications!$B:$D,3,0), ".", $C370)</f>
        <v>42S2BQKV.1</v>
      </c>
      <c r="B370" s="46" t="s">
        <v>1706</v>
      </c>
      <c r="C370" s="54">
        <f t="shared" si="0"/>
        <v>1</v>
      </c>
      <c r="D370" s="46" t="s">
        <v>1931</v>
      </c>
      <c r="E370" s="46" t="s">
        <v>2305</v>
      </c>
      <c r="F370" s="46" t="s">
        <v>2256</v>
      </c>
      <c r="G370" s="46" t="s">
        <v>2306</v>
      </c>
      <c r="H370" s="46">
        <v>1976</v>
      </c>
      <c r="I370" s="46">
        <v>1976</v>
      </c>
      <c r="J370" s="46" t="s">
        <v>2258</v>
      </c>
      <c r="K370" s="56">
        <v>2682</v>
      </c>
      <c r="L370" s="56" t="s">
        <v>2432</v>
      </c>
      <c r="M370" s="56">
        <v>0.37</v>
      </c>
      <c r="N370" s="57" t="s">
        <v>2400</v>
      </c>
      <c r="O370" s="56">
        <v>1200</v>
      </c>
      <c r="P370" s="46" t="s">
        <v>2315</v>
      </c>
      <c r="Q370" s="56">
        <v>6</v>
      </c>
      <c r="R370" s="57" t="s">
        <v>34</v>
      </c>
      <c r="S370" s="58" t="str">
        <f>IF(ISNA(VLOOKUP($A370,processing!$A:$B,1,0)), "no", "yes")</f>
        <v>yes</v>
      </c>
      <c r="T370" s="58" t="str">
        <f>IF(ISNA(VLOOKUP($A370,outputs!$A:$B,1,0)), "no", "yes")</f>
        <v>yes</v>
      </c>
      <c r="U370" s="58" t="str">
        <f>IF(ISNA(VLOOKUP($A370,accuracy!$A:$B,1,0)), "no", "yes")</f>
        <v>yes</v>
      </c>
      <c r="V370" s="58" t="str">
        <f t="array" ref="V370">INDEX(publications!$A$1:$A$319, MATCH($B370, publications!$B$1:$B$319, 0))</f>
        <v>Anette</v>
      </c>
    </row>
    <row r="371" spans="1:22" ht="13">
      <c r="A371" s="8" t="str">
        <f>CONCATENATE(VLOOKUP($B371,publications!$B:$D,3,0), ".", $C371)</f>
        <v>42S2BQKV.2</v>
      </c>
      <c r="B371" s="46" t="s">
        <v>1706</v>
      </c>
      <c r="C371" s="54">
        <f t="shared" si="0"/>
        <v>2</v>
      </c>
      <c r="D371" s="46" t="s">
        <v>1931</v>
      </c>
      <c r="E371" s="46" t="s">
        <v>2305</v>
      </c>
      <c r="F371" s="46" t="s">
        <v>2256</v>
      </c>
      <c r="G371" s="46" t="s">
        <v>2602</v>
      </c>
      <c r="H371" s="46">
        <v>1994</v>
      </c>
      <c r="I371" s="46">
        <v>1994</v>
      </c>
      <c r="J371" s="46" t="s">
        <v>2258</v>
      </c>
      <c r="K371" s="56">
        <v>5547</v>
      </c>
      <c r="L371" s="56" t="s">
        <v>2432</v>
      </c>
      <c r="M371" s="56">
        <v>0.77</v>
      </c>
      <c r="N371" s="57" t="s">
        <v>2362</v>
      </c>
      <c r="O371" s="56">
        <v>1200</v>
      </c>
      <c r="P371" s="46" t="s">
        <v>2315</v>
      </c>
      <c r="Q371" s="56">
        <v>3</v>
      </c>
      <c r="R371" s="57" t="s">
        <v>34</v>
      </c>
      <c r="S371" s="58" t="str">
        <f>IF(ISNA(VLOOKUP($A371,processing!$A:$B,1,0)), "no", "yes")</f>
        <v>yes</v>
      </c>
      <c r="T371" s="58" t="str">
        <f>IF(ISNA(VLOOKUP($A371,outputs!$A:$B,1,0)), "no", "yes")</f>
        <v>yes</v>
      </c>
      <c r="U371" s="58" t="str">
        <f>IF(ISNA(VLOOKUP($A371,accuracy!$A:$B,1,0)), "no", "yes")</f>
        <v>yes</v>
      </c>
      <c r="V371" s="58" t="str">
        <f t="array" ref="V371">INDEX(publications!$A$1:$A$319, MATCH($B371, publications!$B$1:$B$319, 0))</f>
        <v>Anette</v>
      </c>
    </row>
    <row r="372" spans="1:22" ht="13">
      <c r="A372" s="8" t="str">
        <f>CONCATENATE(VLOOKUP($B372,publications!$B:$D,3,0), ".", $C372)</f>
        <v>UUN2FYMP.1</v>
      </c>
      <c r="B372" s="46" t="s">
        <v>1708</v>
      </c>
      <c r="C372" s="54">
        <f t="shared" si="0"/>
        <v>1</v>
      </c>
      <c r="D372" s="46" t="s">
        <v>1931</v>
      </c>
      <c r="E372" s="46" t="s">
        <v>2603</v>
      </c>
      <c r="F372" s="46" t="s">
        <v>2256</v>
      </c>
      <c r="G372" s="46" t="s">
        <v>2604</v>
      </c>
      <c r="H372" s="46">
        <v>1953</v>
      </c>
      <c r="I372" s="46">
        <v>1953</v>
      </c>
      <c r="J372" s="46" t="s">
        <v>2328</v>
      </c>
      <c r="K372" s="56" t="s">
        <v>34</v>
      </c>
      <c r="L372" s="60" t="s">
        <v>34</v>
      </c>
      <c r="M372" s="56">
        <v>0.53</v>
      </c>
      <c r="N372" s="57" t="s">
        <v>34</v>
      </c>
      <c r="O372" s="57" t="s">
        <v>34</v>
      </c>
      <c r="P372" s="57" t="s">
        <v>34</v>
      </c>
      <c r="Q372" s="56">
        <v>3</v>
      </c>
      <c r="R372" s="46" t="s">
        <v>2605</v>
      </c>
      <c r="S372" s="58" t="str">
        <f>IF(ISNA(VLOOKUP($A372,processing!$A:$B,1,0)), "no", "yes")</f>
        <v>yes</v>
      </c>
      <c r="T372" s="58" t="str">
        <f>IF(ISNA(VLOOKUP($A372,outputs!$A:$B,1,0)), "no", "yes")</f>
        <v>yes</v>
      </c>
      <c r="U372" s="58" t="str">
        <f>IF(ISNA(VLOOKUP($A372,accuracy!$A:$B,1,0)), "no", "yes")</f>
        <v>yes</v>
      </c>
      <c r="V372" s="58" t="str">
        <f t="array" ref="V372">INDEX(publications!$A$1:$A$319, MATCH($B372, publications!$B$1:$B$319, 0))</f>
        <v>Livia</v>
      </c>
    </row>
    <row r="373" spans="1:22" ht="13">
      <c r="A373" s="8" t="str">
        <f>CONCATENATE(VLOOKUP($B373,publications!$B:$D,3,0), ".", $C373)</f>
        <v>QUZPQPWA.1</v>
      </c>
      <c r="B373" s="46" t="s">
        <v>1710</v>
      </c>
      <c r="C373" s="54">
        <f t="shared" si="0"/>
        <v>1</v>
      </c>
      <c r="D373" s="46" t="s">
        <v>1950</v>
      </c>
      <c r="E373" s="46" t="s">
        <v>2296</v>
      </c>
      <c r="F373" s="45" t="s">
        <v>164</v>
      </c>
      <c r="G373" s="46" t="s">
        <v>2297</v>
      </c>
      <c r="H373" s="46">
        <v>1980</v>
      </c>
      <c r="I373" s="46">
        <v>1980</v>
      </c>
      <c r="J373" s="46" t="s">
        <v>2328</v>
      </c>
      <c r="K373" s="56">
        <v>171000</v>
      </c>
      <c r="L373" s="60" t="s">
        <v>34</v>
      </c>
      <c r="M373" s="57" t="s">
        <v>34</v>
      </c>
      <c r="N373" s="57" t="s">
        <v>34</v>
      </c>
      <c r="O373" s="56">
        <v>14</v>
      </c>
      <c r="P373" s="46" t="s">
        <v>2260</v>
      </c>
      <c r="Q373" s="56">
        <v>3</v>
      </c>
      <c r="R373" s="46" t="s">
        <v>2606</v>
      </c>
      <c r="S373" s="58" t="str">
        <f>IF(ISNA(VLOOKUP($A373,processing!$A:$B,1,0)), "no", "yes")</f>
        <v>yes</v>
      </c>
      <c r="T373" s="58" t="str">
        <f>IF(ISNA(VLOOKUP($A373,outputs!$A:$B,1,0)), "no", "yes")</f>
        <v>yes</v>
      </c>
      <c r="U373" s="58" t="str">
        <f>IF(ISNA(VLOOKUP($A373,accuracy!$A:$B,1,0)), "no", "yes")</f>
        <v>yes</v>
      </c>
      <c r="V373" s="58" t="str">
        <f t="array" ref="V373">INDEX(publications!$A$1:$A$319, MATCH($B373, publications!$B$1:$B$319, 0))</f>
        <v>Melanie</v>
      </c>
    </row>
    <row r="374" spans="1:22" ht="13">
      <c r="A374" s="8" t="str">
        <f>CONCATENATE(VLOOKUP($B374,publications!$B:$D,3,0), ".", $C374)</f>
        <v>QUZPQPWA.2</v>
      </c>
      <c r="B374" s="46" t="s">
        <v>1710</v>
      </c>
      <c r="C374" s="54">
        <f t="shared" si="0"/>
        <v>2</v>
      </c>
      <c r="D374" s="46" t="s">
        <v>1950</v>
      </c>
      <c r="E374" s="46" t="s">
        <v>2296</v>
      </c>
      <c r="F374" s="45" t="s">
        <v>164</v>
      </c>
      <c r="G374" s="46" t="s">
        <v>2297</v>
      </c>
      <c r="H374" s="46">
        <v>1980</v>
      </c>
      <c r="I374" s="46">
        <v>1980</v>
      </c>
      <c r="J374" s="46" t="s">
        <v>2328</v>
      </c>
      <c r="K374" s="56">
        <v>171000</v>
      </c>
      <c r="L374" s="60" t="s">
        <v>34</v>
      </c>
      <c r="M374" s="57" t="s">
        <v>34</v>
      </c>
      <c r="N374" s="57" t="s">
        <v>34</v>
      </c>
      <c r="O374" s="56">
        <v>14</v>
      </c>
      <c r="P374" s="46" t="s">
        <v>2260</v>
      </c>
      <c r="Q374" s="56">
        <v>3</v>
      </c>
      <c r="R374" s="46" t="s">
        <v>2607</v>
      </c>
      <c r="S374" s="58" t="str">
        <f>IF(ISNA(VLOOKUP($A374,processing!$A:$B,1,0)), "no", "yes")</f>
        <v>yes</v>
      </c>
      <c r="T374" s="58" t="str">
        <f>IF(ISNA(VLOOKUP($A374,outputs!$A:$B,1,0)), "no", "yes")</f>
        <v>yes</v>
      </c>
      <c r="U374" s="58" t="str">
        <f>IF(ISNA(VLOOKUP($A374,accuracy!$A:$B,1,0)), "no", "yes")</f>
        <v>yes</v>
      </c>
      <c r="V374" s="58" t="str">
        <f t="array" ref="V374">INDEX(publications!$A$1:$A$319, MATCH($B374, publications!$B$1:$B$319, 0))</f>
        <v>Melanie</v>
      </c>
    </row>
    <row r="375" spans="1:22" ht="13">
      <c r="A375" s="8" t="str">
        <f>CONCATENATE(VLOOKUP($B375,publications!$B:$D,3,0), ".", $C375)</f>
        <v>3Q3MUWTB.1</v>
      </c>
      <c r="B375" s="46" t="s">
        <v>1713</v>
      </c>
      <c r="C375" s="54">
        <f t="shared" si="0"/>
        <v>1</v>
      </c>
      <c r="D375" s="46" t="s">
        <v>1950</v>
      </c>
      <c r="E375" s="46" t="s">
        <v>2296</v>
      </c>
      <c r="F375" s="46" t="s">
        <v>164</v>
      </c>
      <c r="G375" s="46" t="s">
        <v>2297</v>
      </c>
      <c r="H375" s="46">
        <v>1963</v>
      </c>
      <c r="I375" s="46">
        <v>1963</v>
      </c>
      <c r="J375" s="46" t="s">
        <v>2258</v>
      </c>
      <c r="K375" s="56" t="s">
        <v>34</v>
      </c>
      <c r="L375" s="60" t="s">
        <v>34</v>
      </c>
      <c r="M375" s="56">
        <v>140</v>
      </c>
      <c r="N375" s="57" t="s">
        <v>34</v>
      </c>
      <c r="O375" s="57" t="s">
        <v>34</v>
      </c>
      <c r="P375" s="57" t="s">
        <v>34</v>
      </c>
      <c r="Q375" s="56">
        <v>14</v>
      </c>
      <c r="R375" s="57" t="s">
        <v>34</v>
      </c>
      <c r="S375" s="58" t="str">
        <f>IF(ISNA(VLOOKUP($A375,processing!$A:$B,1,0)), "no", "yes")</f>
        <v>yes</v>
      </c>
      <c r="T375" s="58" t="str">
        <f>IF(ISNA(VLOOKUP($A375,outputs!$A:$B,1,0)), "no", "yes")</f>
        <v>yes</v>
      </c>
      <c r="U375" s="58" t="str">
        <f>IF(ISNA(VLOOKUP($A375,accuracy!$A:$B,1,0)), "no", "yes")</f>
        <v>yes</v>
      </c>
      <c r="V375" s="58" t="str">
        <f t="array" ref="V375">INDEX(publications!$A$1:$A$319, MATCH($B375, publications!$B$1:$B$319, 0))</f>
        <v>Amaury</v>
      </c>
    </row>
    <row r="376" spans="1:22" ht="13">
      <c r="A376" s="8" t="str">
        <f>CONCATENATE(VLOOKUP($B376,publications!$B:$D,3,0), ".", $C376)</f>
        <v>E5HRBYHP.1</v>
      </c>
      <c r="B376" s="46" t="s">
        <v>2608</v>
      </c>
      <c r="C376" s="54">
        <f t="shared" si="0"/>
        <v>1</v>
      </c>
      <c r="D376" s="46" t="s">
        <v>2004</v>
      </c>
      <c r="E376" s="46" t="s">
        <v>2609</v>
      </c>
      <c r="F376" s="46" t="s">
        <v>2256</v>
      </c>
      <c r="G376" s="46" t="s">
        <v>2610</v>
      </c>
      <c r="H376" s="46">
        <v>1976</v>
      </c>
      <c r="I376" s="46">
        <v>2005</v>
      </c>
      <c r="J376" s="46" t="s">
        <v>2265</v>
      </c>
      <c r="K376" s="56" t="s">
        <v>34</v>
      </c>
      <c r="L376" s="60" t="s">
        <v>34</v>
      </c>
      <c r="M376" s="57" t="s">
        <v>34</v>
      </c>
      <c r="N376" s="57" t="s">
        <v>34</v>
      </c>
      <c r="O376" s="57" t="s">
        <v>34</v>
      </c>
      <c r="P376" s="57" t="s">
        <v>34</v>
      </c>
      <c r="Q376" s="57" t="s">
        <v>34</v>
      </c>
      <c r="R376" s="57" t="s">
        <v>34</v>
      </c>
      <c r="S376" s="58" t="str">
        <f>IF(ISNA(VLOOKUP($A376,processing!$A:$B,1,0)), "no", "yes")</f>
        <v>yes</v>
      </c>
      <c r="T376" s="58" t="str">
        <f>IF(ISNA(VLOOKUP($A376,outputs!$A:$B,1,0)), "no", "yes")</f>
        <v>yes</v>
      </c>
      <c r="U376" s="58" t="str">
        <f>IF(ISNA(VLOOKUP($A376,accuracy!$A:$B,1,0)), "no", "yes")</f>
        <v>yes</v>
      </c>
      <c r="V376" s="58" t="str">
        <f t="array" ref="V376">INDEX(publications!$A$1:$A$319, MATCH($B376, publications!$B$1:$B$319, 0))</f>
        <v>Bob</v>
      </c>
    </row>
    <row r="377" spans="1:22" ht="13">
      <c r="A377" s="8" t="str">
        <f>CONCATENATE(VLOOKUP($B377,publications!$B:$D,3,0), ".", $C377)</f>
        <v>UKWG7DZS.1</v>
      </c>
      <c r="B377" s="46" t="s">
        <v>1720</v>
      </c>
      <c r="C377" s="54">
        <f t="shared" si="0"/>
        <v>1</v>
      </c>
      <c r="D377" s="46" t="s">
        <v>1931</v>
      </c>
      <c r="E377" s="46" t="s">
        <v>1456</v>
      </c>
      <c r="F377" s="46" t="s">
        <v>2256</v>
      </c>
      <c r="G377" s="46" t="s">
        <v>34</v>
      </c>
      <c r="H377" s="46">
        <v>1976</v>
      </c>
      <c r="I377" s="46">
        <v>1976</v>
      </c>
      <c r="J377" s="46" t="s">
        <v>2291</v>
      </c>
      <c r="K377" s="56" t="s">
        <v>34</v>
      </c>
      <c r="L377" s="60" t="s">
        <v>34</v>
      </c>
      <c r="M377" s="57" t="s">
        <v>34</v>
      </c>
      <c r="N377" s="57" t="s">
        <v>2611</v>
      </c>
      <c r="O377" s="57" t="s">
        <v>34</v>
      </c>
      <c r="P377" s="57" t="s">
        <v>34</v>
      </c>
      <c r="Q377" s="56">
        <v>8</v>
      </c>
      <c r="R377" s="57" t="s">
        <v>34</v>
      </c>
      <c r="S377" s="58" t="str">
        <f>IF(ISNA(VLOOKUP($A377,processing!$A:$B,1,0)), "no", "yes")</f>
        <v>yes</v>
      </c>
      <c r="T377" s="58" t="str">
        <f>IF(ISNA(VLOOKUP($A377,outputs!$A:$B,1,0)), "no", "yes")</f>
        <v>yes</v>
      </c>
      <c r="U377" s="58" t="str">
        <f>IF(ISNA(VLOOKUP($A377,accuracy!$A:$B,1,0)), "no", "yes")</f>
        <v>yes</v>
      </c>
      <c r="V377" s="58" t="str">
        <f t="array" ref="V377">INDEX(publications!$A$1:$A$319, MATCH($B377, publications!$B$1:$B$319, 0))</f>
        <v>Melanie</v>
      </c>
    </row>
    <row r="378" spans="1:22" ht="13">
      <c r="A378" s="8" t="str">
        <f>CONCATENATE(VLOOKUP($B378,publications!$B:$D,3,0), ".", $C378)</f>
        <v>UKWG7DZS.2</v>
      </c>
      <c r="B378" s="46" t="s">
        <v>1720</v>
      </c>
      <c r="C378" s="54">
        <f t="shared" si="0"/>
        <v>2</v>
      </c>
      <c r="D378" s="46" t="s">
        <v>1931</v>
      </c>
      <c r="E378" s="46" t="s">
        <v>1456</v>
      </c>
      <c r="F378" s="46" t="s">
        <v>2256</v>
      </c>
      <c r="G378" s="46" t="s">
        <v>34</v>
      </c>
      <c r="H378" s="46">
        <v>1982</v>
      </c>
      <c r="I378" s="46">
        <v>1982</v>
      </c>
      <c r="J378" s="46" t="s">
        <v>2291</v>
      </c>
      <c r="K378" s="56" t="s">
        <v>34</v>
      </c>
      <c r="L378" s="60" t="s">
        <v>34</v>
      </c>
      <c r="M378" s="57" t="s">
        <v>34</v>
      </c>
      <c r="N378" s="57" t="s">
        <v>2288</v>
      </c>
      <c r="O378" s="57" t="s">
        <v>34</v>
      </c>
      <c r="P378" s="57" t="s">
        <v>34</v>
      </c>
      <c r="Q378" s="56">
        <v>10</v>
      </c>
      <c r="R378" s="57" t="s">
        <v>34</v>
      </c>
      <c r="S378" s="58" t="str">
        <f>IF(ISNA(VLOOKUP($A378,processing!$A:$B,1,0)), "no", "yes")</f>
        <v>yes</v>
      </c>
      <c r="T378" s="58" t="str">
        <f>IF(ISNA(VLOOKUP($A378,outputs!$A:$B,1,0)), "no", "yes")</f>
        <v>yes</v>
      </c>
      <c r="U378" s="58" t="str">
        <f>IF(ISNA(VLOOKUP($A378,accuracy!$A:$B,1,0)), "no", "yes")</f>
        <v>yes</v>
      </c>
      <c r="V378" s="58" t="str">
        <f t="array" ref="V378">INDEX(publications!$A$1:$A$319, MATCH($B378, publications!$B$1:$B$319, 0))</f>
        <v>Melanie</v>
      </c>
    </row>
    <row r="379" spans="1:22" ht="13">
      <c r="A379" s="8" t="str">
        <f>CONCATENATE(VLOOKUP($B379,publications!$B:$D,3,0), ".", $C379)</f>
        <v>UKWG7DZS.3</v>
      </c>
      <c r="B379" s="46" t="s">
        <v>1720</v>
      </c>
      <c r="C379" s="54">
        <f t="shared" si="0"/>
        <v>3</v>
      </c>
      <c r="D379" s="46" t="s">
        <v>1931</v>
      </c>
      <c r="E379" s="46" t="s">
        <v>1456</v>
      </c>
      <c r="F379" s="46" t="s">
        <v>2256</v>
      </c>
      <c r="G379" s="46" t="s">
        <v>34</v>
      </c>
      <c r="H379" s="46">
        <v>1987</v>
      </c>
      <c r="I379" s="46">
        <v>1987</v>
      </c>
      <c r="J379" s="46" t="s">
        <v>2291</v>
      </c>
      <c r="K379" s="56" t="s">
        <v>34</v>
      </c>
      <c r="L379" s="60" t="s">
        <v>34</v>
      </c>
      <c r="M379" s="57" t="s">
        <v>34</v>
      </c>
      <c r="N379" s="57" t="s">
        <v>2612</v>
      </c>
      <c r="O379" s="57" t="s">
        <v>34</v>
      </c>
      <c r="P379" s="57" t="s">
        <v>34</v>
      </c>
      <c r="Q379" s="56">
        <v>7</v>
      </c>
      <c r="R379" s="57" t="s">
        <v>34</v>
      </c>
      <c r="S379" s="58" t="str">
        <f>IF(ISNA(VLOOKUP($A379,processing!$A:$B,1,0)), "no", "yes")</f>
        <v>yes</v>
      </c>
      <c r="T379" s="58" t="str">
        <f>IF(ISNA(VLOOKUP($A379,outputs!$A:$B,1,0)), "no", "yes")</f>
        <v>yes</v>
      </c>
      <c r="U379" s="58" t="str">
        <f>IF(ISNA(VLOOKUP($A379,accuracy!$A:$B,1,0)), "no", "yes")</f>
        <v>yes</v>
      </c>
      <c r="V379" s="58" t="str">
        <f t="array" ref="V379">INDEX(publications!$A$1:$A$319, MATCH($B379, publications!$B$1:$B$319, 0))</f>
        <v>Melanie</v>
      </c>
    </row>
    <row r="380" spans="1:22" ht="13">
      <c r="A380" s="8" t="str">
        <f>CONCATENATE(VLOOKUP($B380,publications!$B:$D,3,0), ".", $C380)</f>
        <v>UKWG7DZS.4</v>
      </c>
      <c r="B380" s="46" t="s">
        <v>1720</v>
      </c>
      <c r="C380" s="54">
        <f t="shared" si="0"/>
        <v>4</v>
      </c>
      <c r="D380" s="46" t="s">
        <v>1931</v>
      </c>
      <c r="E380" s="46" t="s">
        <v>1456</v>
      </c>
      <c r="F380" s="46" t="s">
        <v>2256</v>
      </c>
      <c r="G380" s="46" t="s">
        <v>34</v>
      </c>
      <c r="H380" s="46">
        <v>1990</v>
      </c>
      <c r="I380" s="46">
        <v>1990</v>
      </c>
      <c r="J380" s="46" t="s">
        <v>2291</v>
      </c>
      <c r="K380" s="56" t="s">
        <v>34</v>
      </c>
      <c r="L380" s="60" t="s">
        <v>34</v>
      </c>
      <c r="M380" s="57" t="s">
        <v>34</v>
      </c>
      <c r="N380" s="57" t="s">
        <v>2613</v>
      </c>
      <c r="O380" s="57" t="s">
        <v>34</v>
      </c>
      <c r="P380" s="57" t="s">
        <v>34</v>
      </c>
      <c r="Q380" s="56">
        <v>5</v>
      </c>
      <c r="R380" s="57" t="s">
        <v>34</v>
      </c>
      <c r="S380" s="58" t="str">
        <f>IF(ISNA(VLOOKUP($A380,processing!$A:$B,1,0)), "no", "yes")</f>
        <v>yes</v>
      </c>
      <c r="T380" s="58" t="str">
        <f>IF(ISNA(VLOOKUP($A380,outputs!$A:$B,1,0)), "no", "yes")</f>
        <v>yes</v>
      </c>
      <c r="U380" s="58" t="str">
        <f>IF(ISNA(VLOOKUP($A380,accuracy!$A:$B,1,0)), "no", "yes")</f>
        <v>yes</v>
      </c>
      <c r="V380" s="58" t="str">
        <f t="array" ref="V380">INDEX(publications!$A$1:$A$319, MATCH($B380, publications!$B$1:$B$319, 0))</f>
        <v>Melanie</v>
      </c>
    </row>
    <row r="381" spans="1:22" ht="13">
      <c r="A381" s="8" t="str">
        <f>CONCATENATE(VLOOKUP($B381,publications!$B:$D,3,0), ".", $C381)</f>
        <v>9USYID46.1</v>
      </c>
      <c r="B381" s="46" t="s">
        <v>1722</v>
      </c>
      <c r="C381" s="54">
        <f t="shared" si="0"/>
        <v>1</v>
      </c>
      <c r="D381" s="46" t="s">
        <v>1931</v>
      </c>
      <c r="E381" s="46" t="s">
        <v>2614</v>
      </c>
      <c r="F381" s="46" t="s">
        <v>2256</v>
      </c>
      <c r="G381" s="46" t="s">
        <v>2615</v>
      </c>
      <c r="H381" s="46">
        <v>1981</v>
      </c>
      <c r="I381" s="46">
        <v>2008</v>
      </c>
      <c r="J381" s="46" t="s">
        <v>2291</v>
      </c>
      <c r="K381" s="56" t="s">
        <v>34</v>
      </c>
      <c r="L381" s="60" t="s">
        <v>34</v>
      </c>
      <c r="M381" s="57" t="s">
        <v>34</v>
      </c>
      <c r="N381" s="57" t="s">
        <v>34</v>
      </c>
      <c r="O381" s="57" t="s">
        <v>34</v>
      </c>
      <c r="P381" s="57" t="s">
        <v>34</v>
      </c>
      <c r="Q381" s="56">
        <v>101</v>
      </c>
      <c r="R381" s="46" t="s">
        <v>2616</v>
      </c>
      <c r="S381" s="58" t="str">
        <f>IF(ISNA(VLOOKUP($A381,processing!$A:$B,1,0)), "no", "yes")</f>
        <v>yes</v>
      </c>
      <c r="T381" s="58" t="str">
        <f>IF(ISNA(VLOOKUP($A381,outputs!$A:$B,1,0)), "no", "yes")</f>
        <v>yes</v>
      </c>
      <c r="U381" s="58" t="str">
        <f>IF(ISNA(VLOOKUP($A381,accuracy!$A:$B,1,0)), "no", "yes")</f>
        <v>yes</v>
      </c>
      <c r="V381" s="58" t="str">
        <f t="array" ref="V381">INDEX(publications!$A$1:$A$319, MATCH($B381, publications!$B$1:$B$319, 0))</f>
        <v>Bob</v>
      </c>
    </row>
    <row r="382" spans="1:22" ht="13">
      <c r="A382" s="8" t="str">
        <f>CONCATENATE(VLOOKUP($B382,publications!$B:$D,3,0), ".", $C382)</f>
        <v>UJKIFHZ9.1</v>
      </c>
      <c r="B382" s="46" t="s">
        <v>1724</v>
      </c>
      <c r="C382" s="54">
        <f t="shared" si="0"/>
        <v>1</v>
      </c>
      <c r="D382" s="46" t="s">
        <v>1931</v>
      </c>
      <c r="E382" s="46" t="s">
        <v>2466</v>
      </c>
      <c r="F382" s="46" t="s">
        <v>2256</v>
      </c>
      <c r="G382" s="46" t="s">
        <v>2478</v>
      </c>
      <c r="H382" s="46">
        <v>1944</v>
      </c>
      <c r="I382" s="46">
        <v>1944</v>
      </c>
      <c r="J382" s="46" t="s">
        <v>2258</v>
      </c>
      <c r="K382" s="56" t="s">
        <v>34</v>
      </c>
      <c r="L382" s="60" t="s">
        <v>34</v>
      </c>
      <c r="M382" s="56">
        <v>0.45</v>
      </c>
      <c r="N382" s="57" t="s">
        <v>2271</v>
      </c>
      <c r="O382" s="56">
        <v>20</v>
      </c>
      <c r="P382" s="46" t="s">
        <v>2260</v>
      </c>
      <c r="Q382" s="57" t="s">
        <v>34</v>
      </c>
      <c r="R382" s="46" t="s">
        <v>2617</v>
      </c>
      <c r="S382" s="58" t="str">
        <f>IF(ISNA(VLOOKUP($A382,processing!$A:$B,1,0)), "no", "yes")</f>
        <v>yes</v>
      </c>
      <c r="T382" s="58" t="str">
        <f>IF(ISNA(VLOOKUP($A382,outputs!$A:$B,1,0)), "no", "yes")</f>
        <v>yes</v>
      </c>
      <c r="U382" s="58" t="str">
        <f>IF(ISNA(VLOOKUP($A382,accuracy!$A:$B,1,0)), "no", "yes")</f>
        <v>yes</v>
      </c>
      <c r="V382" s="58" t="str">
        <f t="array" ref="V382">INDEX(publications!$A$1:$A$319, MATCH($B382, publications!$B$1:$B$319, 0))</f>
        <v>Anette</v>
      </c>
    </row>
    <row r="383" spans="1:22" ht="13">
      <c r="A383" s="8" t="str">
        <f>CONCATENATE(VLOOKUP($B383,publications!$B:$D,3,0), ".", $C383)</f>
        <v>UJKIFHZ9.2</v>
      </c>
      <c r="B383" s="46" t="s">
        <v>1724</v>
      </c>
      <c r="C383" s="54">
        <f t="shared" si="0"/>
        <v>2</v>
      </c>
      <c r="D383" s="46" t="s">
        <v>1931</v>
      </c>
      <c r="E383" s="46" t="s">
        <v>2466</v>
      </c>
      <c r="F383" s="46" t="s">
        <v>2256</v>
      </c>
      <c r="G383" s="46" t="s">
        <v>2478</v>
      </c>
      <c r="H383" s="46">
        <v>1983</v>
      </c>
      <c r="I383" s="46">
        <v>1983</v>
      </c>
      <c r="J383" s="46" t="s">
        <v>2265</v>
      </c>
      <c r="K383" s="56" t="s">
        <v>34</v>
      </c>
      <c r="L383" s="60" t="s">
        <v>34</v>
      </c>
      <c r="M383" s="56">
        <v>0.45</v>
      </c>
      <c r="N383" s="57" t="s">
        <v>2352</v>
      </c>
      <c r="O383" s="56">
        <v>20</v>
      </c>
      <c r="P383" s="46" t="s">
        <v>2260</v>
      </c>
      <c r="Q383" s="57" t="s">
        <v>34</v>
      </c>
      <c r="R383" s="46" t="s">
        <v>2617</v>
      </c>
      <c r="S383" s="58" t="str">
        <f>IF(ISNA(VLOOKUP($A383,processing!$A:$B,1,0)), "no", "yes")</f>
        <v>yes</v>
      </c>
      <c r="T383" s="58" t="str">
        <f>IF(ISNA(VLOOKUP($A383,outputs!$A:$B,1,0)), "no", "yes")</f>
        <v>yes</v>
      </c>
      <c r="U383" s="58" t="str">
        <f>IF(ISNA(VLOOKUP($A383,accuracy!$A:$B,1,0)), "no", "yes")</f>
        <v>yes</v>
      </c>
      <c r="V383" s="58" t="str">
        <f t="array" ref="V383">INDEX(publications!$A$1:$A$319, MATCH($B383, publications!$B$1:$B$319, 0))</f>
        <v>Anette</v>
      </c>
    </row>
    <row r="384" spans="1:22" ht="13">
      <c r="A384" s="8" t="str">
        <f>CONCATENATE(VLOOKUP($B384,publications!$B:$D,3,0), ".", $C384)</f>
        <v>UJKIFHZ9.3</v>
      </c>
      <c r="B384" s="46" t="s">
        <v>1724</v>
      </c>
      <c r="C384" s="54">
        <f t="shared" si="0"/>
        <v>3</v>
      </c>
      <c r="D384" s="46" t="s">
        <v>1931</v>
      </c>
      <c r="E384" s="46" t="s">
        <v>2466</v>
      </c>
      <c r="F384" s="46" t="s">
        <v>2256</v>
      </c>
      <c r="G384" s="46" t="s">
        <v>2478</v>
      </c>
      <c r="H384" s="46">
        <v>1977</v>
      </c>
      <c r="I384" s="46">
        <v>1977</v>
      </c>
      <c r="J384" s="46" t="s">
        <v>2265</v>
      </c>
      <c r="K384" s="56" t="s">
        <v>34</v>
      </c>
      <c r="L384" s="60" t="s">
        <v>34</v>
      </c>
      <c r="M384" s="56">
        <v>0.47</v>
      </c>
      <c r="N384" s="57" t="s">
        <v>2352</v>
      </c>
      <c r="O384" s="56">
        <v>20</v>
      </c>
      <c r="P384" s="46" t="s">
        <v>2260</v>
      </c>
      <c r="Q384" s="57" t="s">
        <v>34</v>
      </c>
      <c r="R384" s="46" t="s">
        <v>2617</v>
      </c>
      <c r="S384" s="58" t="str">
        <f>IF(ISNA(VLOOKUP($A384,processing!$A:$B,1,0)), "no", "yes")</f>
        <v>yes</v>
      </c>
      <c r="T384" s="58" t="str">
        <f>IF(ISNA(VLOOKUP($A384,outputs!$A:$B,1,0)), "no", "yes")</f>
        <v>yes</v>
      </c>
      <c r="U384" s="58" t="str">
        <f>IF(ISNA(VLOOKUP($A384,accuracy!$A:$B,1,0)), "no", "yes")</f>
        <v>yes</v>
      </c>
      <c r="V384" s="58" t="str">
        <f t="array" ref="V384">INDEX(publications!$A$1:$A$319, MATCH($B384, publications!$B$1:$B$319, 0))</f>
        <v>Anette</v>
      </c>
    </row>
    <row r="385" spans="1:22" ht="13">
      <c r="A385" s="8" t="str">
        <f>CONCATENATE(VLOOKUP($B385,publications!$B:$D,3,0), ".", $C385)</f>
        <v>UJKIFHZ9.4</v>
      </c>
      <c r="B385" s="46" t="s">
        <v>1724</v>
      </c>
      <c r="C385" s="54">
        <f t="shared" si="0"/>
        <v>4</v>
      </c>
      <c r="D385" s="46" t="s">
        <v>1931</v>
      </c>
      <c r="E385" s="46" t="s">
        <v>2466</v>
      </c>
      <c r="F385" s="46" t="s">
        <v>2256</v>
      </c>
      <c r="G385" s="46" t="s">
        <v>2478</v>
      </c>
      <c r="H385" s="46">
        <v>1949</v>
      </c>
      <c r="I385" s="46">
        <v>1949</v>
      </c>
      <c r="J385" s="46" t="s">
        <v>2258</v>
      </c>
      <c r="K385" s="56" t="s">
        <v>34</v>
      </c>
      <c r="L385" s="60" t="s">
        <v>34</v>
      </c>
      <c r="M385" s="56">
        <v>0.62</v>
      </c>
      <c r="N385" s="57" t="s">
        <v>2292</v>
      </c>
      <c r="O385" s="56">
        <v>20</v>
      </c>
      <c r="P385" s="46" t="s">
        <v>2260</v>
      </c>
      <c r="Q385" s="57" t="s">
        <v>34</v>
      </c>
      <c r="R385" s="46" t="s">
        <v>2617</v>
      </c>
      <c r="S385" s="58" t="str">
        <f>IF(ISNA(VLOOKUP($A385,processing!$A:$B,1,0)), "no", "yes")</f>
        <v>yes</v>
      </c>
      <c r="T385" s="58" t="str">
        <f>IF(ISNA(VLOOKUP($A385,outputs!$A:$B,1,0)), "no", "yes")</f>
        <v>yes</v>
      </c>
      <c r="U385" s="58" t="str">
        <f>IF(ISNA(VLOOKUP($A385,accuracy!$A:$B,1,0)), "no", "yes")</f>
        <v>yes</v>
      </c>
      <c r="V385" s="58" t="str">
        <f t="array" ref="V385">INDEX(publications!$A$1:$A$319, MATCH($B385, publications!$B$1:$B$319, 0))</f>
        <v>Anette</v>
      </c>
    </row>
    <row r="386" spans="1:22" ht="13">
      <c r="A386" s="8" t="str">
        <f>CONCATENATE(VLOOKUP($B386,publications!$B:$D,3,0), ".", $C386)</f>
        <v>UJKIFHZ9.5</v>
      </c>
      <c r="B386" s="46" t="s">
        <v>1724</v>
      </c>
      <c r="C386" s="54">
        <f t="shared" si="0"/>
        <v>5</v>
      </c>
      <c r="D386" s="46" t="s">
        <v>1931</v>
      </c>
      <c r="E386" s="46" t="s">
        <v>2466</v>
      </c>
      <c r="F386" s="46" t="s">
        <v>2256</v>
      </c>
      <c r="G386" s="46" t="s">
        <v>2478</v>
      </c>
      <c r="H386" s="46">
        <v>2003</v>
      </c>
      <c r="I386" s="46">
        <v>2003</v>
      </c>
      <c r="J386" s="46" t="s">
        <v>2265</v>
      </c>
      <c r="K386" s="56" t="s">
        <v>34</v>
      </c>
      <c r="L386" s="60" t="s">
        <v>34</v>
      </c>
      <c r="M386" s="56">
        <v>0.62</v>
      </c>
      <c r="N386" s="57" t="s">
        <v>2352</v>
      </c>
      <c r="O386" s="56">
        <v>20</v>
      </c>
      <c r="P386" s="46" t="s">
        <v>2260</v>
      </c>
      <c r="Q386" s="57" t="s">
        <v>34</v>
      </c>
      <c r="R386" s="46" t="s">
        <v>2617</v>
      </c>
      <c r="S386" s="58" t="str">
        <f>IF(ISNA(VLOOKUP($A386,processing!$A:$B,1,0)), "no", "yes")</f>
        <v>yes</v>
      </c>
      <c r="T386" s="58" t="str">
        <f>IF(ISNA(VLOOKUP($A386,outputs!$A:$B,1,0)), "no", "yes")</f>
        <v>yes</v>
      </c>
      <c r="U386" s="58" t="str">
        <f>IF(ISNA(VLOOKUP($A386,accuracy!$A:$B,1,0)), "no", "yes")</f>
        <v>yes</v>
      </c>
      <c r="V386" s="58" t="str">
        <f t="array" ref="V386">INDEX(publications!$A$1:$A$319, MATCH($B386, publications!$B$1:$B$319, 0))</f>
        <v>Anette</v>
      </c>
    </row>
    <row r="387" spans="1:22" ht="13">
      <c r="A387" s="8" t="str">
        <f>CONCATENATE(VLOOKUP($B387,publications!$B:$D,3,0), ".", $C387)</f>
        <v>UJKIFHZ9.6</v>
      </c>
      <c r="B387" s="46" t="s">
        <v>1724</v>
      </c>
      <c r="C387" s="54">
        <f t="shared" si="0"/>
        <v>6</v>
      </c>
      <c r="D387" s="46" t="s">
        <v>1931</v>
      </c>
      <c r="E387" s="46" t="s">
        <v>2466</v>
      </c>
      <c r="F387" s="46" t="s">
        <v>2256</v>
      </c>
      <c r="G387" s="46" t="s">
        <v>2478</v>
      </c>
      <c r="H387" s="46">
        <v>1991</v>
      </c>
      <c r="I387" s="46">
        <v>1991</v>
      </c>
      <c r="J387" s="46" t="s">
        <v>2265</v>
      </c>
      <c r="K387" s="56" t="s">
        <v>34</v>
      </c>
      <c r="L387" s="60" t="s">
        <v>34</v>
      </c>
      <c r="M387" s="56">
        <v>0.63</v>
      </c>
      <c r="N387" s="57" t="s">
        <v>2352</v>
      </c>
      <c r="O387" s="56">
        <v>20</v>
      </c>
      <c r="P387" s="46" t="s">
        <v>2260</v>
      </c>
      <c r="Q387" s="57" t="s">
        <v>34</v>
      </c>
      <c r="R387" s="46" t="s">
        <v>2617</v>
      </c>
      <c r="S387" s="58" t="str">
        <f>IF(ISNA(VLOOKUP($A387,processing!$A:$B,1,0)), "no", "yes")</f>
        <v>yes</v>
      </c>
      <c r="T387" s="58" t="str">
        <f>IF(ISNA(VLOOKUP($A387,outputs!$A:$B,1,0)), "no", "yes")</f>
        <v>yes</v>
      </c>
      <c r="U387" s="58" t="str">
        <f>IF(ISNA(VLOOKUP($A387,accuracy!$A:$B,1,0)), "no", "yes")</f>
        <v>yes</v>
      </c>
      <c r="V387" s="58" t="str">
        <f t="array" ref="V387">INDEX(publications!$A$1:$A$319, MATCH($B387, publications!$B$1:$B$319, 0))</f>
        <v>Anette</v>
      </c>
    </row>
    <row r="388" spans="1:22" ht="13">
      <c r="A388" s="8" t="str">
        <f>CONCATENATE(VLOOKUP($B388,publications!$B:$D,3,0), ".", $C388)</f>
        <v>UJKIFHZ9.7</v>
      </c>
      <c r="B388" s="46" t="s">
        <v>1724</v>
      </c>
      <c r="C388" s="54">
        <f t="shared" si="0"/>
        <v>7</v>
      </c>
      <c r="D388" s="46" t="s">
        <v>1931</v>
      </c>
      <c r="E388" s="46" t="s">
        <v>2466</v>
      </c>
      <c r="F388" s="46" t="s">
        <v>2256</v>
      </c>
      <c r="G388" s="46" t="s">
        <v>2478</v>
      </c>
      <c r="H388" s="46">
        <v>1965</v>
      </c>
      <c r="I388" s="46">
        <v>1965</v>
      </c>
      <c r="J388" s="46" t="s">
        <v>2265</v>
      </c>
      <c r="K388" s="56" t="s">
        <v>34</v>
      </c>
      <c r="L388" s="60" t="s">
        <v>34</v>
      </c>
      <c r="M388" s="56">
        <v>0.88</v>
      </c>
      <c r="N388" s="57" t="s">
        <v>2484</v>
      </c>
      <c r="O388" s="56">
        <v>20</v>
      </c>
      <c r="P388" s="46" t="s">
        <v>2260</v>
      </c>
      <c r="Q388" s="57" t="s">
        <v>34</v>
      </c>
      <c r="R388" s="46" t="s">
        <v>2617</v>
      </c>
      <c r="S388" s="58" t="str">
        <f>IF(ISNA(VLOOKUP($A388,processing!$A:$B,1,0)), "no", "yes")</f>
        <v>yes</v>
      </c>
      <c r="T388" s="58" t="str">
        <f>IF(ISNA(VLOOKUP($A388,outputs!$A:$B,1,0)), "no", "yes")</f>
        <v>yes</v>
      </c>
      <c r="U388" s="58" t="str">
        <f>IF(ISNA(VLOOKUP($A388,accuracy!$A:$B,1,0)), "no", "yes")</f>
        <v>yes</v>
      </c>
      <c r="V388" s="58" t="str">
        <f t="array" ref="V388">INDEX(publications!$A$1:$A$319, MATCH($B388, publications!$B$1:$B$319, 0))</f>
        <v>Anette</v>
      </c>
    </row>
    <row r="389" spans="1:22" ht="13">
      <c r="A389" s="8" t="str">
        <f>CONCATENATE(VLOOKUP($B389,publications!$B:$D,3,0), ".", $C389)</f>
        <v>A8RIYP3A.1</v>
      </c>
      <c r="B389" s="46" t="s">
        <v>1726</v>
      </c>
      <c r="C389" s="54">
        <f t="shared" si="0"/>
        <v>1</v>
      </c>
      <c r="D389" s="46" t="s">
        <v>1931</v>
      </c>
      <c r="E389" s="46" t="s">
        <v>2350</v>
      </c>
      <c r="F389" s="46" t="s">
        <v>2256</v>
      </c>
      <c r="G389" s="46" t="s">
        <v>2351</v>
      </c>
      <c r="H389" s="46">
        <v>1996</v>
      </c>
      <c r="I389" s="46">
        <v>1996</v>
      </c>
      <c r="J389" s="46" t="s">
        <v>2265</v>
      </c>
      <c r="K389" s="56" t="s">
        <v>34</v>
      </c>
      <c r="L389" s="60" t="s">
        <v>34</v>
      </c>
      <c r="M389" s="57" t="s">
        <v>34</v>
      </c>
      <c r="N389" s="57" t="s">
        <v>2618</v>
      </c>
      <c r="O389" s="57" t="s">
        <v>34</v>
      </c>
      <c r="P389" s="57" t="s">
        <v>34</v>
      </c>
      <c r="Q389" s="56">
        <v>2</v>
      </c>
      <c r="R389" s="57" t="s">
        <v>34</v>
      </c>
      <c r="S389" s="58" t="str">
        <f>IF(ISNA(VLOOKUP($A389,processing!$A:$B,1,0)), "no", "yes")</f>
        <v>yes</v>
      </c>
      <c r="T389" s="58" t="str">
        <f>IF(ISNA(VLOOKUP($A389,outputs!$A:$B,1,0)), "no", "yes")</f>
        <v>yes</v>
      </c>
      <c r="U389" s="58" t="str">
        <f>IF(ISNA(VLOOKUP($A389,accuracy!$A:$B,1,0)), "no", "yes")</f>
        <v>yes</v>
      </c>
      <c r="V389" s="58" t="str">
        <f t="array" ref="V389">INDEX(publications!$A$1:$A$319, MATCH($B389, publications!$B$1:$B$319, 0))</f>
        <v>Bob</v>
      </c>
    </row>
    <row r="390" spans="1:22" ht="13">
      <c r="A390" s="8" t="str">
        <f>CONCATENATE(VLOOKUP($B390,publications!$B:$D,3,0), ".", $C390)</f>
        <v>A8RIYP3A.2</v>
      </c>
      <c r="B390" s="46" t="s">
        <v>1726</v>
      </c>
      <c r="C390" s="54">
        <f t="shared" si="0"/>
        <v>2</v>
      </c>
      <c r="D390" s="46" t="s">
        <v>1931</v>
      </c>
      <c r="E390" s="46" t="s">
        <v>2350</v>
      </c>
      <c r="F390" s="46" t="s">
        <v>2256</v>
      </c>
      <c r="G390" s="46" t="s">
        <v>2351</v>
      </c>
      <c r="H390" s="46">
        <v>1998</v>
      </c>
      <c r="I390" s="46">
        <v>1998</v>
      </c>
      <c r="J390" s="46" t="s">
        <v>2265</v>
      </c>
      <c r="K390" s="56" t="s">
        <v>34</v>
      </c>
      <c r="L390" s="60" t="s">
        <v>34</v>
      </c>
      <c r="M390" s="57" t="s">
        <v>34</v>
      </c>
      <c r="N390" s="57" t="s">
        <v>2354</v>
      </c>
      <c r="O390" s="56">
        <v>1000</v>
      </c>
      <c r="P390" s="46" t="s">
        <v>2315</v>
      </c>
      <c r="Q390" s="56">
        <v>2</v>
      </c>
      <c r="R390" s="57" t="s">
        <v>34</v>
      </c>
      <c r="S390" s="58" t="str">
        <f>IF(ISNA(VLOOKUP($A390,processing!$A:$B,1,0)), "no", "yes")</f>
        <v>yes</v>
      </c>
      <c r="T390" s="58" t="str">
        <f>IF(ISNA(VLOOKUP($A390,outputs!$A:$B,1,0)), "no", "yes")</f>
        <v>yes</v>
      </c>
      <c r="U390" s="58" t="str">
        <f>IF(ISNA(VLOOKUP($A390,accuracy!$A:$B,1,0)), "no", "yes")</f>
        <v>yes</v>
      </c>
      <c r="V390" s="58" t="str">
        <f t="array" ref="V390">INDEX(publications!$A$1:$A$319, MATCH($B390, publications!$B$1:$B$319, 0))</f>
        <v>Bob</v>
      </c>
    </row>
    <row r="391" spans="1:22" ht="13">
      <c r="A391" s="8" t="str">
        <f>CONCATENATE(VLOOKUP($B391,publications!$B:$D,3,0), ".", $C391)</f>
        <v>A8RIYP3A.3</v>
      </c>
      <c r="B391" s="46" t="s">
        <v>1726</v>
      </c>
      <c r="C391" s="54">
        <f t="shared" si="0"/>
        <v>3</v>
      </c>
      <c r="D391" s="46" t="s">
        <v>1931</v>
      </c>
      <c r="E391" s="46" t="s">
        <v>2350</v>
      </c>
      <c r="F391" s="46" t="s">
        <v>2256</v>
      </c>
      <c r="G391" s="46" t="s">
        <v>2351</v>
      </c>
      <c r="H391" s="46">
        <v>1998</v>
      </c>
      <c r="I391" s="46">
        <v>1998</v>
      </c>
      <c r="J391" s="46" t="s">
        <v>2265</v>
      </c>
      <c r="K391" s="56" t="s">
        <v>34</v>
      </c>
      <c r="L391" s="60" t="s">
        <v>34</v>
      </c>
      <c r="M391" s="57" t="s">
        <v>34</v>
      </c>
      <c r="N391" s="57" t="s">
        <v>2619</v>
      </c>
      <c r="O391" s="57" t="s">
        <v>34</v>
      </c>
      <c r="P391" s="57" t="s">
        <v>34</v>
      </c>
      <c r="Q391" s="56">
        <v>2</v>
      </c>
      <c r="R391" s="57" t="s">
        <v>34</v>
      </c>
      <c r="S391" s="58" t="str">
        <f>IF(ISNA(VLOOKUP($A391,processing!$A:$B,1,0)), "no", "yes")</f>
        <v>yes</v>
      </c>
      <c r="T391" s="58" t="str">
        <f>IF(ISNA(VLOOKUP($A391,outputs!$A:$B,1,0)), "no", "yes")</f>
        <v>yes</v>
      </c>
      <c r="U391" s="58" t="str">
        <f>IF(ISNA(VLOOKUP($A391,accuracy!$A:$B,1,0)), "no", "yes")</f>
        <v>yes</v>
      </c>
      <c r="V391" s="58" t="str">
        <f t="array" ref="V391">INDEX(publications!$A$1:$A$319, MATCH($B391, publications!$B$1:$B$319, 0))</f>
        <v>Bob</v>
      </c>
    </row>
    <row r="392" spans="1:22" ht="13">
      <c r="A392" s="8" t="str">
        <f>CONCATENATE(VLOOKUP($B392,publications!$B:$D,3,0), ".", $C392)</f>
        <v>A8RIYP3A.4</v>
      </c>
      <c r="B392" s="46" t="s">
        <v>1726</v>
      </c>
      <c r="C392" s="54">
        <f t="shared" si="0"/>
        <v>4</v>
      </c>
      <c r="D392" s="46" t="s">
        <v>1931</v>
      </c>
      <c r="E392" s="46" t="s">
        <v>2350</v>
      </c>
      <c r="F392" s="46" t="s">
        <v>2256</v>
      </c>
      <c r="G392" s="46" t="s">
        <v>2351</v>
      </c>
      <c r="H392" s="46">
        <v>2000</v>
      </c>
      <c r="I392" s="46">
        <v>2000</v>
      </c>
      <c r="J392" s="46" t="s">
        <v>2265</v>
      </c>
      <c r="K392" s="56" t="s">
        <v>34</v>
      </c>
      <c r="L392" s="60" t="s">
        <v>34</v>
      </c>
      <c r="M392" s="57" t="s">
        <v>34</v>
      </c>
      <c r="N392" s="57" t="s">
        <v>2285</v>
      </c>
      <c r="O392" s="57" t="s">
        <v>34</v>
      </c>
      <c r="P392" s="57" t="s">
        <v>34</v>
      </c>
      <c r="Q392" s="56">
        <v>2</v>
      </c>
      <c r="R392" s="57" t="s">
        <v>34</v>
      </c>
      <c r="S392" s="58" t="str">
        <f>IF(ISNA(VLOOKUP($A392,processing!$A:$B,1,0)), "no", "yes")</f>
        <v>yes</v>
      </c>
      <c r="T392" s="58" t="str">
        <f>IF(ISNA(VLOOKUP($A392,outputs!$A:$B,1,0)), "no", "yes")</f>
        <v>yes</v>
      </c>
      <c r="U392" s="58" t="str">
        <f>IF(ISNA(VLOOKUP($A392,accuracy!$A:$B,1,0)), "no", "yes")</f>
        <v>yes</v>
      </c>
      <c r="V392" s="58" t="str">
        <f t="array" ref="V392">INDEX(publications!$A$1:$A$319, MATCH($B392, publications!$B$1:$B$319, 0))</f>
        <v>Bob</v>
      </c>
    </row>
    <row r="393" spans="1:22" ht="13">
      <c r="A393" s="8" t="str">
        <f>CONCATENATE(VLOOKUP($B393,publications!$B:$D,3,0), ".", $C393)</f>
        <v>A8RIYP3A.5</v>
      </c>
      <c r="B393" s="46" t="s">
        <v>1726</v>
      </c>
      <c r="C393" s="54">
        <f t="shared" si="0"/>
        <v>5</v>
      </c>
      <c r="D393" s="46" t="s">
        <v>1931</v>
      </c>
      <c r="E393" s="46" t="s">
        <v>2350</v>
      </c>
      <c r="F393" s="46" t="s">
        <v>2256</v>
      </c>
      <c r="G393" s="46" t="s">
        <v>2351</v>
      </c>
      <c r="H393" s="46">
        <v>2002</v>
      </c>
      <c r="I393" s="46">
        <v>2002</v>
      </c>
      <c r="J393" s="46" t="s">
        <v>2265</v>
      </c>
      <c r="K393" s="56" t="s">
        <v>34</v>
      </c>
      <c r="L393" s="60" t="s">
        <v>34</v>
      </c>
      <c r="M393" s="57" t="s">
        <v>34</v>
      </c>
      <c r="N393" s="57" t="s">
        <v>2378</v>
      </c>
      <c r="O393" s="57" t="s">
        <v>34</v>
      </c>
      <c r="P393" s="57" t="s">
        <v>34</v>
      </c>
      <c r="Q393" s="56">
        <v>2</v>
      </c>
      <c r="R393" s="57" t="s">
        <v>34</v>
      </c>
      <c r="S393" s="58" t="str">
        <f>IF(ISNA(VLOOKUP($A393,processing!$A:$B,1,0)), "no", "yes")</f>
        <v>yes</v>
      </c>
      <c r="T393" s="58" t="str">
        <f>IF(ISNA(VLOOKUP($A393,outputs!$A:$B,1,0)), "no", "yes")</f>
        <v>yes</v>
      </c>
      <c r="U393" s="58" t="str">
        <f>IF(ISNA(VLOOKUP($A393,accuracy!$A:$B,1,0)), "no", "yes")</f>
        <v>yes</v>
      </c>
      <c r="V393" s="58" t="str">
        <f t="array" ref="V393">INDEX(publications!$A$1:$A$319, MATCH($B393, publications!$B$1:$B$319, 0))</f>
        <v>Bob</v>
      </c>
    </row>
    <row r="394" spans="1:22" ht="13">
      <c r="A394" s="8" t="str">
        <f>CONCATENATE(VLOOKUP($B394,publications!$B:$D,3,0), ".", $C394)</f>
        <v>7PV3VJZP.1</v>
      </c>
      <c r="B394" s="46" t="s">
        <v>1729</v>
      </c>
      <c r="C394" s="54">
        <f t="shared" si="0"/>
        <v>1</v>
      </c>
      <c r="D394" s="46" t="s">
        <v>1931</v>
      </c>
      <c r="E394" s="46" t="s">
        <v>2480</v>
      </c>
      <c r="F394" s="46" t="s">
        <v>2256</v>
      </c>
      <c r="G394" s="46" t="s">
        <v>34</v>
      </c>
      <c r="H394" s="46">
        <v>1945</v>
      </c>
      <c r="I394" s="46">
        <v>1945</v>
      </c>
      <c r="J394" s="46" t="s">
        <v>2258</v>
      </c>
      <c r="K394" s="56" t="s">
        <v>34</v>
      </c>
      <c r="L394" s="60" t="s">
        <v>34</v>
      </c>
      <c r="M394" s="56">
        <v>19.100000000000001</v>
      </c>
      <c r="N394" s="57" t="s">
        <v>2620</v>
      </c>
      <c r="O394" s="56">
        <v>16</v>
      </c>
      <c r="P394" s="46" t="s">
        <v>2260</v>
      </c>
      <c r="Q394" s="89">
        <v>44624</v>
      </c>
      <c r="R394" s="57" t="s">
        <v>34</v>
      </c>
      <c r="S394" s="58" t="str">
        <f>IF(ISNA(VLOOKUP($A394,processing!$A:$B,1,0)), "no", "yes")</f>
        <v>yes</v>
      </c>
      <c r="T394" s="58" t="str">
        <f>IF(ISNA(VLOOKUP($A394,outputs!$A:$B,1,0)), "no", "yes")</f>
        <v>yes</v>
      </c>
      <c r="U394" s="58" t="str">
        <f>IF(ISNA(VLOOKUP($A394,accuracy!$A:$B,1,0)), "no", "yes")</f>
        <v>yes</v>
      </c>
      <c r="V394" s="58" t="str">
        <f t="array" ref="V394">INDEX(publications!$A$1:$A$319, MATCH($B394, publications!$B$1:$B$319, 0))</f>
        <v>Anette</v>
      </c>
    </row>
    <row r="395" spans="1:22" ht="13">
      <c r="A395" s="8" t="str">
        <f>CONCATENATE(VLOOKUP($B395,publications!$B:$D,3,0), ".", $C395)</f>
        <v>7PV3VJZP.2</v>
      </c>
      <c r="B395" s="46" t="s">
        <v>1729</v>
      </c>
      <c r="C395" s="54">
        <f t="shared" si="0"/>
        <v>2</v>
      </c>
      <c r="D395" s="46" t="s">
        <v>1931</v>
      </c>
      <c r="E395" s="46" t="s">
        <v>2480</v>
      </c>
      <c r="F395" s="46" t="s">
        <v>2256</v>
      </c>
      <c r="G395" s="46" t="s">
        <v>34</v>
      </c>
      <c r="H395" s="46">
        <v>1983</v>
      </c>
      <c r="I395" s="46">
        <v>1983</v>
      </c>
      <c r="J395" s="46" t="s">
        <v>2265</v>
      </c>
      <c r="K395" s="56" t="s">
        <v>34</v>
      </c>
      <c r="L395" s="60" t="s">
        <v>34</v>
      </c>
      <c r="M395" s="56">
        <v>23.8</v>
      </c>
      <c r="N395" s="57" t="s">
        <v>2621</v>
      </c>
      <c r="O395" s="56">
        <v>16</v>
      </c>
      <c r="P395" s="46" t="s">
        <v>2260</v>
      </c>
      <c r="Q395" s="89">
        <v>44624</v>
      </c>
      <c r="R395" s="57" t="s">
        <v>34</v>
      </c>
      <c r="S395" s="58" t="str">
        <f>IF(ISNA(VLOOKUP($A395,processing!$A:$B,1,0)), "no", "yes")</f>
        <v>yes</v>
      </c>
      <c r="T395" s="58" t="str">
        <f>IF(ISNA(VLOOKUP($A395,outputs!$A:$B,1,0)), "no", "yes")</f>
        <v>yes</v>
      </c>
      <c r="U395" s="58" t="str">
        <f>IF(ISNA(VLOOKUP($A395,accuracy!$A:$B,1,0)), "no", "yes")</f>
        <v>yes</v>
      </c>
      <c r="V395" s="58" t="str">
        <f t="array" ref="V395">INDEX(publications!$A$1:$A$319, MATCH($B395, publications!$B$1:$B$319, 0))</f>
        <v>Anette</v>
      </c>
    </row>
    <row r="396" spans="1:22" ht="13">
      <c r="A396" s="8" t="str">
        <f>CONCATENATE(VLOOKUP($B396,publications!$B:$D,3,0), ".", $C396)</f>
        <v>7PV3VJZP.3</v>
      </c>
      <c r="B396" s="46" t="s">
        <v>1729</v>
      </c>
      <c r="C396" s="54">
        <f t="shared" si="0"/>
        <v>3</v>
      </c>
      <c r="D396" s="46" t="s">
        <v>1931</v>
      </c>
      <c r="E396" s="46" t="s">
        <v>2480</v>
      </c>
      <c r="F396" s="46" t="s">
        <v>2256</v>
      </c>
      <c r="G396" s="46" t="s">
        <v>34</v>
      </c>
      <c r="H396" s="46">
        <v>2003</v>
      </c>
      <c r="I396" s="46">
        <v>2003</v>
      </c>
      <c r="J396" s="46" t="s">
        <v>2265</v>
      </c>
      <c r="K396" s="56" t="s">
        <v>34</v>
      </c>
      <c r="L396" s="60" t="s">
        <v>34</v>
      </c>
      <c r="M396" s="56">
        <v>23.8</v>
      </c>
      <c r="N396" s="57" t="s">
        <v>2621</v>
      </c>
      <c r="O396" s="56">
        <v>16</v>
      </c>
      <c r="P396" s="46" t="s">
        <v>2260</v>
      </c>
      <c r="Q396" s="89">
        <v>44624</v>
      </c>
      <c r="R396" s="57" t="s">
        <v>34</v>
      </c>
      <c r="S396" s="58" t="str">
        <f>IF(ISNA(VLOOKUP($A396,processing!$A:$B,1,0)), "no", "yes")</f>
        <v>yes</v>
      </c>
      <c r="T396" s="58" t="str">
        <f>IF(ISNA(VLOOKUP($A396,outputs!$A:$B,1,0)), "no", "yes")</f>
        <v>yes</v>
      </c>
      <c r="U396" s="58" t="str">
        <f>IF(ISNA(VLOOKUP($A396,accuracy!$A:$B,1,0)), "no", "yes")</f>
        <v>yes</v>
      </c>
      <c r="V396" s="58" t="str">
        <f t="array" ref="V396">INDEX(publications!$A$1:$A$319, MATCH($B396, publications!$B$1:$B$319, 0))</f>
        <v>Anette</v>
      </c>
    </row>
    <row r="397" spans="1:22" ht="13">
      <c r="A397" s="8" t="str">
        <f>CONCATENATE(VLOOKUP($B397,publications!$B:$D,3,0), ".", $C397)</f>
        <v>7PV3VJZP.4</v>
      </c>
      <c r="B397" s="46" t="s">
        <v>1729</v>
      </c>
      <c r="C397" s="54">
        <f t="shared" si="0"/>
        <v>4</v>
      </c>
      <c r="D397" s="46" t="s">
        <v>1931</v>
      </c>
      <c r="E397" s="46" t="s">
        <v>2480</v>
      </c>
      <c r="F397" s="46" t="s">
        <v>2256</v>
      </c>
      <c r="G397" s="46" t="s">
        <v>34</v>
      </c>
      <c r="H397" s="46">
        <v>1965</v>
      </c>
      <c r="I397" s="46">
        <v>1965</v>
      </c>
      <c r="J397" s="46" t="s">
        <v>2265</v>
      </c>
      <c r="K397" s="56" t="s">
        <v>34</v>
      </c>
      <c r="L397" s="60" t="s">
        <v>34</v>
      </c>
      <c r="M397" s="56">
        <v>25.1</v>
      </c>
      <c r="N397" s="57" t="s">
        <v>2622</v>
      </c>
      <c r="O397" s="56">
        <v>16</v>
      </c>
      <c r="P397" s="46" t="s">
        <v>2260</v>
      </c>
      <c r="Q397" s="89">
        <v>44624</v>
      </c>
      <c r="R397" s="57" t="s">
        <v>34</v>
      </c>
      <c r="S397" s="58" t="str">
        <f>IF(ISNA(VLOOKUP($A397,processing!$A:$B,1,0)), "no", "yes")</f>
        <v>yes</v>
      </c>
      <c r="T397" s="58" t="str">
        <f>IF(ISNA(VLOOKUP($A397,outputs!$A:$B,1,0)), "no", "yes")</f>
        <v>yes</v>
      </c>
      <c r="U397" s="58" t="str">
        <f>IF(ISNA(VLOOKUP($A397,accuracy!$A:$B,1,0)), "no", "yes")</f>
        <v>yes</v>
      </c>
      <c r="V397" s="58" t="str">
        <f t="array" ref="V397">INDEX(publications!$A$1:$A$319, MATCH($B397, publications!$B$1:$B$319, 0))</f>
        <v>Anette</v>
      </c>
    </row>
    <row r="398" spans="1:22" ht="13">
      <c r="A398" s="8" t="str">
        <f>CONCATENATE(VLOOKUP($B398,publications!$B:$D,3,0), ".", $C398)</f>
        <v>7TGQURPL.1</v>
      </c>
      <c r="B398" s="46" t="s">
        <v>1731</v>
      </c>
      <c r="C398" s="54">
        <f t="shared" si="0"/>
        <v>1</v>
      </c>
      <c r="D398" s="46" t="s">
        <v>1931</v>
      </c>
      <c r="E398" s="46" t="s">
        <v>34</v>
      </c>
      <c r="F398" s="46" t="s">
        <v>2256</v>
      </c>
      <c r="G398" s="46" t="s">
        <v>34</v>
      </c>
      <c r="H398" s="46">
        <v>2000</v>
      </c>
      <c r="I398" s="46">
        <v>2000</v>
      </c>
      <c r="J398" s="46" t="s">
        <v>2258</v>
      </c>
      <c r="K398" s="56" t="s">
        <v>34</v>
      </c>
      <c r="L398" s="60" t="s">
        <v>34</v>
      </c>
      <c r="M398" s="57" t="s">
        <v>34</v>
      </c>
      <c r="N398" s="57" t="s">
        <v>34</v>
      </c>
      <c r="O398" s="56">
        <v>21</v>
      </c>
      <c r="P398" s="46" t="s">
        <v>2260</v>
      </c>
      <c r="Q398" s="56">
        <v>16</v>
      </c>
      <c r="R398" s="57" t="s">
        <v>34</v>
      </c>
      <c r="S398" s="58" t="str">
        <f>IF(ISNA(VLOOKUP($A398,processing!$A:$B,1,0)), "no", "yes")</f>
        <v>yes</v>
      </c>
      <c r="T398" s="58" t="str">
        <f>IF(ISNA(VLOOKUP($A398,outputs!$A:$B,1,0)), "no", "yes")</f>
        <v>yes</v>
      </c>
      <c r="U398" s="58" t="str">
        <f>IF(ISNA(VLOOKUP($A398,accuracy!$A:$B,1,0)), "no", "yes")</f>
        <v>yes</v>
      </c>
      <c r="V398" s="58" t="str">
        <f t="array" ref="V398">INDEX(publications!$A$1:$A$319, MATCH($B398, publications!$B$1:$B$319, 0))</f>
        <v>Bob</v>
      </c>
    </row>
    <row r="399" spans="1:22" ht="13">
      <c r="A399" s="8" t="str">
        <f>CONCATENATE(VLOOKUP($B399,publications!$B:$D,3,0), ".", $C399)</f>
        <v>BUHU8ZK4.1</v>
      </c>
      <c r="B399" s="46" t="s">
        <v>1735</v>
      </c>
      <c r="C399" s="54">
        <f t="shared" si="0"/>
        <v>1</v>
      </c>
      <c r="D399" s="46" t="s">
        <v>1931</v>
      </c>
      <c r="E399" s="46" t="s">
        <v>2273</v>
      </c>
      <c r="F399" s="46" t="s">
        <v>2256</v>
      </c>
      <c r="G399" s="46" t="s">
        <v>2623</v>
      </c>
      <c r="H399" s="46">
        <v>1945</v>
      </c>
      <c r="I399" s="46">
        <v>1945</v>
      </c>
      <c r="J399" s="46" t="s">
        <v>2258</v>
      </c>
      <c r="K399" s="56" t="s">
        <v>34</v>
      </c>
      <c r="L399" s="60" t="s">
        <v>34</v>
      </c>
      <c r="M399" s="59" t="s">
        <v>34</v>
      </c>
      <c r="N399" s="57" t="s">
        <v>2558</v>
      </c>
      <c r="O399" s="56">
        <v>1200</v>
      </c>
      <c r="P399" s="46" t="s">
        <v>2315</v>
      </c>
      <c r="Q399" s="56">
        <v>20</v>
      </c>
      <c r="R399" s="57" t="s">
        <v>34</v>
      </c>
      <c r="S399" s="58" t="str">
        <f>IF(ISNA(VLOOKUP($A399,processing!$A:$B,1,0)), "no", "yes")</f>
        <v>yes</v>
      </c>
      <c r="T399" s="58" t="str">
        <f>IF(ISNA(VLOOKUP($A399,outputs!$A:$B,1,0)), "no", "yes")</f>
        <v>yes</v>
      </c>
      <c r="U399" s="58" t="str">
        <f>IF(ISNA(VLOOKUP($A399,accuracy!$A:$B,1,0)), "no", "yes")</f>
        <v>yes</v>
      </c>
      <c r="V399" s="58" t="str">
        <f t="array" ref="V399">INDEX(publications!$A$1:$A$319, MATCH($B399, publications!$B$1:$B$319, 0))</f>
        <v>Bob</v>
      </c>
    </row>
    <row r="400" spans="1:22" ht="13">
      <c r="A400" s="8" t="str">
        <f>CONCATENATE(VLOOKUP($B400,publications!$B:$D,3,0), ".", $C400)</f>
        <v>2AR5AVGG.1</v>
      </c>
      <c r="B400" s="46" t="s">
        <v>1737</v>
      </c>
      <c r="C400" s="54">
        <f t="shared" si="0"/>
        <v>1</v>
      </c>
      <c r="D400" s="46" t="s">
        <v>1931</v>
      </c>
      <c r="E400" s="46" t="s">
        <v>2273</v>
      </c>
      <c r="F400" s="46" t="s">
        <v>2256</v>
      </c>
      <c r="G400" s="46" t="s">
        <v>2624</v>
      </c>
      <c r="H400" s="46">
        <v>1973</v>
      </c>
      <c r="I400" s="46">
        <v>1973</v>
      </c>
      <c r="J400" s="46" t="s">
        <v>2291</v>
      </c>
      <c r="K400" s="56">
        <v>950</v>
      </c>
      <c r="L400" s="60" t="s">
        <v>34</v>
      </c>
      <c r="M400" s="56">
        <v>0.06</v>
      </c>
      <c r="N400" s="57" t="s">
        <v>2275</v>
      </c>
      <c r="O400" s="56">
        <v>15</v>
      </c>
      <c r="P400" s="46" t="s">
        <v>2260</v>
      </c>
      <c r="Q400" s="56">
        <v>2</v>
      </c>
      <c r="R400" s="46" t="s">
        <v>2625</v>
      </c>
      <c r="S400" s="58" t="str">
        <f>IF(ISNA(VLOOKUP($A400,processing!$A:$B,1,0)), "no", "yes")</f>
        <v>yes</v>
      </c>
      <c r="T400" s="58" t="str">
        <f>IF(ISNA(VLOOKUP($A400,outputs!$A:$B,1,0)), "no", "yes")</f>
        <v>yes</v>
      </c>
      <c r="U400" s="58" t="str">
        <f>IF(ISNA(VLOOKUP($A400,accuracy!$A:$B,1,0)), "no", "yes")</f>
        <v>yes</v>
      </c>
      <c r="V400" s="58" t="str">
        <f t="array" ref="V400">INDEX(publications!$A$1:$A$319, MATCH($B400, publications!$B$1:$B$319, 0))</f>
        <v>Melanie</v>
      </c>
    </row>
    <row r="401" spans="1:22" ht="13">
      <c r="A401" s="8" t="str">
        <f>CONCATENATE(VLOOKUP($B401,publications!$B:$D,3,0), ".", $C401)</f>
        <v>2AR5AVGG.2</v>
      </c>
      <c r="B401" s="46" t="s">
        <v>1737</v>
      </c>
      <c r="C401" s="54">
        <f t="shared" si="0"/>
        <v>2</v>
      </c>
      <c r="D401" s="46" t="s">
        <v>1931</v>
      </c>
      <c r="E401" s="46" t="s">
        <v>2273</v>
      </c>
      <c r="F401" s="46" t="s">
        <v>2256</v>
      </c>
      <c r="G401" s="46" t="s">
        <v>2624</v>
      </c>
      <c r="H401" s="46">
        <v>1990</v>
      </c>
      <c r="I401" s="46">
        <v>1990</v>
      </c>
      <c r="J401" s="46" t="s">
        <v>2291</v>
      </c>
      <c r="K401" s="56">
        <v>2120</v>
      </c>
      <c r="L401" s="60" t="s">
        <v>34</v>
      </c>
      <c r="M401" s="56">
        <v>0.18</v>
      </c>
      <c r="N401" s="57" t="s">
        <v>2559</v>
      </c>
      <c r="O401" s="56">
        <v>15</v>
      </c>
      <c r="P401" s="46" t="s">
        <v>2260</v>
      </c>
      <c r="Q401" s="56">
        <v>2</v>
      </c>
      <c r="R401" s="46" t="s">
        <v>2625</v>
      </c>
      <c r="S401" s="58" t="str">
        <f>IF(ISNA(VLOOKUP($A401,processing!$A:$B,1,0)), "no", "yes")</f>
        <v>yes</v>
      </c>
      <c r="T401" s="58" t="str">
        <f>IF(ISNA(VLOOKUP($A401,outputs!$A:$B,1,0)), "no", "yes")</f>
        <v>yes</v>
      </c>
      <c r="U401" s="58" t="str">
        <f>IF(ISNA(VLOOKUP($A401,accuracy!$A:$B,1,0)), "no", "yes")</f>
        <v>yes</v>
      </c>
      <c r="V401" s="58" t="str">
        <f t="array" ref="V401">INDEX(publications!$A$1:$A$319, MATCH($B401, publications!$B$1:$B$319, 0))</f>
        <v>Melanie</v>
      </c>
    </row>
    <row r="402" spans="1:22" ht="13">
      <c r="A402" s="8" t="str">
        <f>CONCATENATE(VLOOKUP($B402,publications!$B:$D,3,0), ".", $C402)</f>
        <v>2AR5AVGG.3</v>
      </c>
      <c r="B402" s="46" t="s">
        <v>1737</v>
      </c>
      <c r="C402" s="54">
        <f t="shared" si="0"/>
        <v>3</v>
      </c>
      <c r="D402" s="46" t="s">
        <v>1931</v>
      </c>
      <c r="E402" s="46" t="s">
        <v>2273</v>
      </c>
      <c r="F402" s="46" t="s">
        <v>2256</v>
      </c>
      <c r="G402" s="46" t="s">
        <v>2554</v>
      </c>
      <c r="H402" s="46">
        <v>1971</v>
      </c>
      <c r="I402" s="46">
        <v>1971</v>
      </c>
      <c r="J402" s="46" t="s">
        <v>2291</v>
      </c>
      <c r="K402" s="56">
        <v>2240</v>
      </c>
      <c r="L402" s="60" t="s">
        <v>34</v>
      </c>
      <c r="M402" s="56">
        <v>0.31</v>
      </c>
      <c r="N402" s="57" t="s">
        <v>2626</v>
      </c>
      <c r="O402" s="56">
        <v>42</v>
      </c>
      <c r="P402" s="46" t="s">
        <v>2260</v>
      </c>
      <c r="Q402" s="56">
        <v>2</v>
      </c>
      <c r="R402" s="46" t="s">
        <v>2627</v>
      </c>
      <c r="S402" s="58" t="str">
        <f>IF(ISNA(VLOOKUP($A402,processing!$A:$B,1,0)), "no", "yes")</f>
        <v>yes</v>
      </c>
      <c r="T402" s="58" t="str">
        <f>IF(ISNA(VLOOKUP($A402,outputs!$A:$B,1,0)), "no", "yes")</f>
        <v>yes</v>
      </c>
      <c r="U402" s="58" t="str">
        <f>IF(ISNA(VLOOKUP($A402,accuracy!$A:$B,1,0)), "no", "yes")</f>
        <v>yes</v>
      </c>
      <c r="V402" s="58" t="str">
        <f t="array" ref="V402">INDEX(publications!$A$1:$A$319, MATCH($B402, publications!$B$1:$B$319, 0))</f>
        <v>Melanie</v>
      </c>
    </row>
    <row r="403" spans="1:22" ht="13">
      <c r="A403" s="8" t="str">
        <f>CONCATENATE(VLOOKUP($B403,publications!$B:$D,3,0), ".", $C403)</f>
        <v>2AR5AVGG.4</v>
      </c>
      <c r="B403" s="46" t="s">
        <v>1737</v>
      </c>
      <c r="C403" s="54">
        <f t="shared" si="0"/>
        <v>4</v>
      </c>
      <c r="D403" s="46" t="s">
        <v>1931</v>
      </c>
      <c r="E403" s="46" t="s">
        <v>2273</v>
      </c>
      <c r="F403" s="46" t="s">
        <v>2256</v>
      </c>
      <c r="G403" s="46" t="s">
        <v>2554</v>
      </c>
      <c r="H403" s="46">
        <v>1953</v>
      </c>
      <c r="I403" s="46">
        <v>1953</v>
      </c>
      <c r="J403" s="46" t="s">
        <v>2291</v>
      </c>
      <c r="K403" s="56">
        <v>6140</v>
      </c>
      <c r="L403" s="60" t="s">
        <v>34</v>
      </c>
      <c r="M403" s="56">
        <v>0.5</v>
      </c>
      <c r="N403" s="57" t="s">
        <v>2559</v>
      </c>
      <c r="O403" s="56">
        <v>42</v>
      </c>
      <c r="P403" s="46" t="s">
        <v>2260</v>
      </c>
      <c r="Q403" s="56">
        <v>2</v>
      </c>
      <c r="R403" s="46" t="s">
        <v>2627</v>
      </c>
      <c r="S403" s="58" t="str">
        <f>IF(ISNA(VLOOKUP($A403,processing!$A:$B,1,0)), "no", "yes")</f>
        <v>yes</v>
      </c>
      <c r="T403" s="58" t="str">
        <f>IF(ISNA(VLOOKUP($A403,outputs!$A:$B,1,0)), "no", "yes")</f>
        <v>yes</v>
      </c>
      <c r="U403" s="58" t="str">
        <f>IF(ISNA(VLOOKUP($A403,accuracy!$A:$B,1,0)), "no", "yes")</f>
        <v>yes</v>
      </c>
      <c r="V403" s="58" t="str">
        <f t="array" ref="V403">INDEX(publications!$A$1:$A$319, MATCH($B403, publications!$B$1:$B$319, 0))</f>
        <v>Melanie</v>
      </c>
    </row>
    <row r="404" spans="1:22" ht="13">
      <c r="A404" s="8" t="str">
        <f>CONCATENATE(VLOOKUP($B404,publications!$B:$D,3,0), ".", $C404)</f>
        <v>35MF78DP.1</v>
      </c>
      <c r="B404" s="46" t="s">
        <v>1739</v>
      </c>
      <c r="C404" s="54">
        <f t="shared" si="0"/>
        <v>1</v>
      </c>
      <c r="D404" s="46" t="s">
        <v>1931</v>
      </c>
      <c r="E404" s="46" t="s">
        <v>2273</v>
      </c>
      <c r="F404" s="46" t="s">
        <v>2256</v>
      </c>
      <c r="G404" s="46" t="s">
        <v>2628</v>
      </c>
      <c r="H404" s="46">
        <v>1951</v>
      </c>
      <c r="I404" s="46">
        <v>1951</v>
      </c>
      <c r="J404" s="46" t="s">
        <v>2258</v>
      </c>
      <c r="K404" s="56" t="s">
        <v>34</v>
      </c>
      <c r="L404" s="60" t="s">
        <v>34</v>
      </c>
      <c r="M404" s="56">
        <v>6.5000000000000002E-2</v>
      </c>
      <c r="N404" s="57" t="s">
        <v>2629</v>
      </c>
      <c r="O404" s="56">
        <v>15</v>
      </c>
      <c r="P404" s="46" t="s">
        <v>2260</v>
      </c>
      <c r="Q404" s="57" t="s">
        <v>34</v>
      </c>
      <c r="R404" s="57" t="s">
        <v>34</v>
      </c>
      <c r="S404" s="58" t="str">
        <f>IF(ISNA(VLOOKUP($A404,processing!$A:$B,1,0)), "no", "yes")</f>
        <v>yes</v>
      </c>
      <c r="T404" s="58" t="str">
        <f>IF(ISNA(VLOOKUP($A404,outputs!$A:$B,1,0)), "no", "yes")</f>
        <v>yes</v>
      </c>
      <c r="U404" s="58" t="str">
        <f>IF(ISNA(VLOOKUP($A404,accuracy!$A:$B,1,0)), "no", "yes")</f>
        <v>yes</v>
      </c>
      <c r="V404" s="58" t="str">
        <f t="array" ref="V404">INDEX(publications!$A$1:$A$319, MATCH($B404, publications!$B$1:$B$319, 0))</f>
        <v>Bob</v>
      </c>
    </row>
    <row r="405" spans="1:22" ht="13">
      <c r="A405" s="8" t="str">
        <f>CONCATENATE(VLOOKUP($B405,publications!$B:$D,3,0), ".", $C405)</f>
        <v>35MF78DP.2</v>
      </c>
      <c r="B405" s="46" t="s">
        <v>1739</v>
      </c>
      <c r="C405" s="54">
        <f t="shared" si="0"/>
        <v>2</v>
      </c>
      <c r="D405" s="46" t="s">
        <v>1931</v>
      </c>
      <c r="E405" s="46" t="s">
        <v>2273</v>
      </c>
      <c r="F405" s="46" t="s">
        <v>2256</v>
      </c>
      <c r="G405" s="46" t="s">
        <v>2630</v>
      </c>
      <c r="H405" s="46">
        <v>1984</v>
      </c>
      <c r="I405" s="46">
        <v>1984</v>
      </c>
      <c r="J405" s="46" t="s">
        <v>2265</v>
      </c>
      <c r="K405" s="56" t="s">
        <v>34</v>
      </c>
      <c r="L405" s="60" t="s">
        <v>34</v>
      </c>
      <c r="M405" s="56">
        <v>0.13</v>
      </c>
      <c r="N405" s="57" t="s">
        <v>2631</v>
      </c>
      <c r="O405" s="56">
        <v>14</v>
      </c>
      <c r="P405" s="45" t="s">
        <v>2260</v>
      </c>
      <c r="Q405" s="57" t="s">
        <v>34</v>
      </c>
      <c r="R405" s="57" t="s">
        <v>34</v>
      </c>
      <c r="S405" s="58" t="str">
        <f>IF(ISNA(VLOOKUP($A405,processing!$A:$B,1,0)), "no", "yes")</f>
        <v>yes</v>
      </c>
      <c r="T405" s="58" t="str">
        <f>IF(ISNA(VLOOKUP($A405,outputs!$A:$B,1,0)), "no", "yes")</f>
        <v>yes</v>
      </c>
      <c r="U405" s="58" t="str">
        <f>IF(ISNA(VLOOKUP($A405,accuracy!$A:$B,1,0)), "no", "yes")</f>
        <v>yes</v>
      </c>
      <c r="V405" s="58" t="str">
        <f t="array" ref="V405">INDEX(publications!$A$1:$A$319, MATCH($B405, publications!$B$1:$B$319, 0))</f>
        <v>Bob</v>
      </c>
    </row>
    <row r="406" spans="1:22" ht="13">
      <c r="A406" s="8" t="str">
        <f>CONCATENATE(VLOOKUP($B406,publications!$B:$D,3,0), ".", $C406)</f>
        <v>35MF78DP.3</v>
      </c>
      <c r="B406" s="46" t="s">
        <v>1739</v>
      </c>
      <c r="C406" s="54">
        <f t="shared" si="0"/>
        <v>3</v>
      </c>
      <c r="D406" s="46" t="s">
        <v>1931</v>
      </c>
      <c r="E406" s="46" t="s">
        <v>2273</v>
      </c>
      <c r="F406" s="46" t="s">
        <v>2256</v>
      </c>
      <c r="G406" s="46" t="s">
        <v>2632</v>
      </c>
      <c r="H406" s="46">
        <v>1995</v>
      </c>
      <c r="I406" s="46">
        <v>1995</v>
      </c>
      <c r="J406" s="46" t="s">
        <v>2265</v>
      </c>
      <c r="K406" s="56" t="s">
        <v>34</v>
      </c>
      <c r="L406" s="60" t="s">
        <v>34</v>
      </c>
      <c r="M406" s="56">
        <v>0.13</v>
      </c>
      <c r="N406" s="57" t="s">
        <v>2396</v>
      </c>
      <c r="O406" s="56">
        <v>16</v>
      </c>
      <c r="P406" s="45" t="s">
        <v>2260</v>
      </c>
      <c r="Q406" s="57" t="s">
        <v>34</v>
      </c>
      <c r="R406" s="57" t="s">
        <v>34</v>
      </c>
      <c r="S406" s="58" t="str">
        <f>IF(ISNA(VLOOKUP($A406,processing!$A:$B,1,0)), "no", "yes")</f>
        <v>yes</v>
      </c>
      <c r="T406" s="58" t="str">
        <f>IF(ISNA(VLOOKUP($A406,outputs!$A:$B,1,0)), "no", "yes")</f>
        <v>yes</v>
      </c>
      <c r="U406" s="58" t="str">
        <f>IF(ISNA(VLOOKUP($A406,accuracy!$A:$B,1,0)), "no", "yes")</f>
        <v>yes</v>
      </c>
      <c r="V406" s="58" t="str">
        <f t="array" ref="V406">INDEX(publications!$A$1:$A$319, MATCH($B406, publications!$B$1:$B$319, 0))</f>
        <v>Bob</v>
      </c>
    </row>
    <row r="407" spans="1:22" ht="13">
      <c r="A407" s="8" t="str">
        <f>CONCATENATE(VLOOKUP($B407,publications!$B:$D,3,0), ".", $C407)</f>
        <v>35MF78DP.4</v>
      </c>
      <c r="B407" s="46" t="s">
        <v>1739</v>
      </c>
      <c r="C407" s="54">
        <f t="shared" si="0"/>
        <v>4</v>
      </c>
      <c r="D407" s="46" t="s">
        <v>1931</v>
      </c>
      <c r="E407" s="46" t="s">
        <v>2273</v>
      </c>
      <c r="F407" s="46" t="s">
        <v>2256</v>
      </c>
      <c r="G407" s="46" t="s">
        <v>2632</v>
      </c>
      <c r="H407" s="46">
        <v>1973</v>
      </c>
      <c r="I407" s="46">
        <v>1973</v>
      </c>
      <c r="J407" s="46" t="s">
        <v>2258</v>
      </c>
      <c r="K407" s="56" t="s">
        <v>34</v>
      </c>
      <c r="L407" s="60" t="s">
        <v>34</v>
      </c>
      <c r="M407" s="56">
        <v>0.14000000000000001</v>
      </c>
      <c r="N407" s="57" t="s">
        <v>2633</v>
      </c>
      <c r="O407" s="56">
        <v>14</v>
      </c>
      <c r="P407" s="45" t="s">
        <v>2260</v>
      </c>
      <c r="Q407" s="57" t="s">
        <v>34</v>
      </c>
      <c r="R407" s="57" t="s">
        <v>34</v>
      </c>
      <c r="S407" s="58" t="str">
        <f>IF(ISNA(VLOOKUP($A407,processing!$A:$B,1,0)), "no", "yes")</f>
        <v>yes</v>
      </c>
      <c r="T407" s="58" t="str">
        <f>IF(ISNA(VLOOKUP($A407,outputs!$A:$B,1,0)), "no", "yes")</f>
        <v>yes</v>
      </c>
      <c r="U407" s="58" t="str">
        <f>IF(ISNA(VLOOKUP($A407,accuracy!$A:$B,1,0)), "no", "yes")</f>
        <v>yes</v>
      </c>
      <c r="V407" s="58" t="str">
        <f t="array" ref="V407">INDEX(publications!$A$1:$A$319, MATCH($B407, publications!$B$1:$B$319, 0))</f>
        <v>Bob</v>
      </c>
    </row>
    <row r="408" spans="1:22" ht="13">
      <c r="A408" s="8" t="str">
        <f>CONCATENATE(VLOOKUP($B408,publications!$B:$D,3,0), ".", $C408)</f>
        <v>35MF78DP.5</v>
      </c>
      <c r="B408" s="46" t="s">
        <v>1739</v>
      </c>
      <c r="C408" s="54">
        <f t="shared" si="0"/>
        <v>5</v>
      </c>
      <c r="D408" s="46" t="s">
        <v>1931</v>
      </c>
      <c r="E408" s="46" t="s">
        <v>2273</v>
      </c>
      <c r="F408" s="46" t="s">
        <v>2256</v>
      </c>
      <c r="G408" s="46" t="s">
        <v>2628</v>
      </c>
      <c r="H408" s="46">
        <v>1973</v>
      </c>
      <c r="I408" s="46">
        <v>1973</v>
      </c>
      <c r="J408" s="46" t="s">
        <v>2258</v>
      </c>
      <c r="K408" s="56" t="s">
        <v>34</v>
      </c>
      <c r="L408" s="60" t="s">
        <v>34</v>
      </c>
      <c r="M408" s="56">
        <v>0.18</v>
      </c>
      <c r="N408" s="57" t="s">
        <v>2559</v>
      </c>
      <c r="O408" s="56">
        <v>15</v>
      </c>
      <c r="P408" s="46" t="s">
        <v>2260</v>
      </c>
      <c r="Q408" s="57" t="s">
        <v>34</v>
      </c>
      <c r="R408" s="57" t="s">
        <v>34</v>
      </c>
      <c r="S408" s="58" t="str">
        <f>IF(ISNA(VLOOKUP($A408,processing!$A:$B,1,0)), "no", "yes")</f>
        <v>yes</v>
      </c>
      <c r="T408" s="58" t="str">
        <f>IF(ISNA(VLOOKUP($A408,outputs!$A:$B,1,0)), "no", "yes")</f>
        <v>yes</v>
      </c>
      <c r="U408" s="58" t="str">
        <f>IF(ISNA(VLOOKUP($A408,accuracy!$A:$B,1,0)), "no", "yes")</f>
        <v>yes</v>
      </c>
      <c r="V408" s="58" t="str">
        <f t="array" ref="V408">INDEX(publications!$A$1:$A$319, MATCH($B408, publications!$B$1:$B$319, 0))</f>
        <v>Bob</v>
      </c>
    </row>
    <row r="409" spans="1:22" ht="13">
      <c r="A409" s="8" t="str">
        <f>CONCATENATE(VLOOKUP($B409,publications!$B:$D,3,0), ".", $C409)</f>
        <v>35MF78DP.6</v>
      </c>
      <c r="B409" s="46" t="s">
        <v>1739</v>
      </c>
      <c r="C409" s="54">
        <f t="shared" si="0"/>
        <v>6</v>
      </c>
      <c r="D409" s="46" t="s">
        <v>1931</v>
      </c>
      <c r="E409" s="46" t="s">
        <v>2273</v>
      </c>
      <c r="F409" s="46" t="s">
        <v>2256</v>
      </c>
      <c r="G409" s="46" t="s">
        <v>2632</v>
      </c>
      <c r="H409" s="46">
        <v>1990</v>
      </c>
      <c r="I409" s="46">
        <v>1990</v>
      </c>
      <c r="J409" s="46" t="s">
        <v>2265</v>
      </c>
      <c r="K409" s="56" t="s">
        <v>34</v>
      </c>
      <c r="L409" s="60" t="s">
        <v>34</v>
      </c>
      <c r="M409" s="56">
        <v>0.18</v>
      </c>
      <c r="N409" s="57" t="s">
        <v>2486</v>
      </c>
      <c r="O409" s="56">
        <v>14</v>
      </c>
      <c r="P409" s="45" t="s">
        <v>2260</v>
      </c>
      <c r="Q409" s="57" t="s">
        <v>34</v>
      </c>
      <c r="R409" s="57" t="s">
        <v>34</v>
      </c>
      <c r="S409" s="58" t="str">
        <f>IF(ISNA(VLOOKUP($A409,processing!$A:$B,1,0)), "no", "yes")</f>
        <v>yes</v>
      </c>
      <c r="T409" s="58" t="str">
        <f>IF(ISNA(VLOOKUP($A409,outputs!$A:$B,1,0)), "no", "yes")</f>
        <v>yes</v>
      </c>
      <c r="U409" s="58" t="str">
        <f>IF(ISNA(VLOOKUP($A409,accuracy!$A:$B,1,0)), "no", "yes")</f>
        <v>yes</v>
      </c>
      <c r="V409" s="58" t="str">
        <f t="array" ref="V409">INDEX(publications!$A$1:$A$319, MATCH($B409, publications!$B$1:$B$319, 0))</f>
        <v>Bob</v>
      </c>
    </row>
    <row r="410" spans="1:22" ht="13">
      <c r="A410" s="8" t="str">
        <f>CONCATENATE(VLOOKUP($B410,publications!$B:$D,3,0), ".", $C410)</f>
        <v>35MF78DP.7</v>
      </c>
      <c r="B410" s="46" t="s">
        <v>1739</v>
      </c>
      <c r="C410" s="54">
        <f t="shared" si="0"/>
        <v>7</v>
      </c>
      <c r="D410" s="46" t="s">
        <v>1931</v>
      </c>
      <c r="E410" s="46" t="s">
        <v>2273</v>
      </c>
      <c r="F410" s="46" t="s">
        <v>2256</v>
      </c>
      <c r="G410" s="46" t="s">
        <v>2554</v>
      </c>
      <c r="H410" s="46">
        <v>1971</v>
      </c>
      <c r="I410" s="46">
        <v>1971</v>
      </c>
      <c r="J410" s="46" t="s">
        <v>2258</v>
      </c>
      <c r="K410" s="56" t="s">
        <v>34</v>
      </c>
      <c r="L410" s="60" t="s">
        <v>34</v>
      </c>
      <c r="M410" s="56">
        <v>0.25</v>
      </c>
      <c r="N410" s="57" t="s">
        <v>2634</v>
      </c>
      <c r="O410" s="56">
        <v>15</v>
      </c>
      <c r="P410" s="46" t="s">
        <v>2260</v>
      </c>
      <c r="Q410" s="57" t="s">
        <v>34</v>
      </c>
      <c r="R410" s="57" t="s">
        <v>34</v>
      </c>
      <c r="S410" s="58" t="str">
        <f>IF(ISNA(VLOOKUP($A410,processing!$A:$B,1,0)), "no", "yes")</f>
        <v>yes</v>
      </c>
      <c r="T410" s="58" t="str">
        <f>IF(ISNA(VLOOKUP($A410,outputs!$A:$B,1,0)), "no", "yes")</f>
        <v>yes</v>
      </c>
      <c r="U410" s="58" t="str">
        <f>IF(ISNA(VLOOKUP($A410,accuracy!$A:$B,1,0)), "no", "yes")</f>
        <v>yes</v>
      </c>
      <c r="V410" s="58" t="str">
        <f t="array" ref="V410">INDEX(publications!$A$1:$A$319, MATCH($B410, publications!$B$1:$B$319, 0))</f>
        <v>Bob</v>
      </c>
    </row>
    <row r="411" spans="1:22" ht="13">
      <c r="A411" s="8" t="str">
        <f>CONCATENATE(VLOOKUP($B411,publications!$B:$D,3,0), ".", $C411)</f>
        <v>35MF78DP.8</v>
      </c>
      <c r="B411" s="46" t="s">
        <v>1739</v>
      </c>
      <c r="C411" s="54">
        <f t="shared" si="0"/>
        <v>8</v>
      </c>
      <c r="D411" s="46" t="s">
        <v>1931</v>
      </c>
      <c r="E411" s="46" t="s">
        <v>2273</v>
      </c>
      <c r="F411" s="46" t="s">
        <v>2256</v>
      </c>
      <c r="G411" s="46" t="s">
        <v>2632</v>
      </c>
      <c r="H411" s="46">
        <v>1973</v>
      </c>
      <c r="I411" s="46">
        <v>1973</v>
      </c>
      <c r="J411" s="46" t="s">
        <v>2265</v>
      </c>
      <c r="K411" s="56" t="s">
        <v>34</v>
      </c>
      <c r="L411" s="60" t="s">
        <v>34</v>
      </c>
      <c r="M411" s="56">
        <v>0.26</v>
      </c>
      <c r="N411" s="57" t="s">
        <v>2635</v>
      </c>
      <c r="O411" s="56">
        <v>21</v>
      </c>
      <c r="P411" s="46" t="s">
        <v>2260</v>
      </c>
      <c r="Q411" s="57" t="s">
        <v>34</v>
      </c>
      <c r="R411" s="57" t="s">
        <v>34</v>
      </c>
      <c r="S411" s="58" t="str">
        <f>IF(ISNA(VLOOKUP($A411,processing!$A:$B,1,0)), "no", "yes")</f>
        <v>yes</v>
      </c>
      <c r="T411" s="58" t="str">
        <f>IF(ISNA(VLOOKUP($A411,outputs!$A:$B,1,0)), "no", "yes")</f>
        <v>yes</v>
      </c>
      <c r="U411" s="58" t="str">
        <f>IF(ISNA(VLOOKUP($A411,accuracy!$A:$B,1,0)), "no", "yes")</f>
        <v>yes</v>
      </c>
      <c r="V411" s="58" t="str">
        <f t="array" ref="V411">INDEX(publications!$A$1:$A$319, MATCH($B411, publications!$B$1:$B$319, 0))</f>
        <v>Bob</v>
      </c>
    </row>
    <row r="412" spans="1:22" ht="13">
      <c r="A412" s="8" t="str">
        <f>CONCATENATE(VLOOKUP($B412,publications!$B:$D,3,0), ".", $C412)</f>
        <v>35MF78DP.9</v>
      </c>
      <c r="B412" s="46" t="s">
        <v>1739</v>
      </c>
      <c r="C412" s="54">
        <f t="shared" si="0"/>
        <v>9</v>
      </c>
      <c r="D412" s="46" t="s">
        <v>1931</v>
      </c>
      <c r="E412" s="46" t="s">
        <v>2273</v>
      </c>
      <c r="F412" s="46" t="s">
        <v>2256</v>
      </c>
      <c r="G412" s="46" t="s">
        <v>2636</v>
      </c>
      <c r="H412" s="46">
        <v>1999</v>
      </c>
      <c r="I412" s="46">
        <v>1999</v>
      </c>
      <c r="J412" s="46" t="s">
        <v>2265</v>
      </c>
      <c r="K412" s="56" t="s">
        <v>34</v>
      </c>
      <c r="L412" s="60" t="s">
        <v>34</v>
      </c>
      <c r="M412" s="56">
        <v>0.27</v>
      </c>
      <c r="N412" s="57" t="s">
        <v>2637</v>
      </c>
      <c r="O412" s="56">
        <v>42</v>
      </c>
      <c r="P412" s="46" t="s">
        <v>2260</v>
      </c>
      <c r="Q412" s="57" t="s">
        <v>34</v>
      </c>
      <c r="R412" s="57" t="s">
        <v>34</v>
      </c>
      <c r="S412" s="58" t="str">
        <f>IF(ISNA(VLOOKUP($A412,processing!$A:$B,1,0)), "no", "yes")</f>
        <v>yes</v>
      </c>
      <c r="T412" s="58" t="str">
        <f>IF(ISNA(VLOOKUP($A412,outputs!$A:$B,1,0)), "no", "yes")</f>
        <v>yes</v>
      </c>
      <c r="U412" s="58" t="str">
        <f>IF(ISNA(VLOOKUP($A412,accuracy!$A:$B,1,0)), "no", "yes")</f>
        <v>yes</v>
      </c>
      <c r="V412" s="58" t="str">
        <f t="array" ref="V412">INDEX(publications!$A$1:$A$319, MATCH($B412, publications!$B$1:$B$319, 0))</f>
        <v>Bob</v>
      </c>
    </row>
    <row r="413" spans="1:22" ht="13">
      <c r="A413" s="8" t="str">
        <f>CONCATENATE(VLOOKUP($B413,publications!$B:$D,3,0), ".", $C413)</f>
        <v>35MF78DP.10</v>
      </c>
      <c r="B413" s="46" t="s">
        <v>1739</v>
      </c>
      <c r="C413" s="54">
        <f t="shared" si="0"/>
        <v>10</v>
      </c>
      <c r="D413" s="46" t="s">
        <v>1931</v>
      </c>
      <c r="E413" s="46" t="s">
        <v>2273</v>
      </c>
      <c r="F413" s="46" t="s">
        <v>2256</v>
      </c>
      <c r="G413" s="46" t="s">
        <v>2638</v>
      </c>
      <c r="H413" s="46">
        <v>1971</v>
      </c>
      <c r="I413" s="46">
        <v>1971</v>
      </c>
      <c r="J413" s="46" t="s">
        <v>2265</v>
      </c>
      <c r="K413" s="56" t="s">
        <v>34</v>
      </c>
      <c r="L413" s="60" t="s">
        <v>34</v>
      </c>
      <c r="M413" s="56">
        <v>0.41</v>
      </c>
      <c r="N413" s="57" t="s">
        <v>2639</v>
      </c>
      <c r="O413" s="56">
        <v>15</v>
      </c>
      <c r="P413" s="46" t="s">
        <v>2260</v>
      </c>
      <c r="Q413" s="57" t="s">
        <v>34</v>
      </c>
      <c r="R413" s="57" t="s">
        <v>34</v>
      </c>
      <c r="S413" s="58" t="str">
        <f>IF(ISNA(VLOOKUP($A413,processing!$A:$B,1,0)), "no", "yes")</f>
        <v>yes</v>
      </c>
      <c r="T413" s="58" t="str">
        <f>IF(ISNA(VLOOKUP($A413,outputs!$A:$B,1,0)), "no", "yes")</f>
        <v>yes</v>
      </c>
      <c r="U413" s="58" t="str">
        <f>IF(ISNA(VLOOKUP($A413,accuracy!$A:$B,1,0)), "no", "yes")</f>
        <v>yes</v>
      </c>
      <c r="V413" s="58" t="str">
        <f t="array" ref="V413">INDEX(publications!$A$1:$A$319, MATCH($B413, publications!$B$1:$B$319, 0))</f>
        <v>Bob</v>
      </c>
    </row>
    <row r="414" spans="1:22" ht="13">
      <c r="A414" s="8" t="str">
        <f>CONCATENATE(VLOOKUP($B414,publications!$B:$D,3,0), ".", $C414)</f>
        <v>35MF78DP.11</v>
      </c>
      <c r="B414" s="46" t="s">
        <v>1739</v>
      </c>
      <c r="C414" s="54">
        <f t="shared" si="0"/>
        <v>11</v>
      </c>
      <c r="D414" s="46" t="s">
        <v>1931</v>
      </c>
      <c r="E414" s="46" t="s">
        <v>2273</v>
      </c>
      <c r="F414" s="46" t="s">
        <v>2256</v>
      </c>
      <c r="G414" s="46" t="s">
        <v>2554</v>
      </c>
      <c r="H414" s="46">
        <v>1953</v>
      </c>
      <c r="I414" s="46">
        <v>1953</v>
      </c>
      <c r="J414" s="46" t="s">
        <v>2258</v>
      </c>
      <c r="K414" s="56" t="s">
        <v>34</v>
      </c>
      <c r="L414" s="60" t="s">
        <v>34</v>
      </c>
      <c r="M414" s="56">
        <v>0.45</v>
      </c>
      <c r="N414" s="57" t="s">
        <v>2640</v>
      </c>
      <c r="O414" s="56">
        <v>42</v>
      </c>
      <c r="P414" s="46" t="s">
        <v>2260</v>
      </c>
      <c r="Q414" s="57" t="s">
        <v>34</v>
      </c>
      <c r="R414" s="57" t="s">
        <v>34</v>
      </c>
      <c r="S414" s="58" t="str">
        <f>IF(ISNA(VLOOKUP($A414,processing!$A:$B,1,0)), "no", "yes")</f>
        <v>yes</v>
      </c>
      <c r="T414" s="58" t="str">
        <f>IF(ISNA(VLOOKUP($A414,outputs!$A:$B,1,0)), "no", "yes")</f>
        <v>yes</v>
      </c>
      <c r="U414" s="58" t="str">
        <f>IF(ISNA(VLOOKUP($A414,accuracy!$A:$B,1,0)), "no", "yes")</f>
        <v>yes</v>
      </c>
      <c r="V414" s="58" t="str">
        <f t="array" ref="V414">INDEX(publications!$A$1:$A$319, MATCH($B414, publications!$B$1:$B$319, 0))</f>
        <v>Bob</v>
      </c>
    </row>
    <row r="415" spans="1:22" ht="13">
      <c r="A415" s="8" t="str">
        <f>CONCATENATE(VLOOKUP($B415,publications!$B:$D,3,0), ".", $C415)</f>
        <v>35MF78DP.12</v>
      </c>
      <c r="B415" s="46" t="s">
        <v>1739</v>
      </c>
      <c r="C415" s="54">
        <f t="shared" si="0"/>
        <v>12</v>
      </c>
      <c r="D415" s="46" t="s">
        <v>1931</v>
      </c>
      <c r="E415" s="46" t="s">
        <v>2273</v>
      </c>
      <c r="F415" s="46" t="s">
        <v>2256</v>
      </c>
      <c r="G415" s="46" t="s">
        <v>2628</v>
      </c>
      <c r="H415" s="46">
        <v>1955</v>
      </c>
      <c r="I415" s="46">
        <v>1955</v>
      </c>
      <c r="J415" s="46" t="s">
        <v>2258</v>
      </c>
      <c r="K415" s="56" t="s">
        <v>34</v>
      </c>
      <c r="L415" s="60" t="s">
        <v>34</v>
      </c>
      <c r="M415" s="57" t="s">
        <v>34</v>
      </c>
      <c r="N415" s="57" t="s">
        <v>34</v>
      </c>
      <c r="O415" s="56">
        <v>15</v>
      </c>
      <c r="P415" s="46" t="s">
        <v>2260</v>
      </c>
      <c r="Q415" s="57" t="s">
        <v>34</v>
      </c>
      <c r="R415" s="46" t="s">
        <v>2641</v>
      </c>
      <c r="S415" s="58" t="str">
        <f>IF(ISNA(VLOOKUP($A415,processing!$A:$B,1,0)), "no", "yes")</f>
        <v>yes</v>
      </c>
      <c r="T415" s="58" t="str">
        <f>IF(ISNA(VLOOKUP($A415,outputs!$A:$B,1,0)), "no", "yes")</f>
        <v>yes</v>
      </c>
      <c r="U415" s="58" t="str">
        <f>IF(ISNA(VLOOKUP($A415,accuracy!$A:$B,1,0)), "no", "yes")</f>
        <v>yes</v>
      </c>
      <c r="V415" s="58" t="str">
        <f t="array" ref="V415">INDEX(publications!$A$1:$A$319, MATCH($B415, publications!$B$1:$B$319, 0))</f>
        <v>Bob</v>
      </c>
    </row>
    <row r="416" spans="1:22" ht="13">
      <c r="A416" s="8" t="str">
        <f>CONCATENATE(VLOOKUP($B416,publications!$B:$D,3,0), ".", $C416)</f>
        <v>RCZYWWZJ.1</v>
      </c>
      <c r="B416" s="46" t="s">
        <v>1740</v>
      </c>
      <c r="C416" s="54">
        <f t="shared" si="0"/>
        <v>1</v>
      </c>
      <c r="D416" s="46" t="s">
        <v>1950</v>
      </c>
      <c r="E416" s="46" t="s">
        <v>2296</v>
      </c>
      <c r="F416" s="46" t="s">
        <v>164</v>
      </c>
      <c r="G416" s="46" t="s">
        <v>2297</v>
      </c>
      <c r="H416" s="46">
        <v>1975</v>
      </c>
      <c r="I416" s="46">
        <v>1975</v>
      </c>
      <c r="J416" s="46" t="s">
        <v>2328</v>
      </c>
      <c r="K416" s="56" t="s">
        <v>34</v>
      </c>
      <c r="L416" s="60" t="s">
        <v>34</v>
      </c>
      <c r="M416" s="56">
        <v>7.6</v>
      </c>
      <c r="N416" s="57" t="s">
        <v>34</v>
      </c>
      <c r="O416" s="56">
        <v>7</v>
      </c>
      <c r="P416" s="46" t="s">
        <v>2260</v>
      </c>
      <c r="Q416" s="56">
        <v>2</v>
      </c>
      <c r="R416" s="46" t="s">
        <v>2642</v>
      </c>
      <c r="S416" s="58" t="str">
        <f>IF(ISNA(VLOOKUP($A416,processing!$A:$B,1,0)), "no", "yes")</f>
        <v>yes</v>
      </c>
      <c r="T416" s="58" t="str">
        <f>IF(ISNA(VLOOKUP($A416,outputs!$A:$B,1,0)), "no", "yes")</f>
        <v>yes</v>
      </c>
      <c r="U416" s="58" t="str">
        <f>IF(ISNA(VLOOKUP($A416,accuracy!$A:$B,1,0)), "no", "yes")</f>
        <v>yes</v>
      </c>
      <c r="V416" s="58" t="str">
        <f t="array" ref="V416">INDEX(publications!$A$1:$A$319, MATCH($B416, publications!$B$1:$B$319, 0))</f>
        <v>Melanie</v>
      </c>
    </row>
    <row r="417" spans="1:22" ht="13">
      <c r="A417" s="8" t="str">
        <f>CONCATENATE(VLOOKUP($B417,publications!$B:$D,3,0), ".", $C417)</f>
        <v>2ARJBDQ8.1</v>
      </c>
      <c r="B417" s="46" t="s">
        <v>1742</v>
      </c>
      <c r="C417" s="54">
        <f t="shared" si="0"/>
        <v>1</v>
      </c>
      <c r="D417" s="46" t="s">
        <v>1931</v>
      </c>
      <c r="E417" s="46" t="s">
        <v>2273</v>
      </c>
      <c r="F417" s="46" t="s">
        <v>164</v>
      </c>
      <c r="G417" s="46" t="s">
        <v>2643</v>
      </c>
      <c r="H417" s="46">
        <v>1946</v>
      </c>
      <c r="I417" s="46">
        <v>1953</v>
      </c>
      <c r="J417" s="46" t="s">
        <v>2291</v>
      </c>
      <c r="K417" s="56" t="s">
        <v>34</v>
      </c>
      <c r="L417" s="60" t="s">
        <v>34</v>
      </c>
      <c r="M417" s="60" t="s">
        <v>34</v>
      </c>
      <c r="N417" s="57" t="s">
        <v>34</v>
      </c>
      <c r="O417" s="57" t="s">
        <v>34</v>
      </c>
      <c r="P417" s="57" t="s">
        <v>34</v>
      </c>
      <c r="Q417" s="56">
        <v>14</v>
      </c>
      <c r="R417" s="46" t="s">
        <v>2644</v>
      </c>
      <c r="S417" s="58" t="str">
        <f>IF(ISNA(VLOOKUP($A417,processing!$A:$B,1,0)), "no", "yes")</f>
        <v>yes</v>
      </c>
      <c r="T417" s="58" t="str">
        <f>IF(ISNA(VLOOKUP($A417,outputs!$A:$B,1,0)), "no", "yes")</f>
        <v>yes</v>
      </c>
      <c r="U417" s="58" t="str">
        <f>IF(ISNA(VLOOKUP($A417,accuracy!$A:$B,1,0)), "no", "yes")</f>
        <v>yes</v>
      </c>
      <c r="V417" s="58" t="str">
        <f t="array" ref="V417">INDEX(publications!$A$1:$A$319, MATCH($B417, publications!$B$1:$B$319, 0))</f>
        <v>Melanie</v>
      </c>
    </row>
    <row r="418" spans="1:22" ht="13">
      <c r="A418" s="8" t="str">
        <f>CONCATENATE(VLOOKUP($B418,publications!$B:$D,3,0), ".", $C418)</f>
        <v>2ARJBDQ8.2</v>
      </c>
      <c r="B418" s="46" t="s">
        <v>1742</v>
      </c>
      <c r="C418" s="54">
        <f t="shared" si="0"/>
        <v>2</v>
      </c>
      <c r="D418" s="46" t="s">
        <v>2004</v>
      </c>
      <c r="E418" s="46" t="s">
        <v>2273</v>
      </c>
      <c r="F418" s="46" t="s">
        <v>164</v>
      </c>
      <c r="G418" s="46" t="s">
        <v>2645</v>
      </c>
      <c r="H418" s="46">
        <v>1949</v>
      </c>
      <c r="I418" s="46">
        <v>1949</v>
      </c>
      <c r="J418" s="46" t="s">
        <v>2291</v>
      </c>
      <c r="K418" s="56" t="s">
        <v>34</v>
      </c>
      <c r="L418" s="60" t="s">
        <v>34</v>
      </c>
      <c r="M418" s="60" t="s">
        <v>34</v>
      </c>
      <c r="N418" s="57" t="s">
        <v>34</v>
      </c>
      <c r="O418" s="57" t="s">
        <v>34</v>
      </c>
      <c r="P418" s="57" t="s">
        <v>34</v>
      </c>
      <c r="Q418" s="56">
        <v>4</v>
      </c>
      <c r="R418" s="46" t="s">
        <v>2646</v>
      </c>
      <c r="S418" s="58" t="str">
        <f>IF(ISNA(VLOOKUP($A418,processing!$A:$B,1,0)), "no", "yes")</f>
        <v>yes</v>
      </c>
      <c r="T418" s="58" t="str">
        <f>IF(ISNA(VLOOKUP($A418,outputs!$A:$B,1,0)), "no", "yes")</f>
        <v>yes</v>
      </c>
      <c r="U418" s="58" t="str">
        <f>IF(ISNA(VLOOKUP($A418,accuracy!$A:$B,1,0)), "no", "yes")</f>
        <v>yes</v>
      </c>
      <c r="V418" s="58" t="str">
        <f t="array" ref="V418">INDEX(publications!$A$1:$A$319, MATCH($B418, publications!$B$1:$B$319, 0))</f>
        <v>Melanie</v>
      </c>
    </row>
    <row r="419" spans="1:22" ht="13">
      <c r="A419" s="8" t="str">
        <f>CONCATENATE(VLOOKUP($B419,publications!$B:$D,3,0), ".", $C419)</f>
        <v>2ARJBDQ8.3</v>
      </c>
      <c r="B419" s="46" t="s">
        <v>1742</v>
      </c>
      <c r="C419" s="54">
        <f t="shared" si="0"/>
        <v>3</v>
      </c>
      <c r="D419" s="46" t="s">
        <v>2004</v>
      </c>
      <c r="E419" s="46" t="s">
        <v>2273</v>
      </c>
      <c r="F419" s="46" t="s">
        <v>164</v>
      </c>
      <c r="G419" s="46" t="s">
        <v>2645</v>
      </c>
      <c r="H419" s="46">
        <v>1954</v>
      </c>
      <c r="I419" s="46">
        <v>1954</v>
      </c>
      <c r="J419" s="46" t="s">
        <v>2291</v>
      </c>
      <c r="K419" s="56" t="s">
        <v>34</v>
      </c>
      <c r="L419" s="60" t="s">
        <v>34</v>
      </c>
      <c r="M419" s="56" t="s">
        <v>34</v>
      </c>
      <c r="N419" s="57" t="s">
        <v>34</v>
      </c>
      <c r="O419" s="57" t="s">
        <v>34</v>
      </c>
      <c r="P419" s="57" t="s">
        <v>34</v>
      </c>
      <c r="Q419" s="56">
        <v>7</v>
      </c>
      <c r="R419" s="46" t="s">
        <v>2647</v>
      </c>
      <c r="S419" s="58" t="str">
        <f>IF(ISNA(VLOOKUP($A419,processing!$A:$B,1,0)), "no", "yes")</f>
        <v>yes</v>
      </c>
      <c r="T419" s="58" t="str">
        <f>IF(ISNA(VLOOKUP($A419,outputs!$A:$B,1,0)), "no", "yes")</f>
        <v>yes</v>
      </c>
      <c r="U419" s="58" t="str">
        <f>IF(ISNA(VLOOKUP($A419,accuracy!$A:$B,1,0)), "no", "yes")</f>
        <v>yes</v>
      </c>
      <c r="V419" s="58" t="str">
        <f t="array" ref="V419">INDEX(publications!$A$1:$A$319, MATCH($B419, publications!$B$1:$B$319, 0))</f>
        <v>Melanie</v>
      </c>
    </row>
    <row r="420" spans="1:22" ht="13">
      <c r="A420" s="8" t="str">
        <f>CONCATENATE(VLOOKUP($B420,publications!$B:$D,3,0), ".", $C420)</f>
        <v>2ARJBDQ8.4</v>
      </c>
      <c r="B420" s="46" t="s">
        <v>1742</v>
      </c>
      <c r="C420" s="54">
        <f t="shared" si="0"/>
        <v>4</v>
      </c>
      <c r="D420" s="46" t="s">
        <v>1931</v>
      </c>
      <c r="E420" s="46" t="s">
        <v>2273</v>
      </c>
      <c r="F420" s="46" t="s">
        <v>164</v>
      </c>
      <c r="G420" s="46" t="s">
        <v>2645</v>
      </c>
      <c r="H420" s="46">
        <v>2006</v>
      </c>
      <c r="I420" s="46">
        <v>2006</v>
      </c>
      <c r="J420" s="46" t="s">
        <v>2291</v>
      </c>
      <c r="K420" s="56" t="s">
        <v>34</v>
      </c>
      <c r="L420" s="60" t="s">
        <v>34</v>
      </c>
      <c r="M420" s="60" t="s">
        <v>34</v>
      </c>
      <c r="N420" s="57" t="s">
        <v>34</v>
      </c>
      <c r="O420" s="57" t="s">
        <v>34</v>
      </c>
      <c r="P420" s="57" t="s">
        <v>34</v>
      </c>
      <c r="Q420" s="56">
        <v>10</v>
      </c>
      <c r="R420" s="46" t="s">
        <v>2648</v>
      </c>
      <c r="S420" s="58" t="str">
        <f>IF(ISNA(VLOOKUP($A420,processing!$A:$B,1,0)), "no", "yes")</f>
        <v>yes</v>
      </c>
      <c r="T420" s="58" t="str">
        <f>IF(ISNA(VLOOKUP($A420,outputs!$A:$B,1,0)), "no", "yes")</f>
        <v>yes</v>
      </c>
      <c r="U420" s="58" t="str">
        <f>IF(ISNA(VLOOKUP($A420,accuracy!$A:$B,1,0)), "no", "yes")</f>
        <v>yes</v>
      </c>
      <c r="V420" s="58" t="str">
        <f t="array" ref="V420">INDEX(publications!$A$1:$A$319, MATCH($B420, publications!$B$1:$B$319, 0))</f>
        <v>Melanie</v>
      </c>
    </row>
    <row r="421" spans="1:22" ht="13">
      <c r="A421" s="8" t="str">
        <f>CONCATENATE(VLOOKUP($B421,publications!$B:$D,3,0), ".", $C421)</f>
        <v>TBSJTSKM.1</v>
      </c>
      <c r="B421" s="46" t="s">
        <v>1744</v>
      </c>
      <c r="C421" s="54">
        <f t="shared" si="0"/>
        <v>1</v>
      </c>
      <c r="D421" s="46" t="s">
        <v>1931</v>
      </c>
      <c r="E421" s="46" t="s">
        <v>1456</v>
      </c>
      <c r="F421" s="46" t="s">
        <v>2256</v>
      </c>
      <c r="G421" s="46" t="s">
        <v>2649</v>
      </c>
      <c r="H421" s="46">
        <v>1934</v>
      </c>
      <c r="I421" s="46">
        <v>1939</v>
      </c>
      <c r="J421" s="46" t="s">
        <v>2291</v>
      </c>
      <c r="K421" s="56" t="s">
        <v>34</v>
      </c>
      <c r="L421" s="60" t="s">
        <v>34</v>
      </c>
      <c r="M421" s="60" t="s">
        <v>34</v>
      </c>
      <c r="N421" s="57" t="s">
        <v>34</v>
      </c>
      <c r="O421" s="56">
        <v>3200</v>
      </c>
      <c r="P421" s="46" t="s">
        <v>2315</v>
      </c>
      <c r="Q421" s="57" t="s">
        <v>34</v>
      </c>
      <c r="R421" s="46" t="s">
        <v>2650</v>
      </c>
      <c r="S421" s="58" t="str">
        <f>IF(ISNA(VLOOKUP($A421,processing!$A:$B,1,0)), "no", "yes")</f>
        <v>yes</v>
      </c>
      <c r="T421" s="58" t="str">
        <f>IF(ISNA(VLOOKUP($A421,outputs!$A:$B,1,0)), "no", "yes")</f>
        <v>yes</v>
      </c>
      <c r="U421" s="58" t="str">
        <f>IF(ISNA(VLOOKUP($A421,accuracy!$A:$B,1,0)), "no", "yes")</f>
        <v>yes</v>
      </c>
      <c r="V421" s="58" t="str">
        <f t="array" ref="V421">INDEX(publications!$A$1:$A$319, MATCH($B421, publications!$B$1:$B$319, 0))</f>
        <v>Bob</v>
      </c>
    </row>
    <row r="422" spans="1:22" ht="13">
      <c r="A422" s="8" t="str">
        <f>CONCATENATE(VLOOKUP($B422,publications!$B:$D,3,0), ".", $C422)</f>
        <v>F9VIP5F7.1</v>
      </c>
      <c r="B422" s="46" t="s">
        <v>1746</v>
      </c>
      <c r="C422" s="54">
        <f t="shared" si="0"/>
        <v>1</v>
      </c>
      <c r="D422" s="46" t="s">
        <v>1931</v>
      </c>
      <c r="E422" s="46" t="s">
        <v>1456</v>
      </c>
      <c r="F422" s="46" t="s">
        <v>2256</v>
      </c>
      <c r="G422" s="46" t="s">
        <v>2649</v>
      </c>
      <c r="H422" s="46">
        <v>1934</v>
      </c>
      <c r="I422" s="46">
        <v>1939</v>
      </c>
      <c r="J422" s="46" t="s">
        <v>2291</v>
      </c>
      <c r="K422" s="56" t="s">
        <v>34</v>
      </c>
      <c r="L422" s="60" t="s">
        <v>34</v>
      </c>
      <c r="M422" s="56">
        <v>0.05</v>
      </c>
      <c r="N422" s="57" t="s">
        <v>2651</v>
      </c>
      <c r="O422" s="56">
        <v>3200</v>
      </c>
      <c r="P422" s="46" t="s">
        <v>2315</v>
      </c>
      <c r="Q422" s="56">
        <v>8</v>
      </c>
      <c r="R422" s="46" t="s">
        <v>2650</v>
      </c>
      <c r="S422" s="58" t="str">
        <f>IF(ISNA(VLOOKUP($A422,processing!$A:$B,1,0)), "no", "yes")</f>
        <v>yes</v>
      </c>
      <c r="T422" s="58" t="str">
        <f>IF(ISNA(VLOOKUP($A422,outputs!$A:$B,1,0)), "no", "yes")</f>
        <v>yes</v>
      </c>
      <c r="U422" s="58" t="str">
        <f>IF(ISNA(VLOOKUP($A422,accuracy!$A:$B,1,0)), "no", "yes")</f>
        <v>yes</v>
      </c>
      <c r="V422" s="58" t="str">
        <f t="array" ref="V422">INDEX(publications!$A$1:$A$319, MATCH($B422, publications!$B$1:$B$319, 0))</f>
        <v>Bob</v>
      </c>
    </row>
    <row r="423" spans="1:22" ht="13">
      <c r="A423" s="8" t="str">
        <f>CONCATENATE(VLOOKUP($B423,publications!$B:$D,3,0), ".", $C423)</f>
        <v>F9VIP5F7.2</v>
      </c>
      <c r="B423" s="46" t="s">
        <v>1746</v>
      </c>
      <c r="C423" s="54">
        <f t="shared" si="0"/>
        <v>2</v>
      </c>
      <c r="D423" s="46" t="s">
        <v>1931</v>
      </c>
      <c r="E423" s="46" t="s">
        <v>1456</v>
      </c>
      <c r="F423" s="46" t="s">
        <v>2256</v>
      </c>
      <c r="G423" s="46" t="s">
        <v>2649</v>
      </c>
      <c r="H423" s="46">
        <v>1934</v>
      </c>
      <c r="I423" s="46">
        <v>1939</v>
      </c>
      <c r="J423" s="46" t="s">
        <v>2291</v>
      </c>
      <c r="K423" s="56" t="s">
        <v>34</v>
      </c>
      <c r="L423" s="60" t="s">
        <v>34</v>
      </c>
      <c r="M423" s="56">
        <v>0.06</v>
      </c>
      <c r="N423" s="57" t="s">
        <v>2652</v>
      </c>
      <c r="O423" s="56">
        <v>3200</v>
      </c>
      <c r="P423" s="46" t="s">
        <v>2315</v>
      </c>
      <c r="Q423" s="56">
        <v>24</v>
      </c>
      <c r="R423" s="46" t="s">
        <v>2650</v>
      </c>
      <c r="S423" s="58" t="str">
        <f>IF(ISNA(VLOOKUP($A423,processing!$A:$B,1,0)), "no", "yes")</f>
        <v>yes</v>
      </c>
      <c r="T423" s="58" t="str">
        <f>IF(ISNA(VLOOKUP($A423,outputs!$A:$B,1,0)), "no", "yes")</f>
        <v>yes</v>
      </c>
      <c r="U423" s="58" t="str">
        <f>IF(ISNA(VLOOKUP($A423,accuracy!$A:$B,1,0)), "no", "yes")</f>
        <v>yes</v>
      </c>
      <c r="V423" s="58" t="str">
        <f t="array" ref="V423">INDEX(publications!$A$1:$A$319, MATCH($B423, publications!$B$1:$B$319, 0))</f>
        <v>Bob</v>
      </c>
    </row>
    <row r="424" spans="1:22" ht="13">
      <c r="A424" s="8" t="str">
        <f>CONCATENATE(VLOOKUP($B424,publications!$B:$D,3,0), ".", $C424)</f>
        <v>F9VIP5F7.3</v>
      </c>
      <c r="B424" s="46" t="s">
        <v>1746</v>
      </c>
      <c r="C424" s="54">
        <f t="shared" si="0"/>
        <v>3</v>
      </c>
      <c r="D424" s="46" t="s">
        <v>1931</v>
      </c>
      <c r="E424" s="46" t="s">
        <v>1456</v>
      </c>
      <c r="F424" s="46" t="s">
        <v>2256</v>
      </c>
      <c r="G424" s="46" t="s">
        <v>2649</v>
      </c>
      <c r="H424" s="46">
        <v>1934</v>
      </c>
      <c r="I424" s="46">
        <v>1939</v>
      </c>
      <c r="J424" s="46" t="s">
        <v>2291</v>
      </c>
      <c r="K424" s="56" t="s">
        <v>34</v>
      </c>
      <c r="L424" s="60" t="s">
        <v>34</v>
      </c>
      <c r="M424" s="56">
        <v>7.0000000000000007E-2</v>
      </c>
      <c r="N424" s="57" t="s">
        <v>2651</v>
      </c>
      <c r="O424" s="56">
        <v>3200</v>
      </c>
      <c r="P424" s="46" t="s">
        <v>2315</v>
      </c>
      <c r="Q424" s="56">
        <v>9</v>
      </c>
      <c r="R424" s="46" t="s">
        <v>2650</v>
      </c>
      <c r="S424" s="58" t="str">
        <f>IF(ISNA(VLOOKUP($A424,processing!$A:$B,1,0)), "no", "yes")</f>
        <v>yes</v>
      </c>
      <c r="T424" s="58" t="str">
        <f>IF(ISNA(VLOOKUP($A424,outputs!$A:$B,1,0)), "no", "yes")</f>
        <v>yes</v>
      </c>
      <c r="U424" s="58" t="str">
        <f>IF(ISNA(VLOOKUP($A424,accuracy!$A:$B,1,0)), "no", "yes")</f>
        <v>yes</v>
      </c>
      <c r="V424" s="58" t="str">
        <f t="array" ref="V424">INDEX(publications!$A$1:$A$319, MATCH($B424, publications!$B$1:$B$319, 0))</f>
        <v>Bob</v>
      </c>
    </row>
    <row r="425" spans="1:22" ht="13">
      <c r="A425" s="8" t="str">
        <f>CONCATENATE(VLOOKUP($B425,publications!$B:$D,3,0), ".", $C425)</f>
        <v>F9VIP5F7.4</v>
      </c>
      <c r="B425" s="46" t="s">
        <v>1746</v>
      </c>
      <c r="C425" s="54">
        <f t="shared" si="0"/>
        <v>4</v>
      </c>
      <c r="D425" s="46" t="s">
        <v>1931</v>
      </c>
      <c r="E425" s="46" t="s">
        <v>1456</v>
      </c>
      <c r="F425" s="46" t="s">
        <v>2256</v>
      </c>
      <c r="G425" s="46" t="s">
        <v>2649</v>
      </c>
      <c r="H425" s="46">
        <v>1934</v>
      </c>
      <c r="I425" s="46">
        <v>1939</v>
      </c>
      <c r="J425" s="46" t="s">
        <v>2291</v>
      </c>
      <c r="K425" s="56" t="s">
        <v>34</v>
      </c>
      <c r="L425" s="60" t="s">
        <v>34</v>
      </c>
      <c r="M425" s="56">
        <v>0.08</v>
      </c>
      <c r="N425" s="57" t="s">
        <v>2653</v>
      </c>
      <c r="O425" s="56">
        <v>3200</v>
      </c>
      <c r="P425" s="46" t="s">
        <v>2315</v>
      </c>
      <c r="Q425" s="56">
        <v>14</v>
      </c>
      <c r="R425" s="46" t="s">
        <v>2650</v>
      </c>
      <c r="S425" s="58" t="str">
        <f>IF(ISNA(VLOOKUP($A425,processing!$A:$B,1,0)), "no", "yes")</f>
        <v>yes</v>
      </c>
      <c r="T425" s="58" t="str">
        <f>IF(ISNA(VLOOKUP($A425,outputs!$A:$B,1,0)), "no", "yes")</f>
        <v>yes</v>
      </c>
      <c r="U425" s="58" t="str">
        <f>IF(ISNA(VLOOKUP($A425,accuracy!$A:$B,1,0)), "no", "yes")</f>
        <v>yes</v>
      </c>
      <c r="V425" s="58" t="str">
        <f t="array" ref="V425">INDEX(publications!$A$1:$A$319, MATCH($B425, publications!$B$1:$B$319, 0))</f>
        <v>Bob</v>
      </c>
    </row>
    <row r="426" spans="1:22" ht="13">
      <c r="A426" s="8" t="str">
        <f>CONCATENATE(VLOOKUP($B426,publications!$B:$D,3,0), ".", $C426)</f>
        <v>U33K22B3.1</v>
      </c>
      <c r="B426" s="46" t="s">
        <v>1747</v>
      </c>
      <c r="C426" s="54">
        <f t="shared" si="0"/>
        <v>1</v>
      </c>
      <c r="D426" s="46" t="s">
        <v>1931</v>
      </c>
      <c r="E426" s="46" t="s">
        <v>2350</v>
      </c>
      <c r="F426" s="46" t="s">
        <v>164</v>
      </c>
      <c r="G426" s="46" t="s">
        <v>2351</v>
      </c>
      <c r="H426" s="46">
        <v>1971</v>
      </c>
      <c r="I426" s="46">
        <v>1971</v>
      </c>
      <c r="J426" s="46" t="s">
        <v>2258</v>
      </c>
      <c r="K426" s="56">
        <v>2400</v>
      </c>
      <c r="L426" s="56" t="s">
        <v>34</v>
      </c>
      <c r="M426" s="56">
        <v>0.32</v>
      </c>
      <c r="N426" s="57" t="s">
        <v>34</v>
      </c>
      <c r="O426" s="57" t="s">
        <v>34</v>
      </c>
      <c r="P426" s="57" t="s">
        <v>34</v>
      </c>
      <c r="Q426" s="56">
        <v>57</v>
      </c>
      <c r="R426" s="46" t="s">
        <v>2654</v>
      </c>
      <c r="S426" s="58" t="str">
        <f>IF(ISNA(VLOOKUP($A426,processing!$A:$B,1,0)), "no", "yes")</f>
        <v>yes</v>
      </c>
      <c r="T426" s="58" t="str">
        <f>IF(ISNA(VLOOKUP($A426,outputs!$A:$B,1,0)), "no", "yes")</f>
        <v>yes</v>
      </c>
      <c r="U426" s="58" t="str">
        <f>IF(ISNA(VLOOKUP($A426,accuracy!$A:$B,1,0)), "no", "yes")</f>
        <v>yes</v>
      </c>
      <c r="V426" s="58" t="str">
        <f t="array" ref="V426">INDEX(publications!$A$1:$A$319, MATCH($B426, publications!$B$1:$B$319, 0))</f>
        <v>Anette</v>
      </c>
    </row>
    <row r="427" spans="1:22" ht="13">
      <c r="A427" s="8" t="str">
        <f>CONCATENATE(VLOOKUP($B427,publications!$B:$D,3,0), ".", $C427)</f>
        <v>U33K22B3.2</v>
      </c>
      <c r="B427" s="46" t="s">
        <v>1747</v>
      </c>
      <c r="C427" s="54">
        <f t="shared" si="0"/>
        <v>2</v>
      </c>
      <c r="D427" s="46" t="s">
        <v>1931</v>
      </c>
      <c r="E427" s="46" t="s">
        <v>2350</v>
      </c>
      <c r="F427" s="46" t="s">
        <v>164</v>
      </c>
      <c r="G427" s="46" t="s">
        <v>2351</v>
      </c>
      <c r="H427" s="46">
        <v>1981</v>
      </c>
      <c r="I427" s="46">
        <v>1981</v>
      </c>
      <c r="J427" s="46" t="s">
        <v>2258</v>
      </c>
      <c r="K427" s="56">
        <v>4500</v>
      </c>
      <c r="L427" s="56" t="s">
        <v>34</v>
      </c>
      <c r="M427" s="56">
        <v>0.59</v>
      </c>
      <c r="N427" s="57" t="s">
        <v>34</v>
      </c>
      <c r="O427" s="57" t="s">
        <v>34</v>
      </c>
      <c r="P427" s="57" t="s">
        <v>34</v>
      </c>
      <c r="Q427" s="56">
        <v>27</v>
      </c>
      <c r="R427" s="46" t="s">
        <v>2654</v>
      </c>
      <c r="S427" s="58" t="str">
        <f>IF(ISNA(VLOOKUP($A427,processing!$A:$B,1,0)), "no", "yes")</f>
        <v>yes</v>
      </c>
      <c r="T427" s="58" t="str">
        <f>IF(ISNA(VLOOKUP($A427,outputs!$A:$B,1,0)), "no", "yes")</f>
        <v>yes</v>
      </c>
      <c r="U427" s="58" t="str">
        <f>IF(ISNA(VLOOKUP($A427,accuracy!$A:$B,1,0)), "no", "yes")</f>
        <v>yes</v>
      </c>
      <c r="V427" s="58" t="str">
        <f t="array" ref="V427">INDEX(publications!$A$1:$A$319, MATCH($B427, publications!$B$1:$B$319, 0))</f>
        <v>Anette</v>
      </c>
    </row>
    <row r="428" spans="1:22" ht="13">
      <c r="A428" s="8" t="str">
        <f>CONCATENATE(VLOOKUP($B428,publications!$B:$D,3,0), ".", $C428)</f>
        <v>ZZ5TKXNF.1</v>
      </c>
      <c r="B428" s="46" t="s">
        <v>1749</v>
      </c>
      <c r="C428" s="54">
        <f t="shared" si="0"/>
        <v>1</v>
      </c>
      <c r="D428" s="46" t="s">
        <v>1950</v>
      </c>
      <c r="E428" s="46" t="s">
        <v>2296</v>
      </c>
      <c r="F428" s="46" t="s">
        <v>164</v>
      </c>
      <c r="G428" s="46" t="s">
        <v>2297</v>
      </c>
      <c r="H428" s="46">
        <v>1973</v>
      </c>
      <c r="I428" s="46">
        <v>1980</v>
      </c>
      <c r="J428" s="46" t="s">
        <v>2258</v>
      </c>
      <c r="K428" s="56">
        <v>171000</v>
      </c>
      <c r="L428" s="56" t="s">
        <v>2266</v>
      </c>
      <c r="M428" s="56">
        <v>6</v>
      </c>
      <c r="N428" s="57" t="s">
        <v>34</v>
      </c>
      <c r="O428" s="56">
        <v>14</v>
      </c>
      <c r="P428" s="46" t="s">
        <v>2260</v>
      </c>
      <c r="Q428" s="56">
        <v>37</v>
      </c>
      <c r="R428" s="57" t="s">
        <v>34</v>
      </c>
      <c r="S428" s="58" t="str">
        <f>IF(ISNA(VLOOKUP($A428,processing!$A:$B,1,0)), "no", "yes")</f>
        <v>yes</v>
      </c>
      <c r="T428" s="58" t="str">
        <f>IF(ISNA(VLOOKUP($A428,outputs!$A:$B,1,0)), "no", "yes")</f>
        <v>yes</v>
      </c>
      <c r="U428" s="58" t="str">
        <f>IF(ISNA(VLOOKUP($A428,accuracy!$A:$B,1,0)), "no", "yes")</f>
        <v>yes</v>
      </c>
      <c r="V428" s="58" t="str">
        <f t="array" ref="V428">INDEX(publications!$A$1:$A$319, MATCH($B428, publications!$B$1:$B$319, 0))</f>
        <v>Amaury</v>
      </c>
    </row>
    <row r="429" spans="1:22" ht="13">
      <c r="A429" s="8" t="str">
        <f>CONCATENATE(VLOOKUP($B429,publications!$B:$D,3,0), ".", $C429)</f>
        <v>4NGVH92Z.1</v>
      </c>
      <c r="B429" s="46" t="s">
        <v>1751</v>
      </c>
      <c r="C429" s="54">
        <f t="shared" si="0"/>
        <v>1</v>
      </c>
      <c r="D429" s="46" t="s">
        <v>1950</v>
      </c>
      <c r="E429" s="46" t="s">
        <v>2296</v>
      </c>
      <c r="F429" s="46" t="s">
        <v>164</v>
      </c>
      <c r="G429" s="46" t="s">
        <v>2297</v>
      </c>
      <c r="H429" s="46">
        <v>1975</v>
      </c>
      <c r="I429" s="46">
        <v>1975</v>
      </c>
      <c r="J429" s="46" t="s">
        <v>2258</v>
      </c>
      <c r="K429" s="56" t="s">
        <v>34</v>
      </c>
      <c r="L429" s="60" t="s">
        <v>34</v>
      </c>
      <c r="M429" s="57" t="s">
        <v>34</v>
      </c>
      <c r="N429" s="57" t="s">
        <v>34</v>
      </c>
      <c r="O429" s="57" t="s">
        <v>34</v>
      </c>
      <c r="P429" s="57" t="s">
        <v>34</v>
      </c>
      <c r="Q429" s="56">
        <v>3</v>
      </c>
      <c r="R429" s="46" t="s">
        <v>2655</v>
      </c>
      <c r="S429" s="58" t="str">
        <f>IF(ISNA(VLOOKUP($A429,processing!$A:$B,1,0)), "no", "yes")</f>
        <v>yes</v>
      </c>
      <c r="T429" s="58" t="str">
        <f>IF(ISNA(VLOOKUP($A429,outputs!$A:$B,1,0)), "no", "yes")</f>
        <v>yes</v>
      </c>
      <c r="U429" s="58" t="str">
        <f>IF(ISNA(VLOOKUP($A429,accuracy!$A:$B,1,0)), "no", "yes")</f>
        <v>yes</v>
      </c>
      <c r="V429" s="58" t="str">
        <f t="array" ref="V429">INDEX(publications!$A$1:$A$319, MATCH($B429, publications!$B$1:$B$319, 0))</f>
        <v>Melanie</v>
      </c>
    </row>
  </sheetData>
  <conditionalFormatting sqref="D2:D429">
    <cfRule type="expression" dxfId="22" priority="1">
      <formula>AND(ISBLANK(D2), NOT(ISBLANK(B2)))</formula>
    </cfRule>
  </conditionalFormatting>
  <conditionalFormatting sqref="H2:H429 I356:I359 I366:I368 I374:I375">
    <cfRule type="expression" dxfId="21" priority="2">
      <formula>AND(ISBLANK(H2), NOT(ISBLANK(B2)))</formula>
    </cfRule>
  </conditionalFormatting>
  <conditionalFormatting sqref="J2:J429">
    <cfRule type="expression" dxfId="20" priority="3">
      <formula>AND(ISBLANK(J2), NOT(ISBLANK(B2)))</formula>
    </cfRule>
  </conditionalFormatting>
  <conditionalFormatting sqref="E2:E429">
    <cfRule type="expression" dxfId="19" priority="4">
      <formula>AND(ISBLANK(E2), NOT(ISBLANK(B2)))</formula>
    </cfRule>
  </conditionalFormatting>
  <conditionalFormatting sqref="F2:F429">
    <cfRule type="expression" dxfId="18" priority="5">
      <formula>AND(ISBLANK(F2), NOT(ISBLANK(B2)))</formula>
    </cfRule>
  </conditionalFormatting>
  <conditionalFormatting sqref="G2:G429">
    <cfRule type="expression" dxfId="17" priority="6">
      <formula>AND(ISBLANK(G2), NOT(ISBLANK(B2)))</formula>
    </cfRule>
  </conditionalFormatting>
  <conditionalFormatting sqref="S2:S429">
    <cfRule type="cellIs" dxfId="16" priority="7" operator="equal">
      <formula>"yes"</formula>
    </cfRule>
  </conditionalFormatting>
  <conditionalFormatting sqref="S2:S429">
    <cfRule type="cellIs" dxfId="15" priority="8" operator="equal">
      <formula>"no"</formula>
    </cfRule>
  </conditionalFormatting>
  <conditionalFormatting sqref="T2:T429">
    <cfRule type="cellIs" dxfId="14" priority="9" operator="equal">
      <formula>"yes"</formula>
    </cfRule>
  </conditionalFormatting>
  <conditionalFormatting sqref="T2:T429">
    <cfRule type="cellIs" dxfId="13" priority="10" operator="equal">
      <formula>"no"</formula>
    </cfRule>
  </conditionalFormatting>
  <conditionalFormatting sqref="U2:V429">
    <cfRule type="cellIs" dxfId="12" priority="11" operator="equal">
      <formula>"yes"</formula>
    </cfRule>
  </conditionalFormatting>
  <conditionalFormatting sqref="U2:V429">
    <cfRule type="cellIs" dxfId="11" priority="12" operator="equal">
      <formula>"no"</formula>
    </cfRule>
  </conditionalFormatting>
  <dataValidations count="9">
    <dataValidation type="decimal" operator="greaterThan" allowBlank="1" showDropDown="1" showErrorMessage="1" sqref="M2:M6 Q2:Q6 Q8:Q21 M24 M26:M28 M30:M31 M33:M36 Q23:Q45 M43:M58 Q51:Q64 H65:H68 M60:M68 M75 M82 Q69:Q87 M88:M89 M94:M104 Q92:Q104 M107 M113:M117 M122:M123 M125:M136 Q107:Q136 M146 M148 M158:M166 Q140:Q167 Q181 M182:M187 Q190:Q194 M196:M199 Q196:Q199 M204:M209 M211:M213 Q210:Q215 Q217 M215:M221 M224 Q221:Q224 Q226:Q231 M226:M236 Q235:Q239 M249 Q248:Q257 M266:M269 Q266:Q274 M271:M281 Q284:Q285 M286:M294 O295:O300 M302:M303 M308 M310:M314 M316:M320 M325:M331 Q301:Q340 Q352 M341:M355 Q354:Q355 M368 Q368 M370:M372 M375 Q370:Q375 Q377:Q381 M382:M388 M394:M397 Q389:Q403 M400:M414 Q416:Q420 M416:M428 Q422:Q429">
      <formula1>0</formula1>
    </dataValidation>
    <dataValidation type="list" allowBlank="1" showInputMessage="1" showErrorMessage="1" prompt="Entry must be 'yes' or 'no'" sqref="J2:J429">
      <formula1>"given,computed,partial,not specified"</formula1>
    </dataValidation>
    <dataValidation type="decimal" operator="greaterThan" allowBlank="1" showDropDown="1" showInputMessage="1" showErrorMessage="1" prompt="Scanner resolution must be &gt;= 0." sqref="O2:O5 O7:O15 O26:O28 O30:O31 O43:O45 O59:O68 O75:O82 O92:O136 O144:O152 O157:O165 O189:O199 O213 O215 O218:O221 O224 O226:O236 O240:O257 O268 O270:O281 O286:O294 O301:O308 O310:O321 O333:O340 O352:O368 O370:O371 O373:O374 O382:O388 O390 O394:O416 O421:O425 O428">
      <formula1>0</formula1>
    </dataValidation>
    <dataValidation type="list" allowBlank="1" showInputMessage="1" showErrorMessage="1" prompt="please choose between &quot;absolute&quot; and &quot;relative&quot;" sqref="L2:L429">
      <formula1>"absolute,relative,NA"</formula1>
    </dataValidation>
    <dataValidation type="decimal" allowBlank="1" showDropDown="1" showInputMessage="1" showErrorMessage="1" prompt="Enter a year number between 1850 and 2021" sqref="H2:H6 H8:H50 H51:I51 H53:I53 H54:H64 H69:H141 H143:H158 H160:H168 H169:I175 H176:H225 H227:H229 H232:I233 H234:H376 H377:I380 H381:H399 H400:I403 H404 H405:I407 H408 H409:I409 H410:H425 H426:I427 H428:H429">
      <formula1>1850</formula1>
      <formula2>2021</formula2>
    </dataValidation>
    <dataValidation type="list" allowBlank="1" showErrorMessage="1" sqref="D2:D429">
      <formula1>"Aerial,Satellite,Terrestrial"</formula1>
    </dataValidation>
    <dataValidation type="list" allowBlank="1" showInputMessage="1" showErrorMessage="1" prompt="Are images freely available? yes, no, or unclear" sqref="F2:F429">
      <formula1>"yes,no,unclear"</formula1>
    </dataValidation>
    <dataValidation type="decimal" operator="greaterThanOrEqual" allowBlank="1" showDropDown="1" sqref="K2:K341 K343:K429">
      <formula1>0</formula1>
    </dataValidation>
    <dataValidation type="list" allowBlank="1" showErrorMessage="1" sqref="P2:P5 P7:P15 P26:P28 P30:P31 P43:P45 P59:P68 P75:P82 P92:P136 P144:P152 P157:P165 P189:P199 P213 P215 P218:P221 P224 P226:P236 P240:P257 P268 P270:P281 P286:P308 P310:P321 P333:P340 P352:P368 P370:P371 P373:P374 P382:P388 P390 P394:P416 P421:P425 P428">
      <formula1>"dpi,μm"</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prompt="Key is not in Publications">
          <x14:formula1>
            <xm:f>publications!$B$2:$B$319</xm:f>
          </x14:formula1>
          <xm:sqref>B2:B429</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L42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3984375" defaultRowHeight="15" customHeight="1"/>
  <cols>
    <col min="1" max="1" width="14.265625" customWidth="1"/>
    <col min="2" max="2" width="41.86328125" customWidth="1"/>
    <col min="3" max="3" width="17.53125" customWidth="1"/>
    <col min="4" max="4" width="37.3984375" customWidth="1"/>
    <col min="5" max="5" width="16.86328125" customWidth="1"/>
    <col min="9" max="9" width="17.53125" customWidth="1"/>
    <col min="10" max="10" width="17.1328125" customWidth="1"/>
    <col min="11" max="11" width="18.53125" customWidth="1"/>
    <col min="12" max="12" width="8.53125" customWidth="1"/>
  </cols>
  <sheetData>
    <row r="1" spans="1:12" ht="13">
      <c r="A1" s="3" t="s">
        <v>3</v>
      </c>
      <c r="B1" s="90" t="s">
        <v>1412</v>
      </c>
      <c r="C1" s="1" t="s">
        <v>2656</v>
      </c>
      <c r="D1" s="3" t="s">
        <v>2657</v>
      </c>
      <c r="E1" s="49" t="s">
        <v>2658</v>
      </c>
      <c r="F1" s="1" t="s">
        <v>2659</v>
      </c>
      <c r="G1" s="1" t="s">
        <v>2660</v>
      </c>
      <c r="H1" s="1" t="s">
        <v>2661</v>
      </c>
      <c r="I1" s="1" t="s">
        <v>2662</v>
      </c>
      <c r="J1" s="1" t="s">
        <v>2663</v>
      </c>
      <c r="K1" s="1" t="s">
        <v>2664</v>
      </c>
      <c r="L1" s="53" t="s">
        <v>2254</v>
      </c>
    </row>
    <row r="2" spans="1:12" ht="13">
      <c r="A2" s="5" t="s">
        <v>2665</v>
      </c>
      <c r="B2" s="91" t="str">
        <f>VLOOKUP($A2,datasets!$A:$B,2,0)</f>
        <v>Munteanu et al. 2020, Proceedings of the Royal Society B: Biological Sciences (GD7U5PGI)</v>
      </c>
      <c r="C2" s="6" t="s">
        <v>2666</v>
      </c>
      <c r="D2" s="46" t="s">
        <v>2667</v>
      </c>
      <c r="E2" s="56" t="s">
        <v>34</v>
      </c>
      <c r="F2" s="6" t="s">
        <v>2328</v>
      </c>
      <c r="G2" s="6" t="s">
        <v>2328</v>
      </c>
      <c r="H2" s="6" t="s">
        <v>2328</v>
      </c>
      <c r="I2" s="6" t="s">
        <v>34</v>
      </c>
      <c r="J2" s="6" t="s">
        <v>2668</v>
      </c>
      <c r="K2" s="6" t="s">
        <v>1631</v>
      </c>
      <c r="L2" s="58" t="str">
        <f t="array" ref="L2">INDEX(publications!$A$1:$A$319, MATCH($B2, publications!$B$1:$B$319, 0))</f>
        <v>Livia</v>
      </c>
    </row>
    <row r="3" spans="1:12" ht="13">
      <c r="A3" s="5" t="s">
        <v>2669</v>
      </c>
      <c r="B3" s="91" t="str">
        <f>VLOOKUP($A3,datasets!$A:$B,2,0)</f>
        <v>Rault et al. 2020, ISPRS Annals of Photogrammetry, Remote Sensing and Spatial Information Sciences (P6V87WN5)</v>
      </c>
      <c r="C3" s="6" t="s">
        <v>2666</v>
      </c>
      <c r="D3" s="46" t="s">
        <v>2667</v>
      </c>
      <c r="E3" s="56" t="s">
        <v>34</v>
      </c>
      <c r="F3" s="6" t="s">
        <v>164</v>
      </c>
      <c r="G3" s="6" t="s">
        <v>22</v>
      </c>
      <c r="H3" s="6" t="s">
        <v>2328</v>
      </c>
      <c r="I3" s="6" t="s">
        <v>2670</v>
      </c>
      <c r="J3" s="6" t="s">
        <v>2671</v>
      </c>
      <c r="K3" s="6" t="s">
        <v>34</v>
      </c>
      <c r="L3" s="58" t="str">
        <f t="array" ref="L3">INDEX(publications!$A$1:$A$319, MATCH($B3, publications!$B$1:$B$319, 0))</f>
        <v>Livia</v>
      </c>
    </row>
    <row r="4" spans="1:12" ht="13">
      <c r="A4" s="5" t="s">
        <v>2672</v>
      </c>
      <c r="B4" s="91" t="str">
        <f>VLOOKUP($A4,datasets!$A:$B,2,0)</f>
        <v>Stăncioiu et al. 2021, Science of The Total Environment (RENZSNMD)</v>
      </c>
      <c r="C4" s="6" t="s">
        <v>2673</v>
      </c>
      <c r="D4" s="46" t="s">
        <v>2667</v>
      </c>
      <c r="E4" s="55" t="s">
        <v>34</v>
      </c>
      <c r="F4" s="6" t="s">
        <v>164</v>
      </c>
      <c r="G4" s="6" t="s">
        <v>22</v>
      </c>
      <c r="H4" s="6" t="s">
        <v>22</v>
      </c>
      <c r="I4" s="6" t="s">
        <v>2674</v>
      </c>
      <c r="J4" s="6" t="s">
        <v>34</v>
      </c>
      <c r="K4" s="6" t="s">
        <v>1631</v>
      </c>
      <c r="L4" s="58" t="str">
        <f t="array" ref="L4">INDEX(publications!$A$1:$A$319, MATCH($B4, publications!$B$1:$B$319, 0))</f>
        <v>Bob</v>
      </c>
    </row>
    <row r="5" spans="1:12" ht="13">
      <c r="A5" s="6" t="s">
        <v>2675</v>
      </c>
      <c r="B5" s="91" t="str">
        <f>VLOOKUP($A5,datasets!$A:$B,2,0)</f>
        <v>Fleischer et al. 2021, The Cryosphere (BRUM54LP)</v>
      </c>
      <c r="C5" s="6" t="s">
        <v>2666</v>
      </c>
      <c r="D5" s="46" t="s">
        <v>2676</v>
      </c>
      <c r="E5" s="56" t="s">
        <v>2677</v>
      </c>
      <c r="F5" s="6" t="s">
        <v>164</v>
      </c>
      <c r="G5" s="6" t="s">
        <v>164</v>
      </c>
      <c r="H5" s="6" t="s">
        <v>164</v>
      </c>
      <c r="I5" s="6" t="s">
        <v>2678</v>
      </c>
      <c r="J5" s="6" t="s">
        <v>2679</v>
      </c>
      <c r="K5" s="6" t="s">
        <v>34</v>
      </c>
      <c r="L5" s="58" t="str">
        <f t="array" ref="L5">INDEX(publications!$A$1:$A$319, MATCH($B5, publications!$B$1:$B$319, 0))</f>
        <v>Livia</v>
      </c>
    </row>
    <row r="6" spans="1:12" ht="13">
      <c r="A6" s="6" t="s">
        <v>2680</v>
      </c>
      <c r="B6" s="91" t="str">
        <f>VLOOKUP($A6,datasets!$A:$B,2,0)</f>
        <v>Fleischer et al. 2021, The Cryosphere (BRUM54LP)</v>
      </c>
      <c r="C6" s="6" t="s">
        <v>2666</v>
      </c>
      <c r="D6" s="46" t="s">
        <v>2676</v>
      </c>
      <c r="E6" s="56" t="s">
        <v>2677</v>
      </c>
      <c r="F6" s="6" t="s">
        <v>164</v>
      </c>
      <c r="G6" s="6" t="s">
        <v>164</v>
      </c>
      <c r="H6" s="6" t="s">
        <v>164</v>
      </c>
      <c r="I6" s="6" t="s">
        <v>2678</v>
      </c>
      <c r="J6" s="6" t="s">
        <v>2679</v>
      </c>
      <c r="K6" s="6" t="s">
        <v>34</v>
      </c>
      <c r="L6" s="58" t="str">
        <f t="array" ref="L6">INDEX(publications!$A$1:$A$319, MATCH($B6, publications!$B$1:$B$319, 0))</f>
        <v>Livia</v>
      </c>
    </row>
    <row r="7" spans="1:12" ht="13">
      <c r="A7" s="6" t="s">
        <v>2681</v>
      </c>
      <c r="B7" s="91" t="str">
        <f>VLOOKUP($A7,datasets!$A:$B,2,0)</f>
        <v>Fleischer et al. 2021, The Cryosphere (BRUM54LP)</v>
      </c>
      <c r="C7" s="6" t="s">
        <v>2666</v>
      </c>
      <c r="D7" s="46" t="s">
        <v>2676</v>
      </c>
      <c r="E7" s="56" t="s">
        <v>2677</v>
      </c>
      <c r="F7" s="6" t="s">
        <v>164</v>
      </c>
      <c r="G7" s="6" t="s">
        <v>164</v>
      </c>
      <c r="H7" s="6" t="s">
        <v>164</v>
      </c>
      <c r="I7" s="6" t="s">
        <v>2678</v>
      </c>
      <c r="J7" s="6" t="s">
        <v>2679</v>
      </c>
      <c r="K7" s="6" t="s">
        <v>34</v>
      </c>
      <c r="L7" s="58" t="str">
        <f t="array" ref="L7">INDEX(publications!$A$1:$A$319, MATCH($B7, publications!$B$1:$B$319, 0))</f>
        <v>Livia</v>
      </c>
    </row>
    <row r="8" spans="1:12" ht="13">
      <c r="A8" s="6" t="s">
        <v>2682</v>
      </c>
      <c r="B8" s="91" t="str">
        <f>VLOOKUP($A8,datasets!$A:$B,2,0)</f>
        <v>Fleischer et al. 2021, The Cryosphere (BRUM54LP)</v>
      </c>
      <c r="C8" s="6" t="s">
        <v>2666</v>
      </c>
      <c r="D8" s="46" t="s">
        <v>2676</v>
      </c>
      <c r="E8" s="56" t="s">
        <v>2677</v>
      </c>
      <c r="F8" s="6" t="s">
        <v>164</v>
      </c>
      <c r="G8" s="6" t="s">
        <v>164</v>
      </c>
      <c r="H8" s="6" t="s">
        <v>164</v>
      </c>
      <c r="I8" s="6" t="s">
        <v>2678</v>
      </c>
      <c r="J8" s="6" t="s">
        <v>2679</v>
      </c>
      <c r="K8" s="6" t="s">
        <v>34</v>
      </c>
      <c r="L8" s="58" t="str">
        <f t="array" ref="L8">INDEX(publications!$A$1:$A$319, MATCH($B8, publications!$B$1:$B$319, 0))</f>
        <v>Livia</v>
      </c>
    </row>
    <row r="9" spans="1:12" ht="13">
      <c r="A9" s="6" t="s">
        <v>2683</v>
      </c>
      <c r="B9" s="91" t="str">
        <f>VLOOKUP($A9,datasets!$A:$B,2,0)</f>
        <v>Fleischer et al. 2021, The Cryosphere (BRUM54LP)</v>
      </c>
      <c r="C9" s="6" t="s">
        <v>2666</v>
      </c>
      <c r="D9" s="46" t="s">
        <v>2676</v>
      </c>
      <c r="E9" s="56" t="s">
        <v>2677</v>
      </c>
      <c r="F9" s="6" t="s">
        <v>164</v>
      </c>
      <c r="G9" s="6" t="s">
        <v>164</v>
      </c>
      <c r="H9" s="6" t="s">
        <v>164</v>
      </c>
      <c r="I9" s="6" t="s">
        <v>2678</v>
      </c>
      <c r="J9" s="6" t="s">
        <v>2679</v>
      </c>
      <c r="K9" s="6" t="s">
        <v>34</v>
      </c>
      <c r="L9" s="58" t="str">
        <f t="array" ref="L9">INDEX(publications!$A$1:$A$319, MATCH($B9, publications!$B$1:$B$319, 0))</f>
        <v>Livia</v>
      </c>
    </row>
    <row r="10" spans="1:12" ht="13">
      <c r="A10" s="5" t="s">
        <v>2268</v>
      </c>
      <c r="B10" s="91" t="str">
        <f>VLOOKUP($A10,datasets!$A:$B,2,0)</f>
        <v>Altmann et al. 2020, Water (LRT6Z88R)</v>
      </c>
      <c r="C10" s="6" t="s">
        <v>2666</v>
      </c>
      <c r="D10" s="46" t="s">
        <v>2676</v>
      </c>
      <c r="E10" s="55" t="s">
        <v>2684</v>
      </c>
      <c r="F10" s="6" t="s">
        <v>164</v>
      </c>
      <c r="G10" s="6" t="s">
        <v>164</v>
      </c>
      <c r="H10" s="6" t="s">
        <v>164</v>
      </c>
      <c r="I10" s="6" t="s">
        <v>2685</v>
      </c>
      <c r="J10" s="6" t="s">
        <v>2686</v>
      </c>
      <c r="K10" s="56" t="s">
        <v>34</v>
      </c>
      <c r="L10" s="58" t="str">
        <f t="array" ref="L10">INDEX(publications!$A$1:$A$319, MATCH($B10, publications!$B$1:$B$319, 0))</f>
        <v>Livia</v>
      </c>
    </row>
    <row r="11" spans="1:12" ht="13">
      <c r="A11" s="5" t="s">
        <v>2687</v>
      </c>
      <c r="B11" s="91" t="e">
        <f>VLOOKUP($A11,datasets!$A:$B,2,0)</f>
        <v>#N/A</v>
      </c>
      <c r="C11" s="6" t="s">
        <v>2666</v>
      </c>
      <c r="D11" s="46" t="s">
        <v>2676</v>
      </c>
      <c r="E11" s="55" t="s">
        <v>2684</v>
      </c>
      <c r="F11" s="6" t="s">
        <v>164</v>
      </c>
      <c r="G11" s="6" t="s">
        <v>164</v>
      </c>
      <c r="H11" s="6" t="s">
        <v>164</v>
      </c>
      <c r="I11" s="6" t="s">
        <v>2685</v>
      </c>
      <c r="J11" s="56" t="s">
        <v>34</v>
      </c>
      <c r="K11" s="56" t="s">
        <v>34</v>
      </c>
      <c r="L11" s="58" t="e">
        <f t="array" ref="L11">INDEX(publications!$A$1:$A$319, MATCH($B11, publications!$B$1:$B$319, 0))</f>
        <v>#N/A</v>
      </c>
    </row>
    <row r="12" spans="1:12" ht="13">
      <c r="A12" s="5" t="s">
        <v>2688</v>
      </c>
      <c r="B12" s="91" t="str">
        <f>VLOOKUP($A12,datasets!$A:$B,2,0)</f>
        <v>Betz et al. 2019, Zeitschrift für Geomorphologie (C97XPXE6)</v>
      </c>
      <c r="C12" s="6" t="s">
        <v>2666</v>
      </c>
      <c r="D12" s="46" t="s">
        <v>2676</v>
      </c>
      <c r="E12" s="56" t="s">
        <v>34</v>
      </c>
      <c r="F12" s="6" t="s">
        <v>164</v>
      </c>
      <c r="G12" s="6" t="s">
        <v>2328</v>
      </c>
      <c r="H12" s="6" t="s">
        <v>2328</v>
      </c>
      <c r="I12" s="6" t="s">
        <v>34</v>
      </c>
      <c r="J12" s="6" t="s">
        <v>34</v>
      </c>
      <c r="K12" s="6" t="s">
        <v>34</v>
      </c>
      <c r="L12" s="58" t="str">
        <f t="array" ref="L12">INDEX(publications!$A$1:$A$319, MATCH($B12, publications!$B$1:$B$319, 0))</f>
        <v>Anette</v>
      </c>
    </row>
    <row r="13" spans="1:12" ht="13">
      <c r="A13" s="6" t="s">
        <v>2689</v>
      </c>
      <c r="B13" s="91" t="str">
        <f>VLOOKUP($A13,datasets!$A:$B,2,0)</f>
        <v>Bożek et al. 2019, Remote Sensing (MJIMZDLP)</v>
      </c>
      <c r="C13" s="6" t="s">
        <v>2666</v>
      </c>
      <c r="D13" s="46" t="s">
        <v>2676</v>
      </c>
      <c r="E13" s="46" t="s">
        <v>34</v>
      </c>
      <c r="F13" s="46" t="s">
        <v>164</v>
      </c>
      <c r="G13" s="46" t="s">
        <v>164</v>
      </c>
      <c r="H13" s="46" t="s">
        <v>164</v>
      </c>
      <c r="I13" s="46" t="s">
        <v>2690</v>
      </c>
      <c r="J13" s="46" t="s">
        <v>2691</v>
      </c>
      <c r="K13" s="46" t="s">
        <v>34</v>
      </c>
      <c r="L13" s="58" t="str">
        <f t="array" ref="L13">INDEX(publications!$A$1:$A$319, MATCH($B13, publications!$B$1:$B$319, 0))</f>
        <v>Camillo</v>
      </c>
    </row>
    <row r="14" spans="1:12" ht="13">
      <c r="A14" s="6" t="s">
        <v>2692</v>
      </c>
      <c r="B14" s="91" t="str">
        <f>VLOOKUP($A14,datasets!$A:$B,2,0)</f>
        <v>Cusicanqui et al. 2021, Journal of Geophysical Research: Earth Surface (ND6RB5G9)</v>
      </c>
      <c r="C14" s="6" t="s">
        <v>2666</v>
      </c>
      <c r="D14" s="46" t="s">
        <v>2676</v>
      </c>
      <c r="E14" s="56" t="s">
        <v>2693</v>
      </c>
      <c r="F14" s="6" t="s">
        <v>164</v>
      </c>
      <c r="G14" s="6" t="s">
        <v>2328</v>
      </c>
      <c r="H14" s="6" t="s">
        <v>2328</v>
      </c>
      <c r="I14" s="6" t="s">
        <v>34</v>
      </c>
      <c r="J14" s="6" t="s">
        <v>34</v>
      </c>
      <c r="K14" s="6" t="s">
        <v>34</v>
      </c>
      <c r="L14" s="58" t="str">
        <f t="array" ref="L14">INDEX(publications!$A$1:$A$319, MATCH($B14, publications!$B$1:$B$319, 0))</f>
        <v>Camillo</v>
      </c>
    </row>
    <row r="15" spans="1:12" ht="13">
      <c r="A15" s="6" t="s">
        <v>2694</v>
      </c>
      <c r="B15" s="91" t="str">
        <f>VLOOKUP($A15,datasets!$A:$B,2,0)</f>
        <v>Cusicanqui et al. 2021, Journal of Geophysical Research: Earth Surface (ND6RB5G9)</v>
      </c>
      <c r="C15" s="6" t="s">
        <v>2666</v>
      </c>
      <c r="D15" s="46" t="s">
        <v>2676</v>
      </c>
      <c r="E15" s="56" t="s">
        <v>2693</v>
      </c>
      <c r="F15" s="6" t="s">
        <v>164</v>
      </c>
      <c r="G15" s="6" t="s">
        <v>2328</v>
      </c>
      <c r="H15" s="6" t="s">
        <v>2328</v>
      </c>
      <c r="I15" s="6" t="s">
        <v>34</v>
      </c>
      <c r="J15" s="6" t="s">
        <v>34</v>
      </c>
      <c r="K15" s="6" t="s">
        <v>34</v>
      </c>
      <c r="L15" s="58" t="str">
        <f t="array" ref="L15">INDEX(publications!$A$1:$A$319, MATCH($B15, publications!$B$1:$B$319, 0))</f>
        <v>Camillo</v>
      </c>
    </row>
    <row r="16" spans="1:12" ht="13">
      <c r="A16" s="6" t="s">
        <v>2695</v>
      </c>
      <c r="B16" s="91" t="str">
        <f>VLOOKUP($A16,datasets!$A:$B,2,0)</f>
        <v>Cusicanqui et al. 2021, Journal of Geophysical Research: Earth Surface (ND6RB5G9)</v>
      </c>
      <c r="C16" s="6" t="s">
        <v>2666</v>
      </c>
      <c r="D16" s="46" t="s">
        <v>2676</v>
      </c>
      <c r="E16" s="56" t="s">
        <v>2693</v>
      </c>
      <c r="F16" s="6" t="s">
        <v>164</v>
      </c>
      <c r="G16" s="6" t="s">
        <v>2328</v>
      </c>
      <c r="H16" s="6" t="s">
        <v>2328</v>
      </c>
      <c r="I16" s="6" t="s">
        <v>34</v>
      </c>
      <c r="J16" s="6" t="s">
        <v>34</v>
      </c>
      <c r="K16" s="6" t="s">
        <v>34</v>
      </c>
      <c r="L16" s="58" t="str">
        <f t="array" ref="L16">INDEX(publications!$A$1:$A$319, MATCH($B16, publications!$B$1:$B$319, 0))</f>
        <v>Camillo</v>
      </c>
    </row>
    <row r="17" spans="1:12" ht="13">
      <c r="A17" s="6" t="s">
        <v>2696</v>
      </c>
      <c r="B17" s="91" t="str">
        <f>VLOOKUP($A17,datasets!$A:$B,2,0)</f>
        <v>Cusicanqui et al. 2021, Journal of Geophysical Research: Earth Surface (ND6RB5G9)</v>
      </c>
      <c r="C17" s="6" t="s">
        <v>2666</v>
      </c>
      <c r="D17" s="46" t="s">
        <v>2676</v>
      </c>
      <c r="E17" s="56" t="s">
        <v>2693</v>
      </c>
      <c r="F17" s="6" t="s">
        <v>164</v>
      </c>
      <c r="G17" s="6" t="s">
        <v>2328</v>
      </c>
      <c r="H17" s="6" t="s">
        <v>2328</v>
      </c>
      <c r="I17" s="6" t="s">
        <v>34</v>
      </c>
      <c r="J17" s="6" t="s">
        <v>34</v>
      </c>
      <c r="K17" s="6" t="s">
        <v>34</v>
      </c>
      <c r="L17" s="58" t="str">
        <f t="array" ref="L17">INDEX(publications!$A$1:$A$319, MATCH($B17, publications!$B$1:$B$319, 0))</f>
        <v>Camillo</v>
      </c>
    </row>
    <row r="18" spans="1:12" ht="13">
      <c r="A18" s="6" t="s">
        <v>2697</v>
      </c>
      <c r="B18" s="91" t="str">
        <f>VLOOKUP($A18,datasets!$A:$B,2,0)</f>
        <v>Cusicanqui et al. 2021, Journal of Geophysical Research: Earth Surface (ND6RB5G9)</v>
      </c>
      <c r="C18" s="6" t="s">
        <v>2666</v>
      </c>
      <c r="D18" s="46" t="s">
        <v>2676</v>
      </c>
      <c r="E18" s="56" t="s">
        <v>2693</v>
      </c>
      <c r="F18" s="6" t="s">
        <v>164</v>
      </c>
      <c r="G18" s="6" t="s">
        <v>2328</v>
      </c>
      <c r="H18" s="6" t="s">
        <v>2328</v>
      </c>
      <c r="I18" s="6" t="s">
        <v>34</v>
      </c>
      <c r="J18" s="6" t="s">
        <v>34</v>
      </c>
      <c r="K18" s="6" t="s">
        <v>34</v>
      </c>
      <c r="L18" s="58" t="str">
        <f t="array" ref="L18">INDEX(publications!$A$1:$A$319, MATCH($B18, publications!$B$1:$B$319, 0))</f>
        <v>Camillo</v>
      </c>
    </row>
    <row r="19" spans="1:12" ht="13">
      <c r="A19" s="6" t="s">
        <v>2698</v>
      </c>
      <c r="B19" s="91" t="str">
        <f>VLOOKUP($A19,datasets!$A:$B,2,0)</f>
        <v>Cusicanqui et al. 2021, Journal of Geophysical Research: Earth Surface (ND6RB5G9)</v>
      </c>
      <c r="C19" s="6" t="s">
        <v>2666</v>
      </c>
      <c r="D19" s="46" t="s">
        <v>2676</v>
      </c>
      <c r="E19" s="56" t="s">
        <v>2693</v>
      </c>
      <c r="F19" s="6" t="s">
        <v>164</v>
      </c>
      <c r="G19" s="6" t="s">
        <v>2328</v>
      </c>
      <c r="H19" s="6" t="s">
        <v>2328</v>
      </c>
      <c r="I19" s="6" t="s">
        <v>34</v>
      </c>
      <c r="J19" s="6" t="s">
        <v>34</v>
      </c>
      <c r="K19" s="6" t="s">
        <v>34</v>
      </c>
      <c r="L19" s="58" t="str">
        <f t="array" ref="L19">INDEX(publications!$A$1:$A$319, MATCH($B19, publications!$B$1:$B$319, 0))</f>
        <v>Camillo</v>
      </c>
    </row>
    <row r="20" spans="1:12" ht="13">
      <c r="A20" s="5" t="s">
        <v>2699</v>
      </c>
      <c r="B20" s="91" t="str">
        <f>VLOOKUP($A20,datasets!$A:$B,2,0)</f>
        <v>Geyman et al. 2022, Nature (PXC5ENIG)</v>
      </c>
      <c r="C20" s="6" t="s">
        <v>2666</v>
      </c>
      <c r="D20" s="46" t="s">
        <v>2676</v>
      </c>
      <c r="E20" s="56" t="s">
        <v>2693</v>
      </c>
      <c r="F20" s="6" t="s">
        <v>164</v>
      </c>
      <c r="G20" s="6" t="s">
        <v>164</v>
      </c>
      <c r="H20" s="6" t="s">
        <v>164</v>
      </c>
      <c r="I20" s="6" t="s">
        <v>2700</v>
      </c>
      <c r="J20" s="6" t="s">
        <v>2701</v>
      </c>
      <c r="K20" s="6" t="s">
        <v>1531</v>
      </c>
      <c r="L20" s="58" t="str">
        <f t="array" ref="L20">INDEX(publications!$A$1:$A$319, MATCH($B20, publications!$B$1:$B$319, 0))</f>
        <v>Luc</v>
      </c>
    </row>
    <row r="21" spans="1:12" ht="13">
      <c r="A21" s="5" t="s">
        <v>2702</v>
      </c>
      <c r="B21" s="91" t="str">
        <f>VLOOKUP($A21,datasets!$A:$B,2,0)</f>
        <v>Holmlund 2021, Journal of Glaciology (AYRB3XCS)</v>
      </c>
      <c r="C21" s="6" t="s">
        <v>2666</v>
      </c>
      <c r="D21" s="46" t="s">
        <v>2676</v>
      </c>
      <c r="E21" s="55" t="s">
        <v>2703</v>
      </c>
      <c r="F21" s="6" t="s">
        <v>164</v>
      </c>
      <c r="G21" s="6" t="s">
        <v>164</v>
      </c>
      <c r="H21" s="6" t="s">
        <v>164</v>
      </c>
      <c r="I21" s="6" t="s">
        <v>2704</v>
      </c>
      <c r="J21" s="6" t="s">
        <v>2705</v>
      </c>
      <c r="K21" s="6" t="s">
        <v>34</v>
      </c>
      <c r="L21" s="58" t="str">
        <f t="array" ref="L21">INDEX(publications!$A$1:$A$319, MATCH($B21, publications!$B$1:$B$319, 0))</f>
        <v>Livia</v>
      </c>
    </row>
    <row r="22" spans="1:12" ht="13">
      <c r="A22" s="5" t="s">
        <v>2706</v>
      </c>
      <c r="B22" s="91" t="str">
        <f>VLOOKUP($A22,datasets!$A:$B,2,0)</f>
        <v>Holmlund 2021, Journal of Glaciology (AYRB3XCS)</v>
      </c>
      <c r="C22" s="6" t="s">
        <v>2666</v>
      </c>
      <c r="D22" s="46" t="s">
        <v>2676</v>
      </c>
      <c r="E22" s="55" t="s">
        <v>2703</v>
      </c>
      <c r="F22" s="6" t="s">
        <v>164</v>
      </c>
      <c r="G22" s="6" t="s">
        <v>164</v>
      </c>
      <c r="H22" s="6" t="s">
        <v>2328</v>
      </c>
      <c r="I22" s="6" t="s">
        <v>34</v>
      </c>
      <c r="J22" s="6" t="s">
        <v>2707</v>
      </c>
      <c r="K22" s="6" t="s">
        <v>34</v>
      </c>
      <c r="L22" s="58" t="str">
        <f t="array" ref="L22">INDEX(publications!$A$1:$A$319, MATCH($B22, publications!$B$1:$B$319, 0))</f>
        <v>Livia</v>
      </c>
    </row>
    <row r="23" spans="1:12" ht="13">
      <c r="A23" s="5" t="s">
        <v>2708</v>
      </c>
      <c r="B23" s="91" t="str">
        <f>VLOOKUP($A23,datasets!$A:$B,2,0)</f>
        <v>Holmlund 2021, Journal of Glaciology (AYRB3XCS)</v>
      </c>
      <c r="C23" s="6" t="s">
        <v>2666</v>
      </c>
      <c r="D23" s="46" t="s">
        <v>2676</v>
      </c>
      <c r="E23" s="55" t="s">
        <v>2703</v>
      </c>
      <c r="F23" s="6" t="s">
        <v>164</v>
      </c>
      <c r="G23" s="6" t="s">
        <v>164</v>
      </c>
      <c r="H23" s="6" t="s">
        <v>2328</v>
      </c>
      <c r="I23" s="6" t="s">
        <v>34</v>
      </c>
      <c r="J23" s="6" t="s">
        <v>2707</v>
      </c>
      <c r="K23" s="6" t="s">
        <v>34</v>
      </c>
      <c r="L23" s="58" t="str">
        <f t="array" ref="L23">INDEX(publications!$A$1:$A$319, MATCH($B23, publications!$B$1:$B$319, 0))</f>
        <v>Livia</v>
      </c>
    </row>
    <row r="24" spans="1:12" ht="13">
      <c r="A24" s="5" t="s">
        <v>2709</v>
      </c>
      <c r="B24" s="91" t="str">
        <f>VLOOKUP($A24,datasets!$A:$B,2,0)</f>
        <v>Holmlund 2021, Journal of Glaciology (AYRB3XCS)</v>
      </c>
      <c r="C24" s="6" t="s">
        <v>2666</v>
      </c>
      <c r="D24" s="46" t="s">
        <v>2676</v>
      </c>
      <c r="E24" s="55" t="s">
        <v>2703</v>
      </c>
      <c r="F24" s="6" t="s">
        <v>164</v>
      </c>
      <c r="G24" s="6" t="s">
        <v>164</v>
      </c>
      <c r="H24" s="6" t="s">
        <v>2328</v>
      </c>
      <c r="I24" s="6" t="s">
        <v>34</v>
      </c>
      <c r="J24" s="6" t="s">
        <v>2707</v>
      </c>
      <c r="K24" s="6" t="s">
        <v>34</v>
      </c>
      <c r="L24" s="58" t="str">
        <f t="array" ref="L24">INDEX(publications!$A$1:$A$319, MATCH($B24, publications!$B$1:$B$319, 0))</f>
        <v>Livia</v>
      </c>
    </row>
    <row r="25" spans="1:12" ht="13">
      <c r="A25" s="5" t="s">
        <v>2710</v>
      </c>
      <c r="B25" s="91" t="str">
        <f>VLOOKUP($A25,datasets!$A:$B,2,0)</f>
        <v>Riquelme et al. 2019, Geomorphology (ZF5KTA9J)</v>
      </c>
      <c r="C25" s="6" t="s">
        <v>2666</v>
      </c>
      <c r="D25" s="46" t="s">
        <v>2676</v>
      </c>
      <c r="E25" s="56" t="s">
        <v>2693</v>
      </c>
      <c r="F25" s="6" t="s">
        <v>164</v>
      </c>
      <c r="G25" s="6" t="s">
        <v>2328</v>
      </c>
      <c r="H25" s="6" t="s">
        <v>2328</v>
      </c>
      <c r="I25" s="6" t="s">
        <v>2711</v>
      </c>
      <c r="J25" s="6" t="s">
        <v>34</v>
      </c>
      <c r="K25" s="6" t="s">
        <v>34</v>
      </c>
      <c r="L25" s="58" t="str">
        <f t="array" ref="L25">INDEX(publications!$A$1:$A$319, MATCH($B25, publications!$B$1:$B$319, 0))</f>
        <v>Livia</v>
      </c>
    </row>
    <row r="26" spans="1:12" ht="15" customHeight="1">
      <c r="A26" s="5" t="s">
        <v>2712</v>
      </c>
      <c r="B26" s="91" t="str">
        <f>VLOOKUP($A26,datasets!$A:$B,2,0)</f>
        <v>Sevara et al. 2018, Journal of Archaeological Method and Theory (RCSSD3W5)</v>
      </c>
      <c r="C26" s="6" t="s">
        <v>2666</v>
      </c>
      <c r="D26" s="46" t="s">
        <v>2676</v>
      </c>
      <c r="E26" s="56">
        <v>1.6</v>
      </c>
      <c r="F26" s="6" t="s">
        <v>164</v>
      </c>
      <c r="G26" s="6" t="s">
        <v>164</v>
      </c>
      <c r="H26" s="6" t="s">
        <v>164</v>
      </c>
      <c r="I26" s="6" t="s">
        <v>2713</v>
      </c>
      <c r="K26" s="6" t="s">
        <v>1696</v>
      </c>
      <c r="L26" s="58" t="str">
        <f t="array" ref="L26">INDEX(publications!$A$1:$A$319, MATCH($B26, publications!$B$1:$B$319, 0))</f>
        <v>Amaury</v>
      </c>
    </row>
    <row r="27" spans="1:12" ht="13">
      <c r="A27" s="6" t="s">
        <v>2714</v>
      </c>
      <c r="B27" s="91" t="str">
        <f>VLOOKUP($A27,datasets!$A:$B,2,0)</f>
        <v>Sevara et al. 2018, Journal of Archaeological Method and Theory (RCSSD3W5)</v>
      </c>
      <c r="C27" s="6" t="s">
        <v>2666</v>
      </c>
      <c r="D27" s="46" t="s">
        <v>2676</v>
      </c>
      <c r="E27" s="56">
        <v>1.6</v>
      </c>
      <c r="F27" s="6" t="s">
        <v>164</v>
      </c>
      <c r="G27" s="6" t="s">
        <v>164</v>
      </c>
      <c r="H27" s="6" t="s">
        <v>164</v>
      </c>
      <c r="I27" s="6" t="s">
        <v>2713</v>
      </c>
      <c r="K27" s="6" t="s">
        <v>1696</v>
      </c>
      <c r="L27" s="58" t="str">
        <f t="array" ref="L27">INDEX(publications!$A$1:$A$319, MATCH($B27, publications!$B$1:$B$319, 0))</f>
        <v>Amaury</v>
      </c>
    </row>
    <row r="28" spans="1:12" ht="13">
      <c r="A28" s="6" t="s">
        <v>2715</v>
      </c>
      <c r="B28" s="91" t="str">
        <f>VLOOKUP($A28,datasets!$A:$B,2,0)</f>
        <v>Sevara et al. 2018, Journal of Archaeological Method and Theory (RCSSD3W5)</v>
      </c>
      <c r="C28" s="6" t="s">
        <v>2666</v>
      </c>
      <c r="D28" s="46" t="s">
        <v>2676</v>
      </c>
      <c r="E28" s="56">
        <v>1.6</v>
      </c>
      <c r="F28" s="6" t="s">
        <v>164</v>
      </c>
      <c r="G28" s="6" t="s">
        <v>164</v>
      </c>
      <c r="H28" s="6" t="s">
        <v>164</v>
      </c>
      <c r="I28" s="6" t="s">
        <v>2713</v>
      </c>
      <c r="K28" s="6" t="s">
        <v>1696</v>
      </c>
      <c r="L28" s="58" t="str">
        <f t="array" ref="L28">INDEX(publications!$A$1:$A$319, MATCH($B28, publications!$B$1:$B$319, 0))</f>
        <v>Amaury</v>
      </c>
    </row>
    <row r="29" spans="1:12" ht="13">
      <c r="A29" s="6" t="s">
        <v>2716</v>
      </c>
      <c r="B29" s="91" t="str">
        <f>VLOOKUP($A29,datasets!$A:$B,2,0)</f>
        <v>Sevara et al. 2018, Journal of Archaeological Method and Theory (RCSSD3W5)</v>
      </c>
      <c r="C29" s="6" t="s">
        <v>2666</v>
      </c>
      <c r="D29" s="46" t="s">
        <v>2676</v>
      </c>
      <c r="E29" s="56">
        <v>1.6</v>
      </c>
      <c r="F29" s="6" t="s">
        <v>164</v>
      </c>
      <c r="G29" s="6" t="s">
        <v>164</v>
      </c>
      <c r="H29" s="6" t="s">
        <v>164</v>
      </c>
      <c r="I29" s="6" t="s">
        <v>2713</v>
      </c>
      <c r="K29" s="6" t="s">
        <v>1696</v>
      </c>
      <c r="L29" s="58" t="str">
        <f t="array" ref="L29">INDEX(publications!$A$1:$A$319, MATCH($B29, publications!$B$1:$B$319, 0))</f>
        <v>Amaury</v>
      </c>
    </row>
    <row r="30" spans="1:12" ht="13">
      <c r="A30" s="5" t="s">
        <v>2717</v>
      </c>
      <c r="B30" s="91" t="str">
        <f>VLOOKUP($A30,datasets!$A:$B,2,0)</f>
        <v>Wilson et al. 2016, The Historic Environment: Policy &amp; Practice (2ARJBDQ8)</v>
      </c>
      <c r="C30" s="6" t="s">
        <v>2666</v>
      </c>
      <c r="D30" s="46" t="s">
        <v>2718</v>
      </c>
      <c r="E30" s="56" t="s">
        <v>34</v>
      </c>
      <c r="F30" s="6" t="s">
        <v>22</v>
      </c>
      <c r="G30" s="6" t="s">
        <v>22</v>
      </c>
      <c r="H30" s="6" t="s">
        <v>22</v>
      </c>
      <c r="I30" s="6" t="s">
        <v>34</v>
      </c>
      <c r="J30" s="6" t="s">
        <v>34</v>
      </c>
      <c r="K30" s="6" t="s">
        <v>34</v>
      </c>
      <c r="L30" s="58" t="str">
        <f t="array" ref="L30">INDEX(publications!$A$1:$A$319, MATCH($B30, publications!$B$1:$B$319, 0))</f>
        <v>Melanie</v>
      </c>
    </row>
    <row r="31" spans="1:12" ht="13">
      <c r="A31" s="5" t="s">
        <v>2719</v>
      </c>
      <c r="B31" s="91" t="str">
        <f>VLOOKUP($A31,datasets!$A:$B,2,0)</f>
        <v>Wilson et al. 2016, The Historic Environment: Policy &amp; Practice (2ARJBDQ8)</v>
      </c>
      <c r="C31" s="6" t="s">
        <v>2666</v>
      </c>
      <c r="D31" s="46" t="s">
        <v>2718</v>
      </c>
      <c r="E31" s="56" t="s">
        <v>34</v>
      </c>
      <c r="F31" s="6" t="s">
        <v>22</v>
      </c>
      <c r="G31" s="6" t="s">
        <v>22</v>
      </c>
      <c r="H31" s="6" t="s">
        <v>22</v>
      </c>
      <c r="I31" s="6" t="s">
        <v>34</v>
      </c>
      <c r="J31" s="6" t="s">
        <v>34</v>
      </c>
      <c r="K31" s="6" t="s">
        <v>34</v>
      </c>
      <c r="L31" s="58" t="str">
        <f t="array" ref="L31">INDEX(publications!$A$1:$A$319, MATCH($B31, publications!$B$1:$B$319, 0))</f>
        <v>Melanie</v>
      </c>
    </row>
    <row r="32" spans="1:12" ht="13">
      <c r="A32" s="5" t="s">
        <v>2720</v>
      </c>
      <c r="B32" s="91" t="str">
        <f>VLOOKUP($A32,datasets!$A:$B,2,0)</f>
        <v>Wilson et al. 2016, The Historic Environment: Policy &amp; Practice (2ARJBDQ8)</v>
      </c>
      <c r="C32" s="6" t="s">
        <v>2666</v>
      </c>
      <c r="D32" s="46" t="s">
        <v>2718</v>
      </c>
      <c r="E32" s="56" t="s">
        <v>34</v>
      </c>
      <c r="F32" s="6" t="s">
        <v>22</v>
      </c>
      <c r="G32" s="6" t="s">
        <v>22</v>
      </c>
      <c r="H32" s="6" t="s">
        <v>22</v>
      </c>
      <c r="I32" s="6" t="s">
        <v>34</v>
      </c>
      <c r="J32" s="6" t="s">
        <v>34</v>
      </c>
      <c r="K32" s="6" t="s">
        <v>34</v>
      </c>
      <c r="L32" s="58" t="str">
        <f t="array" ref="L32">INDEX(publications!$A$1:$A$319, MATCH($B32, publications!$B$1:$B$319, 0))</f>
        <v>Melanie</v>
      </c>
    </row>
    <row r="33" spans="1:12" ht="13">
      <c r="A33" s="5" t="s">
        <v>2721</v>
      </c>
      <c r="B33" s="91" t="str">
        <f>VLOOKUP($A33,datasets!$A:$B,2,0)</f>
        <v>Wilson et al. 2016, The Historic Environment: Policy &amp; Practice (2ARJBDQ8)</v>
      </c>
      <c r="C33" s="6" t="s">
        <v>2722</v>
      </c>
      <c r="D33" s="46" t="s">
        <v>2718</v>
      </c>
      <c r="E33" s="56" t="s">
        <v>34</v>
      </c>
      <c r="F33" s="6" t="s">
        <v>22</v>
      </c>
      <c r="G33" s="6" t="s">
        <v>22</v>
      </c>
      <c r="H33" s="6" t="s">
        <v>22</v>
      </c>
      <c r="I33" s="6" t="s">
        <v>34</v>
      </c>
      <c r="J33" s="6" t="s">
        <v>34</v>
      </c>
      <c r="K33" s="6" t="s">
        <v>34</v>
      </c>
      <c r="L33" s="58" t="str">
        <f t="array" ref="L33">INDEX(publications!$A$1:$A$319, MATCH($B33, publications!$B$1:$B$319, 0))</f>
        <v>Melanie</v>
      </c>
    </row>
    <row r="34" spans="1:12" ht="13">
      <c r="A34" s="5" t="s">
        <v>2723</v>
      </c>
      <c r="B34" s="91" t="str">
        <f>VLOOKUP($A34,datasets!$A:$B,2,0)</f>
        <v>Zawieska et al. 2017, Int. Arch. Photogramm. Remote Sens. Spatial Inf. Sci., XLII-2/W3 (TBSJTSKM)</v>
      </c>
      <c r="C34" s="12" t="s">
        <v>2666</v>
      </c>
      <c r="D34" s="46" t="s">
        <v>2718</v>
      </c>
      <c r="E34" s="60" t="s">
        <v>34</v>
      </c>
      <c r="F34" s="6" t="s">
        <v>2328</v>
      </c>
      <c r="G34" s="12" t="s">
        <v>22</v>
      </c>
      <c r="H34" s="12" t="s">
        <v>164</v>
      </c>
      <c r="I34" s="12" t="s">
        <v>2724</v>
      </c>
      <c r="K34" s="6" t="s">
        <v>1746</v>
      </c>
      <c r="L34" s="58" t="str">
        <f t="array" ref="L34">INDEX(publications!$A$1:$A$319, MATCH($B34, publications!$B$1:$B$319, 0))</f>
        <v>Bob</v>
      </c>
    </row>
    <row r="35" spans="1:12" ht="13">
      <c r="A35" s="5" t="s">
        <v>2725</v>
      </c>
      <c r="B35" s="91" t="str">
        <f>VLOOKUP($A35,datasets!$A:$B,2,0)</f>
        <v>Zawieska et al. 2019, Archaeological Prospection (F9VIP5F7)</v>
      </c>
      <c r="C35" s="6" t="s">
        <v>2666</v>
      </c>
      <c r="D35" s="46" t="s">
        <v>2718</v>
      </c>
      <c r="E35" s="56" t="s">
        <v>34</v>
      </c>
      <c r="F35" s="6" t="s">
        <v>164</v>
      </c>
      <c r="G35" s="6" t="s">
        <v>22</v>
      </c>
      <c r="H35" s="6" t="s">
        <v>164</v>
      </c>
      <c r="I35" s="6" t="s">
        <v>2724</v>
      </c>
      <c r="J35" s="6" t="s">
        <v>2726</v>
      </c>
      <c r="K35" s="6" t="s">
        <v>34</v>
      </c>
      <c r="L35" s="58" t="str">
        <f t="array" ref="L35">INDEX(publications!$A$1:$A$319, MATCH($B35, publications!$B$1:$B$319, 0))</f>
        <v>Bob</v>
      </c>
    </row>
    <row r="36" spans="1:12" ht="13">
      <c r="A36" s="5" t="s">
        <v>2727</v>
      </c>
      <c r="B36" s="91" t="str">
        <f>VLOOKUP($A36,datasets!$A:$B,2,0)</f>
        <v>Zawieska et al. 2019, Archaeological Prospection (F9VIP5F7)</v>
      </c>
      <c r="C36" s="6" t="s">
        <v>2666</v>
      </c>
      <c r="D36" s="46" t="s">
        <v>2718</v>
      </c>
      <c r="E36" s="56" t="s">
        <v>34</v>
      </c>
      <c r="F36" s="6" t="s">
        <v>164</v>
      </c>
      <c r="G36" s="6" t="s">
        <v>22</v>
      </c>
      <c r="H36" s="6" t="s">
        <v>164</v>
      </c>
      <c r="I36" s="6" t="s">
        <v>2724</v>
      </c>
      <c r="J36" s="6" t="s">
        <v>2726</v>
      </c>
      <c r="K36" s="6" t="s">
        <v>34</v>
      </c>
      <c r="L36" s="58" t="str">
        <f t="array" ref="L36">INDEX(publications!$A$1:$A$319, MATCH($B36, publications!$B$1:$B$319, 0))</f>
        <v>Bob</v>
      </c>
    </row>
    <row r="37" spans="1:12" ht="13">
      <c r="A37" s="5" t="s">
        <v>2728</v>
      </c>
      <c r="B37" s="91" t="str">
        <f>VLOOKUP($A37,datasets!$A:$B,2,0)</f>
        <v>Zawieska et al. 2019, Archaeological Prospection (F9VIP5F7)</v>
      </c>
      <c r="C37" s="6" t="s">
        <v>2666</v>
      </c>
      <c r="D37" s="46" t="s">
        <v>2718</v>
      </c>
      <c r="E37" s="56" t="s">
        <v>34</v>
      </c>
      <c r="F37" s="6" t="s">
        <v>164</v>
      </c>
      <c r="G37" s="6" t="s">
        <v>22</v>
      </c>
      <c r="H37" s="6" t="s">
        <v>164</v>
      </c>
      <c r="I37" s="6" t="s">
        <v>2724</v>
      </c>
      <c r="J37" s="6" t="s">
        <v>2726</v>
      </c>
      <c r="K37" s="6" t="s">
        <v>34</v>
      </c>
      <c r="L37" s="58" t="str">
        <f t="array" ref="L37">INDEX(publications!$A$1:$A$319, MATCH($B37, publications!$B$1:$B$319, 0))</f>
        <v>Bob</v>
      </c>
    </row>
    <row r="38" spans="1:12" ht="13">
      <c r="A38" s="5" t="s">
        <v>2729</v>
      </c>
      <c r="B38" s="91" t="str">
        <f>VLOOKUP($A38,datasets!$A:$B,2,0)</f>
        <v>Zawieska et al. 2019, Archaeological Prospection (F9VIP5F7)</v>
      </c>
      <c r="C38" s="6" t="s">
        <v>2666</v>
      </c>
      <c r="D38" s="46" t="s">
        <v>2718</v>
      </c>
      <c r="E38" s="56" t="s">
        <v>34</v>
      </c>
      <c r="F38" s="6" t="s">
        <v>164</v>
      </c>
      <c r="G38" s="6" t="s">
        <v>22</v>
      </c>
      <c r="H38" s="6" t="s">
        <v>164</v>
      </c>
      <c r="I38" s="6" t="s">
        <v>2724</v>
      </c>
      <c r="J38" s="6" t="s">
        <v>2726</v>
      </c>
      <c r="K38" s="6" t="s">
        <v>34</v>
      </c>
      <c r="L38" s="58" t="str">
        <f t="array" ref="L38">INDEX(publications!$A$1:$A$319, MATCH($B38, publications!$B$1:$B$319, 0))</f>
        <v>Bob</v>
      </c>
    </row>
    <row r="39" spans="1:12" ht="13">
      <c r="A39" s="5" t="s">
        <v>2730</v>
      </c>
      <c r="B39" s="91" t="str">
        <f>VLOOKUP($A39,datasets!$A:$B,2,0)</f>
        <v>Ewertowski et al. 2019, Geomorphology (T9UHGZVR)</v>
      </c>
      <c r="C39" s="6" t="s">
        <v>2666</v>
      </c>
      <c r="D39" s="46" t="s">
        <v>2718</v>
      </c>
      <c r="E39" s="56" t="s">
        <v>2731</v>
      </c>
      <c r="F39" s="6" t="s">
        <v>2328</v>
      </c>
      <c r="G39" s="6" t="s">
        <v>2328</v>
      </c>
      <c r="H39" s="6" t="s">
        <v>2328</v>
      </c>
      <c r="I39" s="6" t="s">
        <v>34</v>
      </c>
      <c r="J39" s="6" t="s">
        <v>2732</v>
      </c>
      <c r="K39" s="6" t="s">
        <v>2733</v>
      </c>
      <c r="L39" s="58" t="str">
        <f t="array" ref="L39">INDEX(publications!$A$1:$A$319, MATCH($B39, publications!$B$1:$B$319, 0))</f>
        <v>Livia</v>
      </c>
    </row>
    <row r="40" spans="1:12" ht="13">
      <c r="A40" s="5" t="s">
        <v>2734</v>
      </c>
      <c r="B40" s="91" t="str">
        <f>VLOOKUP($A40,datasets!$A:$B,2,0)</f>
        <v>Ewertowski et al. 2019, Geomorphology (T9UHGZVR)</v>
      </c>
      <c r="C40" s="6" t="s">
        <v>2666</v>
      </c>
      <c r="D40" s="46" t="s">
        <v>2718</v>
      </c>
      <c r="E40" s="56" t="s">
        <v>2731</v>
      </c>
      <c r="F40" s="6" t="s">
        <v>2328</v>
      </c>
      <c r="G40" s="6" t="s">
        <v>2328</v>
      </c>
      <c r="H40" s="6" t="s">
        <v>2328</v>
      </c>
      <c r="I40" s="6" t="s">
        <v>34</v>
      </c>
      <c r="J40" s="6" t="s">
        <v>2732</v>
      </c>
      <c r="K40" s="6" t="s">
        <v>2735</v>
      </c>
      <c r="L40" s="58" t="str">
        <f t="array" ref="L40">INDEX(publications!$A$1:$A$319, MATCH($B40, publications!$B$1:$B$319, 0))</f>
        <v>Livia</v>
      </c>
    </row>
    <row r="41" spans="1:12" ht="13">
      <c r="A41" s="6" t="s">
        <v>2736</v>
      </c>
      <c r="B41" s="91" t="str">
        <f>VLOOKUP($A41,datasets!$A:$B,2,0)</f>
        <v>Ewertowski et al. 2019, Geomorphology (T9UHGZVR)</v>
      </c>
      <c r="C41" s="6" t="s">
        <v>2666</v>
      </c>
      <c r="D41" s="46" t="s">
        <v>2718</v>
      </c>
      <c r="E41" s="56" t="s">
        <v>2731</v>
      </c>
      <c r="F41" s="6" t="s">
        <v>2328</v>
      </c>
      <c r="G41" s="6" t="s">
        <v>2328</v>
      </c>
      <c r="H41" s="6" t="s">
        <v>2328</v>
      </c>
      <c r="I41" s="6" t="s">
        <v>34</v>
      </c>
      <c r="J41" s="6" t="s">
        <v>2732</v>
      </c>
      <c r="K41" s="6" t="s">
        <v>2735</v>
      </c>
      <c r="L41" s="58"/>
    </row>
    <row r="42" spans="1:12" ht="13">
      <c r="A42" s="6" t="s">
        <v>2737</v>
      </c>
      <c r="B42" s="91" t="str">
        <f>VLOOKUP($A42,datasets!$A:$B,2,0)</f>
        <v>Ewertowski et al. 2019, Geomorphology (T9UHGZVR)</v>
      </c>
      <c r="C42" s="6" t="s">
        <v>2666</v>
      </c>
      <c r="D42" s="46" t="s">
        <v>2718</v>
      </c>
      <c r="E42" s="56" t="s">
        <v>2731</v>
      </c>
      <c r="F42" s="6" t="s">
        <v>2328</v>
      </c>
      <c r="G42" s="6" t="s">
        <v>2328</v>
      </c>
      <c r="H42" s="6" t="s">
        <v>2328</v>
      </c>
      <c r="I42" s="6" t="s">
        <v>34</v>
      </c>
      <c r="J42" s="6" t="s">
        <v>2732</v>
      </c>
      <c r="K42" s="6" t="s">
        <v>2735</v>
      </c>
      <c r="L42" s="58"/>
    </row>
    <row r="43" spans="1:12" ht="13">
      <c r="A43" s="5" t="s">
        <v>2738</v>
      </c>
      <c r="B43" s="91" t="str">
        <f>VLOOKUP($A43,datasets!$A:$B,2,0)</f>
        <v>Rendenieks et al. 2020, Remote Sensing of Environment (CZ6H3CWC)</v>
      </c>
      <c r="C43" s="6" t="s">
        <v>2666</v>
      </c>
      <c r="D43" s="46" t="s">
        <v>2718</v>
      </c>
      <c r="E43" s="56" t="s">
        <v>2739</v>
      </c>
      <c r="F43" s="6" t="s">
        <v>2328</v>
      </c>
      <c r="G43" s="6" t="s">
        <v>2328</v>
      </c>
      <c r="H43" s="6" t="s">
        <v>164</v>
      </c>
      <c r="I43" s="6" t="s">
        <v>2740</v>
      </c>
      <c r="J43" s="6" t="s">
        <v>2741</v>
      </c>
      <c r="K43" s="6" t="s">
        <v>1631</v>
      </c>
      <c r="L43" s="58" t="str">
        <f t="array" ref="L43">INDEX(publications!$A$1:$A$319, MATCH($B43, publications!$B$1:$B$319, 0))</f>
        <v>Livia</v>
      </c>
    </row>
    <row r="44" spans="1:12" ht="13">
      <c r="A44" s="5" t="s">
        <v>2742</v>
      </c>
      <c r="B44" s="91" t="str">
        <f>VLOOKUP($A44,datasets!$A:$B,2,0)</f>
        <v>Bolles and Forman 2018, Frontiers in Earth Science (PBSVU4ID)</v>
      </c>
      <c r="C44" s="6" t="s">
        <v>2743</v>
      </c>
      <c r="D44" s="46" t="s">
        <v>2744</v>
      </c>
      <c r="E44" s="56" t="s">
        <v>34</v>
      </c>
      <c r="F44" s="6" t="s">
        <v>164</v>
      </c>
      <c r="G44" s="6" t="s">
        <v>164</v>
      </c>
      <c r="H44" s="6" t="s">
        <v>164</v>
      </c>
      <c r="I44" s="6" t="s">
        <v>2745</v>
      </c>
      <c r="J44" s="6" t="s">
        <v>2746</v>
      </c>
      <c r="K44" s="6" t="s">
        <v>34</v>
      </c>
      <c r="L44" s="58" t="str">
        <f t="array" ref="L44">INDEX(publications!$A$1:$A$319, MATCH($B44, publications!$B$1:$B$319, 0))</f>
        <v>Anette</v>
      </c>
    </row>
    <row r="45" spans="1:12" ht="13">
      <c r="A45" s="6" t="s">
        <v>2747</v>
      </c>
      <c r="B45" s="91" t="str">
        <f>VLOOKUP($A45,datasets!$A:$B,2,0)</f>
        <v>Bolles and Forman 2018, Frontiers in Earth Science (PBSVU4ID)</v>
      </c>
      <c r="C45" s="6" t="s">
        <v>2743</v>
      </c>
      <c r="D45" s="46" t="s">
        <v>2744</v>
      </c>
      <c r="E45" s="56" t="s">
        <v>34</v>
      </c>
      <c r="F45" s="6" t="s">
        <v>164</v>
      </c>
      <c r="G45" s="6" t="s">
        <v>164</v>
      </c>
      <c r="H45" s="6" t="s">
        <v>164</v>
      </c>
      <c r="I45" s="6" t="s">
        <v>2745</v>
      </c>
      <c r="J45" s="6" t="s">
        <v>2746</v>
      </c>
      <c r="K45" s="6" t="s">
        <v>34</v>
      </c>
      <c r="L45" s="58" t="str">
        <f t="array" ref="L45">INDEX(publications!$A$1:$A$319, MATCH($B45, publications!$B$1:$B$319, 0))</f>
        <v>Anette</v>
      </c>
    </row>
    <row r="46" spans="1:12" ht="13">
      <c r="A46" s="5" t="s">
        <v>2748</v>
      </c>
      <c r="B46" s="91" t="str">
        <f>VLOOKUP($A46,datasets!$A:$B,2,0)</f>
        <v>Bolles and Forman 2018, Frontiers in Earth Science (PBSVU4ID)</v>
      </c>
      <c r="C46" s="6" t="s">
        <v>2743</v>
      </c>
      <c r="D46" s="46" t="s">
        <v>2744</v>
      </c>
      <c r="E46" s="56" t="s">
        <v>34</v>
      </c>
      <c r="F46" s="6" t="s">
        <v>164</v>
      </c>
      <c r="G46" s="6" t="s">
        <v>164</v>
      </c>
      <c r="H46" s="6" t="s">
        <v>164</v>
      </c>
      <c r="I46" s="6" t="s">
        <v>2745</v>
      </c>
      <c r="J46" s="6" t="s">
        <v>2746</v>
      </c>
      <c r="K46" s="6" t="s">
        <v>34</v>
      </c>
      <c r="L46" s="58" t="str">
        <f t="array" ref="L46">INDEX(publications!$A$1:$A$319, MATCH($B46, publications!$B$1:$B$319, 0))</f>
        <v>Anette</v>
      </c>
    </row>
    <row r="47" spans="1:12" ht="13">
      <c r="A47" s="6" t="s">
        <v>2749</v>
      </c>
      <c r="B47" s="91" t="str">
        <f>VLOOKUP($A47,datasets!$A:$B,2,0)</f>
        <v>Bolles and Forman 2018, Frontiers in Earth Science (PBSVU4ID)</v>
      </c>
      <c r="C47" s="6" t="s">
        <v>2743</v>
      </c>
      <c r="D47" s="46" t="s">
        <v>2744</v>
      </c>
      <c r="E47" s="46" t="s">
        <v>34</v>
      </c>
      <c r="F47" s="46" t="s">
        <v>164</v>
      </c>
      <c r="G47" s="46" t="s">
        <v>164</v>
      </c>
      <c r="H47" s="46" t="s">
        <v>164</v>
      </c>
      <c r="I47" s="46" t="s">
        <v>2745</v>
      </c>
      <c r="J47" s="46" t="s">
        <v>2746</v>
      </c>
      <c r="K47" s="46" t="s">
        <v>34</v>
      </c>
      <c r="L47" s="58" t="str">
        <f t="array" ref="L47">INDEX(publications!$A$1:$A$319, MATCH($B47, publications!$B$1:$B$319, 0))</f>
        <v>Anette</v>
      </c>
    </row>
    <row r="48" spans="1:12" ht="13">
      <c r="A48" s="5" t="s">
        <v>2750</v>
      </c>
      <c r="B48" s="91" t="str">
        <f>VLOOKUP($A48,datasets!$A:$B,2,0)</f>
        <v>Bolles and Forman 2018, Frontiers in Earth Science (PBSVU4ID)</v>
      </c>
      <c r="C48" s="6" t="s">
        <v>2743</v>
      </c>
      <c r="D48" s="46" t="s">
        <v>2744</v>
      </c>
      <c r="E48" s="46" t="s">
        <v>34</v>
      </c>
      <c r="F48" s="46" t="s">
        <v>164</v>
      </c>
      <c r="G48" s="46" t="s">
        <v>164</v>
      </c>
      <c r="H48" s="46" t="s">
        <v>164</v>
      </c>
      <c r="I48" s="46" t="s">
        <v>2745</v>
      </c>
      <c r="J48" s="46" t="s">
        <v>2746</v>
      </c>
      <c r="K48" s="46" t="s">
        <v>34</v>
      </c>
      <c r="L48" s="58" t="str">
        <f t="array" ref="L48">INDEX(publications!$A$1:$A$319, MATCH($B48, publications!$B$1:$B$319, 0))</f>
        <v>Anette</v>
      </c>
    </row>
    <row r="49" spans="1:12" ht="13">
      <c r="A49" s="6" t="s">
        <v>2751</v>
      </c>
      <c r="B49" s="91" t="str">
        <f>VLOOKUP($A49,datasets!$A:$B,2,0)</f>
        <v>Bolles and Forman 2018, Frontiers in Earth Science (PBSVU4ID)</v>
      </c>
      <c r="C49" s="6" t="s">
        <v>2743</v>
      </c>
      <c r="D49" s="46" t="s">
        <v>2744</v>
      </c>
      <c r="E49" s="46" t="s">
        <v>34</v>
      </c>
      <c r="F49" s="46" t="s">
        <v>164</v>
      </c>
      <c r="G49" s="46" t="s">
        <v>164</v>
      </c>
      <c r="H49" s="46" t="s">
        <v>164</v>
      </c>
      <c r="I49" s="46" t="s">
        <v>2745</v>
      </c>
      <c r="J49" s="46" t="s">
        <v>2746</v>
      </c>
      <c r="K49" s="46" t="s">
        <v>34</v>
      </c>
      <c r="L49" s="58" t="str">
        <f t="array" ref="L49">INDEX(publications!$A$1:$A$319, MATCH($B49, publications!$B$1:$B$319, 0))</f>
        <v>Anette</v>
      </c>
    </row>
    <row r="50" spans="1:12" ht="13">
      <c r="A50" s="5" t="s">
        <v>2752</v>
      </c>
      <c r="B50" s="91" t="str">
        <f>VLOOKUP($A50,datasets!$A:$B,2,0)</f>
        <v>Capolupo et al. 2018, International Journal of Applied Earth Observation and Geoinformation (VPA8IRXJ)</v>
      </c>
      <c r="C50" s="6" t="s">
        <v>2666</v>
      </c>
      <c r="D50" s="46" t="s">
        <v>2744</v>
      </c>
      <c r="E50" s="46" t="s">
        <v>34</v>
      </c>
      <c r="F50" s="46" t="s">
        <v>164</v>
      </c>
      <c r="G50" s="46" t="s">
        <v>22</v>
      </c>
      <c r="H50" s="46" t="s">
        <v>22</v>
      </c>
      <c r="I50" s="46" t="s">
        <v>34</v>
      </c>
      <c r="J50" s="46" t="s">
        <v>2667</v>
      </c>
      <c r="K50" s="46" t="s">
        <v>34</v>
      </c>
      <c r="L50" s="58" t="str">
        <f t="array" ref="L50">INDEX(publications!$A$1:$A$319, MATCH($B50, publications!$B$1:$B$319, 0))</f>
        <v>Livia</v>
      </c>
    </row>
    <row r="51" spans="1:12" ht="13">
      <c r="A51" s="5" t="s">
        <v>2753</v>
      </c>
      <c r="B51" s="91" t="str">
        <f>VLOOKUP($A51,datasets!$A:$B,2,0)</f>
        <v>Frankl et al. 2015, International Journal of Digital Earth (KR7QGQ96)</v>
      </c>
      <c r="C51" s="6" t="s">
        <v>2666</v>
      </c>
      <c r="D51" s="46" t="s">
        <v>2744</v>
      </c>
      <c r="E51" s="56" t="s">
        <v>34</v>
      </c>
      <c r="F51" s="6" t="s">
        <v>164</v>
      </c>
      <c r="G51" s="6" t="s">
        <v>22</v>
      </c>
      <c r="H51" s="6" t="s">
        <v>164</v>
      </c>
      <c r="I51" s="6" t="s">
        <v>2754</v>
      </c>
      <c r="J51" s="6" t="s">
        <v>2755</v>
      </c>
      <c r="K51" s="6" t="s">
        <v>34</v>
      </c>
      <c r="L51" s="58" t="str">
        <f t="array" ref="L51">INDEX(publications!$A$1:$A$319, MATCH($B51, publications!$B$1:$B$319, 0))</f>
        <v>Livia</v>
      </c>
    </row>
    <row r="52" spans="1:12" ht="13">
      <c r="A52" s="5" t="s">
        <v>2756</v>
      </c>
      <c r="B52" s="91" t="str">
        <f>VLOOKUP($A52,datasets!$A:$B,2,0)</f>
        <v>Kropáček et al. 2019, Land Degradation &amp; Development (K6MS44VU)</v>
      </c>
      <c r="C52" s="6" t="s">
        <v>2666</v>
      </c>
      <c r="D52" s="46" t="s">
        <v>2744</v>
      </c>
      <c r="E52" s="56" t="s">
        <v>34</v>
      </c>
      <c r="F52" s="6" t="s">
        <v>164</v>
      </c>
      <c r="G52" s="6" t="s">
        <v>22</v>
      </c>
      <c r="H52" s="6" t="s">
        <v>164</v>
      </c>
      <c r="I52" s="6" t="s">
        <v>2757</v>
      </c>
      <c r="J52" s="6" t="s">
        <v>2758</v>
      </c>
      <c r="K52" s="6" t="s">
        <v>34</v>
      </c>
      <c r="L52" s="58" t="str">
        <f t="array" ref="L52">INDEX(publications!$A$1:$A$319, MATCH($B52, publications!$B$1:$B$319, 0))</f>
        <v>Livia</v>
      </c>
    </row>
    <row r="53" spans="1:12" ht="13">
      <c r="A53" s="5" t="s">
        <v>2759</v>
      </c>
      <c r="B53" s="91" t="str">
        <f>VLOOKUP($A53,datasets!$A:$B,2,0)</f>
        <v>Kropáček et al. 2019, Land Degradation &amp; Development (K6MS44VU)</v>
      </c>
      <c r="C53" s="6" t="s">
        <v>2666</v>
      </c>
      <c r="D53" s="46" t="s">
        <v>2744</v>
      </c>
      <c r="E53" s="56" t="s">
        <v>34</v>
      </c>
      <c r="F53" s="6" t="s">
        <v>164</v>
      </c>
      <c r="G53" s="6" t="s">
        <v>22</v>
      </c>
      <c r="H53" s="6" t="s">
        <v>164</v>
      </c>
      <c r="I53" s="6" t="s">
        <v>2757</v>
      </c>
      <c r="J53" s="6" t="s">
        <v>2758</v>
      </c>
      <c r="K53" s="6" t="s">
        <v>34</v>
      </c>
      <c r="L53" s="58" t="str">
        <f t="array" ref="L53">INDEX(publications!$A$1:$A$319, MATCH($B53, publications!$B$1:$B$319, 0))</f>
        <v>Livia</v>
      </c>
    </row>
    <row r="54" spans="1:12" ht="13">
      <c r="A54" s="5" t="s">
        <v>2760</v>
      </c>
      <c r="B54" s="91" t="str">
        <f>VLOOKUP($A54,datasets!$A:$B,2,0)</f>
        <v>Kropáček et al. 2019, Land Degradation &amp; Development (K6MS44VU)</v>
      </c>
      <c r="C54" s="6" t="s">
        <v>2666</v>
      </c>
      <c r="D54" s="46" t="s">
        <v>2744</v>
      </c>
      <c r="E54" s="56" t="s">
        <v>34</v>
      </c>
      <c r="F54" s="6" t="s">
        <v>164</v>
      </c>
      <c r="G54" s="6" t="s">
        <v>22</v>
      </c>
      <c r="H54" s="6" t="s">
        <v>164</v>
      </c>
      <c r="I54" s="6" t="s">
        <v>2757</v>
      </c>
      <c r="J54" s="6" t="s">
        <v>2758</v>
      </c>
      <c r="K54" s="6" t="s">
        <v>34</v>
      </c>
      <c r="L54" s="58" t="str">
        <f t="array" ref="L54">INDEX(publications!$A$1:$A$319, MATCH($B54, publications!$B$1:$B$319, 0))</f>
        <v>Livia</v>
      </c>
    </row>
    <row r="55" spans="1:12" ht="13">
      <c r="A55" s="5" t="s">
        <v>2761</v>
      </c>
      <c r="B55" s="91" t="str">
        <f>VLOOKUP($A55,datasets!$A:$B,2,0)</f>
        <v>Nita et al. 2018, Remote Sensing of Environment (69M5DZSF)</v>
      </c>
      <c r="C55" s="6" t="s">
        <v>2673</v>
      </c>
      <c r="D55" s="46" t="s">
        <v>2744</v>
      </c>
      <c r="E55" s="56" t="s">
        <v>34</v>
      </c>
      <c r="F55" s="6" t="s">
        <v>164</v>
      </c>
      <c r="G55" s="6" t="s">
        <v>22</v>
      </c>
      <c r="H55" s="6" t="s">
        <v>22</v>
      </c>
      <c r="I55" s="6" t="s">
        <v>34</v>
      </c>
      <c r="J55" s="6" t="s">
        <v>2762</v>
      </c>
      <c r="K55" s="6" t="s">
        <v>34</v>
      </c>
      <c r="L55" s="58" t="str">
        <f t="array" ref="L55">INDEX(publications!$A$1:$A$319, MATCH($B55, publications!$B$1:$B$319, 0))</f>
        <v>Amaury</v>
      </c>
    </row>
    <row r="56" spans="1:12" ht="13">
      <c r="A56" s="5" t="s">
        <v>2763</v>
      </c>
      <c r="B56" s="91" t="str">
        <f>VLOOKUP($A56,datasets!$A:$B,2,0)</f>
        <v>Núñez-Andrés et al. 2019, Geomatics, Natural Hazards and Risk (JTUUBHR8)</v>
      </c>
      <c r="C56" s="6" t="s">
        <v>2666</v>
      </c>
      <c r="D56" s="46" t="s">
        <v>2744</v>
      </c>
      <c r="E56" s="56" t="s">
        <v>34</v>
      </c>
      <c r="F56" s="6" t="s">
        <v>164</v>
      </c>
      <c r="G56" s="6" t="s">
        <v>22</v>
      </c>
      <c r="H56" s="6" t="s">
        <v>22</v>
      </c>
      <c r="I56" s="56" t="s">
        <v>34</v>
      </c>
      <c r="J56" s="6" t="s">
        <v>2764</v>
      </c>
      <c r="K56" s="6" t="s">
        <v>34</v>
      </c>
      <c r="L56" s="58" t="str">
        <f t="array" ref="L56">INDEX(publications!$A$1:$A$319, MATCH($B56, publications!$B$1:$B$319, 0))</f>
        <v>Anette</v>
      </c>
    </row>
    <row r="57" spans="1:12" ht="13">
      <c r="A57" s="5" t="s">
        <v>2765</v>
      </c>
      <c r="B57" s="91" t="str">
        <f>VLOOKUP($A57,datasets!$A:$B,2,0)</f>
        <v>Núñez-Andrés et al. 2019, Geomatics, Natural Hazards and Risk (JTUUBHR8)</v>
      </c>
      <c r="C57" s="6" t="s">
        <v>2666</v>
      </c>
      <c r="D57" s="46" t="s">
        <v>2744</v>
      </c>
      <c r="E57" s="56" t="s">
        <v>34</v>
      </c>
      <c r="F57" s="6" t="s">
        <v>164</v>
      </c>
      <c r="G57" s="6" t="s">
        <v>164</v>
      </c>
      <c r="H57" s="6" t="s">
        <v>22</v>
      </c>
      <c r="I57" s="56" t="s">
        <v>34</v>
      </c>
      <c r="J57" s="6" t="s">
        <v>2764</v>
      </c>
      <c r="K57" s="6" t="s">
        <v>34</v>
      </c>
      <c r="L57" s="58" t="str">
        <f t="array" ref="L57">INDEX(publications!$A$1:$A$319, MATCH($B57, publications!$B$1:$B$319, 0))</f>
        <v>Anette</v>
      </c>
    </row>
    <row r="58" spans="1:12" ht="13">
      <c r="A58" s="5" t="s">
        <v>2766</v>
      </c>
      <c r="B58" s="91" t="str">
        <f>VLOOKUP($A58,datasets!$A:$B,2,0)</f>
        <v>Núñez-Andrés et al. 2019, Geomatics, Natural Hazards and Risk (JTUUBHR8)</v>
      </c>
      <c r="C58" s="6" t="s">
        <v>2666</v>
      </c>
      <c r="D58" s="46" t="s">
        <v>2744</v>
      </c>
      <c r="E58" s="56" t="s">
        <v>34</v>
      </c>
      <c r="F58" s="6" t="s">
        <v>164</v>
      </c>
      <c r="G58" s="6" t="s">
        <v>164</v>
      </c>
      <c r="H58" s="6" t="s">
        <v>22</v>
      </c>
      <c r="I58" s="56" t="s">
        <v>34</v>
      </c>
      <c r="J58" s="6" t="s">
        <v>2764</v>
      </c>
      <c r="K58" s="6" t="s">
        <v>34</v>
      </c>
      <c r="L58" s="58" t="str">
        <f t="array" ref="L58">INDEX(publications!$A$1:$A$319, MATCH($B58, publications!$B$1:$B$319, 0))</f>
        <v>Anette</v>
      </c>
    </row>
    <row r="59" spans="1:12" ht="13">
      <c r="A59" s="5" t="s">
        <v>2767</v>
      </c>
      <c r="B59" s="91" t="str">
        <f>VLOOKUP($A59,datasets!$A:$B,2,0)</f>
        <v>Núñez-Andrés et al. 2019, Geomatics, Natural Hazards and Risk (JTUUBHR8)</v>
      </c>
      <c r="C59" s="6" t="s">
        <v>2666</v>
      </c>
      <c r="D59" s="46" t="s">
        <v>2744</v>
      </c>
      <c r="E59" s="56" t="s">
        <v>34</v>
      </c>
      <c r="F59" s="6" t="s">
        <v>164</v>
      </c>
      <c r="G59" s="6" t="s">
        <v>164</v>
      </c>
      <c r="H59" s="6" t="s">
        <v>22</v>
      </c>
      <c r="I59" s="56" t="s">
        <v>34</v>
      </c>
      <c r="J59" s="6" t="s">
        <v>2764</v>
      </c>
      <c r="K59" s="6" t="s">
        <v>34</v>
      </c>
      <c r="L59" s="58" t="str">
        <f t="array" ref="L59">INDEX(publications!$A$1:$A$319, MATCH($B59, publications!$B$1:$B$319, 0))</f>
        <v>Anette</v>
      </c>
    </row>
    <row r="60" spans="1:12" ht="13">
      <c r="A60" s="5" t="s">
        <v>2768</v>
      </c>
      <c r="B60" s="91" t="str">
        <f>VLOOKUP($A60,datasets!$A:$B,2,0)</f>
        <v>Pacina and Popelka 2017, Geoinformatics FCE CTU (46MI564E)</v>
      </c>
      <c r="C60" s="6" t="s">
        <v>2666</v>
      </c>
      <c r="D60" s="46" t="s">
        <v>2744</v>
      </c>
      <c r="E60" s="56" t="s">
        <v>34</v>
      </c>
      <c r="F60" s="6" t="s">
        <v>164</v>
      </c>
      <c r="G60" s="6" t="s">
        <v>22</v>
      </c>
      <c r="H60" s="6" t="s">
        <v>164</v>
      </c>
      <c r="I60" s="6" t="s">
        <v>2769</v>
      </c>
      <c r="K60" s="6" t="s">
        <v>34</v>
      </c>
      <c r="L60" s="58" t="str">
        <f t="array" ref="L60">INDEX(publications!$A$1:$A$319, MATCH($B60, publications!$B$1:$B$319, 0))</f>
        <v>Livia</v>
      </c>
    </row>
    <row r="61" spans="1:12" ht="13">
      <c r="A61" s="5" t="s">
        <v>2770</v>
      </c>
      <c r="B61" s="91" t="str">
        <f>VLOOKUP($A61,datasets!$A:$B,2,0)</f>
        <v>Pacina and Popelka 2017, Geoinformatics FCE CTU (46MI564E)</v>
      </c>
      <c r="C61" s="6" t="s">
        <v>2666</v>
      </c>
      <c r="D61" s="46" t="s">
        <v>2744</v>
      </c>
      <c r="E61" s="56" t="s">
        <v>34</v>
      </c>
      <c r="F61" s="6" t="s">
        <v>164</v>
      </c>
      <c r="G61" s="6" t="s">
        <v>22</v>
      </c>
      <c r="H61" s="6" t="s">
        <v>164</v>
      </c>
      <c r="I61" s="6" t="s">
        <v>2769</v>
      </c>
      <c r="K61" s="6" t="s">
        <v>34</v>
      </c>
      <c r="L61" s="58" t="str">
        <f t="array" ref="L61">INDEX(publications!$A$1:$A$319, MATCH($B61, publications!$B$1:$B$319, 0))</f>
        <v>Livia</v>
      </c>
    </row>
    <row r="62" spans="1:12" ht="13">
      <c r="A62" s="6" t="s">
        <v>2771</v>
      </c>
      <c r="B62" s="91" t="str">
        <f>VLOOKUP($A62,datasets!$A:$B,2,0)</f>
        <v>Pętlicki et al. 2017, Remote Sensing (NDDTRXM9)</v>
      </c>
      <c r="C62" s="6" t="s">
        <v>2666</v>
      </c>
      <c r="D62" s="46" t="s">
        <v>2744</v>
      </c>
      <c r="E62" s="56" t="s">
        <v>34</v>
      </c>
      <c r="F62" s="6" t="s">
        <v>164</v>
      </c>
      <c r="G62" s="6" t="s">
        <v>2328</v>
      </c>
      <c r="H62" s="6" t="s">
        <v>2328</v>
      </c>
      <c r="I62" s="6" t="s">
        <v>34</v>
      </c>
      <c r="J62" s="6" t="s">
        <v>34</v>
      </c>
      <c r="K62" s="6" t="s">
        <v>34</v>
      </c>
      <c r="L62" s="58" t="str">
        <f t="array" ref="L62">INDEX(publications!$A$1:$A$319, MATCH($B62, publications!$B$1:$B$319, 0))</f>
        <v>Anette</v>
      </c>
    </row>
    <row r="63" spans="1:12" ht="13">
      <c r="A63" s="5" t="s">
        <v>2772</v>
      </c>
      <c r="B63" s="91" t="str">
        <f>VLOOKUP($A63,datasets!$A:$B,2,0)</f>
        <v>Stott et al. 2018, Proceedings of the National Academy of Sciences (UUN2FYMP)</v>
      </c>
      <c r="C63" s="6" t="s">
        <v>2666</v>
      </c>
      <c r="D63" s="46" t="s">
        <v>2744</v>
      </c>
      <c r="E63" s="56" t="s">
        <v>34</v>
      </c>
      <c r="F63" s="6" t="s">
        <v>164</v>
      </c>
      <c r="G63" s="6" t="s">
        <v>2328</v>
      </c>
      <c r="H63" s="6" t="s">
        <v>2328</v>
      </c>
      <c r="I63" s="6" t="s">
        <v>34</v>
      </c>
      <c r="J63" s="6" t="s">
        <v>2773</v>
      </c>
      <c r="K63" s="6" t="s">
        <v>34</v>
      </c>
      <c r="L63" s="58" t="str">
        <f t="array" ref="L63">INDEX(publications!$A$1:$A$319, MATCH($B63, publications!$B$1:$B$319, 0))</f>
        <v>Livia</v>
      </c>
    </row>
    <row r="64" spans="1:12" ht="13">
      <c r="A64" s="5" t="s">
        <v>2774</v>
      </c>
      <c r="B64" s="91" t="str">
        <f>VLOOKUP($A64,datasets!$A:$B,2,0)</f>
        <v>Gonçalves 2016, ISPRS - International Archives of the Photogrammetry, Remote Sensing and Spatial Information Sciences (4N97ZMU9)</v>
      </c>
      <c r="C64" s="6" t="s">
        <v>2666</v>
      </c>
      <c r="D64" s="46" t="s">
        <v>2744</v>
      </c>
      <c r="E64" s="56">
        <v>2015</v>
      </c>
      <c r="F64" s="6" t="s">
        <v>164</v>
      </c>
      <c r="G64" s="6" t="s">
        <v>22</v>
      </c>
      <c r="H64" s="6" t="s">
        <v>164</v>
      </c>
      <c r="I64" s="6" t="s">
        <v>2775</v>
      </c>
      <c r="J64" s="6" t="s">
        <v>2776</v>
      </c>
      <c r="K64" s="6" t="s">
        <v>34</v>
      </c>
      <c r="L64" s="58" t="str">
        <f t="array" ref="L64">INDEX(publications!$A$1:$A$319, MATCH($B64, publications!$B$1:$B$319, 0))</f>
        <v>Livia</v>
      </c>
    </row>
    <row r="65" spans="1:12" ht="13">
      <c r="A65" s="5" t="s">
        <v>2777</v>
      </c>
      <c r="B65" s="91" t="str">
        <f>VLOOKUP($A65,datasets!$A:$B,2,0)</f>
        <v>Peppa et al. 2018, ISPRS - International Archives of the Photogrammetry, Remote Sensing and Spatial Information Sciences (NSVSN55R)</v>
      </c>
      <c r="C65" s="6" t="s">
        <v>2666</v>
      </c>
      <c r="D65" s="46" t="s">
        <v>2744</v>
      </c>
      <c r="E65" s="56" t="s">
        <v>2778</v>
      </c>
      <c r="F65" s="6" t="s">
        <v>164</v>
      </c>
      <c r="G65" s="6" t="s">
        <v>22</v>
      </c>
      <c r="H65" s="6" t="s">
        <v>22</v>
      </c>
      <c r="I65" s="6" t="s">
        <v>34</v>
      </c>
      <c r="J65" s="6" t="s">
        <v>2779</v>
      </c>
      <c r="K65" s="6" t="s">
        <v>1515</v>
      </c>
      <c r="L65" s="58" t="str">
        <f t="array" ref="L65">INDEX(publications!$A$1:$A$319, MATCH($B65, publications!$B$1:$B$319, 0))</f>
        <v>Melanie</v>
      </c>
    </row>
    <row r="66" spans="1:12" ht="13">
      <c r="A66" s="5" t="s">
        <v>2780</v>
      </c>
      <c r="B66" s="91" t="str">
        <f>VLOOKUP($A66,datasets!$A:$B,2,0)</f>
        <v>Peppa et al. 2018, ISPRS - International Archives of the Photogrammetry, Remote Sensing and Spatial Information Sciences (NSVSN55R)</v>
      </c>
      <c r="C66" s="6" t="s">
        <v>2666</v>
      </c>
      <c r="D66" s="46" t="s">
        <v>2744</v>
      </c>
      <c r="E66" s="56" t="s">
        <v>2778</v>
      </c>
      <c r="F66" s="6" t="s">
        <v>164</v>
      </c>
      <c r="G66" s="6" t="s">
        <v>22</v>
      </c>
      <c r="H66" s="6" t="s">
        <v>22</v>
      </c>
      <c r="I66" s="6" t="s">
        <v>34</v>
      </c>
      <c r="J66" s="6" t="s">
        <v>2779</v>
      </c>
      <c r="K66" s="6" t="s">
        <v>1515</v>
      </c>
      <c r="L66" s="58" t="str">
        <f t="array" ref="L66">INDEX(publications!$A$1:$A$319, MATCH($B66, publications!$B$1:$B$319, 0))</f>
        <v>Melanie</v>
      </c>
    </row>
    <row r="67" spans="1:12" ht="13">
      <c r="A67" s="5" t="s">
        <v>2781</v>
      </c>
      <c r="B67" s="91" t="str">
        <f>VLOOKUP($A67,datasets!$A:$B,2,0)</f>
        <v>Casado et al. 2018, International Journal of Geographical Information Science (RWU3ALN9)</v>
      </c>
      <c r="C67" s="6" t="s">
        <v>2666</v>
      </c>
      <c r="D67" s="46" t="s">
        <v>2744</v>
      </c>
      <c r="E67" s="56" t="s">
        <v>2782</v>
      </c>
      <c r="F67" s="6" t="s">
        <v>164</v>
      </c>
      <c r="G67" s="6" t="s">
        <v>22</v>
      </c>
      <c r="H67" s="6" t="s">
        <v>164</v>
      </c>
      <c r="I67" s="6" t="s">
        <v>2783</v>
      </c>
      <c r="J67" s="6" t="s">
        <v>2784</v>
      </c>
      <c r="K67" s="6" t="s">
        <v>34</v>
      </c>
      <c r="L67" s="58" t="str">
        <f t="array" ref="L67">INDEX(publications!$A$1:$A$319, MATCH($B67, publications!$B$1:$B$319, 0))</f>
        <v>Livia</v>
      </c>
    </row>
    <row r="68" spans="1:12" ht="13">
      <c r="A68" s="5" t="s">
        <v>2785</v>
      </c>
      <c r="B68" s="91" t="str">
        <f>VLOOKUP($A68,datasets!$A:$B,2,0)</f>
        <v>Cogliati et al. 2017, ISPRS Annals of Photogrammetry, Remote Sensing and Spatial Information Sciences (Z32D9335)</v>
      </c>
      <c r="C68" s="6" t="s">
        <v>2673</v>
      </c>
      <c r="D68" s="46" t="s">
        <v>2744</v>
      </c>
      <c r="E68" s="56" t="s">
        <v>2786</v>
      </c>
      <c r="F68" s="6" t="s">
        <v>164</v>
      </c>
      <c r="G68" s="6" t="s">
        <v>2328</v>
      </c>
      <c r="H68" s="6" t="s">
        <v>164</v>
      </c>
      <c r="I68" s="6" t="s">
        <v>2787</v>
      </c>
      <c r="J68" s="6" t="s">
        <v>34</v>
      </c>
      <c r="K68" s="6" t="s">
        <v>34</v>
      </c>
      <c r="L68" s="58" t="str">
        <f t="array" ref="L68">INDEX(publications!$A$1:$A$319, MATCH($B68, publications!$B$1:$B$319, 0))</f>
        <v>Bob</v>
      </c>
    </row>
    <row r="69" spans="1:12" ht="13">
      <c r="A69" s="12" t="s">
        <v>2788</v>
      </c>
      <c r="B69" s="91" t="str">
        <f>VLOOKUP($A69,datasets!$A:$B,2,0)</f>
        <v>Cogliati et al. 2017, ISPRS Annals of Photogrammetry, Remote Sensing and Spatial Information Sciences (Z32D9335)</v>
      </c>
      <c r="C69" s="6" t="s">
        <v>2673</v>
      </c>
      <c r="D69" s="46" t="s">
        <v>2744</v>
      </c>
      <c r="E69" s="56" t="s">
        <v>2786</v>
      </c>
      <c r="F69" s="6" t="s">
        <v>164</v>
      </c>
      <c r="G69" s="6" t="s">
        <v>2328</v>
      </c>
      <c r="H69" s="6" t="s">
        <v>164</v>
      </c>
      <c r="I69" s="6" t="s">
        <v>2787</v>
      </c>
      <c r="J69" s="6" t="s">
        <v>34</v>
      </c>
      <c r="K69" s="6" t="s">
        <v>34</v>
      </c>
      <c r="L69" s="58" t="str">
        <f t="array" ref="L69">INDEX(publications!$A$1:$A$319, MATCH($B69, publications!$B$1:$B$319, 0))</f>
        <v>Bob</v>
      </c>
    </row>
    <row r="70" spans="1:12" ht="13">
      <c r="A70" s="12" t="s">
        <v>2789</v>
      </c>
      <c r="B70" s="91" t="str">
        <f>VLOOKUP($A70,datasets!$A:$B,2,0)</f>
        <v>Cogliati et al. 2017, ISPRS Annals of Photogrammetry, Remote Sensing and Spatial Information Sciences (Z32D9335)</v>
      </c>
      <c r="C70" s="6" t="s">
        <v>2673</v>
      </c>
      <c r="D70" s="46" t="s">
        <v>2744</v>
      </c>
      <c r="E70" s="56" t="s">
        <v>2786</v>
      </c>
      <c r="F70" s="6" t="s">
        <v>164</v>
      </c>
      <c r="G70" s="6" t="s">
        <v>2328</v>
      </c>
      <c r="H70" s="6" t="s">
        <v>164</v>
      </c>
      <c r="I70" s="6" t="s">
        <v>2787</v>
      </c>
      <c r="J70" s="6" t="s">
        <v>34</v>
      </c>
      <c r="K70" s="6" t="s">
        <v>34</v>
      </c>
      <c r="L70" s="58" t="str">
        <f t="array" ref="L70">INDEX(publications!$A$1:$A$319, MATCH($B70, publications!$B$1:$B$319, 0))</f>
        <v>Bob</v>
      </c>
    </row>
    <row r="71" spans="1:12" ht="13">
      <c r="A71" s="12" t="s">
        <v>2790</v>
      </c>
      <c r="B71" s="91" t="str">
        <f>VLOOKUP($A71,datasets!$A:$B,2,0)</f>
        <v>Cogliati et al. 2017, ISPRS Annals of Photogrammetry, Remote Sensing and Spatial Information Sciences (Z32D9335)</v>
      </c>
      <c r="C71" s="6" t="s">
        <v>2673</v>
      </c>
      <c r="D71" s="46" t="s">
        <v>2744</v>
      </c>
      <c r="E71" s="56" t="s">
        <v>2786</v>
      </c>
      <c r="F71" s="6" t="s">
        <v>164</v>
      </c>
      <c r="G71" s="6" t="s">
        <v>2328</v>
      </c>
      <c r="H71" s="6" t="s">
        <v>164</v>
      </c>
      <c r="I71" s="6" t="s">
        <v>2787</v>
      </c>
      <c r="J71" s="6" t="s">
        <v>34</v>
      </c>
      <c r="K71" s="6" t="s">
        <v>34</v>
      </c>
      <c r="L71" s="58" t="str">
        <f t="array" ref="L71">INDEX(publications!$A$1:$A$319, MATCH($B71, publications!$B$1:$B$319, 0))</f>
        <v>Bob</v>
      </c>
    </row>
    <row r="72" spans="1:12" ht="13">
      <c r="A72" s="5" t="s">
        <v>2791</v>
      </c>
      <c r="B72" s="91" t="str">
        <f>VLOOKUP($A72,datasets!$A:$B,2,0)</f>
        <v>Feurer and Vinatier 2018, arXiv:1807.09700 [cs] (AD7WLXMF)</v>
      </c>
      <c r="C72" s="6" t="s">
        <v>2722</v>
      </c>
      <c r="D72" s="46" t="s">
        <v>2744</v>
      </c>
      <c r="E72" s="56" t="s">
        <v>2792</v>
      </c>
      <c r="F72" s="6" t="s">
        <v>164</v>
      </c>
      <c r="G72" s="6" t="s">
        <v>164</v>
      </c>
      <c r="H72" s="6" t="s">
        <v>164</v>
      </c>
      <c r="I72" s="6" t="s">
        <v>2793</v>
      </c>
      <c r="J72" s="6" t="s">
        <v>2794</v>
      </c>
      <c r="K72" s="6" t="s">
        <v>34</v>
      </c>
      <c r="L72" s="58" t="str">
        <f t="array" ref="L72">INDEX(publications!$A$1:$A$319, MATCH($B72, publications!$B$1:$B$319, 0))</f>
        <v>Melanie</v>
      </c>
    </row>
    <row r="73" spans="1:12" ht="13">
      <c r="A73" s="5" t="s">
        <v>2795</v>
      </c>
      <c r="B73" s="91" t="str">
        <f>VLOOKUP($A73,datasets!$A:$B,2,0)</f>
        <v>Feurer and Vinatier 2018, arXiv:1807.09700 [cs] (AD7WLXMF)</v>
      </c>
      <c r="C73" s="6" t="s">
        <v>2722</v>
      </c>
      <c r="D73" s="46" t="s">
        <v>2744</v>
      </c>
      <c r="E73" s="56" t="s">
        <v>2792</v>
      </c>
      <c r="F73" s="6" t="s">
        <v>164</v>
      </c>
      <c r="G73" s="6" t="s">
        <v>164</v>
      </c>
      <c r="H73" s="6" t="s">
        <v>164</v>
      </c>
      <c r="I73" s="6" t="s">
        <v>2793</v>
      </c>
      <c r="J73" s="6" t="s">
        <v>2794</v>
      </c>
      <c r="K73" s="6" t="s">
        <v>34</v>
      </c>
      <c r="L73" s="58" t="str">
        <f t="array" ref="L73">INDEX(publications!$A$1:$A$319, MATCH($B73, publications!$B$1:$B$319, 0))</f>
        <v>Melanie</v>
      </c>
    </row>
    <row r="74" spans="1:12" ht="13">
      <c r="A74" s="5" t="s">
        <v>2796</v>
      </c>
      <c r="B74" s="91" t="str">
        <f>VLOOKUP($A74,datasets!$A:$B,2,0)</f>
        <v>Feurer and Vinatier 2018, arXiv:1807.09700 [cs] (AD7WLXMF)</v>
      </c>
      <c r="C74" s="6" t="s">
        <v>2722</v>
      </c>
      <c r="D74" s="46" t="s">
        <v>2744</v>
      </c>
      <c r="E74" s="56" t="s">
        <v>2792</v>
      </c>
      <c r="F74" s="6" t="s">
        <v>164</v>
      </c>
      <c r="G74" s="6" t="s">
        <v>164</v>
      </c>
      <c r="H74" s="6" t="s">
        <v>164</v>
      </c>
      <c r="I74" s="6" t="s">
        <v>2793</v>
      </c>
      <c r="J74" s="6" t="s">
        <v>2794</v>
      </c>
      <c r="K74" s="6" t="s">
        <v>34</v>
      </c>
      <c r="L74" s="58" t="str">
        <f t="array" ref="L74">INDEX(publications!$A$1:$A$319, MATCH($B74, publications!$B$1:$B$319, 0))</f>
        <v>Melanie</v>
      </c>
    </row>
    <row r="75" spans="1:12" ht="13">
      <c r="A75" s="5" t="s">
        <v>2797</v>
      </c>
      <c r="B75" s="91" t="str">
        <f>VLOOKUP($A75,datasets!$A:$B,2,0)</f>
        <v>Feurer and Vinatier 2018, arXiv:1807.09700 [cs] (AD7WLXMF)</v>
      </c>
      <c r="C75" s="6" t="s">
        <v>2722</v>
      </c>
      <c r="D75" s="46" t="s">
        <v>2744</v>
      </c>
      <c r="E75" s="56" t="s">
        <v>2792</v>
      </c>
      <c r="F75" s="6" t="s">
        <v>164</v>
      </c>
      <c r="G75" s="6" t="s">
        <v>164</v>
      </c>
      <c r="H75" s="6" t="s">
        <v>164</v>
      </c>
      <c r="I75" s="6" t="s">
        <v>2793</v>
      </c>
      <c r="J75" s="6" t="s">
        <v>2794</v>
      </c>
      <c r="K75" s="6" t="s">
        <v>34</v>
      </c>
      <c r="L75" s="58" t="str">
        <f t="array" ref="L75">INDEX(publications!$A$1:$A$319, MATCH($B75, publications!$B$1:$B$319, 0))</f>
        <v>Melanie</v>
      </c>
    </row>
    <row r="76" spans="1:12" ht="15.75" customHeight="1">
      <c r="A76" s="5" t="s">
        <v>2798</v>
      </c>
      <c r="B76" s="91" t="str">
        <f>VLOOKUP($A76,datasets!$A:$B,2,0)</f>
        <v>Fieber et al. 2017, ISPRS - International Archives of the Photogrammetry, Remote Sensing and Spatial Information Sciences (D28F7QAG)</v>
      </c>
      <c r="C76" s="6" t="s">
        <v>2673</v>
      </c>
      <c r="D76" s="46" t="s">
        <v>2744</v>
      </c>
      <c r="E76" s="56" t="s">
        <v>2786</v>
      </c>
      <c r="F76" s="6" t="s">
        <v>164</v>
      </c>
      <c r="G76" s="6" t="s">
        <v>2328</v>
      </c>
      <c r="H76" s="6" t="s">
        <v>2328</v>
      </c>
      <c r="I76" s="6" t="s">
        <v>34</v>
      </c>
      <c r="J76" s="6" t="s">
        <v>34</v>
      </c>
      <c r="K76" s="6" t="s">
        <v>34</v>
      </c>
      <c r="L76" s="58" t="str">
        <f t="array" ref="L76">INDEX(publications!$A$1:$A$319, MATCH($B76, publications!$B$1:$B$319, 0))</f>
        <v>Anette</v>
      </c>
    </row>
    <row r="77" spans="1:12" ht="13">
      <c r="A77" s="5" t="s">
        <v>2799</v>
      </c>
      <c r="B77" s="91" t="str">
        <f>VLOOKUP($A77,datasets!$A:$B,2,0)</f>
        <v>Fieber et al. 2017, ISPRS - International Archives of the Photogrammetry, Remote Sensing and Spatial Information Sciences (D28F7QAG)</v>
      </c>
      <c r="C77" s="6" t="s">
        <v>2673</v>
      </c>
      <c r="D77" s="46" t="s">
        <v>2744</v>
      </c>
      <c r="E77" s="56" t="s">
        <v>2786</v>
      </c>
      <c r="F77" s="6" t="s">
        <v>164</v>
      </c>
      <c r="G77" s="6" t="s">
        <v>2328</v>
      </c>
      <c r="H77" s="6" t="s">
        <v>2328</v>
      </c>
      <c r="I77" s="6" t="s">
        <v>34</v>
      </c>
      <c r="J77" s="6" t="s">
        <v>34</v>
      </c>
      <c r="K77" s="6" t="s">
        <v>34</v>
      </c>
      <c r="L77" s="58" t="str">
        <f t="array" ref="L77">INDEX(publications!$A$1:$A$319, MATCH($B77, publications!$B$1:$B$319, 0))</f>
        <v>Anette</v>
      </c>
    </row>
    <row r="78" spans="1:12" ht="13">
      <c r="A78" s="5" t="s">
        <v>2800</v>
      </c>
      <c r="B78" s="91" t="str">
        <f>VLOOKUP($A78,datasets!$A:$B,2,0)</f>
        <v>Ishiguro et al. 2016, Geomorphology (GSL8VV32)</v>
      </c>
      <c r="C78" s="6" t="s">
        <v>2666</v>
      </c>
      <c r="D78" s="46" t="s">
        <v>2744</v>
      </c>
      <c r="E78" s="60" t="s">
        <v>2801</v>
      </c>
      <c r="F78" s="6" t="s">
        <v>164</v>
      </c>
      <c r="G78" s="6" t="s">
        <v>22</v>
      </c>
      <c r="H78" s="6" t="s">
        <v>22</v>
      </c>
      <c r="I78" s="6" t="s">
        <v>34</v>
      </c>
      <c r="J78" s="6" t="s">
        <v>2802</v>
      </c>
      <c r="K78" s="6" t="s">
        <v>34</v>
      </c>
      <c r="L78" s="58" t="str">
        <f t="array" ref="L78">INDEX(publications!$A$1:$A$319, MATCH($B78, publications!$B$1:$B$319, 0))</f>
        <v>Livia</v>
      </c>
    </row>
    <row r="79" spans="1:12" ht="13">
      <c r="A79" s="5" t="s">
        <v>2803</v>
      </c>
      <c r="B79" s="91" t="str">
        <f>VLOOKUP($A79,datasets!$A:$B,2,0)</f>
        <v>Ishiguro et al. 2016, Geomorphology (GSL8VV32)</v>
      </c>
      <c r="C79" s="6" t="s">
        <v>2666</v>
      </c>
      <c r="D79" s="46" t="s">
        <v>2744</v>
      </c>
      <c r="E79" s="60" t="s">
        <v>2801</v>
      </c>
      <c r="F79" s="6" t="s">
        <v>164</v>
      </c>
      <c r="G79" s="6" t="s">
        <v>22</v>
      </c>
      <c r="H79" s="6" t="s">
        <v>22</v>
      </c>
      <c r="I79" s="6" t="s">
        <v>34</v>
      </c>
      <c r="J79" s="6" t="s">
        <v>2802</v>
      </c>
      <c r="K79" s="6" t="s">
        <v>34</v>
      </c>
      <c r="L79" s="58" t="str">
        <f t="array" ref="L79">INDEX(publications!$A$1:$A$319, MATCH($B79, publications!$B$1:$B$319, 0))</f>
        <v>Livia</v>
      </c>
    </row>
    <row r="80" spans="1:12" ht="13">
      <c r="A80" s="5" t="s">
        <v>2804</v>
      </c>
      <c r="B80" s="91" t="str">
        <f>VLOOKUP($A80,datasets!$A:$B,2,0)</f>
        <v>Ishiguro et al. 2016, Geomorphology (GSL8VV32)</v>
      </c>
      <c r="C80" s="6" t="s">
        <v>2666</v>
      </c>
      <c r="D80" s="46" t="s">
        <v>2744</v>
      </c>
      <c r="E80" s="60" t="s">
        <v>2801</v>
      </c>
      <c r="F80" s="6" t="s">
        <v>164</v>
      </c>
      <c r="G80" s="6" t="s">
        <v>22</v>
      </c>
      <c r="H80" s="6" t="s">
        <v>22</v>
      </c>
      <c r="I80" s="6" t="s">
        <v>34</v>
      </c>
      <c r="J80" s="6" t="s">
        <v>2802</v>
      </c>
      <c r="K80" s="6" t="s">
        <v>34</v>
      </c>
      <c r="L80" s="58" t="str">
        <f t="array" ref="L80">INDEX(publications!$A$1:$A$319, MATCH($B80, publications!$B$1:$B$319, 0))</f>
        <v>Livia</v>
      </c>
    </row>
    <row r="81" spans="1:12" ht="13">
      <c r="A81" s="5" t="s">
        <v>2805</v>
      </c>
      <c r="B81" s="91" t="str">
        <f>VLOOKUP($A81,datasets!$A:$B,2,0)</f>
        <v>Ishiguro et al. 2016, Geomorphology (GSL8VV32)</v>
      </c>
      <c r="C81" s="6" t="s">
        <v>2666</v>
      </c>
      <c r="D81" s="46" t="s">
        <v>2744</v>
      </c>
      <c r="E81" s="60" t="s">
        <v>2801</v>
      </c>
      <c r="F81" s="6" t="s">
        <v>164</v>
      </c>
      <c r="G81" s="6" t="s">
        <v>22</v>
      </c>
      <c r="H81" s="6" t="s">
        <v>22</v>
      </c>
      <c r="I81" s="6" t="s">
        <v>34</v>
      </c>
      <c r="J81" s="6" t="s">
        <v>2802</v>
      </c>
      <c r="K81" s="6" t="s">
        <v>34</v>
      </c>
      <c r="L81" s="58" t="str">
        <f t="array" ref="L81">INDEX(publications!$A$1:$A$319, MATCH($B81, publications!$B$1:$B$319, 0))</f>
        <v>Livia</v>
      </c>
    </row>
    <row r="82" spans="1:12" ht="13">
      <c r="A82" s="5" t="s">
        <v>2806</v>
      </c>
      <c r="B82" s="91" t="str">
        <f>VLOOKUP($A82,datasets!$A:$B,2,0)</f>
        <v>Ishiguro et al. 2016, Geomorphology (GSL8VV32)</v>
      </c>
      <c r="C82" s="6" t="s">
        <v>2666</v>
      </c>
      <c r="D82" s="46" t="s">
        <v>2744</v>
      </c>
      <c r="E82" s="60" t="s">
        <v>2801</v>
      </c>
      <c r="F82" s="6" t="s">
        <v>164</v>
      </c>
      <c r="G82" s="6" t="s">
        <v>22</v>
      </c>
      <c r="H82" s="6" t="s">
        <v>22</v>
      </c>
      <c r="I82" s="6" t="s">
        <v>34</v>
      </c>
      <c r="J82" s="6" t="s">
        <v>2802</v>
      </c>
      <c r="K82" s="6" t="s">
        <v>34</v>
      </c>
      <c r="L82" s="58" t="str">
        <f t="array" ref="L82">INDEX(publications!$A$1:$A$319, MATCH($B82, publications!$B$1:$B$319, 0))</f>
        <v>Livia</v>
      </c>
    </row>
    <row r="83" spans="1:12" ht="13">
      <c r="A83" s="5" t="s">
        <v>2807</v>
      </c>
      <c r="B83" s="91" t="str">
        <f>VLOOKUP($A83,datasets!$A:$B,2,0)</f>
        <v>Ishiguro et al. 2016, Geomorphology (GSL8VV32)</v>
      </c>
      <c r="C83" s="6" t="s">
        <v>2666</v>
      </c>
      <c r="D83" s="46" t="s">
        <v>2744</v>
      </c>
      <c r="E83" s="60" t="s">
        <v>2801</v>
      </c>
      <c r="F83" s="6" t="s">
        <v>164</v>
      </c>
      <c r="G83" s="6" t="s">
        <v>22</v>
      </c>
      <c r="H83" s="6" t="s">
        <v>22</v>
      </c>
      <c r="I83" s="6" t="s">
        <v>34</v>
      </c>
      <c r="J83" s="6" t="s">
        <v>2802</v>
      </c>
      <c r="K83" s="6" t="s">
        <v>34</v>
      </c>
      <c r="L83" s="58" t="str">
        <f t="array" ref="L83">INDEX(publications!$A$1:$A$319, MATCH($B83, publications!$B$1:$B$319, 0))</f>
        <v>Livia</v>
      </c>
    </row>
    <row r="84" spans="1:12" ht="13">
      <c r="A84" s="5" t="s">
        <v>2808</v>
      </c>
      <c r="B84" s="91" t="str">
        <f>VLOOKUP($A84,datasets!$A:$B,2,0)</f>
        <v>Ishiguro et al. 2016, Geomorphology (GSL8VV32)</v>
      </c>
      <c r="C84" s="6" t="s">
        <v>2666</v>
      </c>
      <c r="D84" s="46" t="s">
        <v>2744</v>
      </c>
      <c r="E84" s="60" t="s">
        <v>2801</v>
      </c>
      <c r="F84" s="6" t="s">
        <v>164</v>
      </c>
      <c r="G84" s="6" t="s">
        <v>22</v>
      </c>
      <c r="H84" s="6" t="s">
        <v>22</v>
      </c>
      <c r="I84" s="6" t="s">
        <v>34</v>
      </c>
      <c r="J84" s="6" t="s">
        <v>2802</v>
      </c>
      <c r="K84" s="6" t="s">
        <v>34</v>
      </c>
      <c r="L84" s="58" t="str">
        <f t="array" ref="L84">INDEX(publications!$A$1:$A$319, MATCH($B84, publications!$B$1:$B$319, 0))</f>
        <v>Livia</v>
      </c>
    </row>
    <row r="85" spans="1:12" ht="13">
      <c r="A85" s="5" t="s">
        <v>2809</v>
      </c>
      <c r="B85" s="91" t="str">
        <f>VLOOKUP($A85,datasets!$A:$B,2,0)</f>
        <v>Llena et al. 2018, Rendiconti Online della Società Geologica Italiana (LVY6ENEU)</v>
      </c>
      <c r="C85" s="6" t="s">
        <v>2666</v>
      </c>
      <c r="D85" s="46" t="s">
        <v>2744</v>
      </c>
      <c r="E85" s="56" t="s">
        <v>2810</v>
      </c>
      <c r="F85" s="6" t="s">
        <v>164</v>
      </c>
      <c r="G85" s="6" t="s">
        <v>22</v>
      </c>
      <c r="H85" s="6" t="s">
        <v>164</v>
      </c>
      <c r="I85" s="6" t="s">
        <v>2811</v>
      </c>
      <c r="J85" s="6" t="s">
        <v>2812</v>
      </c>
      <c r="K85" s="6" t="s">
        <v>1616</v>
      </c>
      <c r="L85" s="58" t="str">
        <f t="array" ref="L85">INDEX(publications!$A$1:$A$319, MATCH($B85, publications!$B$1:$B$319, 0))</f>
        <v>Livia</v>
      </c>
    </row>
    <row r="86" spans="1:12" ht="13">
      <c r="A86" s="5" t="s">
        <v>2813</v>
      </c>
      <c r="B86" s="91" t="str">
        <f>VLOOKUP($A86,datasets!$A:$B,2,0)</f>
        <v>Llena et al. 2018, Rendiconti Online della Società Geologica Italiana (LVY6ENEU)</v>
      </c>
      <c r="C86" s="6" t="s">
        <v>2666</v>
      </c>
      <c r="D86" s="46" t="s">
        <v>2744</v>
      </c>
      <c r="E86" s="56" t="s">
        <v>2814</v>
      </c>
      <c r="F86" s="6" t="s">
        <v>164</v>
      </c>
      <c r="G86" s="6" t="s">
        <v>22</v>
      </c>
      <c r="H86" s="6" t="s">
        <v>164</v>
      </c>
      <c r="I86" s="6" t="s">
        <v>2811</v>
      </c>
      <c r="J86" s="6" t="s">
        <v>2812</v>
      </c>
      <c r="K86" s="6" t="s">
        <v>1616</v>
      </c>
      <c r="L86" s="58" t="str">
        <f t="array" ref="L86">INDEX(publications!$A$1:$A$319, MATCH($B86, publications!$B$1:$B$319, 0))</f>
        <v>Livia</v>
      </c>
    </row>
    <row r="87" spans="1:12" ht="13">
      <c r="A87" s="5" t="s">
        <v>2815</v>
      </c>
      <c r="B87" s="91" t="str">
        <f>VLOOKUP($A87,datasets!$A:$B,2,0)</f>
        <v>Mertes et al. 2017, Earth Surface Processes and Landforms (UA5FY4A8)</v>
      </c>
      <c r="C87" s="6" t="s">
        <v>2666</v>
      </c>
      <c r="D87" s="46" t="s">
        <v>2744</v>
      </c>
      <c r="E87" s="56" t="s">
        <v>2816</v>
      </c>
      <c r="F87" s="6" t="s">
        <v>164</v>
      </c>
      <c r="G87" s="6" t="s">
        <v>22</v>
      </c>
      <c r="H87" s="6" t="s">
        <v>164</v>
      </c>
      <c r="I87" s="6" t="s">
        <v>2817</v>
      </c>
      <c r="J87" s="6" t="s">
        <v>2818</v>
      </c>
      <c r="K87" s="6" t="s">
        <v>34</v>
      </c>
      <c r="L87" s="58" t="str">
        <f t="array" ref="L87">INDEX(publications!$A$1:$A$319, MATCH($B87, publications!$B$1:$B$319, 0))</f>
        <v>Livia</v>
      </c>
    </row>
    <row r="88" spans="1:12" ht="13">
      <c r="A88" s="5" t="s">
        <v>2819</v>
      </c>
      <c r="B88" s="91" t="str">
        <f>VLOOKUP($A88,datasets!$A:$B,2,0)</f>
        <v>Mertes et al. 2017, Earth Surface Processes and Landforms (UA5FY4A8)</v>
      </c>
      <c r="C88" s="6" t="s">
        <v>2666</v>
      </c>
      <c r="D88" s="46" t="s">
        <v>2744</v>
      </c>
      <c r="E88" s="56" t="s">
        <v>2816</v>
      </c>
      <c r="F88" s="6" t="s">
        <v>164</v>
      </c>
      <c r="G88" s="6" t="s">
        <v>22</v>
      </c>
      <c r="H88" s="6" t="s">
        <v>164</v>
      </c>
      <c r="I88" s="6" t="s">
        <v>2817</v>
      </c>
      <c r="J88" s="6" t="s">
        <v>2818</v>
      </c>
      <c r="K88" s="6" t="s">
        <v>34</v>
      </c>
      <c r="L88" s="58" t="str">
        <f t="array" ref="L88">INDEX(publications!$A$1:$A$319, MATCH($B88, publications!$B$1:$B$319, 0))</f>
        <v>Livia</v>
      </c>
    </row>
    <row r="89" spans="1:12" ht="13">
      <c r="A89" s="5" t="s">
        <v>2820</v>
      </c>
      <c r="B89" s="91" t="str">
        <f>VLOOKUP($A89,datasets!$A:$B,2,0)</f>
        <v>Mertes et al. 2017, Earth Surface Processes and Landforms (UA5FY4A8)</v>
      </c>
      <c r="C89" s="6" t="s">
        <v>2666</v>
      </c>
      <c r="D89" s="46" t="s">
        <v>2744</v>
      </c>
      <c r="E89" s="56" t="s">
        <v>2816</v>
      </c>
      <c r="F89" s="6" t="s">
        <v>164</v>
      </c>
      <c r="G89" s="6" t="s">
        <v>22</v>
      </c>
      <c r="H89" s="6" t="s">
        <v>164</v>
      </c>
      <c r="I89" s="6" t="s">
        <v>2817</v>
      </c>
      <c r="J89" s="6" t="s">
        <v>2818</v>
      </c>
      <c r="K89" s="6" t="s">
        <v>34</v>
      </c>
      <c r="L89" s="58" t="str">
        <f t="array" ref="L89">INDEX(publications!$A$1:$A$319, MATCH($B89, publications!$B$1:$B$319, 0))</f>
        <v>Livia</v>
      </c>
    </row>
    <row r="90" spans="1:12" ht="13">
      <c r="A90" s="5" t="s">
        <v>2821</v>
      </c>
      <c r="B90" s="91" t="str">
        <f>VLOOKUP($A90,datasets!$A:$B,2,0)</f>
        <v>Midgley and Tonkin 2017, Geomorphology (4FQSHSBF)</v>
      </c>
      <c r="C90" s="6" t="s">
        <v>2666</v>
      </c>
      <c r="D90" s="46" t="s">
        <v>2744</v>
      </c>
      <c r="E90" s="56" t="s">
        <v>2814</v>
      </c>
      <c r="F90" s="6" t="s">
        <v>164</v>
      </c>
      <c r="G90" s="6" t="s">
        <v>22</v>
      </c>
      <c r="H90" s="6" t="s">
        <v>22</v>
      </c>
      <c r="I90" s="6" t="s">
        <v>2822</v>
      </c>
      <c r="J90" s="6" t="s">
        <v>2823</v>
      </c>
      <c r="K90" s="6" t="s">
        <v>34</v>
      </c>
      <c r="L90" s="58" t="str">
        <f t="array" ref="L90">INDEX(publications!$A$1:$A$319, MATCH($B90, publications!$B$1:$B$319, 0))</f>
        <v>Anette</v>
      </c>
    </row>
    <row r="91" spans="1:12" ht="13">
      <c r="A91" s="5" t="s">
        <v>2824</v>
      </c>
      <c r="B91" s="91" t="str">
        <f>VLOOKUP($A91,datasets!$A:$B,2,0)</f>
        <v>Sevara 2013, International Journal of Heritage in the Digital Era (HRXNERQE)</v>
      </c>
      <c r="C91" s="6" t="s">
        <v>2666</v>
      </c>
      <c r="D91" s="46" t="s">
        <v>2744</v>
      </c>
      <c r="E91" s="56" t="s">
        <v>2825</v>
      </c>
      <c r="F91" s="6" t="s">
        <v>164</v>
      </c>
      <c r="G91" s="6" t="s">
        <v>164</v>
      </c>
      <c r="H91" s="6" t="s">
        <v>164</v>
      </c>
      <c r="I91" s="6" t="s">
        <v>2826</v>
      </c>
      <c r="K91" s="6" t="s">
        <v>34</v>
      </c>
      <c r="L91" s="58" t="str">
        <f t="array" ref="L91">INDEX(publications!$A$1:$A$319, MATCH($B91, publications!$B$1:$B$319, 0))</f>
        <v>Amaury</v>
      </c>
    </row>
    <row r="92" spans="1:12" ht="13">
      <c r="A92" s="6" t="s">
        <v>2827</v>
      </c>
      <c r="B92" s="91" t="str">
        <f>VLOOKUP($A92,datasets!$A:$B,2,0)</f>
        <v>Sevara 2013, International Journal of Heritage in the Digital Era (HRXNERQE)</v>
      </c>
      <c r="C92" s="6" t="s">
        <v>2666</v>
      </c>
      <c r="D92" s="46" t="s">
        <v>2744</v>
      </c>
      <c r="E92" s="92" t="s">
        <v>2825</v>
      </c>
      <c r="F92" s="6" t="s">
        <v>164</v>
      </c>
      <c r="G92" s="6" t="s">
        <v>164</v>
      </c>
      <c r="H92" s="6" t="s">
        <v>164</v>
      </c>
      <c r="I92" s="6" t="s">
        <v>2828</v>
      </c>
      <c r="K92" s="6" t="s">
        <v>34</v>
      </c>
      <c r="L92" s="58" t="str">
        <f t="array" ref="L92">INDEX(publications!$A$1:$A$319, MATCH($B92, publications!$B$1:$B$319, 0))</f>
        <v>Amaury</v>
      </c>
    </row>
    <row r="93" spans="1:12" ht="13">
      <c r="A93" s="5" t="s">
        <v>2829</v>
      </c>
      <c r="B93" s="91" t="str">
        <f>VLOOKUP($A93,datasets!$A:$B,2,0)</f>
        <v>Vargo et al. 2017, Journal of Glaciology (9USYID46)</v>
      </c>
      <c r="C93" s="6" t="s">
        <v>2673</v>
      </c>
      <c r="D93" s="46" t="s">
        <v>2744</v>
      </c>
      <c r="E93" s="56" t="s">
        <v>34</v>
      </c>
      <c r="F93" s="6" t="s">
        <v>164</v>
      </c>
      <c r="G93" s="6" t="s">
        <v>2328</v>
      </c>
      <c r="H93" s="6" t="s">
        <v>2328</v>
      </c>
      <c r="I93" s="6" t="s">
        <v>34</v>
      </c>
      <c r="J93" s="6" t="s">
        <v>34</v>
      </c>
      <c r="K93" s="6" t="s">
        <v>34</v>
      </c>
      <c r="L93" s="58" t="str">
        <f t="array" ref="L93">INDEX(publications!$A$1:$A$319, MATCH($B93, publications!$B$1:$B$319, 0))</f>
        <v>Bob</v>
      </c>
    </row>
    <row r="94" spans="1:12" ht="13">
      <c r="A94" s="5" t="s">
        <v>2830</v>
      </c>
      <c r="B94" s="91" t="str">
        <f>VLOOKUP($A94,datasets!$A:$B,2,0)</f>
        <v>Verhoeven et al. 2012, Journal of Archeological Science (7TGQURPL)</v>
      </c>
      <c r="C94" s="6" t="s">
        <v>2666</v>
      </c>
      <c r="D94" s="46" t="s">
        <v>2744</v>
      </c>
      <c r="E94" s="56" t="s">
        <v>2831</v>
      </c>
      <c r="F94" s="6" t="s">
        <v>164</v>
      </c>
      <c r="G94" s="6" t="s">
        <v>2328</v>
      </c>
      <c r="H94" s="6" t="s">
        <v>22</v>
      </c>
      <c r="I94" s="6" t="s">
        <v>34</v>
      </c>
      <c r="J94" s="6" t="s">
        <v>34</v>
      </c>
      <c r="K94" s="6" t="s">
        <v>34</v>
      </c>
      <c r="L94" s="58" t="str">
        <f t="array" ref="L94">INDEX(publications!$A$1:$A$319, MATCH($B94, publications!$B$1:$B$319, 0))</f>
        <v>Bob</v>
      </c>
    </row>
    <row r="95" spans="1:12" ht="13">
      <c r="A95" s="5" t="s">
        <v>2832</v>
      </c>
      <c r="B95" s="91" t="str">
        <f>VLOOKUP($A95,datasets!$A:$B,2,0)</f>
        <v>Roberti et al. 2021, Canadian Journal of Earth Sciences (39PV5BL5)</v>
      </c>
      <c r="C95" s="6" t="s">
        <v>2666</v>
      </c>
      <c r="D95" s="46" t="s">
        <v>2744</v>
      </c>
      <c r="E95" s="56" t="s">
        <v>2792</v>
      </c>
      <c r="F95" s="6" t="s">
        <v>164</v>
      </c>
      <c r="G95" s="6" t="s">
        <v>2328</v>
      </c>
      <c r="H95" s="6" t="s">
        <v>164</v>
      </c>
      <c r="I95" s="6" t="s">
        <v>2833</v>
      </c>
      <c r="J95" s="6" t="s">
        <v>2834</v>
      </c>
      <c r="K95" s="6" t="s">
        <v>34</v>
      </c>
      <c r="L95" s="58" t="str">
        <f t="array" ref="L95">INDEX(publications!$A$1:$A$319, MATCH($B95, publications!$B$1:$B$319, 0))</f>
        <v>Livia</v>
      </c>
    </row>
    <row r="96" spans="1:12" ht="13">
      <c r="A96" s="5" t="s">
        <v>2835</v>
      </c>
      <c r="B96" s="91" t="str">
        <f>VLOOKUP($A96,datasets!$A:$B,2,0)</f>
        <v>Roberti et al. 2021, Canadian Journal of Earth Sciences (39PV5BL5)</v>
      </c>
      <c r="C96" s="6" t="s">
        <v>2666</v>
      </c>
      <c r="D96" s="46" t="s">
        <v>2744</v>
      </c>
      <c r="E96" s="56" t="s">
        <v>2792</v>
      </c>
      <c r="F96" s="6" t="s">
        <v>164</v>
      </c>
      <c r="G96" s="6" t="s">
        <v>2328</v>
      </c>
      <c r="H96" s="6" t="s">
        <v>164</v>
      </c>
      <c r="I96" s="6" t="s">
        <v>2833</v>
      </c>
      <c r="J96" s="6" t="s">
        <v>2834</v>
      </c>
      <c r="K96" s="6" t="s">
        <v>34</v>
      </c>
      <c r="L96" s="58" t="str">
        <f t="array" ref="L96">INDEX(publications!$A$1:$A$319, MATCH($B96, publications!$B$1:$B$319, 0))</f>
        <v>Livia</v>
      </c>
    </row>
    <row r="97" spans="1:12" ht="13">
      <c r="A97" s="5" t="s">
        <v>2836</v>
      </c>
      <c r="B97" s="91" t="str">
        <f>VLOOKUP($A97,datasets!$A:$B,2,0)</f>
        <v>Roberti et al. 2021, Canadian Journal of Earth Sciences (39PV5BL5)</v>
      </c>
      <c r="C97" s="6" t="s">
        <v>2666</v>
      </c>
      <c r="D97" s="46" t="s">
        <v>2744</v>
      </c>
      <c r="E97" s="56" t="s">
        <v>2792</v>
      </c>
      <c r="F97" s="6" t="s">
        <v>164</v>
      </c>
      <c r="G97" s="6" t="s">
        <v>2328</v>
      </c>
      <c r="H97" s="6" t="s">
        <v>164</v>
      </c>
      <c r="I97" s="6" t="s">
        <v>2833</v>
      </c>
      <c r="J97" s="6" t="s">
        <v>2834</v>
      </c>
      <c r="K97" s="6" t="s">
        <v>34</v>
      </c>
      <c r="L97" s="58" t="str">
        <f t="array" ref="L97">INDEX(publications!$A$1:$A$319, MATCH($B97, publications!$B$1:$B$319, 0))</f>
        <v>Livia</v>
      </c>
    </row>
    <row r="98" spans="1:12" ht="13">
      <c r="A98" s="5" t="s">
        <v>2837</v>
      </c>
      <c r="B98" s="91" t="str">
        <f>VLOOKUP($A98,datasets!$A:$B,2,0)</f>
        <v>Roberti et al. 2021, Canadian Journal of Earth Sciences (39PV5BL5)</v>
      </c>
      <c r="C98" s="6" t="s">
        <v>2666</v>
      </c>
      <c r="D98" s="46" t="s">
        <v>2744</v>
      </c>
      <c r="E98" s="56" t="s">
        <v>2792</v>
      </c>
      <c r="F98" s="6" t="s">
        <v>164</v>
      </c>
      <c r="G98" s="6" t="s">
        <v>2328</v>
      </c>
      <c r="H98" s="6" t="s">
        <v>164</v>
      </c>
      <c r="I98" s="6" t="s">
        <v>2833</v>
      </c>
      <c r="J98" s="6" t="s">
        <v>2834</v>
      </c>
      <c r="K98" s="6" t="s">
        <v>34</v>
      </c>
      <c r="L98" s="58" t="str">
        <f t="array" ref="L98">INDEX(publications!$A$1:$A$319, MATCH($B98, publications!$B$1:$B$319, 0))</f>
        <v>Livia</v>
      </c>
    </row>
    <row r="99" spans="1:12" ht="13">
      <c r="A99" s="5" t="s">
        <v>2838</v>
      </c>
      <c r="B99" s="91" t="str">
        <f>VLOOKUP($A99,datasets!$A:$B,2,0)</f>
        <v>Roberti et al. 2021, Canadian Journal of Earth Sciences (39PV5BL5)</v>
      </c>
      <c r="C99" s="6" t="s">
        <v>2666</v>
      </c>
      <c r="D99" s="46" t="s">
        <v>2744</v>
      </c>
      <c r="E99" s="56" t="s">
        <v>2792</v>
      </c>
      <c r="F99" s="6" t="s">
        <v>164</v>
      </c>
      <c r="G99" s="6" t="s">
        <v>2328</v>
      </c>
      <c r="H99" s="6" t="s">
        <v>164</v>
      </c>
      <c r="I99" s="6" t="s">
        <v>2833</v>
      </c>
      <c r="J99" s="6" t="s">
        <v>2834</v>
      </c>
      <c r="K99" s="6" t="s">
        <v>34</v>
      </c>
      <c r="L99" s="58" t="str">
        <f t="array" ref="L99">INDEX(publications!$A$1:$A$319, MATCH($B99, publications!$B$1:$B$319, 0))</f>
        <v>Livia</v>
      </c>
    </row>
    <row r="100" spans="1:12" ht="13">
      <c r="A100" s="5" t="s">
        <v>2839</v>
      </c>
      <c r="B100" s="91" t="str">
        <f>VLOOKUP($A100,datasets!$A:$B,2,0)</f>
        <v>Roberti et al. 2021, Canadian Journal of Earth Sciences (39PV5BL5)</v>
      </c>
      <c r="C100" s="6" t="s">
        <v>2666</v>
      </c>
      <c r="D100" s="46" t="s">
        <v>2744</v>
      </c>
      <c r="E100" s="56" t="s">
        <v>2792</v>
      </c>
      <c r="F100" s="6" t="s">
        <v>164</v>
      </c>
      <c r="G100" s="6" t="s">
        <v>2328</v>
      </c>
      <c r="H100" s="6" t="s">
        <v>164</v>
      </c>
      <c r="I100" s="6" t="s">
        <v>2833</v>
      </c>
      <c r="J100" s="6" t="s">
        <v>2834</v>
      </c>
      <c r="K100" s="6" t="s">
        <v>34</v>
      </c>
      <c r="L100" s="58" t="str">
        <f t="array" ref="L100">INDEX(publications!$A$1:$A$319, MATCH($B100, publications!$B$1:$B$319, 0))</f>
        <v>Livia</v>
      </c>
    </row>
    <row r="101" spans="1:12" ht="13">
      <c r="A101" s="5" t="s">
        <v>2840</v>
      </c>
      <c r="B101" s="91" t="str">
        <f>VLOOKUP($A101,datasets!$A:$B,2,0)</f>
        <v>Roberti et al. 2021, Canadian Journal of Earth Sciences (39PV5BL5)</v>
      </c>
      <c r="C101" s="6" t="s">
        <v>2666</v>
      </c>
      <c r="D101" s="46" t="s">
        <v>2744</v>
      </c>
      <c r="E101" s="56" t="s">
        <v>2792</v>
      </c>
      <c r="F101" s="6" t="s">
        <v>164</v>
      </c>
      <c r="G101" s="6" t="s">
        <v>2328</v>
      </c>
      <c r="H101" s="6" t="s">
        <v>164</v>
      </c>
      <c r="I101" s="6" t="s">
        <v>2833</v>
      </c>
      <c r="J101" s="6" t="s">
        <v>2834</v>
      </c>
      <c r="K101" s="6" t="s">
        <v>34</v>
      </c>
      <c r="L101" s="58" t="str">
        <f t="array" ref="L101">INDEX(publications!$A$1:$A$319, MATCH($B101, publications!$B$1:$B$319, 0))</f>
        <v>Livia</v>
      </c>
    </row>
    <row r="102" spans="1:12" ht="13">
      <c r="A102" s="5" t="s">
        <v>2841</v>
      </c>
      <c r="B102" s="91" t="str">
        <f>VLOOKUP($A102,datasets!$A:$B,2,0)</f>
        <v>Stark et al. 2020, Journal of Geomorphology (42S2BQKV)</v>
      </c>
      <c r="C102" s="6" t="s">
        <v>2666</v>
      </c>
      <c r="D102" s="46" t="s">
        <v>2744</v>
      </c>
      <c r="E102" s="56">
        <v>1.4</v>
      </c>
      <c r="F102" s="6" t="s">
        <v>164</v>
      </c>
      <c r="G102" s="6" t="s">
        <v>2328</v>
      </c>
      <c r="H102" s="6" t="s">
        <v>164</v>
      </c>
      <c r="I102" s="6" t="s">
        <v>2842</v>
      </c>
      <c r="K102" s="6" t="s">
        <v>34</v>
      </c>
      <c r="L102" s="58" t="str">
        <f t="array" ref="L102">INDEX(publications!$A$1:$A$319, MATCH($B102, publications!$B$1:$B$319, 0))</f>
        <v>Anette</v>
      </c>
    </row>
    <row r="103" spans="1:12" ht="13">
      <c r="A103" s="5" t="s">
        <v>2843</v>
      </c>
      <c r="B103" s="91" t="str">
        <f>VLOOKUP($A103,datasets!$A:$B,2,0)</f>
        <v>Stark et al. 2020, Journal of Geomorphology (42S2BQKV)</v>
      </c>
      <c r="C103" s="6" t="s">
        <v>2666</v>
      </c>
      <c r="D103" s="46" t="s">
        <v>2744</v>
      </c>
      <c r="E103" s="56">
        <v>1.4</v>
      </c>
      <c r="F103" s="6" t="s">
        <v>164</v>
      </c>
      <c r="G103" s="6" t="s">
        <v>2328</v>
      </c>
      <c r="H103" s="6" t="s">
        <v>164</v>
      </c>
      <c r="I103" s="6" t="s">
        <v>2842</v>
      </c>
      <c r="K103" s="6" t="s">
        <v>34</v>
      </c>
      <c r="L103" s="58" t="str">
        <f t="array" ref="L103">INDEX(publications!$A$1:$A$319, MATCH($B103, publications!$B$1:$B$319, 0))</f>
        <v>Anette</v>
      </c>
    </row>
    <row r="104" spans="1:12" ht="13">
      <c r="A104" s="5" t="s">
        <v>2844</v>
      </c>
      <c r="B104" s="91" t="str">
        <f>VLOOKUP($A104,datasets!$A:$B,2,0)</f>
        <v>Guerin et al. 2020, Geomorphology (6J9XIMI9)</v>
      </c>
      <c r="C104" s="6" t="s">
        <v>2666</v>
      </c>
      <c r="D104" s="46" t="s">
        <v>2744</v>
      </c>
      <c r="E104" s="56" t="s">
        <v>2845</v>
      </c>
      <c r="F104" s="6" t="s">
        <v>22</v>
      </c>
      <c r="G104" s="6" t="s">
        <v>22</v>
      </c>
      <c r="H104" s="6" t="s">
        <v>22</v>
      </c>
      <c r="I104" s="6" t="s">
        <v>2846</v>
      </c>
      <c r="J104" s="6" t="s">
        <v>2847</v>
      </c>
      <c r="K104" s="6" t="s">
        <v>34</v>
      </c>
      <c r="L104" s="58" t="str">
        <f t="array" ref="L104">INDEX(publications!$A$1:$A$319, MATCH($B104, publications!$B$1:$B$319, 0))</f>
        <v>Thomas</v>
      </c>
    </row>
    <row r="105" spans="1:12" ht="13">
      <c r="A105" s="5" t="s">
        <v>2848</v>
      </c>
      <c r="B105" s="91" t="str">
        <f>VLOOKUP($A105,datasets!$A:$B,2,0)</f>
        <v>Verhoeven et al. 2013, Good Practice in Archaeological Diagnostics (BUHU8ZK4)</v>
      </c>
      <c r="C105" s="6" t="s">
        <v>2666</v>
      </c>
      <c r="D105" s="46" t="s">
        <v>2849</v>
      </c>
      <c r="E105" s="56" t="s">
        <v>2831</v>
      </c>
      <c r="F105" s="6" t="s">
        <v>164</v>
      </c>
      <c r="G105" s="6" t="s">
        <v>164</v>
      </c>
      <c r="H105" s="6" t="s">
        <v>164</v>
      </c>
      <c r="I105" s="6" t="s">
        <v>2850</v>
      </c>
      <c r="J105" s="6" t="s">
        <v>34</v>
      </c>
      <c r="K105" s="6" t="s">
        <v>34</v>
      </c>
      <c r="L105" s="58" t="str">
        <f t="array" ref="L105">INDEX(publications!$A$1:$A$319, MATCH($B105, publications!$B$1:$B$319, 0))</f>
        <v>Bob</v>
      </c>
    </row>
    <row r="106" spans="1:12" ht="13">
      <c r="A106" s="6" t="s">
        <v>2851</v>
      </c>
      <c r="B106" s="91" t="str">
        <f>VLOOKUP($A106,datasets!$A:$B,2,0)</f>
        <v>Del Soldato et al. 2018, Landslides (KB29BMY8)</v>
      </c>
      <c r="C106" s="6" t="s">
        <v>2666</v>
      </c>
      <c r="D106" s="46" t="s">
        <v>2744</v>
      </c>
      <c r="E106" s="56" t="s">
        <v>34</v>
      </c>
      <c r="F106" s="6" t="s">
        <v>164</v>
      </c>
      <c r="G106" s="6" t="s">
        <v>22</v>
      </c>
      <c r="H106" s="6" t="s">
        <v>164</v>
      </c>
      <c r="I106" s="6" t="s">
        <v>2852</v>
      </c>
      <c r="J106" s="6" t="s">
        <v>2853</v>
      </c>
      <c r="K106" s="6" t="s">
        <v>34</v>
      </c>
      <c r="L106" s="58" t="str">
        <f t="array" ref="L106">INDEX(publications!$A$1:$A$319, MATCH($B106, publications!$B$1:$B$319, 0))</f>
        <v>Thomas</v>
      </c>
    </row>
    <row r="107" spans="1:12" ht="13">
      <c r="A107" s="5" t="s">
        <v>2854</v>
      </c>
      <c r="B107" s="91" t="str">
        <f>VLOOKUP($A107,datasets!$A:$B,2,0)</f>
        <v>Del Soldato et al. 2018, Landslides (KB29BMY8)</v>
      </c>
      <c r="C107" s="6" t="s">
        <v>2666</v>
      </c>
      <c r="D107" s="46" t="s">
        <v>2744</v>
      </c>
      <c r="E107" s="56" t="s">
        <v>34</v>
      </c>
      <c r="F107" s="6" t="s">
        <v>164</v>
      </c>
      <c r="G107" s="6" t="s">
        <v>22</v>
      </c>
      <c r="H107" s="6" t="s">
        <v>164</v>
      </c>
      <c r="I107" s="6" t="s">
        <v>2852</v>
      </c>
      <c r="J107" s="6" t="s">
        <v>2853</v>
      </c>
      <c r="K107" s="6" t="s">
        <v>34</v>
      </c>
      <c r="L107" s="58" t="str">
        <f t="array" ref="L107">INDEX(publications!$A$1:$A$319, MATCH($B107, publications!$B$1:$B$319, 0))</f>
        <v>Thomas</v>
      </c>
    </row>
    <row r="108" spans="1:12" ht="13">
      <c r="A108" s="5" t="s">
        <v>2855</v>
      </c>
      <c r="B108" s="91" t="str">
        <f>VLOOKUP($A108,datasets!$A:$B,2,0)</f>
        <v>Del Soldato et al. 2018, Landslides (KB29BMY8)</v>
      </c>
      <c r="C108" s="6" t="s">
        <v>2666</v>
      </c>
      <c r="D108" s="46" t="s">
        <v>2744</v>
      </c>
      <c r="E108" s="56" t="s">
        <v>34</v>
      </c>
      <c r="F108" s="6" t="s">
        <v>164</v>
      </c>
      <c r="G108" s="6" t="s">
        <v>22</v>
      </c>
      <c r="H108" s="6" t="s">
        <v>164</v>
      </c>
      <c r="I108" s="6" t="s">
        <v>2852</v>
      </c>
      <c r="J108" s="6" t="s">
        <v>2853</v>
      </c>
      <c r="K108" s="6" t="s">
        <v>34</v>
      </c>
      <c r="L108" s="58" t="str">
        <f t="array" ref="L108">INDEX(publications!$A$1:$A$319, MATCH($B108, publications!$B$1:$B$319, 0))</f>
        <v>Thomas</v>
      </c>
    </row>
    <row r="109" spans="1:12" ht="13">
      <c r="A109" s="5" t="s">
        <v>2856</v>
      </c>
      <c r="B109" s="91" t="str">
        <f>VLOOKUP($A109,datasets!$A:$B,2,0)</f>
        <v>Del Soldato et al. 2018, Landslides (KB29BMY8)</v>
      </c>
      <c r="C109" s="6" t="s">
        <v>2666</v>
      </c>
      <c r="D109" s="46" t="s">
        <v>2744</v>
      </c>
      <c r="E109" s="56" t="s">
        <v>34</v>
      </c>
      <c r="F109" s="6" t="s">
        <v>164</v>
      </c>
      <c r="G109" s="6" t="s">
        <v>22</v>
      </c>
      <c r="H109" s="6" t="s">
        <v>164</v>
      </c>
      <c r="I109" s="6" t="s">
        <v>2852</v>
      </c>
      <c r="J109" s="6" t="s">
        <v>2853</v>
      </c>
      <c r="K109" s="6" t="s">
        <v>34</v>
      </c>
      <c r="L109" s="58" t="str">
        <f t="array" ref="L109">INDEX(publications!$A$1:$A$319, MATCH($B109, publications!$B$1:$B$319, 0))</f>
        <v>Thomas</v>
      </c>
    </row>
    <row r="110" spans="1:12" ht="13">
      <c r="A110" s="5" t="s">
        <v>2857</v>
      </c>
      <c r="B110" s="91" t="str">
        <f>VLOOKUP($A110,datasets!$A:$B,2,0)</f>
        <v>Del Soldato et al. 2018, Landslides (KB29BMY8)</v>
      </c>
      <c r="C110" s="6" t="s">
        <v>2666</v>
      </c>
      <c r="D110" s="46" t="s">
        <v>2744</v>
      </c>
      <c r="E110" s="56" t="s">
        <v>34</v>
      </c>
      <c r="F110" s="6" t="s">
        <v>164</v>
      </c>
      <c r="G110" s="6" t="s">
        <v>22</v>
      </c>
      <c r="H110" s="6" t="s">
        <v>164</v>
      </c>
      <c r="I110" s="6" t="s">
        <v>2852</v>
      </c>
      <c r="J110" s="6" t="s">
        <v>2853</v>
      </c>
      <c r="K110" s="6" t="s">
        <v>34</v>
      </c>
      <c r="L110" s="58" t="str">
        <f t="array" ref="L110">INDEX(publications!$A$1:$A$319, MATCH($B110, publications!$B$1:$B$319, 0))</f>
        <v>Thomas</v>
      </c>
    </row>
    <row r="111" spans="1:12" ht="13">
      <c r="A111" s="5" t="s">
        <v>2858</v>
      </c>
      <c r="B111" s="91" t="str">
        <f>VLOOKUP($A111,datasets!$A:$B,2,0)</f>
        <v>Del Soldato et al. 2018, Landslides (KB29BMY8)</v>
      </c>
      <c r="C111" s="6" t="s">
        <v>2666</v>
      </c>
      <c r="D111" s="46" t="s">
        <v>2744</v>
      </c>
      <c r="E111" s="56" t="s">
        <v>34</v>
      </c>
      <c r="F111" s="6" t="s">
        <v>164</v>
      </c>
      <c r="G111" s="6" t="s">
        <v>22</v>
      </c>
      <c r="H111" s="6" t="s">
        <v>164</v>
      </c>
      <c r="I111" s="6" t="s">
        <v>2852</v>
      </c>
      <c r="J111" s="6" t="s">
        <v>2853</v>
      </c>
      <c r="K111" s="6" t="s">
        <v>34</v>
      </c>
      <c r="L111" s="58" t="str">
        <f t="array" ref="L111">INDEX(publications!$A$1:$A$319, MATCH($B111, publications!$B$1:$B$319, 0))</f>
        <v>Thomas</v>
      </c>
    </row>
    <row r="112" spans="1:12" ht="13">
      <c r="A112" s="6" t="s">
        <v>2859</v>
      </c>
      <c r="B112" s="91" t="str">
        <f>VLOOKUP($A112,datasets!$A:$B,2,0)</f>
        <v>Derrien et al. 2015, Geophysical Research Letters (FW4KPDXH)</v>
      </c>
      <c r="C112" s="6" t="s">
        <v>2666</v>
      </c>
      <c r="D112" s="46" t="s">
        <v>2744</v>
      </c>
      <c r="E112" s="56" t="s">
        <v>34</v>
      </c>
      <c r="F112" s="6" t="s">
        <v>164</v>
      </c>
      <c r="G112" s="6" t="s">
        <v>22</v>
      </c>
      <c r="H112" s="6" t="s">
        <v>22</v>
      </c>
      <c r="I112" s="6" t="s">
        <v>34</v>
      </c>
      <c r="J112" s="6" t="s">
        <v>34</v>
      </c>
      <c r="K112" s="6" t="s">
        <v>34</v>
      </c>
      <c r="L112" s="58" t="str">
        <f t="array" ref="L112">INDEX(publications!$A$1:$A$319, MATCH($B112, publications!$B$1:$B$319, 0))</f>
        <v>Livia</v>
      </c>
    </row>
    <row r="113" spans="1:12" ht="13">
      <c r="A113" s="6" t="s">
        <v>2860</v>
      </c>
      <c r="B113" s="91" t="str">
        <f>VLOOKUP($A113,datasets!$A:$B,2,0)</f>
        <v>Derrien et al. 2015, Geophysical Research Letters (FW4KPDXH)</v>
      </c>
      <c r="C113" s="6" t="s">
        <v>2666</v>
      </c>
      <c r="D113" s="46" t="s">
        <v>2744</v>
      </c>
      <c r="E113" s="56" t="s">
        <v>34</v>
      </c>
      <c r="F113" s="6" t="s">
        <v>164</v>
      </c>
      <c r="G113" s="6" t="s">
        <v>22</v>
      </c>
      <c r="H113" s="6" t="s">
        <v>22</v>
      </c>
      <c r="I113" s="6" t="s">
        <v>34</v>
      </c>
      <c r="J113" s="6" t="s">
        <v>34</v>
      </c>
      <c r="K113" s="6" t="s">
        <v>34</v>
      </c>
      <c r="L113" s="58"/>
    </row>
    <row r="114" spans="1:12" ht="13">
      <c r="A114" s="6" t="s">
        <v>2861</v>
      </c>
      <c r="B114" s="91" t="str">
        <f>VLOOKUP($A114,datasets!$A:$B,2,0)</f>
        <v>Derrien et al. 2015, Geophysical Research Letters (FW4KPDXH)</v>
      </c>
      <c r="C114" s="6" t="s">
        <v>2666</v>
      </c>
      <c r="D114" s="46" t="s">
        <v>2744</v>
      </c>
      <c r="E114" s="56" t="s">
        <v>34</v>
      </c>
      <c r="F114" s="6" t="s">
        <v>164</v>
      </c>
      <c r="G114" s="6" t="s">
        <v>22</v>
      </c>
      <c r="H114" s="6" t="s">
        <v>22</v>
      </c>
      <c r="I114" s="6" t="s">
        <v>34</v>
      </c>
      <c r="J114" s="6" t="s">
        <v>34</v>
      </c>
      <c r="K114" s="6" t="s">
        <v>34</v>
      </c>
      <c r="L114" s="58"/>
    </row>
    <row r="115" spans="1:12" ht="13">
      <c r="A115" s="6" t="s">
        <v>2862</v>
      </c>
      <c r="B115" s="91" t="str">
        <f>VLOOKUP($A115,datasets!$A:$B,2,0)</f>
        <v>Derrien et al. 2015, Geophysical Research Letters (FW4KPDXH)</v>
      </c>
      <c r="C115" s="6" t="s">
        <v>2666</v>
      </c>
      <c r="D115" s="46" t="s">
        <v>2744</v>
      </c>
      <c r="E115" s="56" t="s">
        <v>34</v>
      </c>
      <c r="F115" s="6" t="s">
        <v>164</v>
      </c>
      <c r="G115" s="6" t="s">
        <v>22</v>
      </c>
      <c r="H115" s="6" t="s">
        <v>22</v>
      </c>
      <c r="I115" s="6" t="s">
        <v>34</v>
      </c>
      <c r="J115" s="6" t="s">
        <v>34</v>
      </c>
      <c r="K115" s="6" t="s">
        <v>34</v>
      </c>
      <c r="L115" s="58"/>
    </row>
    <row r="116" spans="1:12" ht="13">
      <c r="A116" s="6" t="s">
        <v>2863</v>
      </c>
      <c r="B116" s="91" t="str">
        <f>VLOOKUP($A116,datasets!$A:$B,2,0)</f>
        <v>Derrien et al. 2015, Geophysical Research Letters (FW4KPDXH)</v>
      </c>
      <c r="C116" s="6" t="s">
        <v>2666</v>
      </c>
      <c r="D116" s="46" t="s">
        <v>2744</v>
      </c>
      <c r="E116" s="56" t="s">
        <v>34</v>
      </c>
      <c r="F116" s="6" t="s">
        <v>164</v>
      </c>
      <c r="G116" s="6" t="s">
        <v>22</v>
      </c>
      <c r="H116" s="6" t="s">
        <v>22</v>
      </c>
      <c r="I116" s="6" t="s">
        <v>34</v>
      </c>
      <c r="J116" s="6" t="s">
        <v>34</v>
      </c>
      <c r="K116" s="6" t="s">
        <v>34</v>
      </c>
      <c r="L116" s="58"/>
    </row>
    <row r="117" spans="1:12" ht="13">
      <c r="A117" s="5" t="s">
        <v>2864</v>
      </c>
      <c r="B117" s="91" t="str">
        <f>VLOOKUP($A117,datasets!$A:$B,2,0)</f>
        <v>Feurer and Vinatier 2018, ISPRS Journal of Photogrammetry and Remote Sensing (4IQDTMM4)</v>
      </c>
      <c r="C117" s="6" t="s">
        <v>2722</v>
      </c>
      <c r="D117" s="46" t="s">
        <v>2744</v>
      </c>
      <c r="E117" s="56" t="s">
        <v>34</v>
      </c>
      <c r="F117" s="6" t="s">
        <v>164</v>
      </c>
      <c r="G117" s="6" t="s">
        <v>164</v>
      </c>
      <c r="H117" s="6" t="s">
        <v>164</v>
      </c>
      <c r="I117" s="6" t="s">
        <v>2865</v>
      </c>
      <c r="J117" s="6" t="s">
        <v>2866</v>
      </c>
      <c r="K117" s="6" t="s">
        <v>34</v>
      </c>
      <c r="L117" s="58" t="str">
        <f t="array" ref="L117">INDEX(publications!$A$1:$A$319, MATCH($B117, publications!$B$1:$B$319, 0))</f>
        <v>Anette</v>
      </c>
    </row>
    <row r="118" spans="1:12" ht="13">
      <c r="A118" s="6" t="s">
        <v>2867</v>
      </c>
      <c r="B118" s="91" t="str">
        <f>VLOOKUP($A118,datasets!$A:$B,2,0)</f>
        <v>Feurer and Vinatier 2018, ISPRS Journal of Photogrammetry and Remote Sensing (4IQDTMM4)</v>
      </c>
      <c r="C118" s="6" t="s">
        <v>2722</v>
      </c>
      <c r="D118" s="46" t="s">
        <v>2744</v>
      </c>
      <c r="E118" s="56" t="s">
        <v>34</v>
      </c>
      <c r="F118" s="6" t="s">
        <v>164</v>
      </c>
      <c r="G118" s="6" t="s">
        <v>164</v>
      </c>
      <c r="H118" s="6" t="s">
        <v>164</v>
      </c>
      <c r="I118" s="6" t="s">
        <v>2865</v>
      </c>
      <c r="J118" s="6" t="s">
        <v>2866</v>
      </c>
      <c r="K118" s="6" t="s">
        <v>34</v>
      </c>
      <c r="L118" s="58" t="str">
        <f t="array" ref="L118">INDEX(publications!$A$1:$A$319, MATCH($B118, publications!$B$1:$B$319, 0))</f>
        <v>Anette</v>
      </c>
    </row>
    <row r="119" spans="1:12" ht="13">
      <c r="A119" s="5" t="s">
        <v>2868</v>
      </c>
      <c r="B119" s="91" t="str">
        <f>VLOOKUP($A119,datasets!$A:$B,2,0)</f>
        <v>Feurer and Vinatier 2018, ISPRS Journal of Photogrammetry and Remote Sensing (4IQDTMM4)</v>
      </c>
      <c r="C119" s="6" t="s">
        <v>2722</v>
      </c>
      <c r="D119" s="46" t="s">
        <v>2744</v>
      </c>
      <c r="E119" s="56" t="s">
        <v>34</v>
      </c>
      <c r="F119" s="6" t="s">
        <v>164</v>
      </c>
      <c r="G119" s="6" t="s">
        <v>164</v>
      </c>
      <c r="H119" s="6" t="s">
        <v>164</v>
      </c>
      <c r="I119" s="6" t="s">
        <v>2865</v>
      </c>
      <c r="J119" s="6" t="s">
        <v>2866</v>
      </c>
      <c r="K119" s="6" t="s">
        <v>34</v>
      </c>
      <c r="L119" s="58" t="str">
        <f t="array" ref="L119">INDEX(publications!$A$1:$A$319, MATCH($B119, publications!$B$1:$B$319, 0))</f>
        <v>Anette</v>
      </c>
    </row>
    <row r="120" spans="1:12" ht="13">
      <c r="A120" s="6" t="s">
        <v>2869</v>
      </c>
      <c r="B120" s="91" t="str">
        <f>VLOOKUP($A120,datasets!$A:$B,2,0)</f>
        <v>Feurer and Vinatier 2018, ISPRS Journal of Photogrammetry and Remote Sensing (4IQDTMM4)</v>
      </c>
      <c r="C120" s="6" t="s">
        <v>2722</v>
      </c>
      <c r="D120" s="46" t="s">
        <v>2744</v>
      </c>
      <c r="E120" s="56" t="s">
        <v>34</v>
      </c>
      <c r="F120" s="6" t="s">
        <v>164</v>
      </c>
      <c r="G120" s="6" t="s">
        <v>164</v>
      </c>
      <c r="H120" s="6" t="s">
        <v>164</v>
      </c>
      <c r="I120" s="6" t="s">
        <v>2865</v>
      </c>
      <c r="J120" s="6" t="s">
        <v>2866</v>
      </c>
      <c r="K120" s="6" t="s">
        <v>34</v>
      </c>
      <c r="L120" s="58" t="str">
        <f t="array" ref="L120">INDEX(publications!$A$1:$A$319, MATCH($B120, publications!$B$1:$B$319, 0))</f>
        <v>Anette</v>
      </c>
    </row>
    <row r="121" spans="1:12" ht="13">
      <c r="A121" s="5" t="s">
        <v>2870</v>
      </c>
      <c r="B121" s="91" t="str">
        <f>VLOOKUP($A121,datasets!$A:$B,2,0)</f>
        <v>Gomez 2012, arXiv (87CUAK8B)</v>
      </c>
      <c r="C121" s="6" t="s">
        <v>2666</v>
      </c>
      <c r="D121" s="46" t="s">
        <v>2744</v>
      </c>
      <c r="E121" s="56" t="s">
        <v>34</v>
      </c>
      <c r="F121" s="6" t="s">
        <v>2328</v>
      </c>
      <c r="G121" s="6" t="s">
        <v>2328</v>
      </c>
      <c r="H121" s="6" t="s">
        <v>2328</v>
      </c>
      <c r="I121" s="6" t="s">
        <v>34</v>
      </c>
      <c r="J121" s="6" t="s">
        <v>34</v>
      </c>
      <c r="K121" s="6" t="s">
        <v>34</v>
      </c>
      <c r="L121" s="58" t="str">
        <f t="array" ref="L121">INDEX(publications!$A$1:$A$319, MATCH($B121, publications!$B$1:$B$319, 0))</f>
        <v>Anette</v>
      </c>
    </row>
    <row r="122" spans="1:12" ht="13">
      <c r="A122" s="6" t="s">
        <v>2871</v>
      </c>
      <c r="B122" s="91" t="str">
        <f>VLOOKUP($A122,datasets!$A:$B,2,0)</f>
        <v>Gomez 2012, arXiv (87CUAK8B)</v>
      </c>
      <c r="C122" s="6" t="s">
        <v>2666</v>
      </c>
      <c r="D122" s="46" t="s">
        <v>2744</v>
      </c>
      <c r="E122" s="56" t="s">
        <v>34</v>
      </c>
      <c r="F122" s="6" t="s">
        <v>2328</v>
      </c>
      <c r="G122" s="6" t="s">
        <v>2328</v>
      </c>
      <c r="H122" s="6" t="s">
        <v>2328</v>
      </c>
      <c r="I122" s="6" t="s">
        <v>34</v>
      </c>
      <c r="J122" s="6" t="s">
        <v>34</v>
      </c>
      <c r="K122" s="6" t="s">
        <v>34</v>
      </c>
      <c r="L122" s="58" t="str">
        <f t="array" ref="L122">INDEX(publications!$A$1:$A$319, MATCH($B122, publications!$B$1:$B$319, 0))</f>
        <v>Anette</v>
      </c>
    </row>
    <row r="123" spans="1:12" ht="13">
      <c r="A123" s="6" t="s">
        <v>2872</v>
      </c>
      <c r="B123" s="91" t="str">
        <f>VLOOKUP($A123,datasets!$A:$B,2,0)</f>
        <v>Gomez 2012, arXiv (87CUAK8B)</v>
      </c>
      <c r="C123" s="6" t="s">
        <v>2666</v>
      </c>
      <c r="D123" s="46" t="s">
        <v>2744</v>
      </c>
      <c r="E123" s="56" t="s">
        <v>34</v>
      </c>
      <c r="F123" s="6" t="s">
        <v>2328</v>
      </c>
      <c r="G123" s="6" t="s">
        <v>2328</v>
      </c>
      <c r="H123" s="6" t="s">
        <v>2328</v>
      </c>
      <c r="I123" s="6" t="s">
        <v>34</v>
      </c>
      <c r="J123" s="6" t="s">
        <v>34</v>
      </c>
      <c r="K123" s="6" t="s">
        <v>34</v>
      </c>
      <c r="L123" s="58" t="str">
        <f t="array" ref="L123">INDEX(publications!$A$1:$A$319, MATCH($B123, publications!$B$1:$B$319, 0))</f>
        <v>Anette</v>
      </c>
    </row>
    <row r="124" spans="1:12" ht="13">
      <c r="A124" s="5" t="s">
        <v>2873</v>
      </c>
      <c r="B124" s="91" t="str">
        <f>VLOOKUP($A124,datasets!$A:$B,2,0)</f>
        <v>Gomez et al. 2015, Geomorphology (96JUIQK7)</v>
      </c>
      <c r="C124" s="6" t="s">
        <v>2666</v>
      </c>
      <c r="D124" s="46" t="s">
        <v>2744</v>
      </c>
      <c r="E124" s="56" t="s">
        <v>34</v>
      </c>
      <c r="F124" s="6" t="s">
        <v>164</v>
      </c>
      <c r="G124" s="6" t="s">
        <v>22</v>
      </c>
      <c r="H124" s="6" t="s">
        <v>164</v>
      </c>
      <c r="I124" s="6" t="s">
        <v>2874</v>
      </c>
      <c r="J124" s="93" t="s">
        <v>2875</v>
      </c>
      <c r="K124" s="6" t="s">
        <v>34</v>
      </c>
      <c r="L124" s="58" t="str">
        <f t="array" ref="L124">INDEX(publications!$A$1:$A$319, MATCH($B124, publications!$B$1:$B$319, 0))</f>
        <v>Livia</v>
      </c>
    </row>
    <row r="125" spans="1:12" ht="13">
      <c r="A125" s="5" t="s">
        <v>2876</v>
      </c>
      <c r="B125" s="91" t="str">
        <f>VLOOKUP($A125,datasets!$A:$B,2,0)</f>
        <v>Gomez et al. 2015, Geomorphology (96JUIQK7)</v>
      </c>
      <c r="C125" s="6" t="s">
        <v>2666</v>
      </c>
      <c r="D125" s="46" t="s">
        <v>2744</v>
      </c>
      <c r="E125" s="56" t="s">
        <v>34</v>
      </c>
      <c r="F125" s="6" t="s">
        <v>164</v>
      </c>
      <c r="G125" s="6" t="s">
        <v>22</v>
      </c>
      <c r="H125" s="6" t="s">
        <v>164</v>
      </c>
      <c r="I125" s="6" t="s">
        <v>2874</v>
      </c>
      <c r="J125" s="93" t="s">
        <v>2875</v>
      </c>
      <c r="K125" s="6" t="s">
        <v>34</v>
      </c>
      <c r="L125" s="58" t="str">
        <f t="array" ref="L125">INDEX(publications!$A$1:$A$319, MATCH($B125, publications!$B$1:$B$319, 0))</f>
        <v>Livia</v>
      </c>
    </row>
    <row r="126" spans="1:12" ht="13">
      <c r="A126" s="5" t="s">
        <v>2877</v>
      </c>
      <c r="B126" s="91" t="str">
        <f>VLOOKUP($A126,datasets!$A:$B,2,0)</f>
        <v>Gomez et al. 2015, Geomorphology (96JUIQK7)</v>
      </c>
      <c r="C126" s="6" t="s">
        <v>2666</v>
      </c>
      <c r="D126" s="46" t="s">
        <v>2744</v>
      </c>
      <c r="E126" s="56" t="s">
        <v>34</v>
      </c>
      <c r="F126" s="6" t="s">
        <v>164</v>
      </c>
      <c r="G126" s="6" t="s">
        <v>22</v>
      </c>
      <c r="H126" s="6" t="s">
        <v>164</v>
      </c>
      <c r="I126" s="6" t="s">
        <v>2874</v>
      </c>
      <c r="J126" s="93" t="s">
        <v>2875</v>
      </c>
      <c r="K126" s="6" t="s">
        <v>34</v>
      </c>
      <c r="L126" s="58" t="str">
        <f t="array" ref="L126">INDEX(publications!$A$1:$A$319, MATCH($B126, publications!$B$1:$B$319, 0))</f>
        <v>Livia</v>
      </c>
    </row>
    <row r="127" spans="1:12" ht="13">
      <c r="A127" s="5" t="s">
        <v>2878</v>
      </c>
      <c r="B127" s="91" t="str">
        <f>VLOOKUP($A127,datasets!$A:$B,2,0)</f>
        <v>Gomez et al. 2015, Geomorphology (96JUIQK7)</v>
      </c>
      <c r="C127" s="6" t="s">
        <v>2666</v>
      </c>
      <c r="D127" s="46" t="s">
        <v>2744</v>
      </c>
      <c r="E127" s="56" t="s">
        <v>34</v>
      </c>
      <c r="F127" s="6" t="s">
        <v>164</v>
      </c>
      <c r="G127" s="6" t="s">
        <v>22</v>
      </c>
      <c r="H127" s="6" t="s">
        <v>164</v>
      </c>
      <c r="I127" s="6" t="s">
        <v>2874</v>
      </c>
      <c r="J127" s="93" t="s">
        <v>2875</v>
      </c>
      <c r="K127" s="6" t="s">
        <v>34</v>
      </c>
      <c r="L127" s="58" t="str">
        <f t="array" ref="L127">INDEX(publications!$A$1:$A$319, MATCH($B127, publications!$B$1:$B$319, 0))</f>
        <v>Livia</v>
      </c>
    </row>
    <row r="128" spans="1:12" ht="13">
      <c r="A128" s="5" t="s">
        <v>2879</v>
      </c>
      <c r="B128" s="91" t="str">
        <f>VLOOKUP($A128,datasets!$A:$B,2,0)</f>
        <v>Mölg et al. 2019, The Cryosphere (ZMXR5AJX)</v>
      </c>
      <c r="C128" s="6" t="s">
        <v>2666</v>
      </c>
      <c r="D128" s="46" t="s">
        <v>2880</v>
      </c>
      <c r="E128" s="56">
        <v>2016</v>
      </c>
      <c r="F128" s="6" t="s">
        <v>164</v>
      </c>
      <c r="G128" s="6" t="s">
        <v>22</v>
      </c>
      <c r="H128" s="6" t="s">
        <v>2328</v>
      </c>
      <c r="I128" s="6" t="s">
        <v>34</v>
      </c>
      <c r="J128" s="6" t="s">
        <v>2881</v>
      </c>
      <c r="K128" s="6" t="s">
        <v>1622</v>
      </c>
      <c r="L128" s="58" t="str">
        <f t="array" ref="L128">INDEX(publications!$A$1:$A$319, MATCH($B128, publications!$B$1:$B$319, 0))</f>
        <v>Anette</v>
      </c>
    </row>
    <row r="129" spans="1:12" ht="13">
      <c r="A129" s="6" t="s">
        <v>2882</v>
      </c>
      <c r="B129" s="91" t="str">
        <f>VLOOKUP($A129,datasets!$A:$B,2,0)</f>
        <v>Mölg et al. 2019, The Cryosphere (ZMXR5AJX)</v>
      </c>
      <c r="C129" s="6" t="s">
        <v>2666</v>
      </c>
      <c r="D129" s="46" t="s">
        <v>2880</v>
      </c>
      <c r="E129" s="56">
        <v>2016</v>
      </c>
      <c r="F129" s="6" t="s">
        <v>164</v>
      </c>
      <c r="G129" s="6" t="s">
        <v>22</v>
      </c>
      <c r="H129" s="6" t="s">
        <v>2328</v>
      </c>
      <c r="I129" s="6" t="s">
        <v>34</v>
      </c>
      <c r="J129" s="6" t="s">
        <v>2881</v>
      </c>
      <c r="K129" s="6" t="s">
        <v>1622</v>
      </c>
      <c r="L129" s="58" t="str">
        <f t="array" ref="L129">INDEX(publications!$A$1:$A$319, MATCH($B129, publications!$B$1:$B$319, 0))</f>
        <v>Anette</v>
      </c>
    </row>
    <row r="130" spans="1:12" ht="13">
      <c r="A130" s="5" t="s">
        <v>2883</v>
      </c>
      <c r="B130" s="91" t="str">
        <f>VLOOKUP($A130,datasets!$A:$B,2,0)</f>
        <v>Mölg et al. 2019, The Cryosphere (ZMXR5AJX)</v>
      </c>
      <c r="C130" s="6" t="s">
        <v>2666</v>
      </c>
      <c r="D130" s="46" t="s">
        <v>2880</v>
      </c>
      <c r="E130" s="56">
        <v>2016</v>
      </c>
      <c r="F130" s="6" t="s">
        <v>164</v>
      </c>
      <c r="G130" s="6" t="s">
        <v>22</v>
      </c>
      <c r="H130" s="6" t="s">
        <v>2328</v>
      </c>
      <c r="I130" s="6" t="s">
        <v>34</v>
      </c>
      <c r="J130" s="6" t="s">
        <v>2881</v>
      </c>
      <c r="K130" s="6" t="s">
        <v>1622</v>
      </c>
      <c r="L130" s="58" t="str">
        <f t="array" ref="L130">INDEX(publications!$A$1:$A$319, MATCH($B130, publications!$B$1:$B$319, 0))</f>
        <v>Anette</v>
      </c>
    </row>
    <row r="131" spans="1:12" ht="13">
      <c r="A131" s="6" t="s">
        <v>2884</v>
      </c>
      <c r="B131" s="91" t="str">
        <f>VLOOKUP($A131,datasets!$A:$B,2,0)</f>
        <v>Mölg et al. 2019, The Cryosphere (ZMXR5AJX)</v>
      </c>
      <c r="C131" s="6" t="s">
        <v>2666</v>
      </c>
      <c r="D131" s="46" t="s">
        <v>2880</v>
      </c>
      <c r="E131" s="56">
        <v>2016</v>
      </c>
      <c r="F131" s="6" t="s">
        <v>164</v>
      </c>
      <c r="G131" s="6" t="s">
        <v>22</v>
      </c>
      <c r="H131" s="6" t="s">
        <v>2328</v>
      </c>
      <c r="I131" s="6" t="s">
        <v>34</v>
      </c>
      <c r="J131" s="6" t="s">
        <v>2881</v>
      </c>
      <c r="K131" s="6" t="s">
        <v>1622</v>
      </c>
      <c r="L131" s="58" t="str">
        <f t="array" ref="L131">INDEX(publications!$A$1:$A$319, MATCH($B131, publications!$B$1:$B$319, 0))</f>
        <v>Anette</v>
      </c>
    </row>
    <row r="132" spans="1:12" ht="13">
      <c r="A132" s="5" t="s">
        <v>2885</v>
      </c>
      <c r="B132" s="91" t="str">
        <f>VLOOKUP($A132,datasets!$A:$B,2,0)</f>
        <v>Mölg et al. 2019, The Cryosphere (ZMXR5AJX)</v>
      </c>
      <c r="C132" s="6" t="s">
        <v>2666</v>
      </c>
      <c r="D132" s="46" t="s">
        <v>2880</v>
      </c>
      <c r="E132" s="56">
        <v>2016</v>
      </c>
      <c r="F132" s="6" t="s">
        <v>164</v>
      </c>
      <c r="G132" s="6" t="s">
        <v>22</v>
      </c>
      <c r="H132" s="6" t="s">
        <v>2328</v>
      </c>
      <c r="I132" s="6" t="s">
        <v>34</v>
      </c>
      <c r="J132" s="6" t="s">
        <v>2881</v>
      </c>
      <c r="K132" s="6" t="s">
        <v>1622</v>
      </c>
      <c r="L132" s="58" t="str">
        <f t="array" ref="L132">INDEX(publications!$A$1:$A$319, MATCH($B132, publications!$B$1:$B$319, 0))</f>
        <v>Anette</v>
      </c>
    </row>
    <row r="133" spans="1:12" ht="13">
      <c r="A133" s="6" t="s">
        <v>2886</v>
      </c>
      <c r="B133" s="91" t="str">
        <f>VLOOKUP($A133,datasets!$A:$B,2,0)</f>
        <v>Mölg et al. 2019, The Cryosphere (ZMXR5AJX)</v>
      </c>
      <c r="C133" s="6" t="s">
        <v>2666</v>
      </c>
      <c r="D133" s="46" t="s">
        <v>2880</v>
      </c>
      <c r="E133" s="56">
        <v>2016</v>
      </c>
      <c r="F133" s="6" t="s">
        <v>164</v>
      </c>
      <c r="G133" s="6" t="s">
        <v>22</v>
      </c>
      <c r="H133" s="6" t="s">
        <v>2328</v>
      </c>
      <c r="I133" s="6" t="s">
        <v>34</v>
      </c>
      <c r="J133" s="6" t="s">
        <v>2881</v>
      </c>
      <c r="K133" s="6" t="s">
        <v>1622</v>
      </c>
      <c r="L133" s="58" t="str">
        <f t="array" ref="L133">INDEX(publications!$A$1:$A$319, MATCH($B133, publications!$B$1:$B$319, 0))</f>
        <v>Anette</v>
      </c>
    </row>
    <row r="134" spans="1:12" ht="13">
      <c r="A134" s="5" t="s">
        <v>2887</v>
      </c>
      <c r="B134" s="91" t="str">
        <f>VLOOKUP($A134,datasets!$A:$B,2,0)</f>
        <v>Mölg et al. 2019, The Cryosphere (ZMXR5AJX)</v>
      </c>
      <c r="C134" s="6" t="s">
        <v>2666</v>
      </c>
      <c r="D134" s="46" t="s">
        <v>2880</v>
      </c>
      <c r="E134" s="56">
        <v>2016</v>
      </c>
      <c r="F134" s="6" t="s">
        <v>164</v>
      </c>
      <c r="G134" s="6" t="s">
        <v>22</v>
      </c>
      <c r="H134" s="6" t="s">
        <v>2328</v>
      </c>
      <c r="I134" s="6" t="s">
        <v>34</v>
      </c>
      <c r="J134" s="6" t="s">
        <v>2881</v>
      </c>
      <c r="K134" s="6" t="s">
        <v>1622</v>
      </c>
      <c r="L134" s="58" t="str">
        <f t="array" ref="L134">INDEX(publications!$A$1:$A$319, MATCH($B134, publications!$B$1:$B$319, 0))</f>
        <v>Anette</v>
      </c>
    </row>
    <row r="135" spans="1:12" ht="13">
      <c r="A135" s="6" t="s">
        <v>2888</v>
      </c>
      <c r="B135" s="91" t="str">
        <f>VLOOKUP($A135,datasets!$A:$B,2,0)</f>
        <v>Mölg et al. 2019, The Cryosphere (ZMXR5AJX)</v>
      </c>
      <c r="C135" s="6" t="s">
        <v>2666</v>
      </c>
      <c r="D135" s="46" t="s">
        <v>2880</v>
      </c>
      <c r="E135" s="56">
        <v>2016</v>
      </c>
      <c r="F135" s="6" t="s">
        <v>164</v>
      </c>
      <c r="G135" s="6" t="s">
        <v>22</v>
      </c>
      <c r="H135" s="6" t="s">
        <v>2328</v>
      </c>
      <c r="I135" s="6" t="s">
        <v>34</v>
      </c>
      <c r="J135" s="6" t="s">
        <v>2881</v>
      </c>
      <c r="K135" s="6" t="s">
        <v>1622</v>
      </c>
      <c r="L135" s="58" t="str">
        <f t="array" ref="L135">INDEX(publications!$A$1:$A$319, MATCH($B135, publications!$B$1:$B$319, 0))</f>
        <v>Anette</v>
      </c>
    </row>
    <row r="136" spans="1:12" ht="13">
      <c r="A136" s="5" t="s">
        <v>2889</v>
      </c>
      <c r="B136" s="91" t="str">
        <f>VLOOKUP($A136,datasets!$A:$B,2,0)</f>
        <v>Salach 2017, ISPRS - International Archives of the Photogrammetry, Remote Sensing and Spatial Information Sciences (LJ848PGR)</v>
      </c>
      <c r="C136" s="6" t="s">
        <v>2666</v>
      </c>
      <c r="D136" s="46" t="s">
        <v>2890</v>
      </c>
      <c r="E136" s="56" t="s">
        <v>2891</v>
      </c>
      <c r="F136" s="6" t="s">
        <v>164</v>
      </c>
      <c r="G136" s="6" t="s">
        <v>164</v>
      </c>
      <c r="H136" s="6" t="s">
        <v>164</v>
      </c>
      <c r="I136" s="6" t="s">
        <v>2892</v>
      </c>
      <c r="J136" s="6" t="s">
        <v>2893</v>
      </c>
      <c r="K136" s="6" t="s">
        <v>34</v>
      </c>
      <c r="L136" s="58" t="str">
        <f t="array" ref="L136">INDEX(publications!$A$1:$A$319, MATCH($B136, publications!$B$1:$B$319, 0))</f>
        <v>Anette</v>
      </c>
    </row>
    <row r="137" spans="1:12" ht="13">
      <c r="A137" s="5" t="s">
        <v>2894</v>
      </c>
      <c r="B137" s="91" t="str">
        <f>VLOOKUP($A137,datasets!$A:$B,2,0)</f>
        <v>Salach 2017, ISPRS - International Archives of the Photogrammetry, Remote Sensing and Spatial Information Sciences (LJ848PGR)</v>
      </c>
      <c r="C137" s="6" t="s">
        <v>2666</v>
      </c>
      <c r="D137" s="46" t="s">
        <v>2890</v>
      </c>
      <c r="E137" s="56" t="s">
        <v>2891</v>
      </c>
      <c r="F137" s="6" t="s">
        <v>164</v>
      </c>
      <c r="G137" s="6" t="s">
        <v>164</v>
      </c>
      <c r="H137" s="6" t="s">
        <v>164</v>
      </c>
      <c r="I137" s="6" t="s">
        <v>2892</v>
      </c>
      <c r="J137" s="6" t="s">
        <v>2893</v>
      </c>
      <c r="K137" s="6" t="s">
        <v>34</v>
      </c>
      <c r="L137" s="58" t="str">
        <f t="array" ref="L137">INDEX(publications!$A$1:$A$319, MATCH($B137, publications!$B$1:$B$319, 0))</f>
        <v>Anette</v>
      </c>
    </row>
    <row r="138" spans="1:12" ht="13">
      <c r="A138" s="5" t="s">
        <v>2895</v>
      </c>
      <c r="B138" s="91" t="str">
        <f>VLOOKUP($A138,datasets!$A:$B,2,0)</f>
        <v>Salach 2017, ISPRS - International Archives of the Photogrammetry, Remote Sensing and Spatial Information Sciences (LJ848PGR)</v>
      </c>
      <c r="C138" s="6" t="s">
        <v>2666</v>
      </c>
      <c r="D138" s="46" t="s">
        <v>2890</v>
      </c>
      <c r="E138" s="56" t="s">
        <v>2891</v>
      </c>
      <c r="F138" s="6" t="s">
        <v>164</v>
      </c>
      <c r="G138" s="6" t="s">
        <v>164</v>
      </c>
      <c r="H138" s="6" t="s">
        <v>164</v>
      </c>
      <c r="I138" s="6" t="s">
        <v>2892</v>
      </c>
      <c r="J138" s="6" t="s">
        <v>2893</v>
      </c>
      <c r="K138" s="6" t="s">
        <v>34</v>
      </c>
      <c r="L138" s="58" t="str">
        <f t="array" ref="L138">INDEX(publications!$A$1:$A$319, MATCH($B138, publications!$B$1:$B$319, 0))</f>
        <v>Anette</v>
      </c>
    </row>
    <row r="139" spans="1:12" ht="13">
      <c r="A139" s="5" t="s">
        <v>2896</v>
      </c>
      <c r="B139" s="91" t="str">
        <f>VLOOKUP($A139,datasets!$A:$B,2,0)</f>
        <v>Salach 2017, ISPRS - International Archives of the Photogrammetry, Remote Sensing and Spatial Information Sciences (LJ848PGR)</v>
      </c>
      <c r="C139" s="6" t="s">
        <v>2666</v>
      </c>
      <c r="D139" s="46" t="s">
        <v>2890</v>
      </c>
      <c r="E139" s="56" t="s">
        <v>2891</v>
      </c>
      <c r="F139" s="6" t="s">
        <v>164</v>
      </c>
      <c r="G139" s="6" t="s">
        <v>164</v>
      </c>
      <c r="H139" s="6" t="s">
        <v>164</v>
      </c>
      <c r="I139" s="6" t="s">
        <v>2892</v>
      </c>
      <c r="J139" s="6" t="s">
        <v>2893</v>
      </c>
      <c r="K139" s="6" t="s">
        <v>34</v>
      </c>
      <c r="L139" s="58" t="str">
        <f t="array" ref="L139">INDEX(publications!$A$1:$A$319, MATCH($B139, publications!$B$1:$B$319, 0))</f>
        <v>Anette</v>
      </c>
    </row>
    <row r="140" spans="1:12" ht="13">
      <c r="A140" s="5" t="s">
        <v>2897</v>
      </c>
      <c r="B140" s="91" t="str">
        <f>VLOOKUP($A140,datasets!$A:$B,2,0)</f>
        <v>Salach 2017, ISPRS - International Archives of the Photogrammetry, Remote Sensing and Spatial Information Sciences (LJ848PGR)</v>
      </c>
      <c r="C140" s="6" t="s">
        <v>2666</v>
      </c>
      <c r="D140" s="46" t="s">
        <v>2890</v>
      </c>
      <c r="E140" s="56" t="s">
        <v>2891</v>
      </c>
      <c r="F140" s="6" t="s">
        <v>164</v>
      </c>
      <c r="G140" s="6" t="s">
        <v>164</v>
      </c>
      <c r="H140" s="6" t="s">
        <v>164</v>
      </c>
      <c r="I140" s="6" t="s">
        <v>2892</v>
      </c>
      <c r="J140" s="6" t="s">
        <v>2893</v>
      </c>
      <c r="K140" s="6" t="s">
        <v>34</v>
      </c>
      <c r="L140" s="58" t="str">
        <f t="array" ref="L140">INDEX(publications!$A$1:$A$319, MATCH($B140, publications!$B$1:$B$319, 0))</f>
        <v>Anette</v>
      </c>
    </row>
    <row r="141" spans="1:12" ht="13">
      <c r="A141" s="5" t="s">
        <v>2898</v>
      </c>
      <c r="B141" s="91" t="str">
        <f>VLOOKUP($A141,datasets!$A:$B,2,0)</f>
        <v>Salach 2017, ISPRS - International Archives of the Photogrammetry, Remote Sensing and Spatial Information Sciences (LJ848PGR)</v>
      </c>
      <c r="C141" s="6" t="s">
        <v>2666</v>
      </c>
      <c r="D141" s="46" t="s">
        <v>2890</v>
      </c>
      <c r="E141" s="56" t="s">
        <v>2891</v>
      </c>
      <c r="F141" s="6" t="s">
        <v>164</v>
      </c>
      <c r="G141" s="6" t="s">
        <v>164</v>
      </c>
      <c r="H141" s="6" t="s">
        <v>164</v>
      </c>
      <c r="I141" s="6" t="s">
        <v>2892</v>
      </c>
      <c r="J141" s="6" t="s">
        <v>2893</v>
      </c>
      <c r="K141" s="6" t="s">
        <v>34</v>
      </c>
      <c r="L141" s="58" t="str">
        <f t="array" ref="L141">INDEX(publications!$A$1:$A$319, MATCH($B141, publications!$B$1:$B$319, 0))</f>
        <v>Anette</v>
      </c>
    </row>
    <row r="142" spans="1:12" ht="13">
      <c r="A142" s="5" t="s">
        <v>2899</v>
      </c>
      <c r="B142" s="91" t="str">
        <f>VLOOKUP($A142,datasets!$A:$B,2,0)</f>
        <v>Salach 2017, ISPRS - International Archives of the Photogrammetry, Remote Sensing and Spatial Information Sciences (LJ848PGR)</v>
      </c>
      <c r="C142" s="6" t="s">
        <v>2666</v>
      </c>
      <c r="D142" s="46" t="s">
        <v>2890</v>
      </c>
      <c r="E142" s="56" t="s">
        <v>2891</v>
      </c>
      <c r="F142" s="6" t="s">
        <v>164</v>
      </c>
      <c r="G142" s="6" t="s">
        <v>164</v>
      </c>
      <c r="H142" s="6" t="s">
        <v>164</v>
      </c>
      <c r="I142" s="6" t="s">
        <v>2892</v>
      </c>
      <c r="J142" s="6" t="s">
        <v>2893</v>
      </c>
      <c r="K142" s="6" t="s">
        <v>34</v>
      </c>
      <c r="L142" s="58" t="str">
        <f t="array" ref="L142">INDEX(publications!$A$1:$A$319, MATCH($B142, publications!$B$1:$B$319, 0))</f>
        <v>Anette</v>
      </c>
    </row>
    <row r="143" spans="1:12" ht="13">
      <c r="A143" s="46" t="s">
        <v>2900</v>
      </c>
      <c r="B143" s="91" t="str">
        <f>VLOOKUP($A143,datasets!$A:$B,2,0)</f>
        <v>Salach 2017, ISPRS - International Archives of the Photogrammetry, Remote Sensing and Spatial Information Sciences (LJ848PGR)</v>
      </c>
      <c r="C143" s="6" t="s">
        <v>2666</v>
      </c>
      <c r="D143" s="46" t="s">
        <v>2890</v>
      </c>
      <c r="E143" s="56" t="s">
        <v>2891</v>
      </c>
      <c r="F143" s="6" t="s">
        <v>164</v>
      </c>
      <c r="G143" s="6" t="s">
        <v>164</v>
      </c>
      <c r="H143" s="6" t="s">
        <v>164</v>
      </c>
      <c r="I143" s="6" t="s">
        <v>2892</v>
      </c>
      <c r="J143" s="6" t="s">
        <v>2893</v>
      </c>
      <c r="K143" s="6" t="s">
        <v>34</v>
      </c>
      <c r="L143" s="58" t="str">
        <f t="array" ref="L143">INDEX(publications!$A$1:$A$319, MATCH($B143, publications!$B$1:$B$319, 0))</f>
        <v>Anette</v>
      </c>
    </row>
    <row r="144" spans="1:12" ht="13">
      <c r="A144" s="5" t="s">
        <v>2901</v>
      </c>
      <c r="B144" s="91" t="str">
        <f>VLOOKUP($A144,datasets!$A:$B,2,0)</f>
        <v>Holmlund and Holmlund 2019, Geografiska Annaler: Series A, Physical Geography (LYMM9UQZ)</v>
      </c>
      <c r="C144" s="6" t="s">
        <v>2666</v>
      </c>
      <c r="D144" s="46" t="s">
        <v>2902</v>
      </c>
      <c r="E144" s="56" t="s">
        <v>34</v>
      </c>
      <c r="F144" s="6" t="s">
        <v>164</v>
      </c>
      <c r="G144" s="6" t="s">
        <v>164</v>
      </c>
      <c r="H144" s="6" t="s">
        <v>164</v>
      </c>
      <c r="I144" s="6" t="s">
        <v>2903</v>
      </c>
      <c r="J144" s="12" t="s">
        <v>2904</v>
      </c>
      <c r="K144" s="6" t="s">
        <v>1553</v>
      </c>
      <c r="L144" s="58" t="str">
        <f t="array" ref="L144">INDEX(publications!$A$1:$A$319, MATCH($B144, publications!$B$1:$B$319, 0))</f>
        <v>Livia</v>
      </c>
    </row>
    <row r="145" spans="1:12" ht="13">
      <c r="A145" s="5" t="s">
        <v>2905</v>
      </c>
      <c r="B145" s="91" t="str">
        <f>VLOOKUP($A145,datasets!$A:$B,2,0)</f>
        <v>Kavan 2020, Geografiska Annaler: Series A, Physical Geography (EYCHKICS)</v>
      </c>
      <c r="C145" s="6" t="s">
        <v>2666</v>
      </c>
      <c r="D145" s="46" t="s">
        <v>2902</v>
      </c>
      <c r="E145" s="56" t="s">
        <v>34</v>
      </c>
      <c r="F145" s="6" t="s">
        <v>164</v>
      </c>
      <c r="G145" s="6" t="s">
        <v>22</v>
      </c>
      <c r="H145" s="6" t="s">
        <v>2328</v>
      </c>
      <c r="I145" s="6" t="s">
        <v>34</v>
      </c>
      <c r="J145" s="6" t="s">
        <v>2732</v>
      </c>
      <c r="K145" s="6" t="s">
        <v>34</v>
      </c>
      <c r="L145" s="58" t="str">
        <f t="array" ref="L145">INDEX(publications!$A$1:$A$319, MATCH($B145, publications!$B$1:$B$319, 0))</f>
        <v>Livia</v>
      </c>
    </row>
    <row r="146" spans="1:12" ht="13">
      <c r="A146" s="5" t="s">
        <v>2906</v>
      </c>
      <c r="B146" s="91" t="str">
        <f>VLOOKUP($A146,datasets!$A:$B,2,0)</f>
        <v>Klimetzek et al. 2021, Remote Sensing (UHTXA8J6)</v>
      </c>
      <c r="C146" s="6" t="s">
        <v>2673</v>
      </c>
      <c r="D146" s="46" t="s">
        <v>2902</v>
      </c>
      <c r="E146" s="56" t="s">
        <v>34</v>
      </c>
      <c r="F146" s="6" t="s">
        <v>164</v>
      </c>
      <c r="G146" s="6" t="s">
        <v>22</v>
      </c>
      <c r="H146" s="6" t="s">
        <v>22</v>
      </c>
      <c r="I146" s="6" t="s">
        <v>2674</v>
      </c>
      <c r="J146" s="4" t="s">
        <v>2907</v>
      </c>
      <c r="K146" s="6" t="s">
        <v>1631</v>
      </c>
      <c r="L146" s="58" t="str">
        <f t="array" ref="L146">INDEX(publications!$A$1:$A$319, MATCH($B146, publications!$B$1:$B$319, 0))</f>
        <v>Amaury</v>
      </c>
    </row>
    <row r="147" spans="1:12" ht="13">
      <c r="A147" s="5" t="s">
        <v>2908</v>
      </c>
      <c r="B147" s="91" t="str">
        <f>VLOOKUP($A147,datasets!$A:$B,2,0)</f>
        <v>Lajoie et al. 2020, Earth and Space Science (E8CED4N3)</v>
      </c>
      <c r="C147" s="6" t="s">
        <v>2666</v>
      </c>
      <c r="D147" s="46" t="s">
        <v>2902</v>
      </c>
      <c r="E147" s="56" t="s">
        <v>34</v>
      </c>
      <c r="F147" s="6" t="s">
        <v>164</v>
      </c>
      <c r="G147" s="6" t="s">
        <v>22</v>
      </c>
      <c r="H147" s="6" t="s">
        <v>22</v>
      </c>
      <c r="I147" s="6" t="s">
        <v>34</v>
      </c>
      <c r="J147" s="6" t="s">
        <v>2909</v>
      </c>
      <c r="K147" s="6" t="s">
        <v>2910</v>
      </c>
      <c r="L147" s="58" t="str">
        <f t="array" ref="L147">INDEX(publications!$A$1:$A$319, MATCH($B147, publications!$B$1:$B$319, 0))</f>
        <v>Livia</v>
      </c>
    </row>
    <row r="148" spans="1:12" ht="13">
      <c r="A148" s="5" t="s">
        <v>2911</v>
      </c>
      <c r="B148" s="91" t="str">
        <f>VLOOKUP($A148,datasets!$A:$B,2,0)</f>
        <v>Grottoli et al. 2021, Remote Sensing (ISESFWSP)</v>
      </c>
      <c r="C148" s="6" t="s">
        <v>2673</v>
      </c>
      <c r="D148" s="46" t="s">
        <v>2902</v>
      </c>
      <c r="E148" s="56" t="s">
        <v>34</v>
      </c>
      <c r="F148" s="6" t="s">
        <v>164</v>
      </c>
      <c r="G148" s="6" t="s">
        <v>22</v>
      </c>
      <c r="H148" s="6" t="s">
        <v>164</v>
      </c>
      <c r="I148" s="6" t="s">
        <v>2912</v>
      </c>
      <c r="J148" s="6" t="s">
        <v>34</v>
      </c>
      <c r="K148" s="6" t="s">
        <v>34</v>
      </c>
      <c r="L148" s="58" t="str">
        <f t="array" ref="L148">INDEX(publications!$A$1:$A$319, MATCH($B148, publications!$B$1:$B$319, 0))</f>
        <v>Bob</v>
      </c>
    </row>
    <row r="149" spans="1:12" ht="13">
      <c r="A149" s="5" t="s">
        <v>2913</v>
      </c>
      <c r="B149" s="91" t="str">
        <f>VLOOKUP($A149,datasets!$A:$B,2,0)</f>
        <v>Dehecq et al. 2020, Frontiers in Earth Science (IWKSCW57)</v>
      </c>
      <c r="C149" s="6" t="s">
        <v>2914</v>
      </c>
      <c r="D149" s="46" t="s">
        <v>2915</v>
      </c>
      <c r="E149" s="56" t="s">
        <v>34</v>
      </c>
      <c r="F149" s="6" t="s">
        <v>22</v>
      </c>
      <c r="G149" s="6" t="s">
        <v>164</v>
      </c>
      <c r="H149" s="6" t="s">
        <v>164</v>
      </c>
      <c r="I149" s="6" t="s">
        <v>2916</v>
      </c>
      <c r="J149" s="6" t="s">
        <v>2917</v>
      </c>
      <c r="K149" s="6" t="s">
        <v>34</v>
      </c>
      <c r="L149" s="58" t="str">
        <f t="array" ref="L149">INDEX(publications!$A$1:$A$319, MATCH($B149, publications!$B$1:$B$319, 0))</f>
        <v>Amaury</v>
      </c>
    </row>
    <row r="150" spans="1:12" ht="13">
      <c r="A150" s="5" t="s">
        <v>2918</v>
      </c>
      <c r="B150" s="91" t="str">
        <f>VLOOKUP($A150,datasets!$A:$B,2,0)</f>
        <v>Lacroix et al. 2020, Nature Geoscience (K6I8E5QJ)</v>
      </c>
      <c r="C150" s="6" t="s">
        <v>2914</v>
      </c>
      <c r="D150" s="46" t="s">
        <v>2915</v>
      </c>
      <c r="E150" s="56" t="s">
        <v>34</v>
      </c>
      <c r="F150" s="6" t="s">
        <v>164</v>
      </c>
      <c r="G150" s="6" t="s">
        <v>164</v>
      </c>
      <c r="H150" s="6" t="s">
        <v>164</v>
      </c>
      <c r="I150" s="6" t="s">
        <v>2919</v>
      </c>
      <c r="J150" s="6" t="s">
        <v>2920</v>
      </c>
      <c r="K150" s="6" t="s">
        <v>1606</v>
      </c>
      <c r="L150" s="58" t="str">
        <f t="array" ref="L150">INDEX(publications!$A$1:$A$319, MATCH($B150, publications!$B$1:$B$319, 0))</f>
        <v>Melanie</v>
      </c>
    </row>
    <row r="151" spans="1:12" ht="13">
      <c r="A151" s="5" t="s">
        <v>2921</v>
      </c>
      <c r="B151" s="91" t="str">
        <f>VLOOKUP($A151,datasets!$A:$B,2,0)</f>
        <v>Pedersen et al. 2018, Geophysical Research Letters (AXLJGWNE)</v>
      </c>
      <c r="C151" s="6" t="s">
        <v>2914</v>
      </c>
      <c r="D151" s="46" t="s">
        <v>2922</v>
      </c>
      <c r="E151" s="56" t="s">
        <v>34</v>
      </c>
      <c r="F151" s="6" t="s">
        <v>164</v>
      </c>
      <c r="G151" s="6" t="s">
        <v>164</v>
      </c>
      <c r="H151" s="6" t="s">
        <v>22</v>
      </c>
      <c r="I151" s="6" t="s">
        <v>34</v>
      </c>
      <c r="J151" s="93" t="s">
        <v>2923</v>
      </c>
      <c r="K151" s="6" t="s">
        <v>1604</v>
      </c>
      <c r="L151" s="58" t="str">
        <f t="array" ref="L151">INDEX(publications!$A$1:$A$319, MATCH($B151, publications!$B$1:$B$319, 0))</f>
        <v>Livia</v>
      </c>
    </row>
    <row r="152" spans="1:12" ht="13">
      <c r="A152" s="5" t="s">
        <v>2924</v>
      </c>
      <c r="B152" s="91" t="str">
        <f>VLOOKUP($A152,datasets!$A:$B,2,0)</f>
        <v>Pedersen et al. 2018, Geophysical Research Letters (AXLJGWNE)</v>
      </c>
      <c r="C152" s="6" t="s">
        <v>2914</v>
      </c>
      <c r="D152" s="46" t="s">
        <v>2922</v>
      </c>
      <c r="E152" s="56" t="s">
        <v>34</v>
      </c>
      <c r="F152" s="6" t="s">
        <v>164</v>
      </c>
      <c r="G152" s="6" t="s">
        <v>164</v>
      </c>
      <c r="H152" s="6" t="s">
        <v>22</v>
      </c>
      <c r="I152" s="6" t="s">
        <v>34</v>
      </c>
      <c r="J152" s="93" t="s">
        <v>2923</v>
      </c>
      <c r="K152" s="6" t="s">
        <v>1604</v>
      </c>
      <c r="L152" s="58" t="str">
        <f t="array" ref="L152">INDEX(publications!$A$1:$A$319, MATCH($B152, publications!$B$1:$B$319, 0))</f>
        <v>Livia</v>
      </c>
    </row>
    <row r="153" spans="1:12" ht="13">
      <c r="A153" s="5" t="s">
        <v>2925</v>
      </c>
      <c r="B153" s="91" t="str">
        <f>VLOOKUP($A153,datasets!$A:$B,2,0)</f>
        <v>Pedersen et al. 2018, Geophysical Research Letters (AXLJGWNE)</v>
      </c>
      <c r="C153" s="6" t="s">
        <v>2914</v>
      </c>
      <c r="D153" s="46" t="s">
        <v>2922</v>
      </c>
      <c r="E153" s="56" t="s">
        <v>34</v>
      </c>
      <c r="F153" s="6" t="s">
        <v>164</v>
      </c>
      <c r="G153" s="6" t="s">
        <v>164</v>
      </c>
      <c r="H153" s="6" t="s">
        <v>22</v>
      </c>
      <c r="I153" s="6" t="s">
        <v>34</v>
      </c>
      <c r="J153" s="93" t="s">
        <v>2923</v>
      </c>
      <c r="K153" s="6" t="s">
        <v>1604</v>
      </c>
      <c r="L153" s="58" t="str">
        <f t="array" ref="L153">INDEX(publications!$A$1:$A$319, MATCH($B153, publications!$B$1:$B$319, 0))</f>
        <v>Livia</v>
      </c>
    </row>
    <row r="154" spans="1:12" ht="13">
      <c r="A154" s="5" t="s">
        <v>2926</v>
      </c>
      <c r="B154" s="91" t="str">
        <f>VLOOKUP($A154,datasets!$A:$B,2,0)</f>
        <v>Pedersen et al. 2018, Geophysical Research Letters (AXLJGWNE)</v>
      </c>
      <c r="C154" s="6" t="s">
        <v>2914</v>
      </c>
      <c r="D154" s="46" t="s">
        <v>2922</v>
      </c>
      <c r="E154" s="56" t="s">
        <v>34</v>
      </c>
      <c r="F154" s="6" t="s">
        <v>164</v>
      </c>
      <c r="G154" s="6" t="s">
        <v>164</v>
      </c>
      <c r="H154" s="6" t="s">
        <v>22</v>
      </c>
      <c r="I154" s="6" t="s">
        <v>34</v>
      </c>
      <c r="J154" s="93" t="s">
        <v>2923</v>
      </c>
      <c r="K154" s="6" t="s">
        <v>1604</v>
      </c>
      <c r="L154" s="58" t="str">
        <f t="array" ref="L154">INDEX(publications!$A$1:$A$319, MATCH($B154, publications!$B$1:$B$319, 0))</f>
        <v>Livia</v>
      </c>
    </row>
    <row r="155" spans="1:12" ht="13">
      <c r="A155" s="5" t="s">
        <v>2927</v>
      </c>
      <c r="B155" s="91" t="str">
        <f>VLOOKUP($A155,datasets!$A:$B,2,0)</f>
        <v>Pedersen et al. 2018, Geophysical Research Letters (AXLJGWNE)</v>
      </c>
      <c r="C155" s="6" t="s">
        <v>2914</v>
      </c>
      <c r="D155" s="46" t="s">
        <v>2922</v>
      </c>
      <c r="E155" s="56" t="s">
        <v>34</v>
      </c>
      <c r="F155" s="6" t="s">
        <v>164</v>
      </c>
      <c r="G155" s="6" t="s">
        <v>164</v>
      </c>
      <c r="H155" s="6" t="s">
        <v>22</v>
      </c>
      <c r="I155" s="6" t="s">
        <v>34</v>
      </c>
      <c r="J155" s="93" t="s">
        <v>2923</v>
      </c>
      <c r="K155" s="6" t="s">
        <v>1604</v>
      </c>
      <c r="L155" s="58" t="str">
        <f t="array" ref="L155">INDEX(publications!$A$1:$A$319, MATCH($B155, publications!$B$1:$B$319, 0))</f>
        <v>Livia</v>
      </c>
    </row>
    <row r="156" spans="1:12" ht="13">
      <c r="A156" s="5" t="s">
        <v>2928</v>
      </c>
      <c r="B156" s="91" t="str">
        <f>VLOOKUP($A156,datasets!$A:$B,2,0)</f>
        <v>Pedersen et al. 2018, Geophysical Research Letters (AXLJGWNE)</v>
      </c>
      <c r="C156" s="6" t="s">
        <v>2914</v>
      </c>
      <c r="D156" s="46" t="s">
        <v>2922</v>
      </c>
      <c r="E156" s="56" t="s">
        <v>34</v>
      </c>
      <c r="F156" s="6" t="s">
        <v>164</v>
      </c>
      <c r="G156" s="6" t="s">
        <v>164</v>
      </c>
      <c r="H156" s="6" t="s">
        <v>22</v>
      </c>
      <c r="I156" s="6" t="s">
        <v>34</v>
      </c>
      <c r="J156" s="93" t="s">
        <v>2923</v>
      </c>
      <c r="K156" s="6" t="s">
        <v>1604</v>
      </c>
      <c r="L156" s="58" t="str">
        <f t="array" ref="L156">INDEX(publications!$A$1:$A$319, MATCH($B156, publications!$B$1:$B$319, 0))</f>
        <v>Livia</v>
      </c>
    </row>
    <row r="157" spans="1:12" ht="13">
      <c r="A157" s="5" t="s">
        <v>2929</v>
      </c>
      <c r="B157" s="91" t="str">
        <f>VLOOKUP($A157,datasets!$A:$B,2,0)</f>
        <v>Bolch et al. 2017, The Cryosphere (UFU92EAC)</v>
      </c>
      <c r="C157" s="6" t="s">
        <v>2914</v>
      </c>
      <c r="D157" s="46" t="s">
        <v>2922</v>
      </c>
      <c r="E157" s="55">
        <v>2014</v>
      </c>
      <c r="F157" s="6" t="s">
        <v>164</v>
      </c>
      <c r="G157" s="6" t="s">
        <v>164</v>
      </c>
      <c r="H157" s="6" t="s">
        <v>164</v>
      </c>
      <c r="I157" s="6" t="s">
        <v>2930</v>
      </c>
      <c r="J157" s="6" t="s">
        <v>34</v>
      </c>
      <c r="K157" s="6" t="s">
        <v>34</v>
      </c>
      <c r="L157" s="58" t="str">
        <f t="array" ref="L157">INDEX(publications!$A$1:$A$319, MATCH($B157, publications!$B$1:$B$319, 0))</f>
        <v>Amaury</v>
      </c>
    </row>
    <row r="158" spans="1:12" ht="13">
      <c r="A158" s="6" t="s">
        <v>2931</v>
      </c>
      <c r="B158" s="91" t="str">
        <f>VLOOKUP($A158,datasets!$A:$B,2,0)</f>
        <v>Goerlich et al. 2017, Remote Sensing (TPNA7T79)</v>
      </c>
      <c r="C158" s="6" t="s">
        <v>2914</v>
      </c>
      <c r="D158" s="46" t="s">
        <v>2922</v>
      </c>
      <c r="E158" s="55">
        <v>2014</v>
      </c>
      <c r="F158" s="6" t="s">
        <v>164</v>
      </c>
      <c r="G158" s="6" t="s">
        <v>164</v>
      </c>
      <c r="H158" s="6" t="s">
        <v>164</v>
      </c>
      <c r="I158" s="6" t="s">
        <v>2930</v>
      </c>
      <c r="J158" s="6" t="s">
        <v>34</v>
      </c>
      <c r="K158" s="6" t="s">
        <v>34</v>
      </c>
      <c r="L158" s="58" t="str">
        <f t="array" ref="L158">INDEX(publications!$A$1:$A$319, MATCH($B158, publications!$B$1:$B$319, 0))</f>
        <v>Amaury</v>
      </c>
    </row>
    <row r="159" spans="1:12" ht="13">
      <c r="A159" s="5" t="s">
        <v>2932</v>
      </c>
      <c r="B159" s="91" t="str">
        <f>VLOOKUP($A159,datasets!$A:$B,2,0)</f>
        <v>Mölg and Bolch 2017, Remote Sensing (IFALXNZB)</v>
      </c>
      <c r="C159" s="6" t="s">
        <v>2914</v>
      </c>
      <c r="D159" s="94" t="s">
        <v>2933</v>
      </c>
      <c r="E159" s="95" t="s">
        <v>2934</v>
      </c>
      <c r="F159" s="6" t="s">
        <v>164</v>
      </c>
      <c r="G159" s="6" t="s">
        <v>2328</v>
      </c>
      <c r="H159" s="6" t="s">
        <v>22</v>
      </c>
      <c r="I159" s="6" t="s">
        <v>34</v>
      </c>
      <c r="J159" s="6" t="s">
        <v>2935</v>
      </c>
      <c r="K159" s="6" t="s">
        <v>34</v>
      </c>
      <c r="L159" s="58" t="str">
        <f t="array" ref="L159">INDEX(publications!$A$1:$A$319, MATCH($B159, publications!$B$1:$B$319, 0))</f>
        <v>Anette</v>
      </c>
    </row>
    <row r="160" spans="1:12" ht="13">
      <c r="A160" s="6" t="s">
        <v>2936</v>
      </c>
      <c r="B160" s="91" t="str">
        <f>VLOOKUP($A160,datasets!$A:$B,2,0)</f>
        <v>Mölg and Bolch 2017, Remote Sensing (IFALXNZB)</v>
      </c>
      <c r="C160" s="6" t="s">
        <v>2914</v>
      </c>
      <c r="D160" s="94" t="s">
        <v>2933</v>
      </c>
      <c r="E160" s="95" t="s">
        <v>2934</v>
      </c>
      <c r="F160" s="6" t="s">
        <v>164</v>
      </c>
      <c r="G160" s="6" t="s">
        <v>2328</v>
      </c>
      <c r="H160" s="6" t="s">
        <v>22</v>
      </c>
      <c r="I160" s="6" t="s">
        <v>34</v>
      </c>
      <c r="J160" s="6" t="s">
        <v>2935</v>
      </c>
      <c r="K160" s="6" t="s">
        <v>34</v>
      </c>
      <c r="L160" s="58" t="str">
        <f t="array" ref="L160">INDEX(publications!$A$1:$A$319, MATCH($B160, publications!$B$1:$B$319, 0))</f>
        <v>Anette</v>
      </c>
    </row>
    <row r="161" spans="1:12" ht="13">
      <c r="A161" s="5" t="s">
        <v>2937</v>
      </c>
      <c r="B161" s="91" t="str">
        <f>VLOOKUP($A161,datasets!$A:$B,2,0)</f>
        <v>Mölg and Bolch 2017, Remote Sensing (IFALXNZB)</v>
      </c>
      <c r="C161" s="6" t="s">
        <v>2914</v>
      </c>
      <c r="D161" s="94" t="s">
        <v>2933</v>
      </c>
      <c r="E161" s="95" t="s">
        <v>2934</v>
      </c>
      <c r="F161" s="6" t="s">
        <v>164</v>
      </c>
      <c r="G161" s="6" t="s">
        <v>2328</v>
      </c>
      <c r="H161" s="6" t="s">
        <v>22</v>
      </c>
      <c r="I161" s="6" t="s">
        <v>34</v>
      </c>
      <c r="J161" s="6" t="s">
        <v>2935</v>
      </c>
      <c r="K161" s="6" t="s">
        <v>34</v>
      </c>
      <c r="L161" s="58" t="str">
        <f t="array" ref="L161">INDEX(publications!$A$1:$A$319, MATCH($B161, publications!$B$1:$B$319, 0))</f>
        <v>Anette</v>
      </c>
    </row>
    <row r="162" spans="1:12" ht="13">
      <c r="A162" s="6" t="s">
        <v>2938</v>
      </c>
      <c r="B162" s="91" t="str">
        <f>VLOOKUP($A162,datasets!$A:$B,2,0)</f>
        <v>Mölg and Bolch 2017, Remote Sensing (IFALXNZB)</v>
      </c>
      <c r="C162" s="6" t="s">
        <v>2914</v>
      </c>
      <c r="D162" s="94" t="s">
        <v>2933</v>
      </c>
      <c r="E162" s="95" t="s">
        <v>2934</v>
      </c>
      <c r="F162" s="6" t="s">
        <v>164</v>
      </c>
      <c r="G162" s="6" t="s">
        <v>2328</v>
      </c>
      <c r="H162" s="6" t="s">
        <v>22</v>
      </c>
      <c r="I162" s="6" t="s">
        <v>34</v>
      </c>
      <c r="J162" s="6" t="s">
        <v>2935</v>
      </c>
      <c r="K162" s="6" t="s">
        <v>34</v>
      </c>
      <c r="L162" s="58" t="str">
        <f t="array" ref="L162">INDEX(publications!$A$1:$A$319, MATCH($B162, publications!$B$1:$B$319, 0))</f>
        <v>Anette</v>
      </c>
    </row>
    <row r="163" spans="1:12" ht="13">
      <c r="A163" s="5" t="s">
        <v>2939</v>
      </c>
      <c r="B163" s="91" t="str">
        <f>VLOOKUP($A163,datasets!$A:$B,2,0)</f>
        <v>Mölg and Bolch 2017, Remote Sensing (IFALXNZB)</v>
      </c>
      <c r="C163" s="6" t="s">
        <v>2914</v>
      </c>
      <c r="D163" s="94" t="s">
        <v>2933</v>
      </c>
      <c r="E163" s="95" t="s">
        <v>2934</v>
      </c>
      <c r="F163" s="6" t="s">
        <v>164</v>
      </c>
      <c r="G163" s="6" t="s">
        <v>2328</v>
      </c>
      <c r="H163" s="6" t="s">
        <v>22</v>
      </c>
      <c r="I163" s="6" t="s">
        <v>34</v>
      </c>
      <c r="J163" s="6" t="s">
        <v>2935</v>
      </c>
      <c r="K163" s="6" t="s">
        <v>34</v>
      </c>
      <c r="L163" s="58" t="str">
        <f t="array" ref="L163">INDEX(publications!$A$1:$A$319, MATCH($B163, publications!$B$1:$B$319, 0))</f>
        <v>Anette</v>
      </c>
    </row>
    <row r="164" spans="1:12" ht="13">
      <c r="A164" s="6" t="s">
        <v>2940</v>
      </c>
      <c r="B164" s="91" t="str">
        <f>VLOOKUP($A164,datasets!$A:$B,2,0)</f>
        <v>Mölg and Bolch 2017, Remote Sensing (IFALXNZB)</v>
      </c>
      <c r="C164" s="6" t="s">
        <v>2914</v>
      </c>
      <c r="D164" s="94" t="s">
        <v>2933</v>
      </c>
      <c r="E164" s="95" t="s">
        <v>2934</v>
      </c>
      <c r="F164" s="6" t="s">
        <v>164</v>
      </c>
      <c r="G164" s="6" t="s">
        <v>2328</v>
      </c>
      <c r="H164" s="6" t="s">
        <v>22</v>
      </c>
      <c r="I164" s="6" t="s">
        <v>34</v>
      </c>
      <c r="J164" s="6" t="s">
        <v>2935</v>
      </c>
      <c r="K164" s="6" t="s">
        <v>34</v>
      </c>
      <c r="L164" s="58" t="str">
        <f t="array" ref="L164">INDEX(publications!$A$1:$A$319, MATCH($B164, publications!$B$1:$B$319, 0))</f>
        <v>Anette</v>
      </c>
    </row>
    <row r="165" spans="1:12" ht="13">
      <c r="A165" s="5" t="s">
        <v>2941</v>
      </c>
      <c r="B165" s="91" t="str">
        <f>VLOOKUP($A165,datasets!$A:$B,2,0)</f>
        <v>Mölg and Bolch 2017, Remote Sensing (IFALXNZB)</v>
      </c>
      <c r="C165" s="6" t="s">
        <v>2914</v>
      </c>
      <c r="D165" s="94" t="s">
        <v>2933</v>
      </c>
      <c r="E165" s="95" t="s">
        <v>2934</v>
      </c>
      <c r="F165" s="6" t="s">
        <v>164</v>
      </c>
      <c r="G165" s="6" t="s">
        <v>2328</v>
      </c>
      <c r="H165" s="6" t="s">
        <v>22</v>
      </c>
      <c r="I165" s="6" t="s">
        <v>34</v>
      </c>
      <c r="J165" s="6" t="s">
        <v>2935</v>
      </c>
      <c r="K165" s="6" t="s">
        <v>34</v>
      </c>
      <c r="L165" s="58" t="str">
        <f t="array" ref="L165">INDEX(publications!$A$1:$A$319, MATCH($B165, publications!$B$1:$B$319, 0))</f>
        <v>Anette</v>
      </c>
    </row>
    <row r="166" spans="1:12" ht="13">
      <c r="A166" s="6" t="s">
        <v>2942</v>
      </c>
      <c r="B166" s="91" t="str">
        <f>VLOOKUP($A166,datasets!$A:$B,2,0)</f>
        <v>Mölg and Bolch 2017, Remote Sensing (IFALXNZB)</v>
      </c>
      <c r="C166" s="6" t="s">
        <v>2914</v>
      </c>
      <c r="D166" s="94" t="s">
        <v>2933</v>
      </c>
      <c r="E166" s="95" t="s">
        <v>2934</v>
      </c>
      <c r="F166" s="6" t="s">
        <v>164</v>
      </c>
      <c r="G166" s="6" t="s">
        <v>2328</v>
      </c>
      <c r="H166" s="6" t="s">
        <v>22</v>
      </c>
      <c r="I166" s="6" t="s">
        <v>34</v>
      </c>
      <c r="J166" s="6" t="s">
        <v>2935</v>
      </c>
      <c r="K166" s="6" t="s">
        <v>34</v>
      </c>
      <c r="L166" s="58" t="str">
        <f t="array" ref="L166">INDEX(publications!$A$1:$A$319, MATCH($B166, publications!$B$1:$B$319, 0))</f>
        <v>Anette</v>
      </c>
    </row>
    <row r="167" spans="1:12" ht="13">
      <c r="A167" s="5" t="s">
        <v>2943</v>
      </c>
      <c r="B167" s="91" t="str">
        <f>VLOOKUP($A167,datasets!$A:$B,2,0)</f>
        <v>Lu et al. 2021, Remote Sensing of Environment (5W2H2P54)</v>
      </c>
      <c r="C167" s="6" t="s">
        <v>2914</v>
      </c>
      <c r="D167" s="46" t="s">
        <v>2944</v>
      </c>
      <c r="E167" s="56" t="s">
        <v>34</v>
      </c>
      <c r="F167" s="6" t="s">
        <v>164</v>
      </c>
      <c r="G167" s="6" t="s">
        <v>164</v>
      </c>
      <c r="H167" s="6" t="s">
        <v>22</v>
      </c>
      <c r="I167" s="6" t="s">
        <v>34</v>
      </c>
      <c r="J167" s="6" t="s">
        <v>2945</v>
      </c>
      <c r="K167" s="6" t="s">
        <v>34</v>
      </c>
      <c r="L167" s="58" t="str">
        <f t="array" ref="L167">INDEX(publications!$A$1:$A$319, MATCH($B167, publications!$B$1:$B$319, 0))</f>
        <v>Bob</v>
      </c>
    </row>
    <row r="168" spans="1:12" ht="13">
      <c r="A168" s="5" t="s">
        <v>2946</v>
      </c>
      <c r="B168" s="91" t="str">
        <f>VLOOKUP($A168,datasets!$A:$B,2,0)</f>
        <v>Pellicciotti et al. 2015, Journal of Glaciology (I497FPR3)</v>
      </c>
      <c r="C168" s="6" t="s">
        <v>2914</v>
      </c>
      <c r="D168" s="46" t="s">
        <v>2944</v>
      </c>
      <c r="E168" s="56">
        <v>9.1999999999999993</v>
      </c>
      <c r="F168" s="6" t="s">
        <v>164</v>
      </c>
      <c r="G168" s="6" t="s">
        <v>164</v>
      </c>
      <c r="H168" s="6" t="s">
        <v>164</v>
      </c>
      <c r="I168" s="6" t="s">
        <v>34</v>
      </c>
      <c r="J168" s="6" t="s">
        <v>2947</v>
      </c>
      <c r="K168" s="6" t="s">
        <v>34</v>
      </c>
      <c r="L168" s="58" t="str">
        <f t="array" ref="L168">INDEX(publications!$A$1:$A$319, MATCH($B168, publications!$B$1:$B$319, 0))</f>
        <v>Amaury</v>
      </c>
    </row>
    <row r="169" spans="1:12" ht="13">
      <c r="A169" s="5" t="s">
        <v>2948</v>
      </c>
      <c r="B169" s="91" t="str">
        <f>VLOOKUP($A169,datasets!$A:$B,2,0)</f>
        <v>Aguilar et al. 2013, The Photogrammetric Record (Q3DHRVLE)</v>
      </c>
      <c r="C169" s="6" t="s">
        <v>2914</v>
      </c>
      <c r="D169" s="46" t="s">
        <v>2944</v>
      </c>
      <c r="E169" s="56">
        <v>9.1</v>
      </c>
      <c r="F169" s="6" t="s">
        <v>164</v>
      </c>
      <c r="G169" s="6" t="s">
        <v>164</v>
      </c>
      <c r="H169" s="6" t="s">
        <v>22</v>
      </c>
      <c r="I169" s="6" t="s">
        <v>2949</v>
      </c>
      <c r="J169" s="6" t="s">
        <v>2950</v>
      </c>
      <c r="K169" s="56" t="s">
        <v>34</v>
      </c>
      <c r="L169" s="58" t="str">
        <f t="array" ref="L169">INDEX(publications!$A$1:$A$319, MATCH($B169, publications!$B$1:$B$319, 0))</f>
        <v>Livia</v>
      </c>
    </row>
    <row r="170" spans="1:12" ht="13">
      <c r="A170" s="5" t="s">
        <v>2951</v>
      </c>
      <c r="B170" s="91" t="str">
        <f>VLOOKUP($A170,datasets!$A:$B,2,0)</f>
        <v>Aguilar et al. 2013, The Photogrammetric Record (Q3DHRVLE)</v>
      </c>
      <c r="C170" s="6" t="s">
        <v>2914</v>
      </c>
      <c r="D170" s="46" t="s">
        <v>2944</v>
      </c>
      <c r="E170" s="56">
        <v>9.1</v>
      </c>
      <c r="F170" s="6" t="s">
        <v>164</v>
      </c>
      <c r="G170" s="6" t="s">
        <v>164</v>
      </c>
      <c r="H170" s="6" t="s">
        <v>22</v>
      </c>
      <c r="I170" s="6" t="s">
        <v>2949</v>
      </c>
      <c r="J170" s="6" t="s">
        <v>2950</v>
      </c>
      <c r="K170" s="56" t="s">
        <v>34</v>
      </c>
      <c r="L170" s="58" t="str">
        <f t="array" ref="L170">INDEX(publications!$A$1:$A$319, MATCH($B170, publications!$B$1:$B$319, 0))</f>
        <v>Livia</v>
      </c>
    </row>
    <row r="171" spans="1:12" ht="13">
      <c r="A171" s="5" t="s">
        <v>2952</v>
      </c>
      <c r="B171" s="91" t="str">
        <f>VLOOKUP($A171,datasets!$A:$B,2,0)</f>
        <v>Berveglieri et al. 2016, IEEE Journal of Selected Topics in Applied Earth Observations and Remote Sensing (7BFYB2XH)</v>
      </c>
      <c r="C171" s="6" t="s">
        <v>2914</v>
      </c>
      <c r="D171" s="46" t="s">
        <v>2944</v>
      </c>
      <c r="E171" s="56">
        <v>2015</v>
      </c>
      <c r="F171" s="6" t="s">
        <v>164</v>
      </c>
      <c r="G171" s="6" t="s">
        <v>22</v>
      </c>
      <c r="H171" s="6" t="s">
        <v>164</v>
      </c>
      <c r="I171" s="96" t="s">
        <v>2953</v>
      </c>
      <c r="J171" s="93" t="s">
        <v>2954</v>
      </c>
      <c r="K171" s="6" t="s">
        <v>34</v>
      </c>
      <c r="L171" s="58" t="str">
        <f t="array" ref="L171">INDEX(publications!$A$1:$A$319, MATCH($B171, publications!$B$1:$B$319, 0))</f>
        <v>Livia</v>
      </c>
    </row>
    <row r="172" spans="1:12" ht="13">
      <c r="A172" s="5" t="s">
        <v>2955</v>
      </c>
      <c r="B172" s="91" t="str">
        <f>VLOOKUP($A172,datasets!$A:$B,2,0)</f>
        <v>Berveglieri et al. 2018, ISPRS Journal of Photogrammetry and Remote Sensing (89YP4S4S)</v>
      </c>
      <c r="C172" s="6" t="s">
        <v>2914</v>
      </c>
      <c r="D172" s="46" t="s">
        <v>2944</v>
      </c>
      <c r="E172" s="56">
        <v>2015</v>
      </c>
      <c r="F172" s="6" t="s">
        <v>164</v>
      </c>
      <c r="G172" s="6" t="s">
        <v>22</v>
      </c>
      <c r="H172" s="6" t="s">
        <v>164</v>
      </c>
      <c r="I172" s="96" t="s">
        <v>2953</v>
      </c>
      <c r="J172" s="6" t="s">
        <v>34</v>
      </c>
      <c r="K172" s="6" t="s">
        <v>1437</v>
      </c>
      <c r="L172" s="58" t="str">
        <f t="array" ref="L172">INDEX(publications!$A$1:$A$319, MATCH($B172, publications!$B$1:$B$319, 0))</f>
        <v>Livia</v>
      </c>
    </row>
    <row r="173" spans="1:12" ht="13">
      <c r="A173" s="5" t="s">
        <v>2956</v>
      </c>
      <c r="B173" s="91" t="str">
        <f>VLOOKUP($A173,datasets!$A:$B,2,0)</f>
        <v>Berveglieri et al. 2018, ISPRS Journal of Photogrammetry and Remote Sensing (89YP4S4S)</v>
      </c>
      <c r="C173" s="6" t="s">
        <v>2914</v>
      </c>
      <c r="D173" s="46" t="s">
        <v>2944</v>
      </c>
      <c r="E173" s="56">
        <v>2015</v>
      </c>
      <c r="F173" s="6" t="s">
        <v>164</v>
      </c>
      <c r="G173" s="6" t="s">
        <v>22</v>
      </c>
      <c r="H173" s="6" t="s">
        <v>164</v>
      </c>
      <c r="I173" s="96" t="s">
        <v>2953</v>
      </c>
      <c r="J173" s="6" t="s">
        <v>34</v>
      </c>
      <c r="K173" s="6" t="s">
        <v>1437</v>
      </c>
      <c r="L173" s="58" t="str">
        <f t="array" ref="L173">INDEX(publications!$A$1:$A$319, MATCH($B173, publications!$B$1:$B$319, 0))</f>
        <v>Livia</v>
      </c>
    </row>
    <row r="174" spans="1:12" ht="13">
      <c r="A174" s="5" t="s">
        <v>2957</v>
      </c>
      <c r="B174" s="91" t="str">
        <f>VLOOKUP($A174,datasets!$A:$B,2,0)</f>
        <v>Bhattacharya et al. 2018, 2018 4th International Conference on Recent Advances in Information Technology (RAIT) (2HQXTLS6)</v>
      </c>
      <c r="C174" s="6" t="s">
        <v>2914</v>
      </c>
      <c r="D174" s="46" t="s">
        <v>2944</v>
      </c>
      <c r="E174" s="56">
        <v>2014</v>
      </c>
      <c r="F174" s="6" t="s">
        <v>164</v>
      </c>
      <c r="G174" s="6" t="s">
        <v>22</v>
      </c>
      <c r="H174" s="6" t="s">
        <v>164</v>
      </c>
      <c r="I174" s="6" t="s">
        <v>2958</v>
      </c>
      <c r="J174" s="6" t="s">
        <v>2959</v>
      </c>
      <c r="K174" s="6" t="s">
        <v>34</v>
      </c>
      <c r="L174" s="58" t="str">
        <f t="array" ref="L174">INDEX(publications!$A$1:$A$319, MATCH($B174, publications!$B$1:$B$319, 0))</f>
        <v>Bob</v>
      </c>
    </row>
    <row r="175" spans="1:12" ht="13">
      <c r="A175" s="5" t="s">
        <v>2960</v>
      </c>
      <c r="B175" s="91" t="str">
        <f>VLOOKUP($A175,datasets!$A:$B,2,0)</f>
        <v>Bitelli and Girelli 2009, Journal of Cultural Heritage (U5IZQNWE)</v>
      </c>
      <c r="C175" s="6" t="s">
        <v>2914</v>
      </c>
      <c r="D175" s="46" t="s">
        <v>2944</v>
      </c>
      <c r="E175" s="56">
        <v>9.3000000000000007</v>
      </c>
      <c r="F175" s="6" t="s">
        <v>164</v>
      </c>
      <c r="G175" s="6" t="s">
        <v>22</v>
      </c>
      <c r="H175" s="6" t="s">
        <v>164</v>
      </c>
      <c r="I175" s="6" t="s">
        <v>2961</v>
      </c>
      <c r="J175" s="6" t="s">
        <v>2962</v>
      </c>
      <c r="K175" s="6" t="s">
        <v>34</v>
      </c>
      <c r="L175" s="58" t="str">
        <f t="array" ref="L175">INDEX(publications!$A$1:$A$319, MATCH($B175, publications!$B$1:$B$319, 0))</f>
        <v>Bob</v>
      </c>
    </row>
    <row r="176" spans="1:12" ht="13">
      <c r="A176" s="5" t="s">
        <v>2963</v>
      </c>
      <c r="B176" s="91" t="str">
        <f>VLOOKUP($A176,datasets!$A:$B,2,0)</f>
        <v>Bolch et al. 2011, The Cryosphere (D5BPHY87)</v>
      </c>
      <c r="C176" s="6" t="s">
        <v>2914</v>
      </c>
      <c r="D176" s="46" t="s">
        <v>2944</v>
      </c>
      <c r="E176" s="56">
        <v>9.1</v>
      </c>
      <c r="F176" s="6" t="s">
        <v>164</v>
      </c>
      <c r="G176" s="6" t="s">
        <v>2328</v>
      </c>
      <c r="H176" s="6" t="s">
        <v>2328</v>
      </c>
      <c r="I176" s="6" t="s">
        <v>34</v>
      </c>
      <c r="J176" s="6" t="s">
        <v>2964</v>
      </c>
      <c r="K176" s="6" t="s">
        <v>34</v>
      </c>
      <c r="L176" s="58" t="str">
        <f t="array" ref="L176">INDEX(publications!$A$1:$A$319, MATCH($B176, publications!$B$1:$B$319, 0))</f>
        <v>Amaury</v>
      </c>
    </row>
    <row r="177" spans="1:12" ht="13">
      <c r="A177" s="5" t="s">
        <v>2965</v>
      </c>
      <c r="B177" s="91" t="str">
        <f>VLOOKUP($A177,datasets!$A:$B,2,0)</f>
        <v>Cardenal et al. 2006, Proceedings of the Spatial Accuracy 2006 (ANVHQVC3)</v>
      </c>
      <c r="C177" s="6" t="s">
        <v>2914</v>
      </c>
      <c r="D177" s="46" t="s">
        <v>2944</v>
      </c>
      <c r="E177" s="56" t="s">
        <v>34</v>
      </c>
      <c r="F177" s="6" t="s">
        <v>164</v>
      </c>
      <c r="G177" s="6" t="s">
        <v>2328</v>
      </c>
      <c r="H177" s="6" t="s">
        <v>2328</v>
      </c>
      <c r="I177" s="6" t="s">
        <v>34</v>
      </c>
      <c r="J177" s="6" t="s">
        <v>34</v>
      </c>
      <c r="K177" s="6" t="s">
        <v>34</v>
      </c>
      <c r="L177" s="58" t="str">
        <f t="array" ref="L177">INDEX(publications!$A$1:$A$319, MATCH($B177, publications!$B$1:$B$319, 0))</f>
        <v>Livia</v>
      </c>
    </row>
    <row r="178" spans="1:12" ht="13">
      <c r="A178" s="5" t="s">
        <v>2966</v>
      </c>
      <c r="B178" s="91" t="str">
        <f>VLOOKUP($A178,datasets!$A:$B,2,0)</f>
        <v>Cardenal et al. 2006, Proceedings of the Spatial Accuracy 2006 (ANVHQVC3)</v>
      </c>
      <c r="C178" s="6" t="s">
        <v>2914</v>
      </c>
      <c r="D178" s="46" t="s">
        <v>2944</v>
      </c>
      <c r="E178" s="56" t="s">
        <v>34</v>
      </c>
      <c r="F178" s="6" t="s">
        <v>164</v>
      </c>
      <c r="G178" s="6" t="s">
        <v>2328</v>
      </c>
      <c r="H178" s="6" t="s">
        <v>2328</v>
      </c>
      <c r="I178" s="6" t="s">
        <v>34</v>
      </c>
      <c r="J178" s="6" t="s">
        <v>34</v>
      </c>
      <c r="K178" s="6" t="s">
        <v>34</v>
      </c>
      <c r="L178" s="58" t="str">
        <f t="array" ref="L178">INDEX(publications!$A$1:$A$319, MATCH($B178, publications!$B$1:$B$319, 0))</f>
        <v>Livia</v>
      </c>
    </row>
    <row r="179" spans="1:12" ht="13">
      <c r="A179" s="5" t="s">
        <v>2967</v>
      </c>
      <c r="B179" s="91" t="str">
        <f>VLOOKUP($A179,datasets!$A:$B,2,0)</f>
        <v>Cardenal et al. 2006, Proceedings of the Spatial Accuracy 2006 (ANVHQVC3)</v>
      </c>
      <c r="C179" s="6" t="s">
        <v>2914</v>
      </c>
      <c r="D179" s="46" t="s">
        <v>2944</v>
      </c>
      <c r="E179" s="56" t="s">
        <v>34</v>
      </c>
      <c r="F179" s="6" t="s">
        <v>164</v>
      </c>
      <c r="G179" s="6" t="s">
        <v>2328</v>
      </c>
      <c r="H179" s="6" t="s">
        <v>2328</v>
      </c>
      <c r="I179" s="6" t="s">
        <v>34</v>
      </c>
      <c r="J179" s="6" t="s">
        <v>34</v>
      </c>
      <c r="K179" s="6" t="s">
        <v>34</v>
      </c>
      <c r="L179" s="58" t="str">
        <f t="array" ref="L179">INDEX(publications!$A$1:$A$319, MATCH($B179, publications!$B$1:$B$319, 0))</f>
        <v>Livia</v>
      </c>
    </row>
    <row r="180" spans="1:12" ht="13">
      <c r="A180" s="5" t="s">
        <v>2968</v>
      </c>
      <c r="B180" s="91" t="str">
        <f>VLOOKUP($A180,datasets!$A:$B,2,0)</f>
        <v>Cardenal et al. 2006, Proceedings of the Spatial Accuracy 2006 (ANVHQVC3)</v>
      </c>
      <c r="C180" s="6" t="s">
        <v>2914</v>
      </c>
      <c r="D180" s="46" t="s">
        <v>2944</v>
      </c>
      <c r="E180" s="56" t="s">
        <v>34</v>
      </c>
      <c r="F180" s="6" t="s">
        <v>164</v>
      </c>
      <c r="G180" s="6" t="s">
        <v>2328</v>
      </c>
      <c r="H180" s="6" t="s">
        <v>2328</v>
      </c>
      <c r="I180" s="6" t="s">
        <v>34</v>
      </c>
      <c r="J180" s="6" t="s">
        <v>34</v>
      </c>
      <c r="K180" s="6" t="s">
        <v>34</v>
      </c>
      <c r="L180" s="58" t="str">
        <f t="array" ref="L180">INDEX(publications!$A$1:$A$319, MATCH($B180, publications!$B$1:$B$319, 0))</f>
        <v>Livia</v>
      </c>
    </row>
    <row r="181" spans="1:12" ht="13">
      <c r="A181" s="5" t="s">
        <v>2969</v>
      </c>
      <c r="B181" s="91" t="str">
        <f>VLOOKUP($A181,datasets!$A:$B,2,0)</f>
        <v>Cardenal et al. 2006, Proceedings of the Spatial Accuracy 2006 (ANVHQVC3)</v>
      </c>
      <c r="C181" s="6" t="s">
        <v>2914</v>
      </c>
      <c r="D181" s="46" t="s">
        <v>2944</v>
      </c>
      <c r="E181" s="56" t="s">
        <v>34</v>
      </c>
      <c r="F181" s="6" t="s">
        <v>164</v>
      </c>
      <c r="G181" s="6" t="s">
        <v>2328</v>
      </c>
      <c r="H181" s="6" t="s">
        <v>2328</v>
      </c>
      <c r="I181" s="6" t="s">
        <v>34</v>
      </c>
      <c r="J181" s="6" t="s">
        <v>34</v>
      </c>
      <c r="K181" s="6" t="s">
        <v>34</v>
      </c>
      <c r="L181" s="58" t="str">
        <f t="array" ref="L181">INDEX(publications!$A$1:$A$319, MATCH($B181, publications!$B$1:$B$319, 0))</f>
        <v>Livia</v>
      </c>
    </row>
    <row r="182" spans="1:12" ht="13">
      <c r="A182" s="5" t="s">
        <v>2970</v>
      </c>
      <c r="B182" s="91" t="str">
        <f>VLOOKUP($A182,datasets!$A:$B,2,0)</f>
        <v>Casana and Cothren 2008, Antiquity (U3Q4U35X)</v>
      </c>
      <c r="C182" s="6" t="s">
        <v>2914</v>
      </c>
      <c r="D182" s="46" t="s">
        <v>2944</v>
      </c>
      <c r="E182" s="56" t="s">
        <v>34</v>
      </c>
      <c r="F182" s="6" t="s">
        <v>164</v>
      </c>
      <c r="G182" s="6" t="s">
        <v>22</v>
      </c>
      <c r="H182" s="6" t="s">
        <v>2328</v>
      </c>
      <c r="I182" s="6" t="s">
        <v>34</v>
      </c>
      <c r="J182" s="6" t="s">
        <v>2971</v>
      </c>
      <c r="K182" s="6" t="s">
        <v>34</v>
      </c>
      <c r="L182" s="58" t="str">
        <f t="array" ref="L182">INDEX(publications!$A$1:$A$319, MATCH($B182, publications!$B$1:$B$319, 0))</f>
        <v>Bob</v>
      </c>
    </row>
    <row r="183" spans="1:12" ht="13">
      <c r="A183" s="5" t="s">
        <v>2972</v>
      </c>
      <c r="B183" s="91" t="str">
        <f>VLOOKUP($A183,datasets!$A:$B,2,0)</f>
        <v>Casana and Cothren 2008, Antiquity (U3Q4U35X)</v>
      </c>
      <c r="C183" s="6" t="s">
        <v>2914</v>
      </c>
      <c r="D183" s="46" t="s">
        <v>2944</v>
      </c>
      <c r="E183" s="56" t="s">
        <v>34</v>
      </c>
      <c r="F183" s="6" t="s">
        <v>164</v>
      </c>
      <c r="G183" s="6" t="s">
        <v>22</v>
      </c>
      <c r="H183" s="6" t="s">
        <v>2328</v>
      </c>
      <c r="I183" s="6" t="s">
        <v>34</v>
      </c>
      <c r="J183" s="6" t="s">
        <v>2971</v>
      </c>
      <c r="K183" s="6" t="s">
        <v>34</v>
      </c>
      <c r="L183" s="58" t="str">
        <f t="array" ref="L183">INDEX(publications!$A$1:$A$319, MATCH($B183, publications!$B$1:$B$319, 0))</f>
        <v>Bob</v>
      </c>
    </row>
    <row r="184" spans="1:12" ht="13">
      <c r="A184" s="5" t="s">
        <v>2973</v>
      </c>
      <c r="B184" s="91" t="str">
        <f>VLOOKUP($A184,datasets!$A:$B,2,0)</f>
        <v>Casana and Cothren 2008, Antiquity (U3Q4U35X)</v>
      </c>
      <c r="C184" s="6" t="s">
        <v>2914</v>
      </c>
      <c r="D184" s="46" t="s">
        <v>2944</v>
      </c>
      <c r="E184" s="56" t="s">
        <v>34</v>
      </c>
      <c r="F184" s="6" t="s">
        <v>164</v>
      </c>
      <c r="G184" s="6" t="s">
        <v>22</v>
      </c>
      <c r="H184" s="6" t="s">
        <v>2328</v>
      </c>
      <c r="I184" s="6" t="s">
        <v>34</v>
      </c>
      <c r="J184" s="6" t="s">
        <v>2971</v>
      </c>
      <c r="K184" s="6" t="s">
        <v>34</v>
      </c>
      <c r="L184" s="58" t="str">
        <f t="array" ref="L184">INDEX(publications!$A$1:$A$319, MATCH($B184, publications!$B$1:$B$319, 0))</f>
        <v>Bob</v>
      </c>
    </row>
    <row r="185" spans="1:12" ht="13">
      <c r="A185" s="5" t="s">
        <v>2974</v>
      </c>
      <c r="B185" s="91" t="str">
        <f>VLOOKUP($A185,datasets!$A:$B,2,0)</f>
        <v>Fox and Cziferszky 2008, The Photogrammetric Record (2DJYIF82)</v>
      </c>
      <c r="C185" s="6" t="s">
        <v>2914</v>
      </c>
      <c r="D185" s="46" t="s">
        <v>2944</v>
      </c>
      <c r="E185" s="56" t="s">
        <v>34</v>
      </c>
      <c r="F185" s="6" t="s">
        <v>164</v>
      </c>
      <c r="G185" s="6" t="s">
        <v>22</v>
      </c>
      <c r="H185" s="6" t="s">
        <v>2328</v>
      </c>
      <c r="I185" s="6" t="s">
        <v>34</v>
      </c>
      <c r="J185" s="6" t="s">
        <v>34</v>
      </c>
      <c r="K185" s="6" t="s">
        <v>34</v>
      </c>
      <c r="L185" s="58" t="str">
        <f t="array" ref="L185">INDEX(publications!$A$1:$A$319, MATCH($B185, publications!$B$1:$B$319, 0))</f>
        <v>Bob</v>
      </c>
    </row>
    <row r="186" spans="1:12" ht="13">
      <c r="A186" s="5" t="s">
        <v>2975</v>
      </c>
      <c r="B186" s="91" t="str">
        <f>VLOOKUP($A186,datasets!$A:$B,2,0)</f>
        <v>Fox and Cziferszky 2008, The Photogrammetric Record (2DJYIF82)</v>
      </c>
      <c r="C186" s="6" t="s">
        <v>2914</v>
      </c>
      <c r="D186" s="46" t="s">
        <v>2944</v>
      </c>
      <c r="E186" s="56" t="s">
        <v>34</v>
      </c>
      <c r="F186" s="6" t="s">
        <v>164</v>
      </c>
      <c r="G186" s="6" t="s">
        <v>164</v>
      </c>
      <c r="H186" s="6" t="s">
        <v>2328</v>
      </c>
      <c r="I186" s="6" t="s">
        <v>34</v>
      </c>
      <c r="J186" s="6" t="s">
        <v>34</v>
      </c>
      <c r="K186" s="6" t="s">
        <v>34</v>
      </c>
      <c r="L186" s="58" t="str">
        <f t="array" ref="L186">INDEX(publications!$A$1:$A$319, MATCH($B186, publications!$B$1:$B$319, 0))</f>
        <v>Bob</v>
      </c>
    </row>
    <row r="187" spans="1:12" ht="13">
      <c r="A187" s="5" t="s">
        <v>2976</v>
      </c>
      <c r="B187" s="91" t="str">
        <f>VLOOKUP($A187,datasets!$A:$B,2,0)</f>
        <v>Fox and Cziferszky 2008, The Photogrammetric Record (2DJYIF82)</v>
      </c>
      <c r="C187" s="6" t="s">
        <v>2914</v>
      </c>
      <c r="D187" s="46" t="s">
        <v>2944</v>
      </c>
      <c r="E187" s="56" t="s">
        <v>34</v>
      </c>
      <c r="F187" s="6" t="s">
        <v>164</v>
      </c>
      <c r="G187" s="6" t="s">
        <v>164</v>
      </c>
      <c r="H187" s="6" t="s">
        <v>2328</v>
      </c>
      <c r="I187" s="6" t="s">
        <v>34</v>
      </c>
      <c r="J187" s="6" t="s">
        <v>34</v>
      </c>
      <c r="K187" s="6" t="s">
        <v>34</v>
      </c>
      <c r="L187" s="58" t="str">
        <f t="array" ref="L187">INDEX(publications!$A$1:$A$319, MATCH($B187, publications!$B$1:$B$319, 0))</f>
        <v>Bob</v>
      </c>
    </row>
    <row r="188" spans="1:12" ht="13">
      <c r="A188" s="5" t="s">
        <v>2977</v>
      </c>
      <c r="B188" s="91" t="str">
        <f>VLOOKUP($A188,datasets!$A:$B,2,0)</f>
        <v>Fox and Cziferszky 2008, The Photogrammetric Record (2DJYIF82)</v>
      </c>
      <c r="C188" s="6" t="s">
        <v>2914</v>
      </c>
      <c r="D188" s="46" t="s">
        <v>2944</v>
      </c>
      <c r="E188" s="56" t="s">
        <v>34</v>
      </c>
      <c r="F188" s="6" t="s">
        <v>164</v>
      </c>
      <c r="G188" s="6" t="s">
        <v>164</v>
      </c>
      <c r="H188" s="6" t="s">
        <v>2328</v>
      </c>
      <c r="I188" s="6" t="s">
        <v>34</v>
      </c>
      <c r="J188" s="6" t="s">
        <v>34</v>
      </c>
      <c r="K188" s="6" t="s">
        <v>34</v>
      </c>
      <c r="L188" s="58" t="str">
        <f t="array" ref="L188">INDEX(publications!$A$1:$A$319, MATCH($B188, publications!$B$1:$B$319, 0))</f>
        <v>Bob</v>
      </c>
    </row>
    <row r="189" spans="1:12" ht="13">
      <c r="A189" s="5" t="s">
        <v>2978</v>
      </c>
      <c r="B189" s="91" t="str">
        <f>VLOOKUP($A189,datasets!$A:$B,2,0)</f>
        <v>Fox and Cziferszky 2008, The Photogrammetric Record (2DJYIF82)</v>
      </c>
      <c r="C189" s="6" t="s">
        <v>2914</v>
      </c>
      <c r="D189" s="46" t="s">
        <v>2944</v>
      </c>
      <c r="E189" s="56" t="s">
        <v>34</v>
      </c>
      <c r="F189" s="6" t="s">
        <v>164</v>
      </c>
      <c r="G189" s="6" t="s">
        <v>164</v>
      </c>
      <c r="H189" s="6" t="s">
        <v>2328</v>
      </c>
      <c r="I189" s="6" t="s">
        <v>34</v>
      </c>
      <c r="J189" s="6" t="s">
        <v>34</v>
      </c>
      <c r="K189" s="6" t="s">
        <v>34</v>
      </c>
      <c r="L189" s="58" t="str">
        <f t="array" ref="L189">INDEX(publications!$A$1:$A$319, MATCH($B189, publications!$B$1:$B$319, 0))</f>
        <v>Bob</v>
      </c>
    </row>
    <row r="190" spans="1:12" ht="13">
      <c r="A190" s="5" t="s">
        <v>2979</v>
      </c>
      <c r="B190" s="91" t="str">
        <f>VLOOKUP($A190,datasets!$A:$B,2,0)</f>
        <v>Holzer et al. 2015, The Cryosphere (5UI9RGTX)</v>
      </c>
      <c r="C190" s="6" t="s">
        <v>2914</v>
      </c>
      <c r="D190" s="46" t="s">
        <v>2944</v>
      </c>
      <c r="E190" s="56">
        <v>9.1999999999999993</v>
      </c>
      <c r="F190" s="6" t="s">
        <v>164</v>
      </c>
      <c r="G190" s="6" t="s">
        <v>164</v>
      </c>
      <c r="H190" s="6" t="s">
        <v>164</v>
      </c>
      <c r="I190" s="6" t="s">
        <v>2980</v>
      </c>
      <c r="J190" s="6" t="s">
        <v>34</v>
      </c>
      <c r="K190" s="6" t="s">
        <v>34</v>
      </c>
      <c r="L190" s="58" t="str">
        <f t="array" ref="L190">INDEX(publications!$A$1:$A$319, MATCH($B190, publications!$B$1:$B$319, 0))</f>
        <v>Amaury</v>
      </c>
    </row>
    <row r="191" spans="1:12" ht="13">
      <c r="A191" s="5" t="s">
        <v>2981</v>
      </c>
      <c r="B191" s="91" t="str">
        <f>VLOOKUP($A191,datasets!$A:$B,2,0)</f>
        <v>Lamsal et al. 2011, Journal of Mountain Science (8AWR2PHU)</v>
      </c>
      <c r="C191" s="6" t="s">
        <v>2914</v>
      </c>
      <c r="D191" s="46" t="s">
        <v>2944</v>
      </c>
      <c r="E191" s="56">
        <v>9.3000000000000007</v>
      </c>
      <c r="F191" s="6" t="s">
        <v>164</v>
      </c>
      <c r="G191" s="6" t="s">
        <v>22</v>
      </c>
      <c r="H191" s="6" t="s">
        <v>22</v>
      </c>
      <c r="I191" s="6" t="s">
        <v>34</v>
      </c>
      <c r="J191" s="6" t="s">
        <v>2982</v>
      </c>
      <c r="K191" s="6" t="s">
        <v>34</v>
      </c>
      <c r="L191" s="58" t="str">
        <f t="array" ref="L191">INDEX(publications!$A$1:$A$319, MATCH($B191, publications!$B$1:$B$319, 0))</f>
        <v>Camillo</v>
      </c>
    </row>
    <row r="192" spans="1:12" ht="13">
      <c r="A192" s="5" t="s">
        <v>2983</v>
      </c>
      <c r="B192" s="91" t="str">
        <f>VLOOKUP($A192,datasets!$A:$B,2,0)</f>
        <v>Lamsal et al. 2016, Hydrological Processes (83JZ9Q8V)</v>
      </c>
      <c r="C192" s="6" t="s">
        <v>2914</v>
      </c>
      <c r="D192" s="46" t="s">
        <v>2944</v>
      </c>
      <c r="E192" s="56" t="s">
        <v>34</v>
      </c>
      <c r="F192" s="6" t="s">
        <v>164</v>
      </c>
      <c r="G192" s="6" t="s">
        <v>2328</v>
      </c>
      <c r="H192" s="6" t="s">
        <v>2328</v>
      </c>
      <c r="I192" s="6" t="s">
        <v>34</v>
      </c>
      <c r="J192" s="6" t="s">
        <v>34</v>
      </c>
      <c r="K192" s="6" t="s">
        <v>34</v>
      </c>
      <c r="L192" s="58" t="str">
        <f t="array" ref="L192">INDEX(publications!$A$1:$A$319, MATCH($B192, publications!$B$1:$B$319, 0))</f>
        <v>Livia</v>
      </c>
    </row>
    <row r="193" spans="1:12" ht="13">
      <c r="A193" s="5" t="s">
        <v>2984</v>
      </c>
      <c r="B193" s="91" t="str">
        <f>VLOOKUP($A193,datasets!$A:$B,2,0)</f>
        <v>Lamsal et al. 2017, The Cryosphere (F848E2UT)</v>
      </c>
      <c r="C193" s="6" t="s">
        <v>2914</v>
      </c>
      <c r="D193" s="46" t="s">
        <v>2944</v>
      </c>
      <c r="E193" s="56" t="s">
        <v>34</v>
      </c>
      <c r="F193" s="6" t="s">
        <v>164</v>
      </c>
      <c r="G193" s="6" t="s">
        <v>2328</v>
      </c>
      <c r="H193" s="6" t="s">
        <v>2328</v>
      </c>
      <c r="I193" s="6" t="s">
        <v>2985</v>
      </c>
      <c r="K193" s="6" t="s">
        <v>34</v>
      </c>
      <c r="L193" s="58" t="str">
        <f t="array" ref="L193">INDEX(publications!$A$1:$A$319, MATCH($B193, publications!$B$1:$B$319, 0))</f>
        <v>Livia</v>
      </c>
    </row>
    <row r="194" spans="1:12" ht="13">
      <c r="A194" s="5" t="s">
        <v>2986</v>
      </c>
      <c r="B194" s="91" t="str">
        <f>VLOOKUP($A194,datasets!$A:$B,2,0)</f>
        <v>Lane et al. 2010, Earth Surface Processes and Landforms (6YCLP6W5)</v>
      </c>
      <c r="C194" s="6" t="s">
        <v>2914</v>
      </c>
      <c r="D194" s="46" t="s">
        <v>2944</v>
      </c>
      <c r="E194" s="56" t="s">
        <v>34</v>
      </c>
      <c r="F194" s="6" t="s">
        <v>164</v>
      </c>
      <c r="G194" s="6" t="s">
        <v>164</v>
      </c>
      <c r="H194" s="6" t="s">
        <v>2328</v>
      </c>
      <c r="I194" s="6" t="s">
        <v>34</v>
      </c>
      <c r="J194" s="6" t="s">
        <v>34</v>
      </c>
      <c r="K194" s="6" t="s">
        <v>34</v>
      </c>
      <c r="L194" s="58" t="str">
        <f t="array" ref="L194">INDEX(publications!$A$1:$A$319, MATCH($B194, publications!$B$1:$B$319, 0))</f>
        <v>Livia</v>
      </c>
    </row>
    <row r="195" spans="1:12" ht="13">
      <c r="A195" s="5" t="s">
        <v>2987</v>
      </c>
      <c r="B195" s="91" t="str">
        <f>VLOOKUP($A195,datasets!$A:$B,2,0)</f>
        <v>Lane et al. 2010, Earth Surface Processes and Landforms (6YCLP6W5)</v>
      </c>
      <c r="C195" s="6" t="s">
        <v>2914</v>
      </c>
      <c r="D195" s="46" t="s">
        <v>2944</v>
      </c>
      <c r="E195" s="56" t="s">
        <v>34</v>
      </c>
      <c r="F195" s="6" t="s">
        <v>164</v>
      </c>
      <c r="G195" s="6" t="s">
        <v>164</v>
      </c>
      <c r="H195" s="6" t="s">
        <v>2328</v>
      </c>
      <c r="I195" s="6" t="s">
        <v>34</v>
      </c>
      <c r="J195" s="6" t="s">
        <v>34</v>
      </c>
      <c r="K195" s="6" t="s">
        <v>34</v>
      </c>
      <c r="L195" s="58" t="str">
        <f t="array" ref="L195">INDEX(publications!$A$1:$A$319, MATCH($B195, publications!$B$1:$B$319, 0))</f>
        <v>Livia</v>
      </c>
    </row>
    <row r="196" spans="1:12" ht="13">
      <c r="A196" s="5" t="s">
        <v>2988</v>
      </c>
      <c r="B196" s="91" t="str">
        <f>VLOOKUP($A196,datasets!$A:$B,2,0)</f>
        <v>Lane et al. 2010, Earth Surface Processes and Landforms (6YCLP6W5)</v>
      </c>
      <c r="C196" s="6" t="s">
        <v>2914</v>
      </c>
      <c r="D196" s="46" t="s">
        <v>2944</v>
      </c>
      <c r="E196" s="56" t="s">
        <v>34</v>
      </c>
      <c r="F196" s="6" t="s">
        <v>164</v>
      </c>
      <c r="G196" s="6" t="s">
        <v>164</v>
      </c>
      <c r="H196" s="6" t="s">
        <v>2328</v>
      </c>
      <c r="I196" s="6" t="s">
        <v>34</v>
      </c>
      <c r="J196" s="6" t="s">
        <v>34</v>
      </c>
      <c r="K196" s="6" t="s">
        <v>34</v>
      </c>
      <c r="L196" s="58" t="str">
        <f t="array" ref="L196">INDEX(publications!$A$1:$A$319, MATCH($B196, publications!$B$1:$B$319, 0))</f>
        <v>Livia</v>
      </c>
    </row>
    <row r="197" spans="1:12" ht="13">
      <c r="A197" s="5" t="s">
        <v>2989</v>
      </c>
      <c r="B197" s="91" t="str">
        <f>VLOOKUP($A197,datasets!$A:$B,2,0)</f>
        <v>Li et al. 2017, IEEE Transactions on Geoscience and Remote Sensing (XQDZXEBX)</v>
      </c>
      <c r="C197" s="6" t="s">
        <v>2914</v>
      </c>
      <c r="D197" s="46" t="s">
        <v>2944</v>
      </c>
      <c r="E197" s="56" t="s">
        <v>34</v>
      </c>
      <c r="F197" s="6" t="s">
        <v>164</v>
      </c>
      <c r="G197" s="6" t="s">
        <v>164</v>
      </c>
      <c r="H197" s="6" t="s">
        <v>2328</v>
      </c>
      <c r="I197" s="6" t="s">
        <v>34</v>
      </c>
      <c r="J197" s="6" t="s">
        <v>34</v>
      </c>
      <c r="K197" s="6" t="s">
        <v>34</v>
      </c>
      <c r="L197" s="58" t="str">
        <f t="array" ref="L197">INDEX(publications!$A$1:$A$319, MATCH($B197, publications!$B$1:$B$319, 0))</f>
        <v>Livia</v>
      </c>
    </row>
    <row r="198" spans="1:12" ht="13">
      <c r="A198" s="5" t="s">
        <v>2990</v>
      </c>
      <c r="B198" s="91" t="str">
        <f>VLOOKUP($A198,datasets!$A:$B,2,0)</f>
        <v>Micheletti et al. 2015, The Photogrammetric Record (D54J7ZC4)</v>
      </c>
      <c r="C198" s="6" t="s">
        <v>2914</v>
      </c>
      <c r="D198" s="94" t="s">
        <v>2944</v>
      </c>
      <c r="E198" s="56">
        <v>2010</v>
      </c>
      <c r="F198" s="6" t="s">
        <v>164</v>
      </c>
      <c r="G198" s="6" t="s">
        <v>164</v>
      </c>
      <c r="H198" s="6" t="s">
        <v>22</v>
      </c>
      <c r="I198" s="6" t="s">
        <v>34</v>
      </c>
      <c r="J198" s="6" t="s">
        <v>34</v>
      </c>
      <c r="K198" s="6" t="s">
        <v>34</v>
      </c>
      <c r="L198" s="58" t="str">
        <f t="array" ref="L198">INDEX(publications!$A$1:$A$319, MATCH($B198, publications!$B$1:$B$319, 0))</f>
        <v>Anette</v>
      </c>
    </row>
    <row r="199" spans="1:12" ht="13">
      <c r="A199" s="6" t="s">
        <v>2991</v>
      </c>
      <c r="B199" s="91" t="str">
        <f>VLOOKUP($A199,datasets!$A:$B,2,0)</f>
        <v>Micheletti et al. 2015, The Photogrammetric Record (D54J7ZC4)</v>
      </c>
      <c r="C199" s="6" t="s">
        <v>2914</v>
      </c>
      <c r="D199" s="94" t="s">
        <v>2944</v>
      </c>
      <c r="E199" s="56">
        <v>2010</v>
      </c>
      <c r="F199" s="6" t="s">
        <v>164</v>
      </c>
      <c r="G199" s="6" t="s">
        <v>164</v>
      </c>
      <c r="H199" s="6" t="s">
        <v>22</v>
      </c>
      <c r="I199" s="6" t="s">
        <v>34</v>
      </c>
      <c r="J199" s="6" t="s">
        <v>34</v>
      </c>
      <c r="K199" s="6" t="s">
        <v>34</v>
      </c>
      <c r="L199" s="58" t="str">
        <f t="array" ref="L199">INDEX(publications!$A$1:$A$319, MATCH($B199, publications!$B$1:$B$319, 0))</f>
        <v>Anette</v>
      </c>
    </row>
    <row r="200" spans="1:12" ht="13">
      <c r="A200" s="5" t="s">
        <v>2992</v>
      </c>
      <c r="B200" s="91" t="str">
        <f>VLOOKUP($A200,datasets!$A:$B,2,0)</f>
        <v>Micheletti et al. 2015, The Photogrammetric Record (D54J7ZC4)</v>
      </c>
      <c r="C200" s="6" t="s">
        <v>2914</v>
      </c>
      <c r="D200" s="94" t="s">
        <v>2944</v>
      </c>
      <c r="E200" s="56">
        <v>2010</v>
      </c>
      <c r="F200" s="6" t="s">
        <v>164</v>
      </c>
      <c r="G200" s="6" t="s">
        <v>164</v>
      </c>
      <c r="H200" s="6" t="s">
        <v>22</v>
      </c>
      <c r="I200" s="6" t="s">
        <v>34</v>
      </c>
      <c r="J200" s="6" t="s">
        <v>34</v>
      </c>
      <c r="K200" s="6" t="s">
        <v>34</v>
      </c>
      <c r="L200" s="58" t="str">
        <f t="array" ref="L200">INDEX(publications!$A$1:$A$319, MATCH($B200, publications!$B$1:$B$319, 0))</f>
        <v>Anette</v>
      </c>
    </row>
    <row r="201" spans="1:12" ht="13">
      <c r="A201" s="6" t="s">
        <v>2993</v>
      </c>
      <c r="B201" s="91" t="str">
        <f>VLOOKUP($A201,datasets!$A:$B,2,0)</f>
        <v>Micheletti et al. 2015, The Photogrammetric Record (D54J7ZC4)</v>
      </c>
      <c r="C201" s="6" t="s">
        <v>2914</v>
      </c>
      <c r="D201" s="94" t="s">
        <v>2944</v>
      </c>
      <c r="E201" s="56">
        <v>2010</v>
      </c>
      <c r="F201" s="6" t="s">
        <v>164</v>
      </c>
      <c r="G201" s="6" t="s">
        <v>164</v>
      </c>
      <c r="H201" s="6" t="s">
        <v>22</v>
      </c>
      <c r="I201" s="6" t="s">
        <v>34</v>
      </c>
      <c r="J201" s="6" t="s">
        <v>34</v>
      </c>
      <c r="K201" s="6" t="s">
        <v>34</v>
      </c>
      <c r="L201" s="58" t="str">
        <f t="array" ref="L201">INDEX(publications!$A$1:$A$319, MATCH($B201, publications!$B$1:$B$319, 0))</f>
        <v>Anette</v>
      </c>
    </row>
    <row r="202" spans="1:12" ht="13">
      <c r="A202" s="5" t="s">
        <v>2994</v>
      </c>
      <c r="B202" s="91" t="str">
        <f>VLOOKUP($A202,datasets!$A:$B,2,0)</f>
        <v>Micheletti et al. 2015, The Photogrammetric Record (D54J7ZC4)</v>
      </c>
      <c r="C202" s="6" t="s">
        <v>2914</v>
      </c>
      <c r="D202" s="94" t="s">
        <v>2944</v>
      </c>
      <c r="E202" s="56">
        <v>2010</v>
      </c>
      <c r="F202" s="6" t="s">
        <v>164</v>
      </c>
      <c r="G202" s="6" t="s">
        <v>164</v>
      </c>
      <c r="H202" s="6" t="s">
        <v>22</v>
      </c>
      <c r="I202" s="6" t="s">
        <v>34</v>
      </c>
      <c r="J202" s="6" t="s">
        <v>34</v>
      </c>
      <c r="K202" s="6" t="s">
        <v>34</v>
      </c>
      <c r="L202" s="58" t="str">
        <f t="array" ref="L202">INDEX(publications!$A$1:$A$319, MATCH($B202, publications!$B$1:$B$319, 0))</f>
        <v>Anette</v>
      </c>
    </row>
    <row r="203" spans="1:12" ht="13">
      <c r="A203" s="6" t="s">
        <v>2995</v>
      </c>
      <c r="B203" s="91" t="str">
        <f>VLOOKUP($A203,datasets!$A:$B,2,0)</f>
        <v>Micheletti et al. 2015, The Photogrammetric Record (D54J7ZC4)</v>
      </c>
      <c r="C203" s="6" t="s">
        <v>2914</v>
      </c>
      <c r="D203" s="94" t="s">
        <v>2944</v>
      </c>
      <c r="E203" s="56">
        <v>2010</v>
      </c>
      <c r="F203" s="6" t="s">
        <v>164</v>
      </c>
      <c r="G203" s="6" t="s">
        <v>164</v>
      </c>
      <c r="H203" s="6" t="s">
        <v>22</v>
      </c>
      <c r="I203" s="6" t="s">
        <v>34</v>
      </c>
      <c r="J203" s="6" t="s">
        <v>34</v>
      </c>
      <c r="K203" s="6" t="s">
        <v>34</v>
      </c>
      <c r="L203" s="58" t="str">
        <f t="array" ref="L203">INDEX(publications!$A$1:$A$319, MATCH($B203, publications!$B$1:$B$319, 0))</f>
        <v>Anette</v>
      </c>
    </row>
    <row r="204" spans="1:12" ht="13">
      <c r="A204" s="5" t="s">
        <v>2996</v>
      </c>
      <c r="B204" s="91" t="str">
        <f>VLOOKUP($A204,datasets!$A:$B,2,0)</f>
        <v>Micheletti et al. 2015, The Photogrammetric Record (D54J7ZC4)</v>
      </c>
      <c r="C204" s="6" t="s">
        <v>2914</v>
      </c>
      <c r="D204" s="94" t="s">
        <v>2944</v>
      </c>
      <c r="E204" s="56">
        <v>2010</v>
      </c>
      <c r="F204" s="6" t="s">
        <v>164</v>
      </c>
      <c r="G204" s="6" t="s">
        <v>164</v>
      </c>
      <c r="H204" s="6" t="s">
        <v>22</v>
      </c>
      <c r="I204" s="6" t="s">
        <v>34</v>
      </c>
      <c r="J204" s="6" t="s">
        <v>34</v>
      </c>
      <c r="K204" s="6" t="s">
        <v>34</v>
      </c>
      <c r="L204" s="58" t="str">
        <f t="array" ref="L204">INDEX(publications!$A$1:$A$319, MATCH($B204, publications!$B$1:$B$319, 0))</f>
        <v>Anette</v>
      </c>
    </row>
    <row r="205" spans="1:12" ht="13">
      <c r="A205" s="6" t="s">
        <v>2997</v>
      </c>
      <c r="B205" s="91" t="str">
        <f>VLOOKUP($A205,datasets!$A:$B,2,0)</f>
        <v>Micheletti et al. 2015, The Photogrammetric Record (D54J7ZC4)</v>
      </c>
      <c r="C205" s="6" t="s">
        <v>2914</v>
      </c>
      <c r="D205" s="94" t="s">
        <v>2944</v>
      </c>
      <c r="E205" s="56">
        <v>2010</v>
      </c>
      <c r="F205" s="6" t="s">
        <v>164</v>
      </c>
      <c r="G205" s="6" t="s">
        <v>164</v>
      </c>
      <c r="H205" s="6" t="s">
        <v>22</v>
      </c>
      <c r="I205" s="6" t="s">
        <v>34</v>
      </c>
      <c r="J205" s="6" t="s">
        <v>34</v>
      </c>
      <c r="K205" s="6" t="s">
        <v>34</v>
      </c>
      <c r="L205" s="58" t="str">
        <f t="array" ref="L205">INDEX(publications!$A$1:$A$319, MATCH($B205, publications!$B$1:$B$319, 0))</f>
        <v>Anette</v>
      </c>
    </row>
    <row r="206" spans="1:12" ht="13">
      <c r="A206" s="5" t="s">
        <v>2998</v>
      </c>
      <c r="B206" s="91" t="str">
        <f>VLOOKUP($A206,datasets!$A:$B,2,0)</f>
        <v>Mihai et al. 2016, Procedia Environmental Sciences (KTXXTV3Y)</v>
      </c>
      <c r="C206" s="6" t="s">
        <v>2914</v>
      </c>
      <c r="D206" s="46" t="s">
        <v>2944</v>
      </c>
      <c r="E206" s="55" t="s">
        <v>34</v>
      </c>
      <c r="F206" s="6" t="s">
        <v>164</v>
      </c>
      <c r="G206" s="6" t="s">
        <v>164</v>
      </c>
      <c r="H206" s="6" t="s">
        <v>22</v>
      </c>
      <c r="I206" s="6" t="s">
        <v>34</v>
      </c>
      <c r="J206" s="6" t="s">
        <v>2999</v>
      </c>
      <c r="K206" s="6" t="s">
        <v>34</v>
      </c>
      <c r="L206" s="58" t="str">
        <f t="array" ref="L206">INDEX(publications!$A$1:$A$319, MATCH($B206, publications!$B$1:$B$319, 0))</f>
        <v>Amaury</v>
      </c>
    </row>
    <row r="207" spans="1:12" ht="13">
      <c r="A207" s="5" t="s">
        <v>3000</v>
      </c>
      <c r="B207" s="91" t="str">
        <f>VLOOKUP($A207,datasets!$A:$B,2,0)</f>
        <v>Nuimura et al. 2017, Quaternary International (SPYHCGR7)</v>
      </c>
      <c r="C207" s="6" t="s">
        <v>2914</v>
      </c>
      <c r="D207" s="46" t="s">
        <v>2944</v>
      </c>
      <c r="E207" s="56">
        <v>2010</v>
      </c>
      <c r="F207" s="6" t="s">
        <v>164</v>
      </c>
      <c r="G207" s="6" t="s">
        <v>164</v>
      </c>
      <c r="H207" s="6" t="s">
        <v>164</v>
      </c>
      <c r="I207" s="6" t="s">
        <v>3001</v>
      </c>
      <c r="J207" s="6" t="s">
        <v>3002</v>
      </c>
      <c r="K207" s="6" t="s">
        <v>1589</v>
      </c>
      <c r="L207" s="58" t="str">
        <f t="array" ref="L207">INDEX(publications!$A$1:$A$319, MATCH($B207, publications!$B$1:$B$319, 0))</f>
        <v>Amaury</v>
      </c>
    </row>
    <row r="208" spans="1:12" ht="13">
      <c r="A208" s="5" t="s">
        <v>3003</v>
      </c>
      <c r="B208" s="91" t="str">
        <f>VLOOKUP($A208,datasets!$A:$B,2,0)</f>
        <v>Pieczonka and Bolch 2015, Global and Planetary Change (6YYMSPRM)</v>
      </c>
      <c r="C208" s="6" t="s">
        <v>2914</v>
      </c>
      <c r="D208" s="46" t="s">
        <v>2944</v>
      </c>
      <c r="E208" s="56">
        <v>2013</v>
      </c>
      <c r="F208" s="6" t="s">
        <v>164</v>
      </c>
      <c r="G208" s="6" t="s">
        <v>164</v>
      </c>
      <c r="H208" s="6" t="s">
        <v>164</v>
      </c>
      <c r="I208" s="6" t="s">
        <v>3004</v>
      </c>
      <c r="J208" s="6" t="s">
        <v>34</v>
      </c>
      <c r="K208" s="6" t="s">
        <v>1666</v>
      </c>
      <c r="L208" s="58" t="str">
        <f t="array" ref="L208">INDEX(publications!$A$1:$A$319, MATCH($B208, publications!$B$1:$B$319, 0))</f>
        <v>Melanie</v>
      </c>
    </row>
    <row r="209" spans="1:12" ht="13">
      <c r="A209" s="5" t="s">
        <v>3005</v>
      </c>
      <c r="B209" s="91" t="str">
        <f>VLOOKUP($A209,datasets!$A:$B,2,0)</f>
        <v>Pieczonka and Bolch 2015, Global and Planetary Change (6YYMSPRM)</v>
      </c>
      <c r="C209" s="6" t="s">
        <v>2914</v>
      </c>
      <c r="D209" s="46" t="s">
        <v>2944</v>
      </c>
      <c r="E209" s="56">
        <v>2013</v>
      </c>
      <c r="F209" s="6" t="s">
        <v>164</v>
      </c>
      <c r="G209" s="6" t="s">
        <v>164</v>
      </c>
      <c r="H209" s="6" t="s">
        <v>164</v>
      </c>
      <c r="I209" s="6" t="s">
        <v>3004</v>
      </c>
      <c r="J209" s="6" t="s">
        <v>34</v>
      </c>
      <c r="K209" s="6" t="s">
        <v>1666</v>
      </c>
      <c r="L209" s="58" t="str">
        <f t="array" ref="L209">INDEX(publications!$A$1:$A$319, MATCH($B209, publications!$B$1:$B$319, 0))</f>
        <v>Melanie</v>
      </c>
    </row>
    <row r="210" spans="1:12" ht="13">
      <c r="A210" s="5" t="s">
        <v>3006</v>
      </c>
      <c r="B210" s="91" t="str">
        <f>VLOOKUP($A210,datasets!$A:$B,2,0)</f>
        <v>Pieczonka and Bolch 2015, Global and Planetary Change (6YYMSPRM)</v>
      </c>
      <c r="C210" s="6" t="s">
        <v>2914</v>
      </c>
      <c r="D210" s="46" t="s">
        <v>2944</v>
      </c>
      <c r="E210" s="56">
        <v>2013</v>
      </c>
      <c r="F210" s="6" t="s">
        <v>164</v>
      </c>
      <c r="G210" s="6" t="s">
        <v>164</v>
      </c>
      <c r="H210" s="6" t="s">
        <v>164</v>
      </c>
      <c r="I210" s="6" t="s">
        <v>3004</v>
      </c>
      <c r="J210" s="6" t="s">
        <v>34</v>
      </c>
      <c r="K210" s="6" t="s">
        <v>1666</v>
      </c>
      <c r="L210" s="58" t="str">
        <f t="array" ref="L210">INDEX(publications!$A$1:$A$319, MATCH($B210, publications!$B$1:$B$319, 0))</f>
        <v>Melanie</v>
      </c>
    </row>
    <row r="211" spans="1:12" ht="13">
      <c r="A211" s="5" t="s">
        <v>3007</v>
      </c>
      <c r="B211" s="91" t="str">
        <f>VLOOKUP($A211,datasets!$A:$B,2,0)</f>
        <v>Pulighe and Fava 2013, European Journal of Remote Sensing (CBLF77TD)</v>
      </c>
      <c r="C211" s="6" t="s">
        <v>2914</v>
      </c>
      <c r="D211" s="46" t="s">
        <v>2944</v>
      </c>
      <c r="E211" s="56" t="s">
        <v>3008</v>
      </c>
      <c r="F211" s="6" t="s">
        <v>164</v>
      </c>
      <c r="G211" s="6" t="s">
        <v>22</v>
      </c>
      <c r="H211" s="6" t="s">
        <v>22</v>
      </c>
      <c r="I211" s="6" t="s">
        <v>34</v>
      </c>
      <c r="J211" s="6" t="s">
        <v>34</v>
      </c>
      <c r="K211" s="6" t="s">
        <v>34</v>
      </c>
      <c r="L211" s="58" t="str">
        <f t="array" ref="L211">INDEX(publications!$A$1:$A$319, MATCH($B211, publications!$B$1:$B$319, 0))</f>
        <v>Bob</v>
      </c>
    </row>
    <row r="212" spans="1:12" ht="13">
      <c r="A212" s="5" t="s">
        <v>3009</v>
      </c>
      <c r="B212" s="91" t="str">
        <f>VLOOKUP($A212,datasets!$A:$B,2,0)</f>
        <v>Vautier et al. 2016, Earth Surface Processes and Landforms (A8RIYP3A)</v>
      </c>
      <c r="C212" s="6" t="s">
        <v>2914</v>
      </c>
      <c r="D212" s="46" t="s">
        <v>2944</v>
      </c>
      <c r="E212" s="56">
        <v>2012</v>
      </c>
      <c r="F212" s="6" t="s">
        <v>164</v>
      </c>
      <c r="G212" s="6" t="s">
        <v>2328</v>
      </c>
      <c r="H212" s="6" t="s">
        <v>2328</v>
      </c>
      <c r="I212" s="6" t="s">
        <v>34</v>
      </c>
      <c r="J212" s="6" t="s">
        <v>34</v>
      </c>
      <c r="K212" s="6" t="s">
        <v>34</v>
      </c>
      <c r="L212" s="58" t="str">
        <f t="array" ref="L212">INDEX(publications!$A$1:$A$319, MATCH($B212, publications!$B$1:$B$319, 0))</f>
        <v>Bob</v>
      </c>
    </row>
    <row r="213" spans="1:12" ht="13">
      <c r="A213" s="5" t="s">
        <v>3010</v>
      </c>
      <c r="B213" s="91" t="str">
        <f>VLOOKUP($A213,datasets!$A:$B,2,0)</f>
        <v>Vautier et al. 2016, Earth Surface Processes and Landforms (A8RIYP3A)</v>
      </c>
      <c r="C213" s="6" t="s">
        <v>2914</v>
      </c>
      <c r="D213" s="46" t="s">
        <v>2944</v>
      </c>
      <c r="E213" s="56">
        <v>2012</v>
      </c>
      <c r="F213" s="6" t="s">
        <v>164</v>
      </c>
      <c r="G213" s="6" t="s">
        <v>2328</v>
      </c>
      <c r="H213" s="6" t="s">
        <v>2328</v>
      </c>
      <c r="I213" s="6" t="s">
        <v>34</v>
      </c>
      <c r="J213" s="6" t="s">
        <v>34</v>
      </c>
      <c r="K213" s="6" t="s">
        <v>34</v>
      </c>
      <c r="L213" s="58" t="str">
        <f t="array" ref="L213">INDEX(publications!$A$1:$A$319, MATCH($B213, publications!$B$1:$B$319, 0))</f>
        <v>Bob</v>
      </c>
    </row>
    <row r="214" spans="1:12" ht="13">
      <c r="A214" s="5" t="s">
        <v>3011</v>
      </c>
      <c r="B214" s="91" t="str">
        <f>VLOOKUP($A214,datasets!$A:$B,2,0)</f>
        <v>Vautier et al. 2016, Earth Surface Processes and Landforms (A8RIYP3A)</v>
      </c>
      <c r="C214" s="6" t="s">
        <v>2914</v>
      </c>
      <c r="D214" s="46" t="s">
        <v>2944</v>
      </c>
      <c r="E214" s="56">
        <v>2012</v>
      </c>
      <c r="F214" s="6" t="s">
        <v>164</v>
      </c>
      <c r="G214" s="6" t="s">
        <v>2328</v>
      </c>
      <c r="H214" s="6" t="s">
        <v>2328</v>
      </c>
      <c r="I214" s="6" t="s">
        <v>34</v>
      </c>
      <c r="J214" s="6" t="s">
        <v>34</v>
      </c>
      <c r="K214" s="6" t="s">
        <v>34</v>
      </c>
      <c r="L214" s="58" t="str">
        <f t="array" ref="L214">INDEX(publications!$A$1:$A$319, MATCH($B214, publications!$B$1:$B$319, 0))</f>
        <v>Bob</v>
      </c>
    </row>
    <row r="215" spans="1:12" ht="13">
      <c r="A215" s="5" t="s">
        <v>3012</v>
      </c>
      <c r="B215" s="91" t="str">
        <f>VLOOKUP($A215,datasets!$A:$B,2,0)</f>
        <v>Vautier et al. 2016, Earth Surface Processes and Landforms (A8RIYP3A)</v>
      </c>
      <c r="C215" s="6" t="s">
        <v>2914</v>
      </c>
      <c r="D215" s="46" t="s">
        <v>2944</v>
      </c>
      <c r="E215" s="56">
        <v>2012</v>
      </c>
      <c r="F215" s="6" t="s">
        <v>164</v>
      </c>
      <c r="G215" s="6" t="s">
        <v>2328</v>
      </c>
      <c r="H215" s="6" t="s">
        <v>2328</v>
      </c>
      <c r="I215" s="6" t="s">
        <v>34</v>
      </c>
      <c r="J215" s="6" t="s">
        <v>34</v>
      </c>
      <c r="K215" s="6" t="s">
        <v>34</v>
      </c>
      <c r="L215" s="58" t="str">
        <f t="array" ref="L215">INDEX(publications!$A$1:$A$319, MATCH($B215, publications!$B$1:$B$319, 0))</f>
        <v>Bob</v>
      </c>
    </row>
    <row r="216" spans="1:12" ht="13">
      <c r="A216" s="5" t="s">
        <v>3013</v>
      </c>
      <c r="B216" s="91" t="str">
        <f>VLOOKUP($A216,datasets!$A:$B,2,0)</f>
        <v>Vautier et al. 2016, Earth Surface Processes and Landforms (A8RIYP3A)</v>
      </c>
      <c r="C216" s="6" t="s">
        <v>2914</v>
      </c>
      <c r="D216" s="46" t="s">
        <v>2944</v>
      </c>
      <c r="E216" s="56">
        <v>2012</v>
      </c>
      <c r="F216" s="6" t="s">
        <v>164</v>
      </c>
      <c r="G216" s="6" t="s">
        <v>2328</v>
      </c>
      <c r="H216" s="6" t="s">
        <v>2328</v>
      </c>
      <c r="I216" s="6" t="s">
        <v>34</v>
      </c>
      <c r="J216" s="6" t="s">
        <v>34</v>
      </c>
      <c r="K216" s="6" t="s">
        <v>34</v>
      </c>
      <c r="L216" s="58" t="str">
        <f t="array" ref="L216">INDEX(publications!$A$1:$A$319, MATCH($B216, publications!$B$1:$B$319, 0))</f>
        <v>Bob</v>
      </c>
    </row>
    <row r="217" spans="1:12" ht="13">
      <c r="A217" s="5" t="s">
        <v>3014</v>
      </c>
      <c r="B217" s="91" t="str">
        <f>VLOOKUP($A217,datasets!$A:$B,2,0)</f>
        <v>Walstra et al. 2007, Quarterly Journal of Engineering Geology and Hydrogeology (35MF78DP)</v>
      </c>
      <c r="C217" s="6" t="s">
        <v>2914</v>
      </c>
      <c r="D217" s="94" t="s">
        <v>2944</v>
      </c>
      <c r="E217" s="56">
        <v>9</v>
      </c>
      <c r="F217" s="6" t="s">
        <v>164</v>
      </c>
      <c r="G217" s="6" t="s">
        <v>164</v>
      </c>
      <c r="H217" s="6" t="s">
        <v>2328</v>
      </c>
      <c r="I217" s="6" t="s">
        <v>34</v>
      </c>
      <c r="J217" s="6" t="s">
        <v>34</v>
      </c>
      <c r="K217" s="6" t="s">
        <v>34</v>
      </c>
      <c r="L217" s="58" t="str">
        <f t="array" ref="L217">INDEX(publications!$A$1:$A$319, MATCH($B217, publications!$B$1:$B$319, 0))</f>
        <v>Bob</v>
      </c>
    </row>
    <row r="218" spans="1:12" ht="13">
      <c r="A218" s="5" t="s">
        <v>3015</v>
      </c>
      <c r="B218" s="91" t="str">
        <f>VLOOKUP($A218,datasets!$A:$B,2,0)</f>
        <v>Walstra et al. 2007, Quarterly Journal of Engineering Geology and Hydrogeology (35MF78DP)</v>
      </c>
      <c r="C218" s="6" t="s">
        <v>2914</v>
      </c>
      <c r="D218" s="94" t="s">
        <v>2944</v>
      </c>
      <c r="E218" s="56">
        <v>9</v>
      </c>
      <c r="F218" s="6" t="s">
        <v>164</v>
      </c>
      <c r="G218" s="6" t="s">
        <v>164</v>
      </c>
      <c r="H218" s="6" t="s">
        <v>2328</v>
      </c>
      <c r="I218" s="6" t="s">
        <v>34</v>
      </c>
      <c r="J218" s="6" t="s">
        <v>34</v>
      </c>
      <c r="K218" s="6" t="s">
        <v>34</v>
      </c>
      <c r="L218" s="58" t="str">
        <f t="array" ref="L218">INDEX(publications!$A$1:$A$319, MATCH($B218, publications!$B$1:$B$319, 0))</f>
        <v>Bob</v>
      </c>
    </row>
    <row r="219" spans="1:12" ht="13">
      <c r="A219" s="5" t="s">
        <v>3016</v>
      </c>
      <c r="B219" s="91" t="str">
        <f>VLOOKUP($A219,datasets!$A:$B,2,0)</f>
        <v>Walstra et al. 2007, Quarterly Journal of Engineering Geology and Hydrogeology (35MF78DP)</v>
      </c>
      <c r="C219" s="6" t="s">
        <v>2914</v>
      </c>
      <c r="D219" s="94" t="s">
        <v>2944</v>
      </c>
      <c r="E219" s="56">
        <v>9</v>
      </c>
      <c r="F219" s="6" t="s">
        <v>164</v>
      </c>
      <c r="G219" s="6" t="s">
        <v>164</v>
      </c>
      <c r="H219" s="6" t="s">
        <v>2328</v>
      </c>
      <c r="I219" s="6" t="s">
        <v>34</v>
      </c>
      <c r="J219" s="6" t="s">
        <v>34</v>
      </c>
      <c r="K219" s="6" t="s">
        <v>34</v>
      </c>
      <c r="L219" s="58" t="str">
        <f t="array" ref="L219">INDEX(publications!$A$1:$A$319, MATCH($B219, publications!$B$1:$B$319, 0))</f>
        <v>Bob</v>
      </c>
    </row>
    <row r="220" spans="1:12" ht="13">
      <c r="A220" s="5" t="s">
        <v>3017</v>
      </c>
      <c r="B220" s="91" t="str">
        <f>VLOOKUP($A220,datasets!$A:$B,2,0)</f>
        <v>Walstra et al. 2007, Quarterly Journal of Engineering Geology and Hydrogeology (35MF78DP)</v>
      </c>
      <c r="C220" s="6" t="s">
        <v>2914</v>
      </c>
      <c r="D220" s="94" t="s">
        <v>2944</v>
      </c>
      <c r="E220" s="56">
        <v>9</v>
      </c>
      <c r="F220" s="6" t="s">
        <v>164</v>
      </c>
      <c r="G220" s="6" t="s">
        <v>164</v>
      </c>
      <c r="H220" s="6" t="s">
        <v>2328</v>
      </c>
      <c r="I220" s="6" t="s">
        <v>34</v>
      </c>
      <c r="J220" s="6" t="s">
        <v>34</v>
      </c>
      <c r="K220" s="6" t="s">
        <v>34</v>
      </c>
      <c r="L220" s="58" t="str">
        <f t="array" ref="L220">INDEX(publications!$A$1:$A$319, MATCH($B220, publications!$B$1:$B$319, 0))</f>
        <v>Bob</v>
      </c>
    </row>
    <row r="221" spans="1:12" ht="13">
      <c r="A221" s="5" t="s">
        <v>3018</v>
      </c>
      <c r="B221" s="91" t="str">
        <f>VLOOKUP($A221,datasets!$A:$B,2,0)</f>
        <v>Walstra et al. 2007, Quarterly Journal of Engineering Geology and Hydrogeology (35MF78DP)</v>
      </c>
      <c r="C221" s="6" t="s">
        <v>2914</v>
      </c>
      <c r="D221" s="94" t="s">
        <v>2944</v>
      </c>
      <c r="E221" s="56">
        <v>9</v>
      </c>
      <c r="F221" s="6" t="s">
        <v>164</v>
      </c>
      <c r="G221" s="6" t="s">
        <v>164</v>
      </c>
      <c r="H221" s="6" t="s">
        <v>2328</v>
      </c>
      <c r="I221" s="6" t="s">
        <v>34</v>
      </c>
      <c r="J221" s="6" t="s">
        <v>34</v>
      </c>
      <c r="K221" s="6" t="s">
        <v>34</v>
      </c>
      <c r="L221" s="58" t="str">
        <f t="array" ref="L221">INDEX(publications!$A$1:$A$319, MATCH($B221, publications!$B$1:$B$319, 0))</f>
        <v>Bob</v>
      </c>
    </row>
    <row r="222" spans="1:12" ht="13">
      <c r="A222" s="5" t="s">
        <v>3019</v>
      </c>
      <c r="B222" s="91" t="str">
        <f>VLOOKUP($A222,datasets!$A:$B,2,0)</f>
        <v>Walstra et al. 2007, Quarterly Journal of Engineering Geology and Hydrogeology (35MF78DP)</v>
      </c>
      <c r="C222" s="6" t="s">
        <v>2914</v>
      </c>
      <c r="D222" s="94" t="s">
        <v>2944</v>
      </c>
      <c r="E222" s="56">
        <v>9</v>
      </c>
      <c r="F222" s="6" t="s">
        <v>164</v>
      </c>
      <c r="G222" s="6" t="s">
        <v>164</v>
      </c>
      <c r="H222" s="6" t="s">
        <v>2328</v>
      </c>
      <c r="I222" s="6" t="s">
        <v>34</v>
      </c>
      <c r="J222" s="6" t="s">
        <v>34</v>
      </c>
      <c r="K222" s="6" t="s">
        <v>34</v>
      </c>
      <c r="L222" s="58" t="str">
        <f t="array" ref="L222">INDEX(publications!$A$1:$A$319, MATCH($B222, publications!$B$1:$B$319, 0))</f>
        <v>Bob</v>
      </c>
    </row>
    <row r="223" spans="1:12" ht="13">
      <c r="A223" s="5" t="s">
        <v>3020</v>
      </c>
      <c r="B223" s="91" t="str">
        <f>VLOOKUP($A223,datasets!$A:$B,2,0)</f>
        <v>Walstra et al. 2007, Quarterly Journal of Engineering Geology and Hydrogeology (35MF78DP)</v>
      </c>
      <c r="C223" s="6" t="s">
        <v>2914</v>
      </c>
      <c r="D223" s="94" t="s">
        <v>2944</v>
      </c>
      <c r="E223" s="56">
        <v>9</v>
      </c>
      <c r="F223" s="6" t="s">
        <v>164</v>
      </c>
      <c r="G223" s="6" t="s">
        <v>164</v>
      </c>
      <c r="H223" s="6" t="s">
        <v>2328</v>
      </c>
      <c r="I223" s="6" t="s">
        <v>34</v>
      </c>
      <c r="J223" s="6" t="s">
        <v>34</v>
      </c>
      <c r="K223" s="6" t="s">
        <v>34</v>
      </c>
      <c r="L223" s="58" t="str">
        <f t="array" ref="L223">INDEX(publications!$A$1:$A$319, MATCH($B223, publications!$B$1:$B$319, 0))</f>
        <v>Bob</v>
      </c>
    </row>
    <row r="224" spans="1:12" ht="13">
      <c r="A224" s="5" t="s">
        <v>3021</v>
      </c>
      <c r="B224" s="91" t="str">
        <f>VLOOKUP($A224,datasets!$A:$B,2,0)</f>
        <v>Walstra et al. 2007, Quarterly Journal of Engineering Geology and Hydrogeology (35MF78DP)</v>
      </c>
      <c r="C224" s="6" t="s">
        <v>2914</v>
      </c>
      <c r="D224" s="94" t="s">
        <v>2944</v>
      </c>
      <c r="E224" s="56">
        <v>9</v>
      </c>
      <c r="F224" s="6" t="s">
        <v>164</v>
      </c>
      <c r="G224" s="6" t="s">
        <v>164</v>
      </c>
      <c r="H224" s="6" t="s">
        <v>2328</v>
      </c>
      <c r="I224" s="6" t="s">
        <v>34</v>
      </c>
      <c r="J224" s="6" t="s">
        <v>34</v>
      </c>
      <c r="K224" s="6" t="s">
        <v>34</v>
      </c>
      <c r="L224" s="58" t="str">
        <f t="array" ref="L224">INDEX(publications!$A$1:$A$319, MATCH($B224, publications!$B$1:$B$319, 0))</f>
        <v>Bob</v>
      </c>
    </row>
    <row r="225" spans="1:12" ht="13">
      <c r="A225" s="5" t="s">
        <v>3022</v>
      </c>
      <c r="B225" s="91" t="str">
        <f>VLOOKUP($A225,datasets!$A:$B,2,0)</f>
        <v>Walstra et al. 2007, Quarterly Journal of Engineering Geology and Hydrogeology (35MF78DP)</v>
      </c>
      <c r="C225" s="6" t="s">
        <v>2914</v>
      </c>
      <c r="D225" s="94" t="s">
        <v>2944</v>
      </c>
      <c r="E225" s="56">
        <v>9</v>
      </c>
      <c r="F225" s="6" t="s">
        <v>164</v>
      </c>
      <c r="G225" s="6" t="s">
        <v>164</v>
      </c>
      <c r="H225" s="6" t="s">
        <v>2328</v>
      </c>
      <c r="I225" s="6" t="s">
        <v>34</v>
      </c>
      <c r="J225" s="6" t="s">
        <v>34</v>
      </c>
      <c r="K225" s="6" t="s">
        <v>34</v>
      </c>
      <c r="L225" s="58" t="str">
        <f t="array" ref="L225">INDEX(publications!$A$1:$A$319, MATCH($B225, publications!$B$1:$B$319, 0))</f>
        <v>Bob</v>
      </c>
    </row>
    <row r="226" spans="1:12" ht="13">
      <c r="A226" s="5" t="s">
        <v>3023</v>
      </c>
      <c r="B226" s="91" t="str">
        <f>VLOOKUP($A226,datasets!$A:$B,2,0)</f>
        <v>Walstra et al. 2007, Quarterly Journal of Engineering Geology and Hydrogeology (35MF78DP)</v>
      </c>
      <c r="C226" s="6" t="s">
        <v>2914</v>
      </c>
      <c r="D226" s="94" t="s">
        <v>2944</v>
      </c>
      <c r="E226" s="56">
        <v>9</v>
      </c>
      <c r="F226" s="6" t="s">
        <v>164</v>
      </c>
      <c r="G226" s="6" t="s">
        <v>164</v>
      </c>
      <c r="H226" s="6" t="s">
        <v>2328</v>
      </c>
      <c r="I226" s="6" t="s">
        <v>34</v>
      </c>
      <c r="J226" s="6" t="s">
        <v>34</v>
      </c>
      <c r="K226" s="6" t="s">
        <v>34</v>
      </c>
      <c r="L226" s="58" t="str">
        <f t="array" ref="L226">INDEX(publications!$A$1:$A$319, MATCH($B226, publications!$B$1:$B$319, 0))</f>
        <v>Bob</v>
      </c>
    </row>
    <row r="227" spans="1:12" ht="13">
      <c r="A227" s="5" t="s">
        <v>3024</v>
      </c>
      <c r="B227" s="91" t="str">
        <f>VLOOKUP($A227,datasets!$A:$B,2,0)</f>
        <v>Walstra et al. 2007, Quarterly Journal of Engineering Geology and Hydrogeology (35MF78DP)</v>
      </c>
      <c r="C227" s="6" t="s">
        <v>2914</v>
      </c>
      <c r="D227" s="94" t="s">
        <v>2944</v>
      </c>
      <c r="E227" s="56">
        <v>9</v>
      </c>
      <c r="F227" s="6" t="s">
        <v>164</v>
      </c>
      <c r="G227" s="6" t="s">
        <v>164</v>
      </c>
      <c r="H227" s="6" t="s">
        <v>164</v>
      </c>
      <c r="I227" s="6" t="s">
        <v>3025</v>
      </c>
      <c r="J227" s="6" t="s">
        <v>34</v>
      </c>
      <c r="K227" s="6" t="s">
        <v>34</v>
      </c>
      <c r="L227" s="58" t="str">
        <f t="array" ref="L227">INDEX(publications!$A$1:$A$319, MATCH($B227, publications!$B$1:$B$319, 0))</f>
        <v>Bob</v>
      </c>
    </row>
    <row r="228" spans="1:12" ht="13">
      <c r="A228" s="5" t="s">
        <v>3026</v>
      </c>
      <c r="B228" s="91" t="str">
        <f>VLOOKUP($A228,datasets!$A:$B,2,0)</f>
        <v>Walstra et al. 2007, Quarterly Journal of Engineering Geology and Hydrogeology (35MF78DP)</v>
      </c>
      <c r="C228" s="6" t="s">
        <v>2914</v>
      </c>
      <c r="D228" s="94" t="s">
        <v>2944</v>
      </c>
      <c r="E228" s="56">
        <v>9</v>
      </c>
      <c r="F228" s="6" t="s">
        <v>164</v>
      </c>
      <c r="G228" s="6" t="s">
        <v>164</v>
      </c>
      <c r="H228" s="6" t="s">
        <v>2328</v>
      </c>
      <c r="I228" s="6" t="s">
        <v>34</v>
      </c>
      <c r="J228" s="6" t="s">
        <v>34</v>
      </c>
      <c r="K228" s="6" t="s">
        <v>34</v>
      </c>
      <c r="L228" s="58" t="str">
        <f t="array" ref="L228">INDEX(publications!$A$1:$A$319, MATCH($B228, publications!$B$1:$B$319, 0))</f>
        <v>Bob</v>
      </c>
    </row>
    <row r="229" spans="1:12" ht="13">
      <c r="A229" s="5" t="s">
        <v>3027</v>
      </c>
      <c r="B229" s="91" t="str">
        <f>VLOOKUP($A229,datasets!$A:$B,2,0)</f>
        <v>Zhou et al. 2018, Remote Sensing of Environment (ZZ5TKXNF)</v>
      </c>
      <c r="C229" s="6" t="s">
        <v>2914</v>
      </c>
      <c r="D229" s="46" t="s">
        <v>2944</v>
      </c>
      <c r="E229" s="56">
        <v>2013</v>
      </c>
      <c r="F229" s="6" t="s">
        <v>164</v>
      </c>
      <c r="G229" s="6" t="s">
        <v>164</v>
      </c>
      <c r="H229" s="6" t="s">
        <v>164</v>
      </c>
      <c r="I229" s="6" t="s">
        <v>3028</v>
      </c>
      <c r="J229" s="6" t="s">
        <v>2947</v>
      </c>
      <c r="K229" s="6" t="s">
        <v>34</v>
      </c>
      <c r="L229" s="58" t="str">
        <f t="array" ref="L229">INDEX(publications!$A$1:$A$319, MATCH($B229, publications!$B$1:$B$319, 0))</f>
        <v>Amaury</v>
      </c>
    </row>
    <row r="230" spans="1:12" ht="13">
      <c r="A230" s="5" t="s">
        <v>3029</v>
      </c>
      <c r="B230" s="91" t="str">
        <f>VLOOKUP($A230,datasets!$A:$B,2,0)</f>
        <v>Zhou et al. 2019, Journal of Glaciology (4NGVH92Z)</v>
      </c>
      <c r="C230" s="6" t="s">
        <v>2914</v>
      </c>
      <c r="D230" s="46" t="s">
        <v>2944</v>
      </c>
      <c r="E230" s="56" t="s">
        <v>34</v>
      </c>
      <c r="F230" s="6" t="s">
        <v>164</v>
      </c>
      <c r="G230" s="6" t="s">
        <v>2328</v>
      </c>
      <c r="H230" s="6" t="s">
        <v>2328</v>
      </c>
      <c r="I230" s="6" t="s">
        <v>34</v>
      </c>
      <c r="J230" s="6" t="s">
        <v>3030</v>
      </c>
      <c r="K230" s="6" t="s">
        <v>34</v>
      </c>
      <c r="L230" s="58" t="str">
        <f t="array" ref="L230">INDEX(publications!$A$1:$A$319, MATCH($B230, publications!$B$1:$B$319, 0))</f>
        <v>Melanie</v>
      </c>
    </row>
    <row r="231" spans="1:12" ht="13">
      <c r="A231" s="5" t="s">
        <v>3031</v>
      </c>
      <c r="B231" s="91" t="str">
        <f>VLOOKUP($A231,datasets!$A:$B,2,0)</f>
        <v>Nebiker et al. 2014, Remote Sensing (TTUA98S8)</v>
      </c>
      <c r="C231" s="6" t="s">
        <v>2914</v>
      </c>
      <c r="D231" s="46" t="s">
        <v>3032</v>
      </c>
      <c r="E231" s="56" t="s">
        <v>34</v>
      </c>
      <c r="F231" s="6" t="s">
        <v>164</v>
      </c>
      <c r="G231" s="6" t="s">
        <v>164</v>
      </c>
      <c r="H231" s="6" t="s">
        <v>164</v>
      </c>
      <c r="I231" s="6" t="s">
        <v>3033</v>
      </c>
      <c r="J231" s="6" t="s">
        <v>3034</v>
      </c>
      <c r="K231" s="6" t="s">
        <v>34</v>
      </c>
      <c r="L231" s="58" t="str">
        <f t="array" ref="L231">INDEX(publications!$A$1:$A$319, MATCH($B231, publications!$B$1:$B$319, 0))</f>
        <v>Camillo</v>
      </c>
    </row>
    <row r="232" spans="1:12" ht="13">
      <c r="A232" s="5" t="s">
        <v>3035</v>
      </c>
      <c r="B232" s="91" t="str">
        <f>VLOOKUP($A232,datasets!$A:$B,2,0)</f>
        <v>Surazakov and Aizen 2010, Photogrammetric Engineering &amp; Remote Sensing (QUZPQPWA)</v>
      </c>
      <c r="C232" s="6" t="s">
        <v>2914</v>
      </c>
      <c r="D232" s="46" t="s">
        <v>3036</v>
      </c>
      <c r="E232" s="56" t="s">
        <v>3037</v>
      </c>
      <c r="F232" s="6" t="s">
        <v>164</v>
      </c>
      <c r="G232" s="6" t="s">
        <v>164</v>
      </c>
      <c r="H232" s="6" t="s">
        <v>164</v>
      </c>
      <c r="I232" s="6" t="s">
        <v>3038</v>
      </c>
      <c r="J232" s="6" t="s">
        <v>3039</v>
      </c>
      <c r="K232" s="6" t="s">
        <v>34</v>
      </c>
      <c r="L232" s="58" t="str">
        <f t="array" ref="L232">INDEX(publications!$A$1:$A$319, MATCH($B232, publications!$B$1:$B$319, 0))</f>
        <v>Melanie</v>
      </c>
    </row>
    <row r="233" spans="1:12" ht="13">
      <c r="A233" s="5" t="s">
        <v>3040</v>
      </c>
      <c r="B233" s="91" t="str">
        <f>VLOOKUP($A233,datasets!$A:$B,2,0)</f>
        <v>Surazakov and Aizen 2010, Photogrammetric Engineering &amp; Remote Sensing (QUZPQPWA)</v>
      </c>
      <c r="C233" s="6" t="s">
        <v>2914</v>
      </c>
      <c r="D233" s="46" t="s">
        <v>3036</v>
      </c>
      <c r="E233" s="56" t="s">
        <v>3037</v>
      </c>
      <c r="F233" s="6" t="s">
        <v>164</v>
      </c>
      <c r="G233" s="6" t="s">
        <v>164</v>
      </c>
      <c r="H233" s="6" t="s">
        <v>164</v>
      </c>
      <c r="I233" s="6" t="s">
        <v>3038</v>
      </c>
      <c r="J233" s="6" t="s">
        <v>3039</v>
      </c>
      <c r="K233" s="6" t="s">
        <v>34</v>
      </c>
      <c r="L233" s="58" t="str">
        <f t="array" ref="L233">INDEX(publications!$A$1:$A$319, MATCH($B233, publications!$B$1:$B$319, 0))</f>
        <v>Melanie</v>
      </c>
    </row>
    <row r="234" spans="1:12" ht="13">
      <c r="A234" s="5" t="s">
        <v>3041</v>
      </c>
      <c r="B234" s="91" t="str">
        <f>VLOOKUP($A234,datasets!$A:$B,2,0)</f>
        <v>Pieczonka et al. 2013, Remote Sensing of Environment (E6FMSYH2)</v>
      </c>
      <c r="C234" s="6" t="s">
        <v>2914</v>
      </c>
      <c r="D234" s="46" t="s">
        <v>3042</v>
      </c>
      <c r="E234" s="56" t="s">
        <v>3043</v>
      </c>
      <c r="F234" s="6" t="s">
        <v>164</v>
      </c>
      <c r="G234" s="6" t="s">
        <v>164</v>
      </c>
      <c r="H234" s="6" t="s">
        <v>164</v>
      </c>
      <c r="I234" s="6" t="s">
        <v>3044</v>
      </c>
      <c r="J234" s="6" t="s">
        <v>3045</v>
      </c>
      <c r="K234" s="6" t="s">
        <v>34</v>
      </c>
      <c r="L234" s="58" t="str">
        <f t="array" ref="L234">INDEX(publications!$A$1:$A$319, MATCH($B234, publications!$B$1:$B$319, 0))</f>
        <v>Melanie</v>
      </c>
    </row>
    <row r="235" spans="1:12" ht="13">
      <c r="A235" s="5" t="s">
        <v>3046</v>
      </c>
      <c r="B235" s="91" t="str">
        <f>VLOOKUP($A235,datasets!$A:$B,2,0)</f>
        <v>Shevchenko et al. 2020, Communications Earth &amp; Environment (FYPPE3AR)</v>
      </c>
      <c r="C235" s="6" t="s">
        <v>2914</v>
      </c>
      <c r="D235" s="46" t="s">
        <v>3047</v>
      </c>
      <c r="E235" s="56" t="s">
        <v>3048</v>
      </c>
      <c r="F235" s="6" t="s">
        <v>164</v>
      </c>
      <c r="G235" s="6" t="s">
        <v>164</v>
      </c>
      <c r="H235" s="6" t="s">
        <v>2328</v>
      </c>
      <c r="I235" s="6" t="s">
        <v>34</v>
      </c>
      <c r="J235" s="6" t="s">
        <v>34</v>
      </c>
      <c r="K235" s="6" t="s">
        <v>34</v>
      </c>
      <c r="L235" s="58" t="str">
        <f t="array" ref="L235">INDEX(publications!$A$1:$A$319, MATCH($B235, publications!$B$1:$B$319, 0))</f>
        <v>Livia</v>
      </c>
    </row>
    <row r="236" spans="1:12" ht="13">
      <c r="A236" s="5" t="s">
        <v>3049</v>
      </c>
      <c r="B236" s="91" t="str">
        <f>VLOOKUP($A236,datasets!$A:$B,2,0)</f>
        <v>Shevchenko et al. 2020, Communications Earth &amp; Environment (FYPPE3AR)</v>
      </c>
      <c r="C236" s="6" t="s">
        <v>2914</v>
      </c>
      <c r="D236" s="46" t="s">
        <v>3047</v>
      </c>
      <c r="E236" s="56" t="s">
        <v>3048</v>
      </c>
      <c r="F236" s="6" t="s">
        <v>164</v>
      </c>
      <c r="G236" s="6" t="s">
        <v>164</v>
      </c>
      <c r="H236" s="6" t="s">
        <v>2328</v>
      </c>
      <c r="I236" s="6" t="s">
        <v>34</v>
      </c>
      <c r="J236" s="6" t="s">
        <v>34</v>
      </c>
      <c r="K236" s="6" t="s">
        <v>34</v>
      </c>
      <c r="L236" s="58" t="str">
        <f t="array" ref="L236">INDEX(publications!$A$1:$A$319, MATCH($B236, publications!$B$1:$B$319, 0))</f>
        <v>Livia</v>
      </c>
    </row>
    <row r="237" spans="1:12" ht="13">
      <c r="A237" s="5" t="s">
        <v>3050</v>
      </c>
      <c r="B237" s="91" t="str">
        <f>VLOOKUP($A237,datasets!$A:$B,2,0)</f>
        <v>Shevchenko et al. 2020, Communications Earth &amp; Environment (FYPPE3AR)</v>
      </c>
      <c r="C237" s="6" t="s">
        <v>2914</v>
      </c>
      <c r="D237" s="46" t="s">
        <v>3047</v>
      </c>
      <c r="E237" s="56" t="s">
        <v>3048</v>
      </c>
      <c r="F237" s="6" t="s">
        <v>164</v>
      </c>
      <c r="G237" s="6" t="s">
        <v>164</v>
      </c>
      <c r="H237" s="6" t="s">
        <v>2328</v>
      </c>
      <c r="I237" s="6" t="s">
        <v>34</v>
      </c>
      <c r="J237" s="6" t="s">
        <v>34</v>
      </c>
      <c r="K237" s="6" t="s">
        <v>34</v>
      </c>
      <c r="L237" s="58" t="str">
        <f t="array" ref="L237">INDEX(publications!$A$1:$A$319, MATCH($B237, publications!$B$1:$B$319, 0))</f>
        <v>Livia</v>
      </c>
    </row>
    <row r="238" spans="1:12" ht="13">
      <c r="A238" s="5" t="s">
        <v>3051</v>
      </c>
      <c r="B238" s="91" t="str">
        <f>VLOOKUP($A238,datasets!$A:$B,2,0)</f>
        <v>Shevchenko et al. 2020, Communications Earth &amp; Environment (FYPPE3AR)</v>
      </c>
      <c r="C238" s="6" t="s">
        <v>2914</v>
      </c>
      <c r="D238" s="46" t="s">
        <v>3047</v>
      </c>
      <c r="E238" s="56" t="s">
        <v>3048</v>
      </c>
      <c r="F238" s="6" t="s">
        <v>164</v>
      </c>
      <c r="G238" s="6" t="s">
        <v>164</v>
      </c>
      <c r="H238" s="6" t="s">
        <v>2328</v>
      </c>
      <c r="I238" s="6" t="s">
        <v>34</v>
      </c>
      <c r="J238" s="6" t="s">
        <v>34</v>
      </c>
      <c r="K238" s="6" t="s">
        <v>34</v>
      </c>
      <c r="L238" s="58" t="str">
        <f t="array" ref="L238">INDEX(publications!$A$1:$A$319, MATCH($B238, publications!$B$1:$B$319, 0))</f>
        <v>Livia</v>
      </c>
    </row>
    <row r="239" spans="1:12" ht="13">
      <c r="A239" s="5" t="s">
        <v>3052</v>
      </c>
      <c r="B239" s="91" t="str">
        <f>VLOOKUP($A239,datasets!$A:$B,2,0)</f>
        <v>Shevchenko et al. 2020, Communications Earth &amp; Environment (FYPPE3AR)</v>
      </c>
      <c r="C239" s="6" t="s">
        <v>2914</v>
      </c>
      <c r="D239" s="46" t="s">
        <v>3047</v>
      </c>
      <c r="E239" s="56" t="s">
        <v>3048</v>
      </c>
      <c r="F239" s="6" t="s">
        <v>164</v>
      </c>
      <c r="G239" s="6" t="s">
        <v>164</v>
      </c>
      <c r="H239" s="6" t="s">
        <v>2328</v>
      </c>
      <c r="I239" s="6" t="s">
        <v>34</v>
      </c>
      <c r="J239" s="6" t="s">
        <v>34</v>
      </c>
      <c r="K239" s="6" t="s">
        <v>34</v>
      </c>
      <c r="L239" s="58" t="str">
        <f t="array" ref="L239">INDEX(publications!$A$1:$A$319, MATCH($B239, publications!$B$1:$B$319, 0))</f>
        <v>Livia</v>
      </c>
    </row>
    <row r="240" spans="1:12" ht="13">
      <c r="A240" s="5" t="s">
        <v>3053</v>
      </c>
      <c r="B240" s="91" t="str">
        <f>VLOOKUP($A240,datasets!$A:$B,2,0)</f>
        <v>Shevchenko et al. 2020, Communications Earth &amp; Environment (FYPPE3AR)</v>
      </c>
      <c r="C240" s="6" t="s">
        <v>2914</v>
      </c>
      <c r="D240" s="46" t="s">
        <v>3047</v>
      </c>
      <c r="E240" s="56" t="s">
        <v>3048</v>
      </c>
      <c r="F240" s="6" t="s">
        <v>164</v>
      </c>
      <c r="G240" s="6" t="s">
        <v>164</v>
      </c>
      <c r="H240" s="6" t="s">
        <v>2328</v>
      </c>
      <c r="I240" s="6" t="s">
        <v>34</v>
      </c>
      <c r="J240" s="6" t="s">
        <v>34</v>
      </c>
      <c r="K240" s="6" t="s">
        <v>34</v>
      </c>
      <c r="L240" s="58" t="str">
        <f t="array" ref="L240">INDEX(publications!$A$1:$A$319, MATCH($B240, publications!$B$1:$B$319, 0))</f>
        <v>Livia</v>
      </c>
    </row>
    <row r="241" spans="1:12" ht="13">
      <c r="A241" s="5" t="s">
        <v>3054</v>
      </c>
      <c r="B241" s="91" t="str">
        <f>VLOOKUP($A241,datasets!$A:$B,2,0)</f>
        <v>Shevchenko et al. 2020, Communications Earth &amp; Environment (FYPPE3AR)</v>
      </c>
      <c r="C241" s="6" t="s">
        <v>2914</v>
      </c>
      <c r="D241" s="46" t="s">
        <v>3047</v>
      </c>
      <c r="E241" s="56" t="s">
        <v>3048</v>
      </c>
      <c r="F241" s="6" t="s">
        <v>164</v>
      </c>
      <c r="G241" s="6" t="s">
        <v>164</v>
      </c>
      <c r="H241" s="6" t="s">
        <v>2328</v>
      </c>
      <c r="I241" s="6" t="s">
        <v>34</v>
      </c>
      <c r="J241" s="6" t="s">
        <v>34</v>
      </c>
      <c r="K241" s="6" t="s">
        <v>34</v>
      </c>
      <c r="L241" s="58" t="str">
        <f t="array" ref="L241">INDEX(publications!$A$1:$A$319, MATCH($B241, publications!$B$1:$B$319, 0))</f>
        <v>Livia</v>
      </c>
    </row>
    <row r="242" spans="1:12" ht="13">
      <c r="A242" s="5" t="s">
        <v>3055</v>
      </c>
      <c r="B242" s="91" t="str">
        <f>VLOOKUP($A242,datasets!$A:$B,2,0)</f>
        <v>Shevchenko et al. 2020, Communications Earth &amp; Environment (FYPPE3AR)</v>
      </c>
      <c r="C242" s="6" t="s">
        <v>2914</v>
      </c>
      <c r="D242" s="46" t="s">
        <v>3047</v>
      </c>
      <c r="E242" s="56" t="s">
        <v>3048</v>
      </c>
      <c r="F242" s="6" t="s">
        <v>164</v>
      </c>
      <c r="G242" s="6" t="s">
        <v>164</v>
      </c>
      <c r="H242" s="6" t="s">
        <v>2328</v>
      </c>
      <c r="I242" s="6" t="s">
        <v>34</v>
      </c>
      <c r="J242" s="6" t="s">
        <v>34</v>
      </c>
      <c r="K242" s="6" t="s">
        <v>34</v>
      </c>
      <c r="L242" s="58" t="str">
        <f t="array" ref="L242">INDEX(publications!$A$1:$A$319, MATCH($B242, publications!$B$1:$B$319, 0))</f>
        <v>Livia</v>
      </c>
    </row>
    <row r="243" spans="1:12" ht="13">
      <c r="A243" s="6" t="s">
        <v>3056</v>
      </c>
      <c r="B243" s="91" t="str">
        <f>VLOOKUP($A243,datasets!$A:$B,2,0)</f>
        <v>Bakker and Lane 2017, Earth Surface Processes and Landforms (XYRENZKG)</v>
      </c>
      <c r="C243" s="6" t="s">
        <v>2666</v>
      </c>
      <c r="D243" s="46" t="s">
        <v>3057</v>
      </c>
      <c r="E243" s="56" t="s">
        <v>34</v>
      </c>
      <c r="F243" s="6" t="s">
        <v>164</v>
      </c>
      <c r="G243" s="6" t="s">
        <v>22</v>
      </c>
      <c r="H243" s="6" t="s">
        <v>22</v>
      </c>
      <c r="I243" s="6" t="s">
        <v>3058</v>
      </c>
      <c r="J243" s="6" t="s">
        <v>3059</v>
      </c>
      <c r="K243" s="56" t="s">
        <v>34</v>
      </c>
      <c r="L243" s="58" t="str">
        <f t="array" ref="L243">INDEX(publications!$A$1:$A$319, MATCH($B243, publications!$B$1:$B$319, 0))</f>
        <v>Livia</v>
      </c>
    </row>
    <row r="244" spans="1:12" ht="13">
      <c r="A244" s="6" t="s">
        <v>3060</v>
      </c>
      <c r="B244" s="91" t="str">
        <f>VLOOKUP($A243,datasets!$A:$B,2,0)</f>
        <v>Bakker and Lane 2017, Earth Surface Processes and Landforms (XYRENZKG)</v>
      </c>
      <c r="C244" s="6" t="s">
        <v>2666</v>
      </c>
      <c r="D244" s="46" t="s">
        <v>3057</v>
      </c>
      <c r="E244" s="56" t="s">
        <v>34</v>
      </c>
      <c r="F244" s="6" t="s">
        <v>164</v>
      </c>
      <c r="G244" s="6" t="s">
        <v>22</v>
      </c>
      <c r="H244" s="6" t="s">
        <v>22</v>
      </c>
      <c r="I244" s="6" t="s">
        <v>3058</v>
      </c>
      <c r="J244" s="6" t="s">
        <v>3059</v>
      </c>
      <c r="K244" s="56" t="s">
        <v>34</v>
      </c>
      <c r="L244" s="58" t="str">
        <f t="array" ref="L244">INDEX(publications!$A$1:$A$319, MATCH($B244, publications!$B$1:$B$319, 0))</f>
        <v>Livia</v>
      </c>
    </row>
    <row r="245" spans="1:12" ht="13">
      <c r="A245" s="6" t="s">
        <v>3061</v>
      </c>
      <c r="B245" s="91" t="str">
        <f>VLOOKUP($A244,datasets!$A:$B,2,0)</f>
        <v>Bakker and Lane 2017, Earth Surface Processes and Landforms (XYRENZKG)</v>
      </c>
      <c r="C245" s="6" t="s">
        <v>2666</v>
      </c>
      <c r="D245" s="46" t="s">
        <v>3057</v>
      </c>
      <c r="E245" s="56" t="s">
        <v>34</v>
      </c>
      <c r="F245" s="6" t="s">
        <v>164</v>
      </c>
      <c r="G245" s="6" t="s">
        <v>22</v>
      </c>
      <c r="H245" s="6" t="s">
        <v>22</v>
      </c>
      <c r="I245" s="6" t="s">
        <v>3058</v>
      </c>
      <c r="J245" s="6" t="s">
        <v>3059</v>
      </c>
      <c r="K245" s="56" t="s">
        <v>34</v>
      </c>
      <c r="L245" s="58" t="str">
        <f t="array" ref="L245">INDEX(publications!$A$1:$A$319, MATCH($B245, publications!$B$1:$B$319, 0))</f>
        <v>Livia</v>
      </c>
    </row>
    <row r="246" spans="1:12" ht="13">
      <c r="A246" s="6" t="s">
        <v>3062</v>
      </c>
      <c r="B246" s="91" t="str">
        <f>VLOOKUP($A245,datasets!$A:$B,2,0)</f>
        <v>Bakker and Lane 2017, Earth Surface Processes and Landforms (XYRENZKG)</v>
      </c>
      <c r="C246" s="6" t="s">
        <v>2666</v>
      </c>
      <c r="D246" s="46" t="s">
        <v>3057</v>
      </c>
      <c r="E246" s="56" t="s">
        <v>34</v>
      </c>
      <c r="F246" s="6" t="s">
        <v>164</v>
      </c>
      <c r="G246" s="6" t="s">
        <v>22</v>
      </c>
      <c r="H246" s="6" t="s">
        <v>22</v>
      </c>
      <c r="I246" s="6" t="s">
        <v>3058</v>
      </c>
      <c r="J246" s="6" t="s">
        <v>3059</v>
      </c>
      <c r="K246" s="56" t="s">
        <v>34</v>
      </c>
      <c r="L246" s="58" t="str">
        <f t="array" ref="L246">INDEX(publications!$A$1:$A$319, MATCH($B246, publications!$B$1:$B$319, 0))</f>
        <v>Livia</v>
      </c>
    </row>
    <row r="247" spans="1:12" ht="13">
      <c r="A247" s="6" t="s">
        <v>3063</v>
      </c>
      <c r="B247" s="91" t="str">
        <f>VLOOKUP($A246,datasets!$A:$B,2,0)</f>
        <v>Bakker and Lane 2017, Earth Surface Processes and Landforms (XYRENZKG)</v>
      </c>
      <c r="C247" s="6" t="s">
        <v>2666</v>
      </c>
      <c r="D247" s="46" t="s">
        <v>3057</v>
      </c>
      <c r="E247" s="56" t="s">
        <v>34</v>
      </c>
      <c r="F247" s="6" t="s">
        <v>164</v>
      </c>
      <c r="G247" s="6" t="s">
        <v>22</v>
      </c>
      <c r="H247" s="6" t="s">
        <v>22</v>
      </c>
      <c r="I247" s="6" t="s">
        <v>3058</v>
      </c>
      <c r="J247" s="6" t="s">
        <v>3059</v>
      </c>
      <c r="K247" s="56" t="s">
        <v>34</v>
      </c>
      <c r="L247" s="58" t="str">
        <f t="array" ref="L247">INDEX(publications!$A$1:$A$319, MATCH($B247, publications!$B$1:$B$319, 0))</f>
        <v>Livia</v>
      </c>
    </row>
    <row r="248" spans="1:12" ht="13">
      <c r="A248" s="6" t="s">
        <v>3064</v>
      </c>
      <c r="B248" s="91" t="str">
        <f>VLOOKUP($A247,datasets!$A:$B,2,0)</f>
        <v>Bakker and Lane 2017, Earth Surface Processes and Landforms (XYRENZKG)</v>
      </c>
      <c r="C248" s="6" t="s">
        <v>2666</v>
      </c>
      <c r="D248" s="46" t="s">
        <v>3057</v>
      </c>
      <c r="E248" s="56" t="s">
        <v>34</v>
      </c>
      <c r="F248" s="6" t="s">
        <v>164</v>
      </c>
      <c r="G248" s="6" t="s">
        <v>22</v>
      </c>
      <c r="H248" s="6" t="s">
        <v>22</v>
      </c>
      <c r="I248" s="6" t="s">
        <v>3058</v>
      </c>
      <c r="J248" s="6" t="s">
        <v>3059</v>
      </c>
      <c r="K248" s="56" t="s">
        <v>34</v>
      </c>
      <c r="L248" s="58" t="str">
        <f t="array" ref="L248">INDEX(publications!$A$1:$A$319, MATCH($B248, publications!$B$1:$B$319, 0))</f>
        <v>Livia</v>
      </c>
    </row>
    <row r="249" spans="1:12" ht="13">
      <c r="A249" s="6" t="s">
        <v>3065</v>
      </c>
      <c r="B249" s="91" t="str">
        <f>VLOOKUP($A248,datasets!$A:$B,2,0)</f>
        <v>Bakker and Lane 2017, Earth Surface Processes and Landforms (XYRENZKG)</v>
      </c>
      <c r="C249" s="6" t="s">
        <v>2666</v>
      </c>
      <c r="D249" s="6" t="s">
        <v>3057</v>
      </c>
      <c r="E249" s="86" t="s">
        <v>34</v>
      </c>
      <c r="F249" s="6" t="s">
        <v>164</v>
      </c>
      <c r="G249" s="6" t="s">
        <v>22</v>
      </c>
      <c r="H249" s="6" t="s">
        <v>22</v>
      </c>
      <c r="I249" s="6" t="s">
        <v>3058</v>
      </c>
      <c r="J249" s="6" t="s">
        <v>3059</v>
      </c>
      <c r="K249" s="56" t="s">
        <v>34</v>
      </c>
      <c r="L249" s="58" t="str">
        <f t="array" ref="L249">INDEX(publications!$A$1:$A$319, MATCH($B249, publications!$B$1:$B$319, 0))</f>
        <v>Livia</v>
      </c>
    </row>
    <row r="250" spans="1:12" ht="13">
      <c r="A250" s="6" t="s">
        <v>3066</v>
      </c>
      <c r="B250" s="91" t="str">
        <f>VLOOKUP($A249,datasets!$A:$B,2,0)</f>
        <v>Bakker and Lane 2017, Earth Surface Processes and Landforms (XYRENZKG)</v>
      </c>
      <c r="C250" s="6" t="s">
        <v>2666</v>
      </c>
      <c r="D250" s="6" t="s">
        <v>3057</v>
      </c>
      <c r="E250" s="86" t="s">
        <v>34</v>
      </c>
      <c r="F250" s="6" t="s">
        <v>164</v>
      </c>
      <c r="G250" s="6" t="s">
        <v>22</v>
      </c>
      <c r="H250" s="6" t="s">
        <v>22</v>
      </c>
      <c r="I250" s="6" t="s">
        <v>3058</v>
      </c>
      <c r="J250" s="6" t="s">
        <v>3059</v>
      </c>
      <c r="K250" s="56" t="s">
        <v>34</v>
      </c>
      <c r="L250" s="58" t="str">
        <f t="array" ref="L250">INDEX(publications!$A$1:$A$319, MATCH($B250, publications!$B$1:$B$319, 0))</f>
        <v>Livia</v>
      </c>
    </row>
    <row r="251" spans="1:12" ht="13">
      <c r="A251" s="5" t="s">
        <v>3067</v>
      </c>
      <c r="B251" s="91" t="str">
        <f>VLOOKUP($A251,datasets!$A:$B,2,0)</f>
        <v>Galiatsatos et al. 2005, 25th EARSeL symposium, workshop on 3D remote sensing (WW4K3NXX)</v>
      </c>
      <c r="C251" s="6" t="s">
        <v>2914</v>
      </c>
      <c r="D251" s="97" t="s">
        <v>3068</v>
      </c>
      <c r="E251" s="56" t="s">
        <v>34</v>
      </c>
      <c r="F251" s="6" t="s">
        <v>164</v>
      </c>
      <c r="G251" s="6" t="s">
        <v>22</v>
      </c>
      <c r="H251" s="6" t="s">
        <v>164</v>
      </c>
      <c r="I251" s="6" t="s">
        <v>3069</v>
      </c>
      <c r="J251" s="6" t="s">
        <v>3070</v>
      </c>
      <c r="K251" s="6" t="s">
        <v>34</v>
      </c>
      <c r="L251" s="58" t="str">
        <f t="array" ref="L251">INDEX(publications!$A$1:$A$319, MATCH($B251, publications!$B$1:$B$319, 0))</f>
        <v>Melanie</v>
      </c>
    </row>
    <row r="252" spans="1:12" ht="13">
      <c r="A252" s="5" t="s">
        <v>3071</v>
      </c>
      <c r="B252" s="91" t="str">
        <f>VLOOKUP($A252,datasets!$A:$B,2,0)</f>
        <v>Galiatsatos et al. 2005, 25th EARSeL symposium, workshop on 3D remote sensing (WW4K3NXX)</v>
      </c>
      <c r="C252" s="6" t="s">
        <v>2914</v>
      </c>
      <c r="D252" s="97" t="s">
        <v>3068</v>
      </c>
      <c r="E252" s="56" t="s">
        <v>34</v>
      </c>
      <c r="F252" s="6" t="s">
        <v>164</v>
      </c>
      <c r="G252" s="6" t="s">
        <v>22</v>
      </c>
      <c r="H252" s="6" t="s">
        <v>164</v>
      </c>
      <c r="I252" s="6" t="s">
        <v>3069</v>
      </c>
      <c r="J252" s="6" t="s">
        <v>3070</v>
      </c>
      <c r="K252" s="6" t="s">
        <v>34</v>
      </c>
      <c r="L252" s="58" t="str">
        <f t="array" ref="L252">INDEX(publications!$A$1:$A$319, MATCH($B252, publications!$B$1:$B$319, 0))</f>
        <v>Melanie</v>
      </c>
    </row>
    <row r="253" spans="1:12" ht="13">
      <c r="A253" s="5" t="s">
        <v>3072</v>
      </c>
      <c r="B253" s="91" t="str">
        <f>VLOOKUP($A253,datasets!$A:$B,2,0)</f>
        <v>Galiatsatos et al. 2005, 25th EARSeL symposium, workshop on 3D remote sensing (WW4K3NXX)</v>
      </c>
      <c r="C253" s="6" t="s">
        <v>2914</v>
      </c>
      <c r="D253" s="97" t="s">
        <v>3068</v>
      </c>
      <c r="E253" s="56" t="s">
        <v>34</v>
      </c>
      <c r="F253" s="6" t="s">
        <v>164</v>
      </c>
      <c r="G253" s="6" t="s">
        <v>22</v>
      </c>
      <c r="H253" s="6" t="s">
        <v>164</v>
      </c>
      <c r="I253" s="6" t="s">
        <v>3069</v>
      </c>
      <c r="J253" s="6" t="s">
        <v>3070</v>
      </c>
      <c r="K253" s="6" t="s">
        <v>34</v>
      </c>
      <c r="L253" s="58" t="str">
        <f t="array" ref="L253">INDEX(publications!$A$1:$A$319, MATCH($B253, publications!$B$1:$B$319, 0))</f>
        <v>Melanie</v>
      </c>
    </row>
    <row r="254" spans="1:12" ht="13">
      <c r="A254" s="5" t="s">
        <v>3073</v>
      </c>
      <c r="B254" s="91" t="str">
        <f>VLOOKUP($A254,datasets!$A:$B,2,0)</f>
        <v>Galiatsatos et al. 2008, Photogrammetric Engineering and Remote Sensing (NP2PWBRU)</v>
      </c>
      <c r="C254" s="6" t="s">
        <v>2914</v>
      </c>
      <c r="D254" s="97" t="s">
        <v>3068</v>
      </c>
      <c r="E254" s="56" t="s">
        <v>34</v>
      </c>
      <c r="F254" s="6" t="s">
        <v>164</v>
      </c>
      <c r="G254" s="6" t="s">
        <v>22</v>
      </c>
      <c r="H254" s="6" t="s">
        <v>22</v>
      </c>
      <c r="I254" s="6" t="s">
        <v>34</v>
      </c>
      <c r="J254" s="6" t="s">
        <v>3074</v>
      </c>
      <c r="K254" s="6" t="s">
        <v>34</v>
      </c>
      <c r="L254" s="58" t="str">
        <f t="array" ref="L254">INDEX(publications!$A$1:$A$319, MATCH($B254, publications!$B$1:$B$319, 0))</f>
        <v>Bob</v>
      </c>
    </row>
    <row r="255" spans="1:12" ht="13">
      <c r="A255" s="5" t="s">
        <v>3075</v>
      </c>
      <c r="B255" s="91" t="str">
        <f>VLOOKUP($A255,datasets!$A:$B,2,0)</f>
        <v>Sohn et al. 2004, The Photogrammetric Record (JPQS9JXB)</v>
      </c>
      <c r="C255" s="6" t="s">
        <v>2914</v>
      </c>
      <c r="D255" s="46" t="s">
        <v>3068</v>
      </c>
      <c r="E255" s="55" t="s">
        <v>34</v>
      </c>
      <c r="F255" s="6" t="s">
        <v>164</v>
      </c>
      <c r="G255" s="6" t="s">
        <v>22</v>
      </c>
      <c r="H255" s="6" t="s">
        <v>22</v>
      </c>
      <c r="I255" s="6" t="s">
        <v>34</v>
      </c>
      <c r="J255" s="6" t="s">
        <v>34</v>
      </c>
      <c r="K255" s="6" t="s">
        <v>34</v>
      </c>
      <c r="L255" s="58" t="str">
        <f t="array" ref="L255">INDEX(publications!$A$1:$A$319, MATCH($B255, publications!$B$1:$B$319, 0))</f>
        <v>Bob</v>
      </c>
    </row>
    <row r="256" spans="1:12" ht="13">
      <c r="A256" s="5" t="s">
        <v>3076</v>
      </c>
      <c r="B256" s="91" t="str">
        <f>VLOOKUP($A256,datasets!$A:$B,2,0)</f>
        <v>Walstra et al. 2004, International Archives Of Photogrammetry, Remote Sensing And Spatial Information Sciences (2AR5AVGG)</v>
      </c>
      <c r="C256" s="6" t="s">
        <v>2914</v>
      </c>
      <c r="D256" s="46" t="s">
        <v>3077</v>
      </c>
      <c r="E256" s="55" t="s">
        <v>3078</v>
      </c>
      <c r="F256" s="6" t="s">
        <v>164</v>
      </c>
      <c r="G256" s="6" t="s">
        <v>22</v>
      </c>
      <c r="H256" s="6" t="s">
        <v>22</v>
      </c>
      <c r="I256" s="6" t="s">
        <v>34</v>
      </c>
      <c r="J256" s="6" t="s">
        <v>3079</v>
      </c>
      <c r="K256" s="6" t="s">
        <v>34</v>
      </c>
      <c r="L256" s="58" t="str">
        <f t="array" ref="L256">INDEX(publications!$A$1:$A$319, MATCH($B256, publications!$B$1:$B$319, 0))</f>
        <v>Melanie</v>
      </c>
    </row>
    <row r="257" spans="1:12" ht="13">
      <c r="A257" s="5" t="s">
        <v>3080</v>
      </c>
      <c r="B257" s="91" t="str">
        <f>VLOOKUP($A257,datasets!$A:$B,2,0)</f>
        <v>Walstra et al. 2004, International Archives Of Photogrammetry, Remote Sensing And Spatial Information Sciences (2AR5AVGG)</v>
      </c>
      <c r="C257" s="6" t="s">
        <v>2914</v>
      </c>
      <c r="D257" s="46" t="s">
        <v>3077</v>
      </c>
      <c r="E257" s="55" t="s">
        <v>3078</v>
      </c>
      <c r="F257" s="6" t="s">
        <v>164</v>
      </c>
      <c r="G257" s="6" t="s">
        <v>22</v>
      </c>
      <c r="H257" s="6" t="s">
        <v>22</v>
      </c>
      <c r="I257" s="6" t="s">
        <v>34</v>
      </c>
      <c r="J257" s="6" t="s">
        <v>3079</v>
      </c>
      <c r="K257" s="6" t="s">
        <v>34</v>
      </c>
      <c r="L257" s="58" t="str">
        <f t="array" ref="L257">INDEX(publications!$A$1:$A$319, MATCH($B257, publications!$B$1:$B$319, 0))</f>
        <v>Melanie</v>
      </c>
    </row>
    <row r="258" spans="1:12" ht="13">
      <c r="A258" s="5" t="s">
        <v>3081</v>
      </c>
      <c r="B258" s="91" t="str">
        <f>VLOOKUP($A258,datasets!$A:$B,2,0)</f>
        <v>Walstra et al. 2004, International Archives Of Photogrammetry, Remote Sensing And Spatial Information Sciences (2AR5AVGG)</v>
      </c>
      <c r="C258" s="6" t="s">
        <v>2914</v>
      </c>
      <c r="D258" s="46" t="s">
        <v>3077</v>
      </c>
      <c r="E258" s="55" t="s">
        <v>3078</v>
      </c>
      <c r="F258" s="6" t="s">
        <v>164</v>
      </c>
      <c r="G258" s="6" t="s">
        <v>22</v>
      </c>
      <c r="H258" s="6" t="s">
        <v>22</v>
      </c>
      <c r="I258" s="6" t="s">
        <v>34</v>
      </c>
      <c r="J258" s="6" t="s">
        <v>3079</v>
      </c>
      <c r="K258" s="6" t="s">
        <v>34</v>
      </c>
      <c r="L258" s="58" t="str">
        <f t="array" ref="L258">INDEX(publications!$A$1:$A$319, MATCH($B258, publications!$B$1:$B$319, 0))</f>
        <v>Melanie</v>
      </c>
    </row>
    <row r="259" spans="1:12" ht="13">
      <c r="A259" s="5" t="s">
        <v>3082</v>
      </c>
      <c r="B259" s="91" t="str">
        <f>VLOOKUP($A259,datasets!$A:$B,2,0)</f>
        <v>Walstra et al. 2004, International Archives Of Photogrammetry, Remote Sensing And Spatial Information Sciences (2AR5AVGG)</v>
      </c>
      <c r="C259" s="6" t="s">
        <v>2914</v>
      </c>
      <c r="D259" s="46" t="s">
        <v>3077</v>
      </c>
      <c r="E259" s="55" t="s">
        <v>3078</v>
      </c>
      <c r="F259" s="6" t="s">
        <v>164</v>
      </c>
      <c r="G259" s="6" t="s">
        <v>22</v>
      </c>
      <c r="H259" s="6" t="s">
        <v>22</v>
      </c>
      <c r="I259" s="6" t="s">
        <v>34</v>
      </c>
      <c r="J259" s="6" t="s">
        <v>3079</v>
      </c>
      <c r="K259" s="6" t="s">
        <v>34</v>
      </c>
      <c r="L259" s="58" t="str">
        <f t="array" ref="L259">INDEX(publications!$A$1:$A$319, MATCH($B259, publications!$B$1:$B$319, 0))</f>
        <v>Melanie</v>
      </c>
    </row>
    <row r="260" spans="1:12" ht="13">
      <c r="A260" s="5" t="s">
        <v>3083</v>
      </c>
      <c r="B260" s="91" t="str">
        <f>VLOOKUP($A260,datasets!$A:$B,2,0)</f>
        <v>Kulha et al. 2018, Forests (FFRWPF9M)</v>
      </c>
      <c r="C260" s="6" t="s">
        <v>2914</v>
      </c>
      <c r="D260" s="46" t="s">
        <v>3084</v>
      </c>
      <c r="E260" s="56" t="s">
        <v>34</v>
      </c>
      <c r="F260" s="6" t="s">
        <v>164</v>
      </c>
      <c r="G260" s="6" t="s">
        <v>164</v>
      </c>
      <c r="H260" s="6" t="s">
        <v>2328</v>
      </c>
      <c r="I260" s="6" t="s">
        <v>34</v>
      </c>
      <c r="J260" s="6" t="s">
        <v>3085</v>
      </c>
      <c r="K260" s="6" t="s">
        <v>34</v>
      </c>
      <c r="L260" s="58" t="str">
        <f t="array" ref="L260">INDEX(publications!$A$1:$A$319, MATCH($B260, publications!$B$1:$B$319, 0))</f>
        <v>Anette</v>
      </c>
    </row>
    <row r="261" spans="1:12" ht="13">
      <c r="A261" s="6" t="s">
        <v>3086</v>
      </c>
      <c r="B261" s="91" t="str">
        <f>VLOOKUP($A261,datasets!$A:$B,2,0)</f>
        <v>Kulha et al. 2018, Forests (FFRWPF9M)</v>
      </c>
      <c r="C261" s="6" t="s">
        <v>2914</v>
      </c>
      <c r="D261" s="46" t="s">
        <v>3084</v>
      </c>
      <c r="E261" s="56" t="s">
        <v>34</v>
      </c>
      <c r="F261" s="6" t="s">
        <v>164</v>
      </c>
      <c r="G261" s="6" t="s">
        <v>164</v>
      </c>
      <c r="H261" s="6" t="s">
        <v>2328</v>
      </c>
      <c r="I261" s="6" t="s">
        <v>34</v>
      </c>
      <c r="J261" s="6" t="s">
        <v>3085</v>
      </c>
      <c r="K261" s="6" t="s">
        <v>34</v>
      </c>
      <c r="L261" s="58" t="str">
        <f t="array" ref="L261">INDEX(publications!$A$1:$A$319, MATCH($B261, publications!$B$1:$B$319, 0))</f>
        <v>Anette</v>
      </c>
    </row>
    <row r="262" spans="1:12" ht="13">
      <c r="A262" s="5" t="s">
        <v>3087</v>
      </c>
      <c r="B262" s="91" t="str">
        <f>VLOOKUP($A262,datasets!$A:$B,2,0)</f>
        <v>Kulha et al. 2018, Forests (FFRWPF9M)</v>
      </c>
      <c r="C262" s="6" t="s">
        <v>2914</v>
      </c>
      <c r="D262" s="46" t="s">
        <v>3084</v>
      </c>
      <c r="E262" s="56" t="s">
        <v>34</v>
      </c>
      <c r="F262" s="6" t="s">
        <v>164</v>
      </c>
      <c r="G262" s="6" t="s">
        <v>164</v>
      </c>
      <c r="H262" s="6" t="s">
        <v>2328</v>
      </c>
      <c r="I262" s="6" t="s">
        <v>34</v>
      </c>
      <c r="J262" s="6" t="s">
        <v>3085</v>
      </c>
      <c r="K262" s="6" t="s">
        <v>34</v>
      </c>
      <c r="L262" s="58" t="str">
        <f t="array" ref="L262">INDEX(publications!$A$1:$A$319, MATCH($B262, publications!$B$1:$B$319, 0))</f>
        <v>Anette</v>
      </c>
    </row>
    <row r="263" spans="1:12" ht="13">
      <c r="A263" s="6" t="s">
        <v>3088</v>
      </c>
      <c r="B263" s="91" t="str">
        <f>VLOOKUP($A263,datasets!$A:$B,2,0)</f>
        <v>Kulha et al. 2018, Forests (FFRWPF9M)</v>
      </c>
      <c r="C263" s="6" t="s">
        <v>2914</v>
      </c>
      <c r="D263" s="46" t="s">
        <v>3084</v>
      </c>
      <c r="E263" s="56" t="s">
        <v>34</v>
      </c>
      <c r="F263" s="6" t="s">
        <v>164</v>
      </c>
      <c r="G263" s="6" t="s">
        <v>164</v>
      </c>
      <c r="H263" s="6" t="s">
        <v>2328</v>
      </c>
      <c r="I263" s="6" t="s">
        <v>34</v>
      </c>
      <c r="J263" s="6" t="s">
        <v>3085</v>
      </c>
      <c r="K263" s="6" t="s">
        <v>34</v>
      </c>
      <c r="L263" s="58" t="str">
        <f t="array" ref="L263">INDEX(publications!$A$1:$A$319, MATCH($B263, publications!$B$1:$B$319, 0))</f>
        <v>Anette</v>
      </c>
    </row>
    <row r="264" spans="1:12" ht="13">
      <c r="A264" s="5" t="s">
        <v>3089</v>
      </c>
      <c r="B264" s="91" t="str">
        <f>VLOOKUP($A264,datasets!$A:$B,2,0)</f>
        <v>Kulha et al. 2018, Forests (FFRWPF9M)</v>
      </c>
      <c r="C264" s="6" t="s">
        <v>2914</v>
      </c>
      <c r="D264" s="46" t="s">
        <v>3084</v>
      </c>
      <c r="E264" s="56" t="s">
        <v>34</v>
      </c>
      <c r="F264" s="6" t="s">
        <v>164</v>
      </c>
      <c r="G264" s="6" t="s">
        <v>164</v>
      </c>
      <c r="H264" s="6" t="s">
        <v>2328</v>
      </c>
      <c r="I264" s="6" t="s">
        <v>34</v>
      </c>
      <c r="J264" s="6" t="s">
        <v>3085</v>
      </c>
      <c r="K264" s="6" t="s">
        <v>34</v>
      </c>
      <c r="L264" s="58" t="str">
        <f t="array" ref="L264">INDEX(publications!$A$1:$A$319, MATCH($B264, publications!$B$1:$B$319, 0))</f>
        <v>Anette</v>
      </c>
    </row>
    <row r="265" spans="1:12" ht="13">
      <c r="A265" s="6" t="s">
        <v>3090</v>
      </c>
      <c r="B265" s="91" t="str">
        <f>VLOOKUP($A265,datasets!$A:$B,2,0)</f>
        <v>Kulha et al. 2018, Forests (FFRWPF9M)</v>
      </c>
      <c r="C265" s="6" t="s">
        <v>2914</v>
      </c>
      <c r="D265" s="46" t="s">
        <v>3084</v>
      </c>
      <c r="E265" s="56" t="s">
        <v>34</v>
      </c>
      <c r="F265" s="6" t="s">
        <v>164</v>
      </c>
      <c r="G265" s="6" t="s">
        <v>164</v>
      </c>
      <c r="H265" s="6" t="s">
        <v>2328</v>
      </c>
      <c r="I265" s="6" t="s">
        <v>34</v>
      </c>
      <c r="J265" s="6" t="s">
        <v>3085</v>
      </c>
      <c r="K265" s="6" t="s">
        <v>34</v>
      </c>
      <c r="L265" s="58" t="str">
        <f t="array" ref="L265">INDEX(publications!$A$1:$A$319, MATCH($B265, publications!$B$1:$B$319, 0))</f>
        <v>Anette</v>
      </c>
    </row>
    <row r="266" spans="1:12" ht="13">
      <c r="A266" s="5" t="s">
        <v>3091</v>
      </c>
      <c r="B266" s="91" t="str">
        <f>VLOOKUP($A266,datasets!$A:$B,2,0)</f>
        <v>Kulha et al. 2018, Forests (FFRWPF9M)</v>
      </c>
      <c r="C266" s="6" t="s">
        <v>2914</v>
      </c>
      <c r="D266" s="46" t="s">
        <v>3084</v>
      </c>
      <c r="E266" s="56" t="s">
        <v>34</v>
      </c>
      <c r="F266" s="6" t="s">
        <v>164</v>
      </c>
      <c r="G266" s="6" t="s">
        <v>164</v>
      </c>
      <c r="H266" s="6" t="s">
        <v>2328</v>
      </c>
      <c r="I266" s="6" t="s">
        <v>34</v>
      </c>
      <c r="J266" s="6" t="s">
        <v>3085</v>
      </c>
      <c r="K266" s="6" t="s">
        <v>34</v>
      </c>
      <c r="L266" s="58" t="str">
        <f t="array" ref="L266">INDEX(publications!$A$1:$A$319, MATCH($B266, publications!$B$1:$B$319, 0))</f>
        <v>Anette</v>
      </c>
    </row>
    <row r="267" spans="1:12" ht="13">
      <c r="A267" s="6" t="s">
        <v>3092</v>
      </c>
      <c r="B267" s="91" t="str">
        <f>VLOOKUP($A267,datasets!$A:$B,2,0)</f>
        <v>Kulha et al. 2018, Forests (FFRWPF9M)</v>
      </c>
      <c r="C267" s="6" t="s">
        <v>2914</v>
      </c>
      <c r="D267" s="46" t="s">
        <v>3084</v>
      </c>
      <c r="E267" s="56" t="s">
        <v>34</v>
      </c>
      <c r="F267" s="6" t="s">
        <v>164</v>
      </c>
      <c r="G267" s="6" t="s">
        <v>164</v>
      </c>
      <c r="H267" s="6" t="s">
        <v>2328</v>
      </c>
      <c r="I267" s="6" t="s">
        <v>34</v>
      </c>
      <c r="J267" s="6" t="s">
        <v>3085</v>
      </c>
      <c r="K267" s="6" t="s">
        <v>34</v>
      </c>
      <c r="L267" s="58" t="str">
        <f t="array" ref="L267">INDEX(publications!$A$1:$A$319, MATCH($B267, publications!$B$1:$B$319, 0))</f>
        <v>Anette</v>
      </c>
    </row>
    <row r="268" spans="1:12" ht="13">
      <c r="A268" s="5" t="s">
        <v>3093</v>
      </c>
      <c r="B268" s="91" t="str">
        <f>VLOOKUP($A268,datasets!$A:$B,2,0)</f>
        <v>Kulha et al. 2018, Forests (FFRWPF9M)</v>
      </c>
      <c r="C268" s="6" t="s">
        <v>2914</v>
      </c>
      <c r="D268" s="46" t="s">
        <v>3084</v>
      </c>
      <c r="E268" s="56" t="s">
        <v>34</v>
      </c>
      <c r="F268" s="6" t="s">
        <v>164</v>
      </c>
      <c r="G268" s="6" t="s">
        <v>164</v>
      </c>
      <c r="H268" s="6" t="s">
        <v>2328</v>
      </c>
      <c r="I268" s="6" t="s">
        <v>34</v>
      </c>
      <c r="J268" s="6" t="s">
        <v>3085</v>
      </c>
      <c r="K268" s="6" t="s">
        <v>34</v>
      </c>
      <c r="L268" s="58" t="str">
        <f t="array" ref="L268">INDEX(publications!$A$1:$A$319, MATCH($B268, publications!$B$1:$B$319, 0))</f>
        <v>Anette</v>
      </c>
    </row>
    <row r="269" spans="1:12" ht="13">
      <c r="A269" s="6" t="s">
        <v>3094</v>
      </c>
      <c r="B269" s="91" t="str">
        <f>VLOOKUP($A269,datasets!$A:$B,2,0)</f>
        <v>Kulha et al. 2018, Forests (FFRWPF9M)</v>
      </c>
      <c r="C269" s="6" t="s">
        <v>2914</v>
      </c>
      <c r="D269" s="46" t="s">
        <v>3084</v>
      </c>
      <c r="E269" s="56" t="s">
        <v>34</v>
      </c>
      <c r="F269" s="6" t="s">
        <v>164</v>
      </c>
      <c r="G269" s="6" t="s">
        <v>164</v>
      </c>
      <c r="H269" s="6" t="s">
        <v>2328</v>
      </c>
      <c r="I269" s="6" t="s">
        <v>34</v>
      </c>
      <c r="J269" s="6" t="s">
        <v>3085</v>
      </c>
      <c r="K269" s="6" t="s">
        <v>34</v>
      </c>
      <c r="L269" s="58" t="str">
        <f t="array" ref="L269">INDEX(publications!$A$1:$A$319, MATCH($B269, publications!$B$1:$B$319, 0))</f>
        <v>Anette</v>
      </c>
    </row>
    <row r="270" spans="1:12" ht="13">
      <c r="A270" s="5" t="s">
        <v>3095</v>
      </c>
      <c r="B270" s="91" t="str">
        <f>VLOOKUP($A270,datasets!$A:$B,2,0)</f>
        <v>Picon-Cabrera et al. 2020, Sustainability (35V5TW6B)</v>
      </c>
      <c r="C270" s="6" t="s">
        <v>2673</v>
      </c>
      <c r="D270" s="46" t="s">
        <v>3096</v>
      </c>
      <c r="E270" s="56" t="s">
        <v>34</v>
      </c>
      <c r="F270" s="6" t="s">
        <v>164</v>
      </c>
      <c r="G270" s="6" t="s">
        <v>22</v>
      </c>
      <c r="H270" s="6" t="s">
        <v>164</v>
      </c>
      <c r="I270" s="6" t="s">
        <v>3097</v>
      </c>
      <c r="J270" s="6" t="s">
        <v>3098</v>
      </c>
      <c r="K270" s="6" t="s">
        <v>34</v>
      </c>
      <c r="L270" s="58" t="str">
        <f t="array" ref="L270">INDEX(publications!$A$1:$A$319, MATCH($B270, publications!$B$1:$B$319, 0))</f>
        <v>Bob</v>
      </c>
    </row>
    <row r="271" spans="1:12" ht="13">
      <c r="A271" s="5" t="s">
        <v>3099</v>
      </c>
      <c r="B271" s="91" t="str">
        <f>VLOOKUP($A271,datasets!$A:$B,2,0)</f>
        <v>Rocchini et al. 2012, Computers &amp; Geosciences (V4UW2P8U)</v>
      </c>
      <c r="C271" s="6" t="s">
        <v>2914</v>
      </c>
      <c r="D271" s="46" t="s">
        <v>3100</v>
      </c>
      <c r="E271" s="56" t="s">
        <v>34</v>
      </c>
      <c r="F271" s="6" t="s">
        <v>164</v>
      </c>
      <c r="G271" s="6" t="s">
        <v>164</v>
      </c>
      <c r="H271" s="6" t="s">
        <v>22</v>
      </c>
      <c r="I271" s="6" t="s">
        <v>34</v>
      </c>
      <c r="J271" s="6" t="s">
        <v>34</v>
      </c>
      <c r="K271" s="6" t="s">
        <v>34</v>
      </c>
      <c r="L271" s="58" t="str">
        <f t="array" ref="L271">INDEX(publications!$A$1:$A$319, MATCH($B271, publications!$B$1:$B$319, 0))</f>
        <v>Bob</v>
      </c>
    </row>
    <row r="272" spans="1:12" ht="13">
      <c r="A272" s="5" t="s">
        <v>3101</v>
      </c>
      <c r="B272" s="91" t="str">
        <f>VLOOKUP($A272,datasets!$A:$B,2,0)</f>
        <v>Maurer and Rupper 2015, ISPRS Journal of Photogrammetry and Remote Sensing (CJDLGEZ6)</v>
      </c>
      <c r="C272" s="6" t="s">
        <v>2673</v>
      </c>
      <c r="D272" s="46" t="s">
        <v>3102</v>
      </c>
      <c r="E272" s="56" t="s">
        <v>34</v>
      </c>
      <c r="F272" s="6" t="s">
        <v>22</v>
      </c>
      <c r="G272" s="6" t="s">
        <v>164</v>
      </c>
      <c r="H272" s="6" t="s">
        <v>164</v>
      </c>
      <c r="I272" s="6" t="s">
        <v>3103</v>
      </c>
      <c r="J272" s="6" t="s">
        <v>3104</v>
      </c>
      <c r="K272" s="6" t="s">
        <v>34</v>
      </c>
      <c r="L272" s="58" t="str">
        <f t="array" ref="L272">INDEX(publications!$A$1:$A$319, MATCH($B272, publications!$B$1:$B$319, 0))</f>
        <v>Melanie</v>
      </c>
    </row>
    <row r="273" spans="1:12" ht="13">
      <c r="A273" s="5" t="s">
        <v>3105</v>
      </c>
      <c r="B273" s="91" t="str">
        <f>VLOOKUP($A273,datasets!$A:$B,2,0)</f>
        <v>Maurer and Rupper 2015, ISPRS Journal of Photogrammetry and Remote Sensing (CJDLGEZ6)</v>
      </c>
      <c r="C273" s="6" t="s">
        <v>2673</v>
      </c>
      <c r="D273" s="46" t="s">
        <v>3102</v>
      </c>
      <c r="E273" s="56" t="s">
        <v>34</v>
      </c>
      <c r="F273" s="6" t="s">
        <v>22</v>
      </c>
      <c r="G273" s="6" t="s">
        <v>164</v>
      </c>
      <c r="H273" s="6" t="s">
        <v>164</v>
      </c>
      <c r="I273" s="6" t="s">
        <v>3103</v>
      </c>
      <c r="J273" s="6" t="s">
        <v>3104</v>
      </c>
      <c r="K273" s="6" t="s">
        <v>34</v>
      </c>
      <c r="L273" s="58" t="str">
        <f t="array" ref="L273">INDEX(publications!$A$1:$A$319, MATCH($B273, publications!$B$1:$B$319, 0))</f>
        <v>Melanie</v>
      </c>
    </row>
    <row r="274" spans="1:12" ht="13">
      <c r="A274" s="5" t="s">
        <v>3106</v>
      </c>
      <c r="B274" s="91" t="str">
        <f>VLOOKUP($A274,datasets!$A:$B,2,0)</f>
        <v>Maurer and Rupper 2015, ISPRS Journal of Photogrammetry and Remote Sensing (CJDLGEZ6)</v>
      </c>
      <c r="C274" s="6" t="s">
        <v>2673</v>
      </c>
      <c r="D274" s="46" t="s">
        <v>3102</v>
      </c>
      <c r="E274" s="56" t="s">
        <v>34</v>
      </c>
      <c r="F274" s="6" t="s">
        <v>22</v>
      </c>
      <c r="G274" s="6" t="s">
        <v>164</v>
      </c>
      <c r="H274" s="6" t="s">
        <v>164</v>
      </c>
      <c r="I274" s="6" t="s">
        <v>3103</v>
      </c>
      <c r="J274" s="6" t="s">
        <v>3104</v>
      </c>
      <c r="K274" s="6" t="s">
        <v>34</v>
      </c>
      <c r="L274" s="58" t="str">
        <f t="array" ref="L274">INDEX(publications!$A$1:$A$319, MATCH($B274, publications!$B$1:$B$319, 0))</f>
        <v>Melanie</v>
      </c>
    </row>
    <row r="275" spans="1:12" ht="13">
      <c r="A275" s="5" t="s">
        <v>3107</v>
      </c>
      <c r="B275" s="91" t="str">
        <f>VLOOKUP($A275,datasets!$A:$B,2,0)</f>
        <v>Maurer et al. 2016, The Cryosphere (RDFY8VGI)</v>
      </c>
      <c r="C275" s="6" t="s">
        <v>2914</v>
      </c>
      <c r="D275" s="46" t="s">
        <v>3102</v>
      </c>
      <c r="E275" s="56" t="s">
        <v>34</v>
      </c>
      <c r="F275" s="6" t="s">
        <v>2328</v>
      </c>
      <c r="G275" s="6" t="s">
        <v>2328</v>
      </c>
      <c r="H275" s="6" t="s">
        <v>2328</v>
      </c>
      <c r="I275" s="6" t="s">
        <v>34</v>
      </c>
      <c r="J275" s="6" t="s">
        <v>3108</v>
      </c>
      <c r="K275" s="6" t="s">
        <v>1606</v>
      </c>
      <c r="L275" s="58" t="str">
        <f t="array" ref="L275">INDEX(publications!$A$1:$A$319, MATCH($B275, publications!$B$1:$B$319, 0))</f>
        <v>Melanie</v>
      </c>
    </row>
    <row r="276" spans="1:12" ht="13">
      <c r="A276" s="5" t="s">
        <v>3109</v>
      </c>
      <c r="B276" s="91" t="str">
        <f>VLOOKUP($A276,datasets!$A:$B,2,0)</f>
        <v>Wang et al. 2021, Natural Hazards and Earth System Sciences Discussions (RCZYWWZJ)</v>
      </c>
      <c r="C276" s="6" t="s">
        <v>2666</v>
      </c>
      <c r="D276" s="46" t="s">
        <v>3102</v>
      </c>
      <c r="E276" s="56" t="s">
        <v>34</v>
      </c>
      <c r="F276" s="6" t="s">
        <v>22</v>
      </c>
      <c r="G276" s="6" t="s">
        <v>22</v>
      </c>
      <c r="H276" s="6" t="s">
        <v>164</v>
      </c>
      <c r="I276" s="6" t="s">
        <v>3110</v>
      </c>
      <c r="J276" s="6" t="s">
        <v>3111</v>
      </c>
      <c r="K276" s="6" t="s">
        <v>34</v>
      </c>
      <c r="L276" s="58" t="str">
        <f t="array" ref="L276">INDEX(publications!$A$1:$A$319, MATCH($B276, publications!$B$1:$B$319, 0))</f>
        <v>Melanie</v>
      </c>
    </row>
    <row r="277" spans="1:12" ht="13">
      <c r="A277" s="5" t="s">
        <v>3112</v>
      </c>
      <c r="B277" s="91" t="str">
        <f>VLOOKUP($A277,datasets!$A:$B,2,0)</f>
        <v>Goossens et al. 2006, Journal of Archaeological Science (TH6B9CR4)</v>
      </c>
      <c r="C277" s="6" t="s">
        <v>2914</v>
      </c>
      <c r="D277" s="46" t="s">
        <v>3113</v>
      </c>
      <c r="E277" s="56" t="s">
        <v>3114</v>
      </c>
      <c r="F277" s="6" t="s">
        <v>164</v>
      </c>
      <c r="G277" s="6" t="s">
        <v>22</v>
      </c>
      <c r="H277" s="6" t="s">
        <v>164</v>
      </c>
      <c r="I277" s="6" t="s">
        <v>3115</v>
      </c>
      <c r="J277" s="6" t="s">
        <v>3116</v>
      </c>
      <c r="K277" s="6" t="s">
        <v>34</v>
      </c>
      <c r="L277" s="58" t="str">
        <f t="array" ref="L277">INDEX(publications!$A$1:$A$319, MATCH($B277, publications!$B$1:$B$319, 0))</f>
        <v>Melanie</v>
      </c>
    </row>
    <row r="278" spans="1:12" ht="13">
      <c r="A278" s="5" t="s">
        <v>3117</v>
      </c>
      <c r="B278" s="91" t="str">
        <f>VLOOKUP($A278,datasets!$A:$B,2,0)</f>
        <v>Kupidura et al. 2019, ISPRS International Journal of Geo-Information (BQWUAZPY)</v>
      </c>
      <c r="C278" s="6" t="s">
        <v>2914</v>
      </c>
      <c r="D278" s="93" t="s">
        <v>3118</v>
      </c>
      <c r="E278" s="55" t="s">
        <v>34</v>
      </c>
      <c r="F278" s="6" t="s">
        <v>2328</v>
      </c>
      <c r="G278" s="6" t="s">
        <v>2328</v>
      </c>
      <c r="H278" s="6" t="s">
        <v>2328</v>
      </c>
      <c r="I278" s="6" t="s">
        <v>3119</v>
      </c>
      <c r="J278" s="6" t="s">
        <v>3120</v>
      </c>
      <c r="K278" s="98" t="s">
        <v>3121</v>
      </c>
      <c r="L278" s="58" t="str">
        <f t="array" ref="L278">INDEX(publications!$A$1:$A$319, MATCH($B278, publications!$B$1:$B$319, 0))</f>
        <v>Livia</v>
      </c>
    </row>
    <row r="279" spans="1:12" ht="13">
      <c r="A279" s="5" t="s">
        <v>3122</v>
      </c>
      <c r="B279" s="91" t="str">
        <f>VLOOKUP($A279,datasets!$A:$B,2,0)</f>
        <v>Kupidura et al. 2019, ISPRS International Journal of Geo-Information (BQWUAZPY)</v>
      </c>
      <c r="C279" s="6" t="s">
        <v>2914</v>
      </c>
      <c r="D279" s="93" t="s">
        <v>3118</v>
      </c>
      <c r="E279" s="55" t="s">
        <v>34</v>
      </c>
      <c r="F279" s="6" t="s">
        <v>2328</v>
      </c>
      <c r="G279" s="6" t="s">
        <v>2328</v>
      </c>
      <c r="H279" s="6" t="s">
        <v>2328</v>
      </c>
      <c r="I279" s="6" t="s">
        <v>3119</v>
      </c>
      <c r="J279" s="6" t="s">
        <v>3120</v>
      </c>
      <c r="K279" s="98" t="s">
        <v>3123</v>
      </c>
      <c r="L279" s="58" t="str">
        <f t="array" ref="L279">INDEX(publications!$A$1:$A$319, MATCH($B279, publications!$B$1:$B$319, 0))</f>
        <v>Livia</v>
      </c>
    </row>
    <row r="280" spans="1:12" ht="13">
      <c r="A280" s="5" t="s">
        <v>3124</v>
      </c>
      <c r="B280" s="91" t="str">
        <f>VLOOKUP($A280,datasets!$A:$B,2,0)</f>
        <v>Kupidura et al. 2019, ISPRS International Journal of Geo-Information (BQWUAZPY)</v>
      </c>
      <c r="C280" s="6" t="s">
        <v>2914</v>
      </c>
      <c r="D280" s="93" t="s">
        <v>3118</v>
      </c>
      <c r="E280" s="55" t="s">
        <v>34</v>
      </c>
      <c r="F280" s="6" t="s">
        <v>2328</v>
      </c>
      <c r="G280" s="6" t="s">
        <v>2328</v>
      </c>
      <c r="H280" s="6" t="s">
        <v>2328</v>
      </c>
      <c r="I280" s="6" t="s">
        <v>3119</v>
      </c>
      <c r="J280" s="6" t="s">
        <v>3120</v>
      </c>
      <c r="K280" s="98" t="s">
        <v>3125</v>
      </c>
      <c r="L280" s="58" t="str">
        <f t="array" ref="L280">INDEX(publications!$A$1:$A$319, MATCH($B280, publications!$B$1:$B$319, 0))</f>
        <v>Livia</v>
      </c>
    </row>
    <row r="281" spans="1:12" ht="13">
      <c r="A281" s="5" t="s">
        <v>3126</v>
      </c>
      <c r="B281" s="91" t="str">
        <f>VLOOKUP($A281,datasets!$A:$B,2,0)</f>
        <v>Risbøl et al. 2015, Journal of Cultural Heritage (7T8X95KY)</v>
      </c>
      <c r="C281" s="6" t="s">
        <v>2914</v>
      </c>
      <c r="D281" s="46" t="s">
        <v>3127</v>
      </c>
      <c r="E281" s="56" t="s">
        <v>3128</v>
      </c>
      <c r="F281" s="6" t="s">
        <v>164</v>
      </c>
      <c r="G281" s="6" t="s">
        <v>164</v>
      </c>
      <c r="H281" s="6" t="s">
        <v>22</v>
      </c>
      <c r="I281" s="6" t="s">
        <v>34</v>
      </c>
      <c r="J281" s="6" t="s">
        <v>3129</v>
      </c>
      <c r="K281" s="6" t="s">
        <v>34</v>
      </c>
      <c r="L281" s="58" t="str">
        <f t="array" ref="L281">INDEX(publications!$A$1:$A$319, MATCH($B281, publications!$B$1:$B$319, 0))</f>
        <v>Melanie</v>
      </c>
    </row>
    <row r="282" spans="1:12" ht="13">
      <c r="A282" s="5" t="s">
        <v>3130</v>
      </c>
      <c r="B282" s="91" t="str">
        <f>VLOOKUP($A282,datasets!$A:$B,2,0)</f>
        <v>Risbøl et al. 2015, Journal of Cultural Heritage (7T8X95KY)</v>
      </c>
      <c r="C282" s="6" t="s">
        <v>2914</v>
      </c>
      <c r="D282" s="46" t="s">
        <v>3127</v>
      </c>
      <c r="E282" s="56" t="s">
        <v>3128</v>
      </c>
      <c r="F282" s="6" t="s">
        <v>164</v>
      </c>
      <c r="G282" s="6" t="s">
        <v>164</v>
      </c>
      <c r="H282" s="6" t="s">
        <v>22</v>
      </c>
      <c r="I282" s="6" t="s">
        <v>34</v>
      </c>
      <c r="J282" s="6" t="s">
        <v>3129</v>
      </c>
      <c r="K282" s="6" t="s">
        <v>34</v>
      </c>
      <c r="L282" s="58" t="str">
        <f t="array" ref="L282">INDEX(publications!$A$1:$A$319, MATCH($B282, publications!$B$1:$B$319, 0))</f>
        <v>Melanie</v>
      </c>
    </row>
    <row r="283" spans="1:12" ht="13">
      <c r="A283" s="5" t="s">
        <v>3131</v>
      </c>
      <c r="B283" s="91" t="str">
        <f>VLOOKUP($A283,datasets!$A:$B,2,0)</f>
        <v>Risbøl et al. 2015, Journal of Cultural Heritage (7T8X95KY)</v>
      </c>
      <c r="C283" s="6" t="s">
        <v>2914</v>
      </c>
      <c r="D283" s="46" t="s">
        <v>3127</v>
      </c>
      <c r="E283" s="56" t="s">
        <v>3128</v>
      </c>
      <c r="F283" s="6" t="s">
        <v>164</v>
      </c>
      <c r="G283" s="6" t="s">
        <v>164</v>
      </c>
      <c r="H283" s="6" t="s">
        <v>22</v>
      </c>
      <c r="I283" s="6" t="s">
        <v>34</v>
      </c>
      <c r="J283" s="6" t="s">
        <v>3129</v>
      </c>
      <c r="K283" s="6" t="s">
        <v>34</v>
      </c>
      <c r="L283" s="58" t="str">
        <f t="array" ref="L283">INDEX(publications!$A$1:$A$319, MATCH($B283, publications!$B$1:$B$319, 0))</f>
        <v>Melanie</v>
      </c>
    </row>
    <row r="284" spans="1:12" ht="13">
      <c r="A284" s="5" t="s">
        <v>3132</v>
      </c>
      <c r="B284" s="91" t="str">
        <f>VLOOKUP($A284,datasets!$A:$B,2,0)</f>
        <v>Holden and Smit 2019, South African Journal of Geomatics (PJ3SVQP3)</v>
      </c>
      <c r="C284" s="6" t="s">
        <v>2914</v>
      </c>
      <c r="D284" s="46" t="s">
        <v>3133</v>
      </c>
      <c r="E284" s="56" t="s">
        <v>34</v>
      </c>
      <c r="F284" s="6" t="s">
        <v>164</v>
      </c>
      <c r="G284" s="6" t="s">
        <v>164</v>
      </c>
      <c r="H284" s="6" t="s">
        <v>164</v>
      </c>
      <c r="I284" s="6" t="s">
        <v>3134</v>
      </c>
      <c r="J284" s="6" t="s">
        <v>3135</v>
      </c>
      <c r="K284" s="6" t="s">
        <v>34</v>
      </c>
      <c r="L284" s="58" t="str">
        <f t="array" ref="L284">INDEX(publications!$A$1:$A$319, MATCH($B284, publications!$B$1:$B$319, 0))</f>
        <v>Livia</v>
      </c>
    </row>
    <row r="285" spans="1:12" ht="13">
      <c r="A285" s="5" t="s">
        <v>3136</v>
      </c>
      <c r="B285" s="91" t="str">
        <f>VLOOKUP($A285,datasets!$A:$B,2,0)</f>
        <v>Holden and Smit 2019, South African Journal of Geomatics (PJ3SVQP3)</v>
      </c>
      <c r="C285" s="6" t="s">
        <v>2914</v>
      </c>
      <c r="D285" s="46" t="s">
        <v>3133</v>
      </c>
      <c r="E285" s="56" t="s">
        <v>34</v>
      </c>
      <c r="F285" s="6" t="s">
        <v>164</v>
      </c>
      <c r="G285" s="6" t="s">
        <v>164</v>
      </c>
      <c r="H285" s="6" t="s">
        <v>164</v>
      </c>
      <c r="I285" s="6" t="s">
        <v>3134</v>
      </c>
      <c r="J285" s="6" t="s">
        <v>3135</v>
      </c>
      <c r="K285" s="6" t="s">
        <v>34</v>
      </c>
      <c r="L285" s="58" t="str">
        <f t="array" ref="L285">INDEX(publications!$A$1:$A$319, MATCH($B285, publications!$B$1:$B$319, 0))</f>
        <v>Livia</v>
      </c>
    </row>
    <row r="286" spans="1:12" ht="13">
      <c r="A286" s="5" t="s">
        <v>3137</v>
      </c>
      <c r="B286" s="91" t="str">
        <f>VLOOKUP($A286,datasets!$A:$B,2,0)</f>
        <v>Holden and Smit 2019, South African Journal of Geomatics (PJ3SVQP3)</v>
      </c>
      <c r="C286" s="6" t="s">
        <v>2914</v>
      </c>
      <c r="D286" s="46" t="s">
        <v>3133</v>
      </c>
      <c r="E286" s="56" t="s">
        <v>34</v>
      </c>
      <c r="F286" s="6" t="s">
        <v>164</v>
      </c>
      <c r="G286" s="6" t="s">
        <v>164</v>
      </c>
      <c r="H286" s="6" t="s">
        <v>164</v>
      </c>
      <c r="I286" s="6" t="s">
        <v>3134</v>
      </c>
      <c r="J286" s="6" t="s">
        <v>3135</v>
      </c>
      <c r="K286" s="6" t="s">
        <v>34</v>
      </c>
      <c r="L286" s="58" t="str">
        <f t="array" ref="L286">INDEX(publications!$A$1:$A$319, MATCH($B286, publications!$B$1:$B$319, 0))</f>
        <v>Livia</v>
      </c>
    </row>
    <row r="287" spans="1:12" ht="13">
      <c r="A287" s="5" t="s">
        <v>3138</v>
      </c>
      <c r="B287" s="91" t="str">
        <f>VLOOKUP($A287,datasets!$A:$B,2,0)</f>
        <v>Holden and Smit 2019, South African Journal of Geomatics (PJ3SVQP3)</v>
      </c>
      <c r="C287" s="6" t="s">
        <v>2914</v>
      </c>
      <c r="D287" s="46" t="s">
        <v>3133</v>
      </c>
      <c r="E287" s="56" t="s">
        <v>34</v>
      </c>
      <c r="F287" s="6" t="s">
        <v>164</v>
      </c>
      <c r="G287" s="6" t="s">
        <v>164</v>
      </c>
      <c r="H287" s="6" t="s">
        <v>164</v>
      </c>
      <c r="I287" s="6" t="s">
        <v>3134</v>
      </c>
      <c r="J287" s="6" t="s">
        <v>3135</v>
      </c>
      <c r="K287" s="6" t="s">
        <v>34</v>
      </c>
      <c r="L287" s="58" t="str">
        <f t="array" ref="L287">INDEX(publications!$A$1:$A$319, MATCH($B287, publications!$B$1:$B$319, 0))</f>
        <v>Livia</v>
      </c>
    </row>
    <row r="288" spans="1:12" ht="13">
      <c r="A288" s="5" t="s">
        <v>3139</v>
      </c>
      <c r="B288" s="91" t="str">
        <f>VLOOKUP($A288,datasets!$A:$B,2,0)</f>
        <v>Klug et al. 2012, Tenth International Conference on Permafrost (5MLZ39V2)</v>
      </c>
      <c r="C288" s="6" t="s">
        <v>2914</v>
      </c>
      <c r="D288" s="46" t="s">
        <v>3140</v>
      </c>
      <c r="E288" s="60" t="s">
        <v>3141</v>
      </c>
      <c r="F288" s="6" t="s">
        <v>164</v>
      </c>
      <c r="G288" s="6" t="s">
        <v>164</v>
      </c>
      <c r="H288" s="6" t="s">
        <v>2328</v>
      </c>
      <c r="I288" s="6" t="s">
        <v>34</v>
      </c>
      <c r="J288" s="6" t="s">
        <v>3142</v>
      </c>
      <c r="K288" s="6" t="s">
        <v>3143</v>
      </c>
      <c r="L288" s="58" t="str">
        <f t="array" ref="L288">INDEX(publications!$A$1:$A$319, MATCH($B288, publications!$B$1:$B$319, 0))</f>
        <v>Livia</v>
      </c>
    </row>
    <row r="289" spans="1:12" ht="13">
      <c r="A289" s="5" t="s">
        <v>3144</v>
      </c>
      <c r="B289" s="91" t="str">
        <f>VLOOKUP($A289,datasets!$A:$B,2,0)</f>
        <v>Andreassen et al. 2020, Journal of Glaciology (PQ3Q9H6A)</v>
      </c>
      <c r="C289" s="6" t="s">
        <v>2914</v>
      </c>
      <c r="D289" s="46" t="s">
        <v>3145</v>
      </c>
      <c r="E289" s="56" t="s">
        <v>34</v>
      </c>
      <c r="F289" s="6" t="s">
        <v>164</v>
      </c>
      <c r="G289" s="6" t="s">
        <v>164</v>
      </c>
      <c r="H289" s="6" t="s">
        <v>22</v>
      </c>
      <c r="I289" s="56" t="s">
        <v>34</v>
      </c>
      <c r="J289" s="56" t="s">
        <v>34</v>
      </c>
      <c r="K289" s="6" t="s">
        <v>1604</v>
      </c>
      <c r="L289" s="58" t="str">
        <f t="array" ref="L289">INDEX(publications!$A$1:$A$319, MATCH($B289, publications!$B$1:$B$319, 0))</f>
        <v>Melanie</v>
      </c>
    </row>
    <row r="290" spans="1:12" ht="13">
      <c r="A290" s="5" t="s">
        <v>3146</v>
      </c>
      <c r="B290" s="91" t="str">
        <f>VLOOKUP($A290,datasets!$A:$B,2,0)</f>
        <v>Magnússon et al. 2016, The Cryosphere (F6IX3QIF)</v>
      </c>
      <c r="C290" s="6" t="s">
        <v>2914</v>
      </c>
      <c r="D290" s="46" t="s">
        <v>3145</v>
      </c>
      <c r="E290" s="56" t="s">
        <v>34</v>
      </c>
      <c r="F290" s="6" t="s">
        <v>164</v>
      </c>
      <c r="G290" s="6" t="s">
        <v>22</v>
      </c>
      <c r="H290" s="6" t="s">
        <v>164</v>
      </c>
      <c r="I290" s="6" t="s">
        <v>3147</v>
      </c>
      <c r="J290" s="6" t="s">
        <v>3148</v>
      </c>
      <c r="K290" s="99" t="s">
        <v>3149</v>
      </c>
      <c r="L290" s="58" t="str">
        <f t="array" ref="L290">INDEX(publications!$A$1:$A$319, MATCH($B290, publications!$B$1:$B$319, 0))</f>
        <v>Melanie</v>
      </c>
    </row>
    <row r="291" spans="1:12" ht="13">
      <c r="A291" s="5" t="s">
        <v>3150</v>
      </c>
      <c r="B291" s="91" t="str">
        <f>VLOOKUP($A291,datasets!$A:$B,2,0)</f>
        <v>Magnússon et al. 2016, The Cryosphere (F6IX3QIF)</v>
      </c>
      <c r="C291" s="6" t="s">
        <v>2914</v>
      </c>
      <c r="D291" s="46" t="s">
        <v>3145</v>
      </c>
      <c r="E291" s="56" t="s">
        <v>34</v>
      </c>
      <c r="F291" s="6" t="s">
        <v>164</v>
      </c>
      <c r="G291" s="6" t="s">
        <v>164</v>
      </c>
      <c r="H291" s="6" t="s">
        <v>164</v>
      </c>
      <c r="I291" s="6" t="s">
        <v>3151</v>
      </c>
      <c r="J291" s="6" t="s">
        <v>3152</v>
      </c>
      <c r="K291" s="6" t="s">
        <v>3153</v>
      </c>
      <c r="L291" s="58" t="str">
        <f t="array" ref="L291">INDEX(publications!$A$1:$A$319, MATCH($B291, publications!$B$1:$B$319, 0))</f>
        <v>Melanie</v>
      </c>
    </row>
    <row r="292" spans="1:12" ht="13">
      <c r="A292" s="5" t="s">
        <v>3154</v>
      </c>
      <c r="B292" s="91" t="str">
        <f>VLOOKUP($A292,datasets!$A:$B,2,0)</f>
        <v>Magnússon et al. 2016, The Cryosphere (F6IX3QIF)</v>
      </c>
      <c r="C292" s="6" t="s">
        <v>2914</v>
      </c>
      <c r="D292" s="46" t="s">
        <v>3145</v>
      </c>
      <c r="E292" s="56" t="s">
        <v>34</v>
      </c>
      <c r="F292" s="6" t="s">
        <v>164</v>
      </c>
      <c r="G292" s="6" t="s">
        <v>164</v>
      </c>
      <c r="H292" s="6" t="s">
        <v>22</v>
      </c>
      <c r="I292" s="6" t="s">
        <v>34</v>
      </c>
      <c r="J292" s="6" t="s">
        <v>3155</v>
      </c>
      <c r="K292" s="6" t="s">
        <v>3153</v>
      </c>
      <c r="L292" s="58" t="str">
        <f t="array" ref="L292">INDEX(publications!$A$1:$A$319, MATCH($B292, publications!$B$1:$B$319, 0))</f>
        <v>Melanie</v>
      </c>
    </row>
    <row r="293" spans="1:12" ht="13">
      <c r="A293" s="5" t="s">
        <v>3156</v>
      </c>
      <c r="B293" s="91" t="str">
        <f>VLOOKUP($A293,datasets!$A:$B,2,0)</f>
        <v>Magnússon et al. 2016, The Cryosphere (F6IX3QIF)</v>
      </c>
      <c r="C293" s="6" t="s">
        <v>2914</v>
      </c>
      <c r="D293" s="46" t="s">
        <v>3145</v>
      </c>
      <c r="E293" s="56" t="s">
        <v>34</v>
      </c>
      <c r="F293" s="6" t="s">
        <v>164</v>
      </c>
      <c r="G293" s="6" t="s">
        <v>164</v>
      </c>
      <c r="H293" s="6" t="s">
        <v>22</v>
      </c>
      <c r="I293" s="6" t="s">
        <v>34</v>
      </c>
      <c r="J293" s="6" t="s">
        <v>3157</v>
      </c>
      <c r="K293" s="6" t="s">
        <v>3153</v>
      </c>
      <c r="L293" s="58" t="str">
        <f t="array" ref="L293">INDEX(publications!$A$1:$A$319, MATCH($B293, publications!$B$1:$B$319, 0))</f>
        <v>Melanie</v>
      </c>
    </row>
    <row r="294" spans="1:12" ht="13">
      <c r="A294" s="5" t="s">
        <v>3158</v>
      </c>
      <c r="B294" s="91" t="str">
        <f>VLOOKUP($A294,datasets!$A:$B,2,0)</f>
        <v>Magnússon et al. 2016, The Cryosphere (F6IX3QIF)</v>
      </c>
      <c r="C294" s="6" t="s">
        <v>2914</v>
      </c>
      <c r="D294" s="46" t="s">
        <v>3145</v>
      </c>
      <c r="E294" s="56" t="s">
        <v>34</v>
      </c>
      <c r="F294" s="6" t="s">
        <v>164</v>
      </c>
      <c r="G294" s="6" t="s">
        <v>164</v>
      </c>
      <c r="H294" s="6" t="s">
        <v>22</v>
      </c>
      <c r="I294" s="6" t="s">
        <v>34</v>
      </c>
      <c r="J294" s="6" t="s">
        <v>3157</v>
      </c>
      <c r="K294" s="6" t="s">
        <v>3153</v>
      </c>
      <c r="L294" s="58" t="str">
        <f t="array" ref="L294">INDEX(publications!$A$1:$A$319, MATCH($B294, publications!$B$1:$B$319, 0))</f>
        <v>Melanie</v>
      </c>
    </row>
    <row r="295" spans="1:12" ht="13">
      <c r="A295" s="5" t="s">
        <v>3159</v>
      </c>
      <c r="B295" s="91" t="str">
        <f>VLOOKUP($A295,datasets!$A:$B,2,0)</f>
        <v>Magnússon et al. 2016, The Cryosphere (F6IX3QIF)</v>
      </c>
      <c r="C295" s="6" t="s">
        <v>2914</v>
      </c>
      <c r="D295" s="46" t="s">
        <v>3145</v>
      </c>
      <c r="E295" s="56" t="s">
        <v>34</v>
      </c>
      <c r="F295" s="6" t="s">
        <v>164</v>
      </c>
      <c r="G295" s="6" t="s">
        <v>164</v>
      </c>
      <c r="H295" s="6" t="s">
        <v>22</v>
      </c>
      <c r="I295" s="6" t="s">
        <v>34</v>
      </c>
      <c r="J295" s="6" t="s">
        <v>3155</v>
      </c>
      <c r="K295" s="6" t="s">
        <v>3153</v>
      </c>
      <c r="L295" s="58" t="str">
        <f t="array" ref="L295">INDEX(publications!$A$1:$A$319, MATCH($B295, publications!$B$1:$B$319, 0))</f>
        <v>Melanie</v>
      </c>
    </row>
    <row r="296" spans="1:12" ht="13">
      <c r="A296" s="6" t="s">
        <v>3160</v>
      </c>
      <c r="B296" s="91" t="str">
        <f>VLOOKUP($A296,datasets!$A:$B,2,0)</f>
        <v>Belart et al. 2019, Journal of Glaciology (G7RKHNSY)</v>
      </c>
      <c r="C296" s="6" t="s">
        <v>2666</v>
      </c>
      <c r="D296" s="46" t="s">
        <v>3161</v>
      </c>
      <c r="E296" s="56" t="s">
        <v>34</v>
      </c>
      <c r="F296" s="6" t="s">
        <v>164</v>
      </c>
      <c r="G296" s="6" t="s">
        <v>164</v>
      </c>
      <c r="H296" s="6" t="s">
        <v>164</v>
      </c>
      <c r="I296" s="6" t="s">
        <v>3162</v>
      </c>
      <c r="J296" s="6" t="s">
        <v>3163</v>
      </c>
      <c r="K296" s="6" t="s">
        <v>34</v>
      </c>
      <c r="L296" s="58" t="str">
        <f t="array" ref="L296">INDEX(publications!$A$1:$A$319, MATCH($B296, publications!$B$1:$B$319, 0))</f>
        <v>Livia</v>
      </c>
    </row>
    <row r="297" spans="1:12" ht="13">
      <c r="A297" s="6" t="s">
        <v>3164</v>
      </c>
      <c r="B297" s="91" t="str">
        <f>VLOOKUP($A297,datasets!$A:$B,2,0)</f>
        <v>Belart et al. 2019, Journal of Glaciology (G7RKHNSY)</v>
      </c>
      <c r="C297" s="6" t="s">
        <v>2666</v>
      </c>
      <c r="D297" s="46" t="s">
        <v>3161</v>
      </c>
      <c r="E297" s="56" t="s">
        <v>34</v>
      </c>
      <c r="F297" s="6" t="s">
        <v>164</v>
      </c>
      <c r="G297" s="6" t="s">
        <v>164</v>
      </c>
      <c r="H297" s="6" t="s">
        <v>164</v>
      </c>
      <c r="I297" s="6" t="s">
        <v>3162</v>
      </c>
      <c r="J297" s="6" t="s">
        <v>3163</v>
      </c>
      <c r="K297" s="6" t="s">
        <v>34</v>
      </c>
      <c r="L297" s="58" t="str">
        <f t="array" ref="L297">INDEX(publications!$A$1:$A$319, MATCH($B297, publications!$B$1:$B$319, 0))</f>
        <v>Livia</v>
      </c>
    </row>
    <row r="298" spans="1:12" ht="13">
      <c r="A298" s="6" t="s">
        <v>3165</v>
      </c>
      <c r="B298" s="91" t="str">
        <f>VLOOKUP($A298,datasets!$A:$B,2,0)</f>
        <v>Belart et al. 2019, Journal of Glaciology (G7RKHNSY)</v>
      </c>
      <c r="C298" s="6" t="s">
        <v>2666</v>
      </c>
      <c r="D298" s="46" t="s">
        <v>3161</v>
      </c>
      <c r="E298" s="56" t="s">
        <v>34</v>
      </c>
      <c r="F298" s="6" t="s">
        <v>164</v>
      </c>
      <c r="G298" s="6" t="s">
        <v>164</v>
      </c>
      <c r="H298" s="6" t="s">
        <v>164</v>
      </c>
      <c r="I298" s="6" t="s">
        <v>3162</v>
      </c>
      <c r="J298" s="6" t="s">
        <v>3163</v>
      </c>
      <c r="K298" s="6" t="s">
        <v>34</v>
      </c>
      <c r="L298" s="58" t="str">
        <f t="array" ref="L298">INDEX(publications!$A$1:$A$319, MATCH($B298, publications!$B$1:$B$319, 0))</f>
        <v>Livia</v>
      </c>
    </row>
    <row r="299" spans="1:12" ht="13">
      <c r="A299" s="6" t="s">
        <v>3166</v>
      </c>
      <c r="B299" s="91" t="str">
        <f>VLOOKUP($A299,datasets!$A:$B,2,0)</f>
        <v>Belart et al. 2019, Journal of Glaciology (G7RKHNSY)</v>
      </c>
      <c r="C299" s="6" t="s">
        <v>2666</v>
      </c>
      <c r="D299" s="46" t="s">
        <v>3161</v>
      </c>
      <c r="E299" s="56" t="s">
        <v>34</v>
      </c>
      <c r="F299" s="6" t="s">
        <v>164</v>
      </c>
      <c r="G299" s="6" t="s">
        <v>164</v>
      </c>
      <c r="H299" s="6" t="s">
        <v>164</v>
      </c>
      <c r="I299" s="6" t="s">
        <v>3162</v>
      </c>
      <c r="J299" s="6" t="s">
        <v>3163</v>
      </c>
      <c r="K299" s="6" t="s">
        <v>34</v>
      </c>
      <c r="L299" s="58" t="str">
        <f t="array" ref="L299">INDEX(publications!$A$1:$A$319, MATCH($B299, publications!$B$1:$B$319, 0))</f>
        <v>Livia</v>
      </c>
    </row>
    <row r="300" spans="1:12" ht="13">
      <c r="A300" s="6" t="s">
        <v>3167</v>
      </c>
      <c r="B300" s="91" t="str">
        <f>VLOOKUP($A300,datasets!$A:$B,2,0)</f>
        <v>Belart et al. 2019, Journal of Glaciology (G7RKHNSY)</v>
      </c>
      <c r="C300" s="6" t="s">
        <v>2666</v>
      </c>
      <c r="D300" s="46" t="s">
        <v>3161</v>
      </c>
      <c r="E300" s="56" t="s">
        <v>34</v>
      </c>
      <c r="F300" s="6" t="s">
        <v>164</v>
      </c>
      <c r="G300" s="6" t="s">
        <v>164</v>
      </c>
      <c r="H300" s="6" t="s">
        <v>164</v>
      </c>
      <c r="I300" s="6" t="s">
        <v>3162</v>
      </c>
      <c r="J300" s="6" t="s">
        <v>3163</v>
      </c>
      <c r="K300" s="6" t="s">
        <v>34</v>
      </c>
      <c r="L300" s="58" t="str">
        <f t="array" ref="L300">INDEX(publications!$A$1:$A$319, MATCH($B300, publications!$B$1:$B$319, 0))</f>
        <v>Livia</v>
      </c>
    </row>
    <row r="301" spans="1:12" ht="13">
      <c r="A301" s="6" t="s">
        <v>3168</v>
      </c>
      <c r="B301" s="91" t="str">
        <f>VLOOKUP($A301,datasets!$A:$B,2,0)</f>
        <v>Belart et al. 2019, Journal of Glaciology (G7RKHNSY)</v>
      </c>
      <c r="C301" s="6" t="s">
        <v>2666</v>
      </c>
      <c r="D301" s="46" t="s">
        <v>3161</v>
      </c>
      <c r="E301" s="56" t="s">
        <v>34</v>
      </c>
      <c r="F301" s="6" t="s">
        <v>164</v>
      </c>
      <c r="G301" s="6" t="s">
        <v>164</v>
      </c>
      <c r="H301" s="6" t="s">
        <v>164</v>
      </c>
      <c r="I301" s="6" t="s">
        <v>3162</v>
      </c>
      <c r="J301" s="6" t="s">
        <v>3163</v>
      </c>
      <c r="K301" s="6" t="s">
        <v>34</v>
      </c>
      <c r="L301" s="58" t="str">
        <f t="array" ref="L301">INDEX(publications!$A$1:$A$319, MATCH($B301, publications!$B$1:$B$319, 0))</f>
        <v>Livia</v>
      </c>
    </row>
    <row r="302" spans="1:12" ht="13">
      <c r="A302" s="5" t="s">
        <v>3169</v>
      </c>
      <c r="B302" s="91" t="str">
        <f>VLOOKUP($A302,datasets!$A:$B,2,0)</f>
        <v>Belart et al. 2019, Journal of Glaciology (G7RKHNSY)</v>
      </c>
      <c r="C302" s="6" t="s">
        <v>2666</v>
      </c>
      <c r="D302" s="46" t="s">
        <v>3161</v>
      </c>
      <c r="E302" s="56" t="s">
        <v>34</v>
      </c>
      <c r="F302" s="6" t="s">
        <v>164</v>
      </c>
      <c r="G302" s="6" t="s">
        <v>164</v>
      </c>
      <c r="H302" s="6" t="s">
        <v>164</v>
      </c>
      <c r="I302" s="4" t="s">
        <v>3162</v>
      </c>
      <c r="J302" s="6" t="s">
        <v>3163</v>
      </c>
      <c r="K302" s="6" t="s">
        <v>34</v>
      </c>
      <c r="L302" s="58" t="str">
        <f t="array" ref="L302">INDEX(publications!$A$1:$A$319, MATCH($B302, publications!$B$1:$B$319, 0))</f>
        <v>Livia</v>
      </c>
    </row>
    <row r="303" spans="1:12" ht="13">
      <c r="A303" s="5" t="s">
        <v>3170</v>
      </c>
      <c r="B303" s="91" t="str">
        <f>VLOOKUP($A303,datasets!$A:$B,2,0)</f>
        <v>Belart et al. 2020, Frontiers in Earth Science (2XDGW8V2)</v>
      </c>
      <c r="C303" s="6" t="s">
        <v>2914</v>
      </c>
      <c r="D303" s="46" t="s">
        <v>3161</v>
      </c>
      <c r="E303" s="56" t="s">
        <v>34</v>
      </c>
      <c r="F303" s="6" t="s">
        <v>164</v>
      </c>
      <c r="G303" s="6" t="s">
        <v>164</v>
      </c>
      <c r="H303" s="6" t="s">
        <v>164</v>
      </c>
      <c r="I303" s="4" t="s">
        <v>3162</v>
      </c>
      <c r="J303" s="6" t="s">
        <v>34</v>
      </c>
      <c r="K303" s="6" t="s">
        <v>1433</v>
      </c>
      <c r="L303" s="58" t="str">
        <f t="array" ref="L303">INDEX(publications!$A$1:$A$319, MATCH($B303, publications!$B$1:$B$319, 0))</f>
        <v>Amaury</v>
      </c>
    </row>
    <row r="304" spans="1:12" ht="13">
      <c r="A304" s="6" t="s">
        <v>3171</v>
      </c>
      <c r="B304" s="91" t="str">
        <f>VLOOKUP($A304,datasets!$A:$B,2,0)</f>
        <v>Belart et al. 2020, Frontiers in Earth Science (2XDGW8V2)</v>
      </c>
      <c r="C304" s="6" t="s">
        <v>2914</v>
      </c>
      <c r="D304" s="46" t="s">
        <v>3161</v>
      </c>
      <c r="E304" s="56" t="s">
        <v>34</v>
      </c>
      <c r="F304" s="6" t="s">
        <v>164</v>
      </c>
      <c r="G304" s="6" t="s">
        <v>164</v>
      </c>
      <c r="H304" s="6" t="s">
        <v>164</v>
      </c>
      <c r="I304" s="4" t="s">
        <v>3162</v>
      </c>
      <c r="J304" s="6" t="s">
        <v>34</v>
      </c>
      <c r="K304" s="6" t="s">
        <v>1433</v>
      </c>
      <c r="L304" s="58" t="str">
        <f t="array" ref="L304">INDEX(publications!$A$1:$A$319, MATCH($B304, publications!$B$1:$B$319, 0))</f>
        <v>Amaury</v>
      </c>
    </row>
    <row r="305" spans="1:12" ht="13">
      <c r="A305" s="5" t="s">
        <v>3172</v>
      </c>
      <c r="B305" s="91" t="str">
        <f>VLOOKUP($A305,datasets!$A:$B,2,0)</f>
        <v>Child et al. 2021, Remote Sensing (E675XV2W)</v>
      </c>
      <c r="C305" s="6" t="s">
        <v>2666</v>
      </c>
      <c r="D305" s="46" t="s">
        <v>3161</v>
      </c>
      <c r="E305" s="56" t="s">
        <v>34</v>
      </c>
      <c r="F305" s="6" t="s">
        <v>164</v>
      </c>
      <c r="G305" s="6" t="s">
        <v>164</v>
      </c>
      <c r="H305" s="6" t="s">
        <v>164</v>
      </c>
      <c r="I305" s="6" t="s">
        <v>3173</v>
      </c>
      <c r="J305" s="6" t="s">
        <v>3174</v>
      </c>
      <c r="K305" s="6" t="s">
        <v>34</v>
      </c>
      <c r="L305" s="58" t="str">
        <f t="array" ref="L305">INDEX(publications!$A$1:$A$319, MATCH($B305, publications!$B$1:$B$319, 0))</f>
        <v>Melanie</v>
      </c>
    </row>
    <row r="306" spans="1:12" ht="13">
      <c r="A306" s="12" t="s">
        <v>3175</v>
      </c>
      <c r="B306" s="91" t="str">
        <f>VLOOKUP($A306,datasets!$A:$B,2,0)</f>
        <v>Child et al. 2021, Remote Sensing (E675XV2W)</v>
      </c>
      <c r="C306" s="6" t="s">
        <v>2666</v>
      </c>
      <c r="D306" s="46" t="s">
        <v>3161</v>
      </c>
      <c r="E306" s="56" t="s">
        <v>34</v>
      </c>
      <c r="F306" s="6" t="s">
        <v>164</v>
      </c>
      <c r="G306" s="6" t="s">
        <v>164</v>
      </c>
      <c r="H306" s="6" t="s">
        <v>164</v>
      </c>
      <c r="I306" s="6" t="s">
        <v>3173</v>
      </c>
      <c r="J306" s="6" t="s">
        <v>3174</v>
      </c>
      <c r="K306" s="6" t="s">
        <v>34</v>
      </c>
      <c r="L306" s="58" t="str">
        <f t="array" ref="L306">INDEX(publications!$A$1:$A$319, MATCH($B306, publications!$B$1:$B$319, 0))</f>
        <v>Melanie</v>
      </c>
    </row>
    <row r="307" spans="1:12" ht="13">
      <c r="A307" s="5" t="s">
        <v>3176</v>
      </c>
      <c r="B307" s="91" t="str">
        <f>VLOOKUP($A307,datasets!$A:$B,2,0)</f>
        <v>Denzinger et al. 2021, Journal of Glaciology (C5WD2SYT)</v>
      </c>
      <c r="C307" s="6" t="s">
        <v>2666</v>
      </c>
      <c r="D307" s="46" t="s">
        <v>3161</v>
      </c>
      <c r="E307" s="56" t="s">
        <v>34</v>
      </c>
      <c r="F307" s="6" t="s">
        <v>164</v>
      </c>
      <c r="G307" s="6" t="s">
        <v>164</v>
      </c>
      <c r="H307" s="6" t="s">
        <v>164</v>
      </c>
      <c r="I307" s="6" t="s">
        <v>3177</v>
      </c>
      <c r="J307" s="6" t="s">
        <v>3178</v>
      </c>
      <c r="K307" s="6" t="s">
        <v>3179</v>
      </c>
      <c r="L307" s="58" t="str">
        <f t="array" ref="L307">INDEX(publications!$A$1:$A$319, MATCH($B307, publications!$B$1:$B$319, 0))</f>
        <v>Livia</v>
      </c>
    </row>
    <row r="308" spans="1:12" ht="13">
      <c r="A308" s="5" t="s">
        <v>3180</v>
      </c>
      <c r="B308" s="91" t="str">
        <f>VLOOKUP($A308,datasets!$A:$B,2,0)</f>
        <v>Giordano et al. 2018, ISPRS Annals of Photogrammetry, Remote Sensing and Spatial Information Sciences (ERBERDB6)</v>
      </c>
      <c r="C308" s="6" t="s">
        <v>2914</v>
      </c>
      <c r="D308" s="46" t="s">
        <v>3161</v>
      </c>
      <c r="E308" s="56" t="s">
        <v>34</v>
      </c>
      <c r="F308" s="6" t="s">
        <v>22</v>
      </c>
      <c r="G308" s="6" t="s">
        <v>164</v>
      </c>
      <c r="H308" s="6" t="s">
        <v>2328</v>
      </c>
      <c r="I308" s="6" t="s">
        <v>34</v>
      </c>
      <c r="J308" s="6" t="s">
        <v>3181</v>
      </c>
      <c r="K308" s="6" t="s">
        <v>34</v>
      </c>
      <c r="L308" s="58" t="str">
        <f t="array" ref="L308">INDEX(publications!$A$1:$A$319, MATCH($B308, publications!$B$1:$B$319, 0))</f>
        <v>Livia</v>
      </c>
    </row>
    <row r="309" spans="1:12" ht="13">
      <c r="A309" s="5" t="s">
        <v>3182</v>
      </c>
      <c r="B309" s="91" t="str">
        <f>VLOOKUP($A309,datasets!$A:$B,2,0)</f>
        <v>Giordano et al. 2018, ISPRS Annals of Photogrammetry, Remote Sensing and Spatial Information Sciences (ERBERDB6)</v>
      </c>
      <c r="C309" s="6" t="s">
        <v>2914</v>
      </c>
      <c r="D309" s="46" t="s">
        <v>3161</v>
      </c>
      <c r="E309" s="56" t="s">
        <v>34</v>
      </c>
      <c r="F309" s="6" t="s">
        <v>22</v>
      </c>
      <c r="G309" s="6" t="s">
        <v>164</v>
      </c>
      <c r="H309" s="6" t="s">
        <v>2328</v>
      </c>
      <c r="I309" s="6" t="s">
        <v>34</v>
      </c>
      <c r="J309" s="6" t="s">
        <v>3181</v>
      </c>
      <c r="K309" s="6" t="s">
        <v>34</v>
      </c>
      <c r="L309" s="58" t="str">
        <f t="array" ref="L309">INDEX(publications!$A$1:$A$319, MATCH($B309, publications!$B$1:$B$319, 0))</f>
        <v>Livia</v>
      </c>
    </row>
    <row r="310" spans="1:12" ht="13">
      <c r="A310" s="5" t="s">
        <v>3183</v>
      </c>
      <c r="B310" s="91" t="str">
        <f>VLOOKUP($A310,datasets!$A:$B,2,0)</f>
        <v>Giordano et al. 2018, ISPRS Annals of Photogrammetry, Remote Sensing and Spatial Information Sciences (ERBERDB6)</v>
      </c>
      <c r="C310" s="6" t="s">
        <v>2914</v>
      </c>
      <c r="D310" s="46" t="s">
        <v>3161</v>
      </c>
      <c r="E310" s="56" t="s">
        <v>34</v>
      </c>
      <c r="F310" s="6" t="s">
        <v>22</v>
      </c>
      <c r="G310" s="6" t="s">
        <v>164</v>
      </c>
      <c r="H310" s="6" t="s">
        <v>2328</v>
      </c>
      <c r="I310" s="6" t="s">
        <v>34</v>
      </c>
      <c r="J310" s="6" t="s">
        <v>3181</v>
      </c>
      <c r="K310" s="6" t="s">
        <v>34</v>
      </c>
      <c r="L310" s="58" t="str">
        <f t="array" ref="L310">INDEX(publications!$A$1:$A$319, MATCH($B310, publications!$B$1:$B$319, 0))</f>
        <v>Livia</v>
      </c>
    </row>
    <row r="311" spans="1:12" ht="13">
      <c r="A311" s="5" t="s">
        <v>3184</v>
      </c>
      <c r="B311" s="91" t="str">
        <f>VLOOKUP($A311,datasets!$A:$B,2,0)</f>
        <v>Giordano et al. 2018, ISPRS Annals of Photogrammetry, Remote Sensing and Spatial Information Sciences (ERBERDB6)</v>
      </c>
      <c r="C311" s="6" t="s">
        <v>2914</v>
      </c>
      <c r="D311" s="46" t="s">
        <v>3161</v>
      </c>
      <c r="E311" s="56" t="s">
        <v>34</v>
      </c>
      <c r="F311" s="6" t="s">
        <v>22</v>
      </c>
      <c r="G311" s="6" t="s">
        <v>164</v>
      </c>
      <c r="H311" s="6" t="s">
        <v>2328</v>
      </c>
      <c r="I311" s="6" t="s">
        <v>34</v>
      </c>
      <c r="J311" s="6" t="s">
        <v>3181</v>
      </c>
      <c r="K311" s="6" t="s">
        <v>34</v>
      </c>
      <c r="L311" s="58" t="str">
        <f t="array" ref="L311">INDEX(publications!$A$1:$A$319, MATCH($B311, publications!$B$1:$B$319, 0))</f>
        <v>Livia</v>
      </c>
    </row>
    <row r="312" spans="1:12" ht="13">
      <c r="A312" s="5" t="s">
        <v>3185</v>
      </c>
      <c r="B312" s="91" t="str">
        <f>VLOOKUP($A312,datasets!$A:$B,2,0)</f>
        <v>Giordano et al. 2018, ISPRS Annals of Photogrammetry, Remote Sensing and Spatial Information Sciences (ERBERDB6)</v>
      </c>
      <c r="C312" s="6" t="s">
        <v>2914</v>
      </c>
      <c r="D312" s="46" t="s">
        <v>3161</v>
      </c>
      <c r="E312" s="56" t="s">
        <v>34</v>
      </c>
      <c r="F312" s="6" t="s">
        <v>22</v>
      </c>
      <c r="G312" s="6" t="s">
        <v>164</v>
      </c>
      <c r="H312" s="6" t="s">
        <v>2328</v>
      </c>
      <c r="I312" s="6" t="s">
        <v>34</v>
      </c>
      <c r="J312" s="6" t="s">
        <v>3181</v>
      </c>
      <c r="K312" s="6" t="s">
        <v>34</v>
      </c>
      <c r="L312" s="58" t="str">
        <f t="array" ref="L312">INDEX(publications!$A$1:$A$319, MATCH($B312, publications!$B$1:$B$319, 0))</f>
        <v>Livia</v>
      </c>
    </row>
    <row r="313" spans="1:12" ht="13">
      <c r="A313" s="5" t="s">
        <v>3186</v>
      </c>
      <c r="B313" s="91" t="str">
        <f>VLOOKUP($A313,datasets!$A:$B,2,0)</f>
        <v>Giordano et al. 2018, ISPRS Annals of Photogrammetry, Remote Sensing and Spatial Information Sciences (ERBERDB6)</v>
      </c>
      <c r="C313" s="6" t="s">
        <v>2914</v>
      </c>
      <c r="D313" s="46" t="s">
        <v>3161</v>
      </c>
      <c r="E313" s="56" t="s">
        <v>34</v>
      </c>
      <c r="F313" s="6" t="s">
        <v>22</v>
      </c>
      <c r="G313" s="6" t="s">
        <v>164</v>
      </c>
      <c r="H313" s="6" t="s">
        <v>2328</v>
      </c>
      <c r="I313" s="6" t="s">
        <v>34</v>
      </c>
      <c r="J313" s="6" t="s">
        <v>3181</v>
      </c>
      <c r="K313" s="6" t="s">
        <v>34</v>
      </c>
      <c r="L313" s="58" t="str">
        <f t="array" ref="L313">INDEX(publications!$A$1:$A$319, MATCH($B313, publications!$B$1:$B$319, 0))</f>
        <v>Livia</v>
      </c>
    </row>
    <row r="314" spans="1:12" ht="13">
      <c r="A314" s="5" t="s">
        <v>3187</v>
      </c>
      <c r="B314" s="91" t="str">
        <f>VLOOKUP($A314,datasets!$A:$B,2,0)</f>
        <v>Giordano et al. 2018, ISPRS Annals of Photogrammetry, Remote Sensing and Spatial Information Sciences (ERBERDB6)</v>
      </c>
      <c r="C314" s="6" t="s">
        <v>2914</v>
      </c>
      <c r="D314" s="46" t="s">
        <v>3161</v>
      </c>
      <c r="E314" s="56" t="s">
        <v>34</v>
      </c>
      <c r="F314" s="6" t="s">
        <v>22</v>
      </c>
      <c r="G314" s="6" t="s">
        <v>164</v>
      </c>
      <c r="H314" s="6" t="s">
        <v>2328</v>
      </c>
      <c r="I314" s="6" t="s">
        <v>34</v>
      </c>
      <c r="J314" s="6" t="s">
        <v>3181</v>
      </c>
      <c r="K314" s="6" t="s">
        <v>34</v>
      </c>
      <c r="L314" s="58" t="str">
        <f t="array" ref="L314">INDEX(publications!$A$1:$A$319, MATCH($B314, publications!$B$1:$B$319, 0))</f>
        <v>Livia</v>
      </c>
    </row>
    <row r="315" spans="1:12" ht="13">
      <c r="A315" s="5" t="s">
        <v>3188</v>
      </c>
      <c r="B315" s="91" t="str">
        <f>VLOOKUP($A315,datasets!$A:$B,2,0)</f>
        <v>Giordano et al. 2018, ISPRS Annals of Photogrammetry, Remote Sensing and Spatial Information Sciences (ERBERDB6)</v>
      </c>
      <c r="C315" s="6" t="s">
        <v>2914</v>
      </c>
      <c r="D315" s="46" t="s">
        <v>3161</v>
      </c>
      <c r="E315" s="56" t="s">
        <v>34</v>
      </c>
      <c r="F315" s="6" t="s">
        <v>22</v>
      </c>
      <c r="G315" s="6" t="s">
        <v>164</v>
      </c>
      <c r="H315" s="6" t="s">
        <v>2328</v>
      </c>
      <c r="I315" s="6" t="s">
        <v>34</v>
      </c>
      <c r="J315" s="6" t="s">
        <v>3181</v>
      </c>
      <c r="K315" s="6" t="s">
        <v>34</v>
      </c>
      <c r="L315" s="58" t="str">
        <f t="array" ref="L315">INDEX(publications!$A$1:$A$319, MATCH($B315, publications!$B$1:$B$319, 0))</f>
        <v>Livia</v>
      </c>
    </row>
    <row r="316" spans="1:12" ht="13">
      <c r="A316" s="5" t="s">
        <v>3189</v>
      </c>
      <c r="B316" s="91" t="str">
        <f>VLOOKUP($A316,datasets!$A:$B,2,0)</f>
        <v>Giordano et al. 2018, ISPRS Annals of Photogrammetry, Remote Sensing and Spatial Information Sciences (ERBERDB6)</v>
      </c>
      <c r="C316" s="6" t="s">
        <v>2914</v>
      </c>
      <c r="D316" s="46" t="s">
        <v>3161</v>
      </c>
      <c r="E316" s="56" t="s">
        <v>34</v>
      </c>
      <c r="F316" s="6" t="s">
        <v>22</v>
      </c>
      <c r="G316" s="6" t="s">
        <v>164</v>
      </c>
      <c r="H316" s="6" t="s">
        <v>2328</v>
      </c>
      <c r="I316" s="6" t="s">
        <v>34</v>
      </c>
      <c r="J316" s="6" t="s">
        <v>3181</v>
      </c>
      <c r="K316" s="6" t="s">
        <v>34</v>
      </c>
      <c r="L316" s="58" t="str">
        <f t="array" ref="L316">INDEX(publications!$A$1:$A$319, MATCH($B316, publications!$B$1:$B$319, 0))</f>
        <v>Livia</v>
      </c>
    </row>
    <row r="317" spans="1:12" ht="13">
      <c r="A317" s="5" t="s">
        <v>3190</v>
      </c>
      <c r="B317" s="91" t="str">
        <f>VLOOKUP($A317,datasets!$A:$B,2,0)</f>
        <v>Giordano et al. 2018, ISPRS Annals of Photogrammetry, Remote Sensing and Spatial Information Sciences (ERBERDB6)</v>
      </c>
      <c r="C317" s="6" t="s">
        <v>2914</v>
      </c>
      <c r="D317" s="46" t="s">
        <v>3161</v>
      </c>
      <c r="E317" s="56" t="s">
        <v>34</v>
      </c>
      <c r="F317" s="6" t="s">
        <v>22</v>
      </c>
      <c r="G317" s="6" t="s">
        <v>164</v>
      </c>
      <c r="H317" s="6" t="s">
        <v>2328</v>
      </c>
      <c r="I317" s="6" t="s">
        <v>34</v>
      </c>
      <c r="J317" s="6" t="s">
        <v>3181</v>
      </c>
      <c r="K317" s="6" t="s">
        <v>34</v>
      </c>
      <c r="L317" s="58" t="str">
        <f t="array" ref="L317">INDEX(publications!$A$1:$A$319, MATCH($B317, publications!$B$1:$B$319, 0))</f>
        <v>Livia</v>
      </c>
    </row>
    <row r="318" spans="1:12" ht="13">
      <c r="A318" s="6" t="s">
        <v>3191</v>
      </c>
      <c r="B318" s="91" t="str">
        <f>VLOOKUP($A318,datasets!$A:$B,2,0)</f>
        <v>Girod et al. 2018, Geoscientific Instrumentation, Methods and Data Systems (V5H2LDCV)</v>
      </c>
      <c r="C318" s="6" t="s">
        <v>2666</v>
      </c>
      <c r="D318" s="46" t="s">
        <v>3161</v>
      </c>
      <c r="E318" s="56" t="s">
        <v>34</v>
      </c>
      <c r="F318" s="6" t="s">
        <v>164</v>
      </c>
      <c r="G318" s="6" t="s">
        <v>164</v>
      </c>
      <c r="H318" s="6" t="s">
        <v>164</v>
      </c>
      <c r="I318" s="6" t="s">
        <v>3173</v>
      </c>
      <c r="J318" s="6" t="s">
        <v>3192</v>
      </c>
      <c r="K318" s="6" t="s">
        <v>34</v>
      </c>
      <c r="L318" s="58" t="str">
        <f t="array" ref="L318">INDEX(publications!$A$1:$A$319, MATCH($B318, publications!$B$1:$B$319, 0))</f>
        <v>Luc</v>
      </c>
    </row>
    <row r="319" spans="1:12" ht="13">
      <c r="A319" s="5" t="s">
        <v>3193</v>
      </c>
      <c r="B319" s="91" t="str">
        <f>VLOOKUP($A319,datasets!$A:$B,2,0)</f>
        <v>Óskarsson et al. 2020, Surtsey Research (PTTQ9VGB)</v>
      </c>
      <c r="C319" s="6" t="s">
        <v>2666</v>
      </c>
      <c r="D319" s="46" t="s">
        <v>3161</v>
      </c>
      <c r="E319" s="56" t="s">
        <v>34</v>
      </c>
      <c r="F319" s="6" t="s">
        <v>164</v>
      </c>
      <c r="G319" s="6" t="s">
        <v>22</v>
      </c>
      <c r="H319" s="6" t="s">
        <v>2328</v>
      </c>
      <c r="I319" s="6" t="s">
        <v>34</v>
      </c>
      <c r="J319" s="6" t="s">
        <v>3194</v>
      </c>
      <c r="K319" s="6" t="s">
        <v>1433</v>
      </c>
      <c r="L319" s="58" t="str">
        <f t="array" ref="L319">INDEX(publications!$A$1:$A$319, MATCH($B319, publications!$B$1:$B$319, 0))</f>
        <v>Melanie</v>
      </c>
    </row>
    <row r="320" spans="1:12" ht="13">
      <c r="A320" s="5" t="s">
        <v>3195</v>
      </c>
      <c r="B320" s="91" t="str">
        <f>VLOOKUP($A320,datasets!$A:$B,2,0)</f>
        <v>Óskarsson et al. 2020, Surtsey Research (PTTQ9VGB)</v>
      </c>
      <c r="C320" s="6" t="s">
        <v>2666</v>
      </c>
      <c r="D320" s="46" t="s">
        <v>3161</v>
      </c>
      <c r="E320" s="56" t="s">
        <v>34</v>
      </c>
      <c r="F320" s="6" t="s">
        <v>164</v>
      </c>
      <c r="G320" s="6" t="s">
        <v>22</v>
      </c>
      <c r="H320" s="6" t="s">
        <v>2328</v>
      </c>
      <c r="I320" s="6" t="s">
        <v>34</v>
      </c>
      <c r="J320" s="6" t="s">
        <v>3196</v>
      </c>
      <c r="K320" s="6" t="s">
        <v>1433</v>
      </c>
      <c r="L320" s="58" t="str">
        <f t="array" ref="L320">INDEX(publications!$A$1:$A$319, MATCH($B320, publications!$B$1:$B$319, 0))</f>
        <v>Melanie</v>
      </c>
    </row>
    <row r="321" spans="1:12" ht="13">
      <c r="A321" s="5" t="s">
        <v>3197</v>
      </c>
      <c r="B321" s="91" t="str">
        <f>VLOOKUP($A321,datasets!$A:$B,2,0)</f>
        <v>Seccaroni et al. 2018, Proceedings (VAS8PQGQ)</v>
      </c>
      <c r="C321" s="6" t="s">
        <v>2666</v>
      </c>
      <c r="D321" s="46" t="s">
        <v>3161</v>
      </c>
      <c r="E321" s="56" t="s">
        <v>34</v>
      </c>
      <c r="F321" s="6" t="s">
        <v>164</v>
      </c>
      <c r="G321" s="6" t="s">
        <v>164</v>
      </c>
      <c r="H321" s="6" t="s">
        <v>164</v>
      </c>
      <c r="I321" s="6" t="s">
        <v>3198</v>
      </c>
      <c r="J321" s="6" t="s">
        <v>3199</v>
      </c>
      <c r="K321" s="6" t="s">
        <v>34</v>
      </c>
      <c r="L321" s="58" t="str">
        <f t="array" ref="L321">INDEX(publications!$A$1:$A$319, MATCH($B321, publications!$B$1:$B$319, 0))</f>
        <v>Livia</v>
      </c>
    </row>
    <row r="322" spans="1:12" ht="13">
      <c r="A322" s="5" t="s">
        <v>3200</v>
      </c>
      <c r="B322" s="91" t="str">
        <f>VLOOKUP($A322,datasets!$A:$B,2,0)</f>
        <v>Zhang et al. 2020, ISPRS Annals of Photogrammetry, Remote Sensing and Spatial Information Sciences (U33K22B3)</v>
      </c>
      <c r="C322" s="6" t="s">
        <v>2722</v>
      </c>
      <c r="D322" s="46" t="s">
        <v>3161</v>
      </c>
      <c r="E322" s="56" t="s">
        <v>34</v>
      </c>
      <c r="F322" s="6" t="s">
        <v>164</v>
      </c>
      <c r="G322" s="6" t="s">
        <v>164</v>
      </c>
      <c r="H322" s="6" t="s">
        <v>164</v>
      </c>
      <c r="I322" s="6" t="s">
        <v>3201</v>
      </c>
      <c r="J322" s="6" t="s">
        <v>3202</v>
      </c>
      <c r="K322" s="6" t="s">
        <v>34</v>
      </c>
      <c r="L322" s="58" t="str">
        <f t="array" ref="L322">INDEX(publications!$A$1:$A$319, MATCH($B322, publications!$B$1:$B$319, 0))</f>
        <v>Anette</v>
      </c>
    </row>
    <row r="323" spans="1:12" ht="13">
      <c r="A323" s="5" t="s">
        <v>3203</v>
      </c>
      <c r="B323" s="91" t="str">
        <f>VLOOKUP($A323,datasets!$A:$B,2,0)</f>
        <v>Zhang et al. 2020, ISPRS Annals of Photogrammetry, Remote Sensing and Spatial Information Sciences (U33K22B3)</v>
      </c>
      <c r="C323" s="6" t="s">
        <v>2722</v>
      </c>
      <c r="D323" s="46" t="s">
        <v>3161</v>
      </c>
      <c r="E323" s="56" t="s">
        <v>34</v>
      </c>
      <c r="F323" s="6" t="s">
        <v>164</v>
      </c>
      <c r="G323" s="6" t="s">
        <v>164</v>
      </c>
      <c r="H323" s="6" t="s">
        <v>164</v>
      </c>
      <c r="I323" s="6" t="s">
        <v>3201</v>
      </c>
      <c r="J323" s="6" t="s">
        <v>3202</v>
      </c>
      <c r="K323" s="6" t="s">
        <v>34</v>
      </c>
      <c r="L323" s="58" t="str">
        <f t="array" ref="L323">INDEX(publications!$A$1:$A$319, MATCH($B323, publications!$B$1:$B$319, 0))</f>
        <v>Anette</v>
      </c>
    </row>
    <row r="324" spans="1:12" ht="13">
      <c r="A324" s="5" t="s">
        <v>3204</v>
      </c>
      <c r="B324" s="91" t="str">
        <f>VLOOKUP($A324,datasets!$A:$B,2,0)</f>
        <v>Jao et al. 2014, Environments (QQMI8N9T)</v>
      </c>
      <c r="C324" s="6" t="s">
        <v>2666</v>
      </c>
      <c r="D324" s="46" t="s">
        <v>34</v>
      </c>
      <c r="E324" s="56" t="s">
        <v>34</v>
      </c>
      <c r="F324" s="6" t="s">
        <v>164</v>
      </c>
      <c r="G324" s="6" t="s">
        <v>22</v>
      </c>
      <c r="H324" s="6" t="s">
        <v>2328</v>
      </c>
      <c r="I324" s="6" t="s">
        <v>34</v>
      </c>
      <c r="J324" s="6" t="s">
        <v>3205</v>
      </c>
      <c r="K324" s="6" t="s">
        <v>34</v>
      </c>
      <c r="L324" s="58" t="str">
        <f t="array" ref="L324">INDEX(publications!$A$1:$A$319, MATCH($B324, publications!$B$1:$B$319, 0))</f>
        <v>Livia</v>
      </c>
    </row>
    <row r="325" spans="1:12" ht="13">
      <c r="A325" s="5" t="s">
        <v>3206</v>
      </c>
      <c r="B325" s="91" t="str">
        <f>VLOOKUP($A325,datasets!$A:$B,2,0)</f>
        <v>King et al. 2020, One Earth (PB8P2UVG)</v>
      </c>
      <c r="C325" s="12" t="s">
        <v>34</v>
      </c>
      <c r="D325" s="45" t="s">
        <v>34</v>
      </c>
      <c r="E325" s="45" t="s">
        <v>34</v>
      </c>
      <c r="F325" s="45" t="s">
        <v>34</v>
      </c>
      <c r="G325" s="45" t="s">
        <v>34</v>
      </c>
      <c r="H325" s="45" t="s">
        <v>34</v>
      </c>
      <c r="I325" s="45" t="s">
        <v>34</v>
      </c>
      <c r="J325" s="6" t="s">
        <v>2732</v>
      </c>
      <c r="K325" s="6" t="s">
        <v>34</v>
      </c>
      <c r="L325" s="58" t="str">
        <f t="array" ref="L325">INDEX(publications!$A$1:$A$319, MATCH($B325, publications!$B$1:$B$319, 0))</f>
        <v>Melanie</v>
      </c>
    </row>
    <row r="326" spans="1:12" ht="13">
      <c r="A326" s="5" t="s">
        <v>3207</v>
      </c>
      <c r="B326" s="91" t="str">
        <f>VLOOKUP($A326,datasets!$A:$B,2,0)</f>
        <v>King et al. 2020, One Earth (PB8P2UVG)</v>
      </c>
      <c r="C326" s="12" t="s">
        <v>34</v>
      </c>
      <c r="D326" s="45" t="s">
        <v>34</v>
      </c>
      <c r="E326" s="45" t="s">
        <v>34</v>
      </c>
      <c r="F326" s="45" t="s">
        <v>34</v>
      </c>
      <c r="G326" s="45" t="s">
        <v>34</v>
      </c>
      <c r="H326" s="45" t="s">
        <v>34</v>
      </c>
      <c r="I326" s="45" t="s">
        <v>34</v>
      </c>
      <c r="J326" s="6" t="s">
        <v>2732</v>
      </c>
      <c r="K326" s="6" t="s">
        <v>34</v>
      </c>
      <c r="L326" s="58" t="str">
        <f t="array" ref="L326">INDEX(publications!$A$1:$A$319, MATCH($B326, publications!$B$1:$B$319, 0))</f>
        <v>Melanie</v>
      </c>
    </row>
    <row r="327" spans="1:12" ht="13">
      <c r="A327" s="5" t="s">
        <v>3208</v>
      </c>
      <c r="B327" s="91" t="str">
        <f>VLOOKUP($A327,datasets!$A:$B,2,0)</f>
        <v>King et al. 2020, One Earth (PB8P2UVG)</v>
      </c>
      <c r="C327" s="12" t="s">
        <v>34</v>
      </c>
      <c r="D327" s="45" t="s">
        <v>34</v>
      </c>
      <c r="E327" s="45" t="s">
        <v>34</v>
      </c>
      <c r="F327" s="45" t="s">
        <v>34</v>
      </c>
      <c r="G327" s="45" t="s">
        <v>34</v>
      </c>
      <c r="H327" s="45" t="s">
        <v>34</v>
      </c>
      <c r="I327" s="45" t="s">
        <v>34</v>
      </c>
      <c r="J327" s="6" t="s">
        <v>2732</v>
      </c>
      <c r="K327" s="6" t="s">
        <v>34</v>
      </c>
      <c r="L327" s="58" t="str">
        <f t="array" ref="L327">INDEX(publications!$A$1:$A$319, MATCH($B327, publications!$B$1:$B$319, 0))</f>
        <v>Melanie</v>
      </c>
    </row>
    <row r="328" spans="1:12" ht="13">
      <c r="A328" s="5" t="s">
        <v>3209</v>
      </c>
      <c r="B328" s="91" t="str">
        <f>VLOOKUP($A328,datasets!$A:$B,2,0)</f>
        <v>King et al. 2020, One Earth (PB8P2UVG)</v>
      </c>
      <c r="C328" s="12" t="s">
        <v>34</v>
      </c>
      <c r="D328" s="45" t="s">
        <v>34</v>
      </c>
      <c r="E328" s="45" t="s">
        <v>34</v>
      </c>
      <c r="F328" s="45" t="s">
        <v>34</v>
      </c>
      <c r="G328" s="45" t="s">
        <v>34</v>
      </c>
      <c r="H328" s="45" t="s">
        <v>34</v>
      </c>
      <c r="I328" s="45" t="s">
        <v>34</v>
      </c>
      <c r="J328" s="6" t="s">
        <v>2732</v>
      </c>
      <c r="K328" s="6" t="s">
        <v>34</v>
      </c>
      <c r="L328" s="58" t="str">
        <f t="array" ref="L328">INDEX(publications!$A$1:$A$319, MATCH($B328, publications!$B$1:$B$319, 0))</f>
        <v>Melanie</v>
      </c>
    </row>
    <row r="329" spans="1:12" ht="13">
      <c r="A329" s="5" t="s">
        <v>3210</v>
      </c>
      <c r="B329" s="91" t="str">
        <f>VLOOKUP($A329,datasets!$A:$B,2,0)</f>
        <v>King et al. 2020, One Earth (PB8P2UVG)</v>
      </c>
      <c r="C329" s="12" t="s">
        <v>34</v>
      </c>
      <c r="D329" s="45" t="s">
        <v>34</v>
      </c>
      <c r="E329" s="45" t="s">
        <v>34</v>
      </c>
      <c r="F329" s="45" t="s">
        <v>34</v>
      </c>
      <c r="G329" s="45" t="s">
        <v>34</v>
      </c>
      <c r="H329" s="45" t="s">
        <v>34</v>
      </c>
      <c r="I329" s="45" t="s">
        <v>34</v>
      </c>
      <c r="J329" s="6" t="s">
        <v>2732</v>
      </c>
      <c r="K329" s="6" t="s">
        <v>34</v>
      </c>
      <c r="L329" s="58" t="str">
        <f t="array" ref="L329">INDEX(publications!$A$1:$A$319, MATCH($B329, publications!$B$1:$B$319, 0))</f>
        <v>Melanie</v>
      </c>
    </row>
    <row r="330" spans="1:12" ht="13">
      <c r="A330" s="5" t="s">
        <v>3211</v>
      </c>
      <c r="B330" s="91" t="str">
        <f>VLOOKUP($A330,datasets!$A:$B,2,0)</f>
        <v>King et al. 2020, One Earth (PB8P2UVG)</v>
      </c>
      <c r="C330" s="12" t="s">
        <v>34</v>
      </c>
      <c r="D330" s="45" t="s">
        <v>34</v>
      </c>
      <c r="E330" s="45" t="s">
        <v>34</v>
      </c>
      <c r="F330" s="45" t="s">
        <v>34</v>
      </c>
      <c r="G330" s="45" t="s">
        <v>34</v>
      </c>
      <c r="H330" s="45" t="s">
        <v>34</v>
      </c>
      <c r="I330" s="45" t="s">
        <v>34</v>
      </c>
      <c r="J330" s="6" t="s">
        <v>2732</v>
      </c>
      <c r="K330" s="6" t="s">
        <v>34</v>
      </c>
      <c r="L330" s="58" t="str">
        <f t="array" ref="L330">INDEX(publications!$A$1:$A$319, MATCH($B330, publications!$B$1:$B$319, 0))</f>
        <v>Melanie</v>
      </c>
    </row>
    <row r="331" spans="1:12" ht="13">
      <c r="A331" s="5" t="s">
        <v>3212</v>
      </c>
      <c r="B331" s="91" t="str">
        <f>VLOOKUP($A331,datasets!$A:$B,2,0)</f>
        <v>Ragettli et al. 2016, The Cryosphere (LNXI6UYT)</v>
      </c>
      <c r="C331" s="6" t="s">
        <v>34</v>
      </c>
      <c r="D331" s="46" t="s">
        <v>34</v>
      </c>
      <c r="E331" s="56" t="s">
        <v>34</v>
      </c>
      <c r="F331" s="6" t="s">
        <v>2328</v>
      </c>
      <c r="G331" s="6" t="s">
        <v>2328</v>
      </c>
      <c r="H331" s="6" t="s">
        <v>2328</v>
      </c>
      <c r="I331" s="6" t="s">
        <v>34</v>
      </c>
      <c r="J331" s="6" t="s">
        <v>34</v>
      </c>
      <c r="K331" s="6" t="s">
        <v>1647</v>
      </c>
      <c r="L331" s="58" t="str">
        <f t="array" ref="L331">INDEX(publications!$A$1:$A$319, MATCH($B331, publications!$B$1:$B$319, 0))</f>
        <v>Amaury</v>
      </c>
    </row>
    <row r="332" spans="1:12" ht="13">
      <c r="A332" s="5" t="s">
        <v>3213</v>
      </c>
      <c r="B332" s="91" t="str">
        <f>VLOOKUP($A332,datasets!$A:$B,2,0)</f>
        <v>Tian et al. 2019, IGARSS 2019 - 2019 IEEE International Geoscience and Remote Sensing Symposium (3Q3MUWTB)</v>
      </c>
      <c r="C332" s="6" t="s">
        <v>2914</v>
      </c>
      <c r="D332" s="46" t="s">
        <v>34</v>
      </c>
      <c r="E332" s="56" t="s">
        <v>34</v>
      </c>
      <c r="F332" s="6" t="s">
        <v>164</v>
      </c>
      <c r="G332" s="6" t="s">
        <v>164</v>
      </c>
      <c r="H332" s="6" t="s">
        <v>164</v>
      </c>
      <c r="I332" s="6" t="s">
        <v>3214</v>
      </c>
      <c r="J332" s="6" t="s">
        <v>3215</v>
      </c>
      <c r="K332" s="6" t="s">
        <v>34</v>
      </c>
      <c r="L332" s="58" t="str">
        <f t="array" ref="L332">INDEX(publications!$A$1:$A$319, MATCH($B332, publications!$B$1:$B$319, 0))</f>
        <v>Amaury</v>
      </c>
    </row>
    <row r="333" spans="1:12" ht="13">
      <c r="A333" s="6" t="s">
        <v>3216</v>
      </c>
      <c r="B333" s="91" t="str">
        <f>VLOOKUP($A333,datasets!$A:$B,2,0)</f>
        <v>Batlle 2018, Preprint (9SKMSD4Z)</v>
      </c>
      <c r="C333" s="6" t="s">
        <v>2666</v>
      </c>
      <c r="D333" s="46" t="s">
        <v>3217</v>
      </c>
      <c r="E333" s="56" t="s">
        <v>34</v>
      </c>
      <c r="F333" s="6" t="s">
        <v>164</v>
      </c>
      <c r="G333" s="6" t="s">
        <v>164</v>
      </c>
      <c r="H333" s="6" t="s">
        <v>164</v>
      </c>
      <c r="I333" s="6" t="s">
        <v>3218</v>
      </c>
      <c r="J333" s="6" t="s">
        <v>34</v>
      </c>
      <c r="K333" s="6" t="s">
        <v>34</v>
      </c>
      <c r="L333" s="58" t="str">
        <f t="array" ref="L333">INDEX(publications!$A$1:$A$319, MATCH($B333, publications!$B$1:$B$319, 0))</f>
        <v>Camillo</v>
      </c>
    </row>
    <row r="334" spans="1:12" ht="13">
      <c r="A334" s="5" t="s">
        <v>3219</v>
      </c>
      <c r="B334" s="91" t="str">
        <f>VLOOKUP($A334,datasets!$A:$B,2,0)</f>
        <v>Kääb et al. 2021, The Cryosphere (RBYR4QG6)</v>
      </c>
      <c r="C334" s="6" t="s">
        <v>2914</v>
      </c>
      <c r="D334" s="46" t="s">
        <v>3220</v>
      </c>
      <c r="E334" s="55" t="s">
        <v>3221</v>
      </c>
      <c r="F334" s="6" t="s">
        <v>164</v>
      </c>
      <c r="G334" s="6" t="s">
        <v>22</v>
      </c>
      <c r="H334" s="6" t="s">
        <v>164</v>
      </c>
      <c r="I334" s="6" t="s">
        <v>3222</v>
      </c>
      <c r="J334" s="6"/>
      <c r="K334" s="6" t="s">
        <v>34</v>
      </c>
      <c r="L334" s="58" t="str">
        <f t="array" ref="L334">INDEX(publications!$A$1:$A$319, MATCH($B334, publications!$B$1:$B$319, 0))</f>
        <v>Melanie</v>
      </c>
    </row>
    <row r="335" spans="1:12" ht="13">
      <c r="A335" s="5" t="s">
        <v>3223</v>
      </c>
      <c r="B335" s="91" t="str">
        <f>VLOOKUP($A335,datasets!$A:$B,2,0)</f>
        <v>Kääb et al. 2021, The Cryosphere (RBYR4QG6)</v>
      </c>
      <c r="C335" s="6" t="s">
        <v>2914</v>
      </c>
      <c r="D335" s="46" t="s">
        <v>3220</v>
      </c>
      <c r="E335" s="55" t="s">
        <v>3221</v>
      </c>
      <c r="F335" s="6" t="s">
        <v>164</v>
      </c>
      <c r="G335" s="6" t="s">
        <v>22</v>
      </c>
      <c r="H335" s="6" t="s">
        <v>164</v>
      </c>
      <c r="I335" s="6" t="s">
        <v>3222</v>
      </c>
      <c r="K335" s="6" t="s">
        <v>34</v>
      </c>
      <c r="L335" s="58" t="str">
        <f t="array" ref="L335">INDEX(publications!$A$1:$A$319, MATCH($B335, publications!$B$1:$B$319, 0))</f>
        <v>Melanie</v>
      </c>
    </row>
    <row r="336" spans="1:12" ht="13">
      <c r="A336" s="5" t="s">
        <v>3224</v>
      </c>
      <c r="B336" s="91" t="str">
        <f>VLOOKUP($A336,datasets!$A:$B,2,0)</f>
        <v>Kääb et al. 2021, The Cryosphere (RBYR4QG6)</v>
      </c>
      <c r="C336" s="6" t="s">
        <v>2914</v>
      </c>
      <c r="D336" s="46" t="s">
        <v>3220</v>
      </c>
      <c r="E336" s="55" t="s">
        <v>3221</v>
      </c>
      <c r="F336" s="6" t="s">
        <v>164</v>
      </c>
      <c r="G336" s="6" t="s">
        <v>22</v>
      </c>
      <c r="H336" s="6" t="s">
        <v>164</v>
      </c>
      <c r="I336" s="6" t="s">
        <v>3222</v>
      </c>
      <c r="K336" s="6" t="s">
        <v>34</v>
      </c>
      <c r="L336" s="58" t="str">
        <f t="array" ref="L336">INDEX(publications!$A$1:$A$319, MATCH($B336, publications!$B$1:$B$319, 0))</f>
        <v>Melanie</v>
      </c>
    </row>
    <row r="337" spans="1:12" ht="13">
      <c r="A337" s="5" t="s">
        <v>3225</v>
      </c>
      <c r="B337" s="91" t="str">
        <f>VLOOKUP($A337,datasets!$A:$B,2,0)</f>
        <v>Kääb et al. 2021, The Cryosphere (RBYR4QG6)</v>
      </c>
      <c r="C337" s="6" t="s">
        <v>2914</v>
      </c>
      <c r="D337" s="46" t="s">
        <v>3220</v>
      </c>
      <c r="E337" s="55" t="s">
        <v>3221</v>
      </c>
      <c r="F337" s="6" t="s">
        <v>164</v>
      </c>
      <c r="G337" s="6" t="s">
        <v>22</v>
      </c>
      <c r="H337" s="6" t="s">
        <v>164</v>
      </c>
      <c r="I337" s="6" t="s">
        <v>3222</v>
      </c>
      <c r="K337" s="6" t="s">
        <v>34</v>
      </c>
      <c r="L337" s="58" t="str">
        <f t="array" ref="L337">INDEX(publications!$A$1:$A$319, MATCH($B337, publications!$B$1:$B$319, 0))</f>
        <v>Melanie</v>
      </c>
    </row>
    <row r="338" spans="1:12" ht="13">
      <c r="A338" s="5" t="s">
        <v>3226</v>
      </c>
      <c r="B338" s="91" t="str">
        <f>VLOOKUP($A338,datasets!$A:$B,2,0)</f>
        <v>Kääb et al. 2021, The Cryosphere (RBYR4QG6)</v>
      </c>
      <c r="C338" s="6" t="s">
        <v>2914</v>
      </c>
      <c r="D338" s="46" t="s">
        <v>3220</v>
      </c>
      <c r="E338" s="55" t="s">
        <v>3221</v>
      </c>
      <c r="F338" s="6" t="s">
        <v>164</v>
      </c>
      <c r="G338" s="6" t="s">
        <v>22</v>
      </c>
      <c r="H338" s="6" t="s">
        <v>164</v>
      </c>
      <c r="I338" s="6" t="s">
        <v>3222</v>
      </c>
      <c r="K338" s="6" t="s">
        <v>34</v>
      </c>
      <c r="L338" s="58" t="str">
        <f t="array" ref="L338">INDEX(publications!$A$1:$A$319, MATCH($B338, publications!$B$1:$B$319, 0))</f>
        <v>Melanie</v>
      </c>
    </row>
    <row r="339" spans="1:12" ht="13">
      <c r="A339" s="5" t="s">
        <v>3227</v>
      </c>
      <c r="B339" s="91" t="str">
        <f>VLOOKUP($A339,datasets!$A:$B,2,0)</f>
        <v>Kääb et al. 2021, The Cryosphere (RBYR4QG6)</v>
      </c>
      <c r="C339" s="6" t="s">
        <v>2914</v>
      </c>
      <c r="D339" s="46" t="s">
        <v>3220</v>
      </c>
      <c r="E339" s="55" t="s">
        <v>3221</v>
      </c>
      <c r="F339" s="6" t="s">
        <v>164</v>
      </c>
      <c r="G339" s="6" t="s">
        <v>22</v>
      </c>
      <c r="H339" s="6" t="s">
        <v>164</v>
      </c>
      <c r="I339" s="6" t="s">
        <v>3222</v>
      </c>
      <c r="K339" s="6" t="s">
        <v>34</v>
      </c>
      <c r="L339" s="58" t="str">
        <f t="array" ref="L339">INDEX(publications!$A$1:$A$319, MATCH($B339, publications!$B$1:$B$319, 0))</f>
        <v>Melanie</v>
      </c>
    </row>
    <row r="340" spans="1:12" ht="13">
      <c r="A340" s="5" t="s">
        <v>3228</v>
      </c>
      <c r="B340" s="91" t="str">
        <f>VLOOKUP($A340,datasets!$A:$B,2,0)</f>
        <v>Kääb et al. 2021, The Cryosphere (RBYR4QG6)</v>
      </c>
      <c r="C340" s="6" t="s">
        <v>2914</v>
      </c>
      <c r="D340" s="46" t="s">
        <v>3220</v>
      </c>
      <c r="E340" s="55" t="s">
        <v>3221</v>
      </c>
      <c r="F340" s="6" t="s">
        <v>164</v>
      </c>
      <c r="G340" s="6" t="s">
        <v>22</v>
      </c>
      <c r="H340" s="6" t="s">
        <v>164</v>
      </c>
      <c r="I340" s="6" t="s">
        <v>3222</v>
      </c>
      <c r="K340" s="6" t="s">
        <v>34</v>
      </c>
      <c r="L340" s="58" t="str">
        <f t="array" ref="L340">INDEX(publications!$A$1:$A$319, MATCH($B340, publications!$B$1:$B$319, 0))</f>
        <v>Melanie</v>
      </c>
    </row>
    <row r="341" spans="1:12" ht="13">
      <c r="A341" s="5" t="s">
        <v>3229</v>
      </c>
      <c r="B341" s="91" t="str">
        <f>VLOOKUP($A341,datasets!$A:$B,2,0)</f>
        <v>Kääb et al. 2021, The Cryosphere (RBYR4QG6)</v>
      </c>
      <c r="C341" s="6" t="s">
        <v>2914</v>
      </c>
      <c r="D341" s="46" t="s">
        <v>3220</v>
      </c>
      <c r="E341" s="55" t="s">
        <v>3221</v>
      </c>
      <c r="F341" s="6" t="s">
        <v>164</v>
      </c>
      <c r="G341" s="6" t="s">
        <v>22</v>
      </c>
      <c r="H341" s="6" t="s">
        <v>164</v>
      </c>
      <c r="I341" s="6" t="s">
        <v>3222</v>
      </c>
      <c r="K341" s="6" t="s">
        <v>34</v>
      </c>
      <c r="L341" s="58" t="str">
        <f t="array" ref="L341">INDEX(publications!$A$1:$A$319, MATCH($B341, publications!$B$1:$B$319, 0))</f>
        <v>Melanie</v>
      </c>
    </row>
    <row r="342" spans="1:12" ht="13">
      <c r="A342" s="5" t="s">
        <v>3230</v>
      </c>
      <c r="B342" s="91" t="str">
        <f>VLOOKUP($A342,datasets!$A:$B,2,0)</f>
        <v>Kääb et al. 2021, The Cryosphere (RBYR4QG6)</v>
      </c>
      <c r="C342" s="6" t="s">
        <v>2914</v>
      </c>
      <c r="D342" s="46" t="s">
        <v>3220</v>
      </c>
      <c r="E342" s="55" t="s">
        <v>3221</v>
      </c>
      <c r="F342" s="6" t="s">
        <v>164</v>
      </c>
      <c r="G342" s="6" t="s">
        <v>22</v>
      </c>
      <c r="H342" s="6" t="s">
        <v>164</v>
      </c>
      <c r="I342" s="6" t="s">
        <v>3222</v>
      </c>
      <c r="K342" s="6" t="s">
        <v>34</v>
      </c>
      <c r="L342" s="58" t="str">
        <f t="array" ref="L342">INDEX(publications!$A$1:$A$319, MATCH($B342, publications!$B$1:$B$319, 0))</f>
        <v>Melanie</v>
      </c>
    </row>
    <row r="343" spans="1:12" ht="13">
      <c r="A343" s="5" t="s">
        <v>3231</v>
      </c>
      <c r="B343" s="91" t="str">
        <f>VLOOKUP($A343,datasets!$A:$B,2,0)</f>
        <v>Kääb et al. 2021, The Cryosphere (RBYR4QG6)</v>
      </c>
      <c r="C343" s="6" t="s">
        <v>2914</v>
      </c>
      <c r="D343" s="46" t="s">
        <v>3220</v>
      </c>
      <c r="E343" s="55" t="s">
        <v>3221</v>
      </c>
      <c r="F343" s="6" t="s">
        <v>164</v>
      </c>
      <c r="G343" s="6" t="s">
        <v>22</v>
      </c>
      <c r="H343" s="6" t="s">
        <v>164</v>
      </c>
      <c r="I343" s="6" t="s">
        <v>3222</v>
      </c>
      <c r="K343" s="6" t="s">
        <v>34</v>
      </c>
      <c r="L343" s="58" t="str">
        <f t="array" ref="L343">INDEX(publications!$A$1:$A$319, MATCH($B343, publications!$B$1:$B$319, 0))</f>
        <v>Melanie</v>
      </c>
    </row>
    <row r="344" spans="1:12" ht="13">
      <c r="A344" s="5" t="s">
        <v>3232</v>
      </c>
      <c r="B344" s="91" t="str">
        <f>VLOOKUP($A344,datasets!$A:$B,2,0)</f>
        <v>Kääb et al. 2021, The Cryosphere (RBYR4QG6)</v>
      </c>
      <c r="C344" s="6" t="s">
        <v>2914</v>
      </c>
      <c r="D344" s="46" t="s">
        <v>3220</v>
      </c>
      <c r="E344" s="55" t="s">
        <v>3221</v>
      </c>
      <c r="F344" s="6" t="s">
        <v>164</v>
      </c>
      <c r="G344" s="6" t="s">
        <v>22</v>
      </c>
      <c r="H344" s="6" t="s">
        <v>164</v>
      </c>
      <c r="I344" s="6" t="s">
        <v>3222</v>
      </c>
      <c r="K344" s="6" t="s">
        <v>34</v>
      </c>
      <c r="L344" s="58" t="str">
        <f t="array" ref="L344">INDEX(publications!$A$1:$A$319, MATCH($B344, publications!$B$1:$B$319, 0))</f>
        <v>Melanie</v>
      </c>
    </row>
    <row r="345" spans="1:12" ht="13">
      <c r="A345" s="5" t="s">
        <v>3233</v>
      </c>
      <c r="B345" s="91" t="str">
        <f>VLOOKUP($A345,datasets!$A:$B,2,0)</f>
        <v>Kääb et al. 2021, The Cryosphere (RBYR4QG6)</v>
      </c>
      <c r="C345" s="6" t="s">
        <v>2914</v>
      </c>
      <c r="D345" s="46" t="s">
        <v>3220</v>
      </c>
      <c r="E345" s="55" t="s">
        <v>3221</v>
      </c>
      <c r="F345" s="6" t="s">
        <v>164</v>
      </c>
      <c r="G345" s="6" t="s">
        <v>22</v>
      </c>
      <c r="H345" s="6" t="s">
        <v>164</v>
      </c>
      <c r="I345" s="6" t="s">
        <v>3222</v>
      </c>
      <c r="K345" s="6" t="s">
        <v>34</v>
      </c>
      <c r="L345" s="58" t="str">
        <f t="array" ref="L345">INDEX(publications!$A$1:$A$319, MATCH($B345, publications!$B$1:$B$319, 0))</f>
        <v>Melanie</v>
      </c>
    </row>
    <row r="346" spans="1:12" ht="13">
      <c r="A346" s="5" t="s">
        <v>3234</v>
      </c>
      <c r="B346" s="91" t="str">
        <f>VLOOKUP($A346,datasets!$A:$B,2,0)</f>
        <v>Kääb et al. 2021, The Cryosphere (RBYR4QG6)</v>
      </c>
      <c r="C346" s="6" t="s">
        <v>2914</v>
      </c>
      <c r="D346" s="46" t="s">
        <v>3220</v>
      </c>
      <c r="E346" s="55" t="s">
        <v>3221</v>
      </c>
      <c r="F346" s="6" t="s">
        <v>164</v>
      </c>
      <c r="G346" s="6" t="s">
        <v>22</v>
      </c>
      <c r="H346" s="6" t="s">
        <v>164</v>
      </c>
      <c r="I346" s="6" t="s">
        <v>3222</v>
      </c>
      <c r="K346" s="6" t="s">
        <v>34</v>
      </c>
      <c r="L346" s="58" t="str">
        <f t="array" ref="L346">INDEX(publications!$A$1:$A$319, MATCH($B346, publications!$B$1:$B$319, 0))</f>
        <v>Melanie</v>
      </c>
    </row>
    <row r="347" spans="1:12" ht="13">
      <c r="A347" s="5" t="s">
        <v>3235</v>
      </c>
      <c r="B347" s="91" t="str">
        <f>VLOOKUP($A347,datasets!$A:$B,2,0)</f>
        <v>Schiefer and Gilbert 2007, Geomorphology (UZ4K7DVA)</v>
      </c>
      <c r="C347" s="6" t="s">
        <v>2914</v>
      </c>
      <c r="D347" s="46" t="s">
        <v>3236</v>
      </c>
      <c r="E347" s="55">
        <v>9.1</v>
      </c>
      <c r="F347" s="6" t="s">
        <v>164</v>
      </c>
      <c r="G347" s="6" t="s">
        <v>164</v>
      </c>
      <c r="H347" s="6" t="s">
        <v>2328</v>
      </c>
      <c r="I347" s="6" t="s">
        <v>34</v>
      </c>
      <c r="J347" s="6" t="s">
        <v>34</v>
      </c>
      <c r="K347" s="6" t="s">
        <v>34</v>
      </c>
      <c r="L347" s="58" t="str">
        <f t="array" ref="L347">INDEX(publications!$A$1:$A$319, MATCH($B347, publications!$B$1:$B$319, 0))</f>
        <v>Livia</v>
      </c>
    </row>
    <row r="348" spans="1:12" ht="13">
      <c r="A348" s="5" t="s">
        <v>3237</v>
      </c>
      <c r="B348" s="91" t="str">
        <f>VLOOKUP($A348,datasets!$A:$B,2,0)</f>
        <v>Schiefer and Gilbert 2007, Geomorphology (UZ4K7DVA)</v>
      </c>
      <c r="C348" s="6" t="s">
        <v>2914</v>
      </c>
      <c r="D348" s="46" t="s">
        <v>3236</v>
      </c>
      <c r="E348" s="55">
        <v>9.1</v>
      </c>
      <c r="F348" s="6" t="s">
        <v>164</v>
      </c>
      <c r="G348" s="6" t="s">
        <v>164</v>
      </c>
      <c r="H348" s="6" t="s">
        <v>2328</v>
      </c>
      <c r="I348" s="6" t="s">
        <v>34</v>
      </c>
      <c r="J348" s="6" t="s">
        <v>34</v>
      </c>
      <c r="K348" s="6" t="s">
        <v>34</v>
      </c>
      <c r="L348" s="58" t="str">
        <f t="array" ref="L348">INDEX(publications!$A$1:$A$319, MATCH($B348, publications!$B$1:$B$319, 0))</f>
        <v>Livia</v>
      </c>
    </row>
    <row r="349" spans="1:12" ht="13">
      <c r="A349" s="5" t="s">
        <v>3238</v>
      </c>
      <c r="B349" s="91" t="str">
        <f>VLOOKUP($A349,datasets!$A:$B,2,0)</f>
        <v>Schiefer and Gilbert 2007, Geomorphology (UZ4K7DVA)</v>
      </c>
      <c r="C349" s="6" t="s">
        <v>2914</v>
      </c>
      <c r="D349" s="46" t="s">
        <v>3236</v>
      </c>
      <c r="E349" s="55">
        <v>9.1</v>
      </c>
      <c r="F349" s="6" t="s">
        <v>164</v>
      </c>
      <c r="G349" s="6" t="s">
        <v>164</v>
      </c>
      <c r="H349" s="6" t="s">
        <v>2328</v>
      </c>
      <c r="I349" s="6" t="s">
        <v>34</v>
      </c>
      <c r="J349" s="6" t="s">
        <v>34</v>
      </c>
      <c r="K349" s="6" t="s">
        <v>34</v>
      </c>
      <c r="L349" s="58" t="str">
        <f t="array" ref="L349">INDEX(publications!$A$1:$A$319, MATCH($B349, publications!$B$1:$B$319, 0))</f>
        <v>Livia</v>
      </c>
    </row>
    <row r="350" spans="1:12" ht="13">
      <c r="A350" s="5" t="s">
        <v>3239</v>
      </c>
      <c r="B350" s="91" t="str">
        <f>VLOOKUP($A350,datasets!$A:$B,2,0)</f>
        <v>Schiefer and Gilbert 2007, Geomorphology (UZ4K7DVA)</v>
      </c>
      <c r="C350" s="6" t="s">
        <v>2914</v>
      </c>
      <c r="D350" s="46" t="s">
        <v>3236</v>
      </c>
      <c r="E350" s="55">
        <v>9.1</v>
      </c>
      <c r="F350" s="6" t="s">
        <v>164</v>
      </c>
      <c r="G350" s="6" t="s">
        <v>164</v>
      </c>
      <c r="H350" s="6" t="s">
        <v>2328</v>
      </c>
      <c r="I350" s="6" t="s">
        <v>34</v>
      </c>
      <c r="J350" s="6" t="s">
        <v>34</v>
      </c>
      <c r="K350" s="6" t="s">
        <v>34</v>
      </c>
      <c r="L350" s="58" t="str">
        <f t="array" ref="L350">INDEX(publications!$A$1:$A$319, MATCH($B350, publications!$B$1:$B$319, 0))</f>
        <v>Livia</v>
      </c>
    </row>
    <row r="351" spans="1:12" ht="13">
      <c r="A351" s="5" t="s">
        <v>3240</v>
      </c>
      <c r="B351" s="91" t="str">
        <f>VLOOKUP($A351,datasets!$A:$B,2,0)</f>
        <v>Schiefer and Gilbert 2007, Geomorphology (UZ4K7DVA)</v>
      </c>
      <c r="C351" s="6" t="s">
        <v>2914</v>
      </c>
      <c r="D351" s="46" t="s">
        <v>3236</v>
      </c>
      <c r="E351" s="55">
        <v>9.1</v>
      </c>
      <c r="F351" s="6" t="s">
        <v>164</v>
      </c>
      <c r="G351" s="6" t="s">
        <v>164</v>
      </c>
      <c r="H351" s="6" t="s">
        <v>2328</v>
      </c>
      <c r="I351" s="6" t="s">
        <v>34</v>
      </c>
      <c r="J351" s="6" t="s">
        <v>34</v>
      </c>
      <c r="K351" s="6" t="s">
        <v>34</v>
      </c>
      <c r="L351" s="58" t="str">
        <f t="array" ref="L351">INDEX(publications!$A$1:$A$319, MATCH($B351, publications!$B$1:$B$319, 0))</f>
        <v>Livia</v>
      </c>
    </row>
    <row r="352" spans="1:12" ht="13">
      <c r="A352" s="5" t="s">
        <v>3241</v>
      </c>
      <c r="B352" s="91" t="str">
        <f>VLOOKUP($A352,datasets!$A:$B,2,0)</f>
        <v>Schiefer and Gilbert 2007, Geomorphology (UZ4K7DVA)</v>
      </c>
      <c r="C352" s="6" t="s">
        <v>2914</v>
      </c>
      <c r="D352" s="46" t="s">
        <v>3236</v>
      </c>
      <c r="E352" s="55">
        <v>9.1</v>
      </c>
      <c r="F352" s="6" t="s">
        <v>164</v>
      </c>
      <c r="G352" s="6" t="s">
        <v>164</v>
      </c>
      <c r="H352" s="6" t="s">
        <v>2328</v>
      </c>
      <c r="I352" s="6" t="s">
        <v>34</v>
      </c>
      <c r="J352" s="6" t="s">
        <v>34</v>
      </c>
      <c r="K352" s="6" t="s">
        <v>34</v>
      </c>
      <c r="L352" s="58" t="str">
        <f t="array" ref="L352">INDEX(publications!$A$1:$A$319, MATCH($B352, publications!$B$1:$B$319, 0))</f>
        <v>Livia</v>
      </c>
    </row>
    <row r="353" spans="1:12" ht="13">
      <c r="A353" s="5" t="s">
        <v>3242</v>
      </c>
      <c r="B353" s="91" t="str">
        <f>VLOOKUP($A353,datasets!$A:$B,2,0)</f>
        <v>Schiefer and Gilbert 2007, Geomorphology (UZ4K7DVA)</v>
      </c>
      <c r="C353" s="6" t="s">
        <v>2914</v>
      </c>
      <c r="D353" s="46" t="s">
        <v>3236</v>
      </c>
      <c r="E353" s="55">
        <v>9.1</v>
      </c>
      <c r="F353" s="6" t="s">
        <v>164</v>
      </c>
      <c r="G353" s="6" t="s">
        <v>164</v>
      </c>
      <c r="H353" s="6" t="s">
        <v>2328</v>
      </c>
      <c r="I353" s="6" t="s">
        <v>34</v>
      </c>
      <c r="J353" s="6" t="s">
        <v>34</v>
      </c>
      <c r="K353" s="6" t="s">
        <v>34</v>
      </c>
      <c r="L353" s="58" t="str">
        <f t="array" ref="L353">INDEX(publications!$A$1:$A$319, MATCH($B353, publications!$B$1:$B$319, 0))</f>
        <v>Livia</v>
      </c>
    </row>
    <row r="354" spans="1:12" ht="13">
      <c r="A354" s="5" t="s">
        <v>3243</v>
      </c>
      <c r="B354" s="91" t="str">
        <f>VLOOKUP($A354,datasets!$A:$B,2,0)</f>
        <v>Schiefer and Gilbert 2007, Geomorphology (UZ4K7DVA)</v>
      </c>
      <c r="C354" s="6" t="s">
        <v>2914</v>
      </c>
      <c r="D354" s="46" t="s">
        <v>3236</v>
      </c>
      <c r="E354" s="55">
        <v>9.1</v>
      </c>
      <c r="F354" s="6" t="s">
        <v>164</v>
      </c>
      <c r="G354" s="6" t="s">
        <v>164</v>
      </c>
      <c r="H354" s="6" t="s">
        <v>2328</v>
      </c>
      <c r="I354" s="6" t="s">
        <v>34</v>
      </c>
      <c r="J354" s="6" t="s">
        <v>34</v>
      </c>
      <c r="K354" s="6" t="s">
        <v>34</v>
      </c>
      <c r="L354" s="58" t="str">
        <f t="array" ref="L354">INDEX(publications!$A$1:$A$319, MATCH($B354, publications!$B$1:$B$319, 0))</f>
        <v>Livia</v>
      </c>
    </row>
    <row r="355" spans="1:12" ht="13">
      <c r="A355" s="5" t="s">
        <v>3244</v>
      </c>
      <c r="B355" s="91" t="str">
        <f>VLOOKUP($A355,datasets!$A:$B,2,0)</f>
        <v>Schiefer and Gilbert 2007, Geomorphology (UZ4K7DVA)</v>
      </c>
      <c r="C355" s="6" t="s">
        <v>2914</v>
      </c>
      <c r="D355" s="46" t="s">
        <v>3236</v>
      </c>
      <c r="E355" s="55">
        <v>9.1</v>
      </c>
      <c r="F355" s="6" t="s">
        <v>164</v>
      </c>
      <c r="G355" s="6" t="s">
        <v>164</v>
      </c>
      <c r="H355" s="6" t="s">
        <v>2328</v>
      </c>
      <c r="I355" s="6" t="s">
        <v>34</v>
      </c>
      <c r="J355" s="6" t="s">
        <v>34</v>
      </c>
      <c r="K355" s="6" t="s">
        <v>34</v>
      </c>
      <c r="L355" s="58" t="str">
        <f t="array" ref="L355">INDEX(publications!$A$1:$A$319, MATCH($B355, publications!$B$1:$B$319, 0))</f>
        <v>Livia</v>
      </c>
    </row>
    <row r="356" spans="1:12" ht="13">
      <c r="A356" s="5" t="s">
        <v>3245</v>
      </c>
      <c r="B356" s="91" t="str">
        <f>VLOOKUP($A356,datasets!$A:$B,2,0)</f>
        <v>Schiefer and Gilbert 2007, Geomorphology (UZ4K7DVA)</v>
      </c>
      <c r="C356" s="6" t="s">
        <v>2914</v>
      </c>
      <c r="D356" s="46" t="s">
        <v>3236</v>
      </c>
      <c r="E356" s="55">
        <v>9.1</v>
      </c>
      <c r="F356" s="6" t="s">
        <v>164</v>
      </c>
      <c r="G356" s="6" t="s">
        <v>164</v>
      </c>
      <c r="H356" s="6" t="s">
        <v>2328</v>
      </c>
      <c r="I356" s="6" t="s">
        <v>34</v>
      </c>
      <c r="J356" s="6" t="s">
        <v>34</v>
      </c>
      <c r="K356" s="6" t="s">
        <v>34</v>
      </c>
      <c r="L356" s="58" t="str">
        <f t="array" ref="L356">INDEX(publications!$A$1:$A$319, MATCH($B356, publications!$B$1:$B$319, 0))</f>
        <v>Livia</v>
      </c>
    </row>
    <row r="357" spans="1:12" ht="13">
      <c r="A357" s="5" t="s">
        <v>3246</v>
      </c>
      <c r="B357" s="91" t="str">
        <f>VLOOKUP($A357,datasets!$A:$B,2,0)</f>
        <v>Schiefer and Gilbert 2007, Geomorphology (UZ4K7DVA)</v>
      </c>
      <c r="C357" s="6" t="s">
        <v>2914</v>
      </c>
      <c r="D357" s="46" t="s">
        <v>3236</v>
      </c>
      <c r="E357" s="55">
        <v>9.1</v>
      </c>
      <c r="F357" s="6" t="s">
        <v>164</v>
      </c>
      <c r="G357" s="6" t="s">
        <v>164</v>
      </c>
      <c r="H357" s="6" t="s">
        <v>2328</v>
      </c>
      <c r="I357" s="6" t="s">
        <v>34</v>
      </c>
      <c r="J357" s="6" t="s">
        <v>34</v>
      </c>
      <c r="K357" s="6" t="s">
        <v>34</v>
      </c>
      <c r="L357" s="58" t="str">
        <f t="array" ref="L357">INDEX(publications!$A$1:$A$319, MATCH($B357, publications!$B$1:$B$319, 0))</f>
        <v>Livia</v>
      </c>
    </row>
    <row r="358" spans="1:12" ht="13">
      <c r="A358" s="5" t="s">
        <v>3247</v>
      </c>
      <c r="B358" s="91" t="str">
        <f>VLOOKUP($A358,datasets!$A:$B,2,0)</f>
        <v>Heisig and Simmen 2021, PFG – Journal of Photogrammetry, Remote Sensing and Geoinformation Science (E9FLCYRK)</v>
      </c>
      <c r="C358" s="6" t="s">
        <v>2914</v>
      </c>
      <c r="D358" s="46" t="s">
        <v>3248</v>
      </c>
      <c r="E358" s="56" t="s">
        <v>3249</v>
      </c>
      <c r="F358" s="6" t="s">
        <v>164</v>
      </c>
      <c r="G358" s="6" t="s">
        <v>164</v>
      </c>
      <c r="H358" s="6" t="s">
        <v>164</v>
      </c>
      <c r="I358" s="6" t="s">
        <v>3250</v>
      </c>
      <c r="J358" s="6" t="s">
        <v>3251</v>
      </c>
      <c r="K358" s="6" t="s">
        <v>34</v>
      </c>
      <c r="L358" s="58" t="str">
        <f t="array" ref="L358">INDEX(publications!$A$1:$A$319, MATCH($B358, publications!$B$1:$B$319, 0))</f>
        <v>Camillo</v>
      </c>
    </row>
    <row r="359" spans="1:12" ht="13">
      <c r="A359" s="5" t="s">
        <v>3252</v>
      </c>
      <c r="B359" s="91" t="str">
        <f>VLOOKUP($A359,datasets!$A:$B,2,0)</f>
        <v>Falaschi et al. 2019, Frontiers in Earth Science (YW232UWW)</v>
      </c>
      <c r="C359" s="6" t="s">
        <v>2914</v>
      </c>
      <c r="D359" s="64" t="s">
        <v>3253</v>
      </c>
      <c r="E359" s="92">
        <v>4.0999999999999996</v>
      </c>
      <c r="F359" s="6" t="s">
        <v>164</v>
      </c>
      <c r="G359" s="6" t="s">
        <v>164</v>
      </c>
      <c r="H359" s="6" t="s">
        <v>22</v>
      </c>
      <c r="I359" s="6" t="s">
        <v>34</v>
      </c>
      <c r="J359" s="6" t="s">
        <v>3254</v>
      </c>
      <c r="K359" s="6" t="s">
        <v>34</v>
      </c>
      <c r="L359" s="58" t="str">
        <f t="array" ref="L359">INDEX(publications!$A$1:$A$319, MATCH($B359, publications!$B$1:$B$319, 0))</f>
        <v>Amaury</v>
      </c>
    </row>
    <row r="360" spans="1:12" ht="13">
      <c r="A360" s="6" t="s">
        <v>3255</v>
      </c>
      <c r="B360" s="91" t="str">
        <f>VLOOKUP($A360,datasets!$A:$B,2,0)</f>
        <v>Falaschi et al. 2019, Frontiers in Earth Science (YW232UWW)</v>
      </c>
      <c r="C360" s="6" t="s">
        <v>2914</v>
      </c>
      <c r="D360" s="64" t="s">
        <v>3253</v>
      </c>
      <c r="E360" s="92">
        <v>4.0999999999999996</v>
      </c>
      <c r="F360" s="6" t="s">
        <v>164</v>
      </c>
      <c r="G360" s="6" t="s">
        <v>164</v>
      </c>
      <c r="H360" s="6" t="s">
        <v>22</v>
      </c>
      <c r="I360" s="6" t="s">
        <v>34</v>
      </c>
      <c r="J360" s="6" t="s">
        <v>3254</v>
      </c>
      <c r="K360" s="6" t="s">
        <v>34</v>
      </c>
      <c r="L360" s="58" t="str">
        <f t="array" ref="L360">INDEX(publications!$A$1:$A$319, MATCH($B360, publications!$B$1:$B$319, 0))</f>
        <v>Amaury</v>
      </c>
    </row>
    <row r="361" spans="1:12" ht="13">
      <c r="A361" s="5" t="s">
        <v>3256</v>
      </c>
      <c r="B361" s="91" t="str">
        <f>VLOOKUP($A361,datasets!$A:$B,2,0)</f>
        <v>Redweik et al. 2016, The Photogrammetric Record (LDJRWPWA)</v>
      </c>
      <c r="C361" s="6" t="s">
        <v>2914</v>
      </c>
      <c r="D361" s="46" t="s">
        <v>3257</v>
      </c>
      <c r="E361" s="56" t="s">
        <v>34</v>
      </c>
      <c r="F361" s="6" t="s">
        <v>164</v>
      </c>
      <c r="G361" s="6" t="s">
        <v>22</v>
      </c>
      <c r="H361" s="6" t="s">
        <v>22</v>
      </c>
      <c r="I361" s="6" t="s">
        <v>34</v>
      </c>
      <c r="J361" s="93" t="s">
        <v>3258</v>
      </c>
      <c r="K361" s="6" t="s">
        <v>34</v>
      </c>
      <c r="L361" s="58" t="str">
        <f t="array" ref="L361">INDEX(publications!$A$1:$A$319, MATCH($B361, publications!$B$1:$B$319, 0))</f>
        <v>Livia</v>
      </c>
    </row>
    <row r="362" spans="1:12" ht="13">
      <c r="A362" s="5" t="s">
        <v>3259</v>
      </c>
      <c r="B362" s="91" t="str">
        <f>VLOOKUP($A362,datasets!$A:$B,2,0)</f>
        <v>Pérez et al. 2014, The Photogrammetric Record (QI38W8V2)</v>
      </c>
      <c r="C362" s="6" t="s">
        <v>2914</v>
      </c>
      <c r="D362" s="46" t="s">
        <v>3260</v>
      </c>
      <c r="E362" s="56" t="s">
        <v>34</v>
      </c>
      <c r="F362" s="6" t="s">
        <v>164</v>
      </c>
      <c r="G362" s="6" t="s">
        <v>164</v>
      </c>
      <c r="H362" s="6" t="s">
        <v>164</v>
      </c>
      <c r="I362" s="6" t="s">
        <v>3261</v>
      </c>
      <c r="J362" s="6" t="s">
        <v>3262</v>
      </c>
      <c r="K362" s="6" t="s">
        <v>34</v>
      </c>
      <c r="L362" s="58" t="str">
        <f t="array" ref="L362">INDEX(publications!$A$1:$A$319, MATCH($B362, publications!$B$1:$B$319, 0))</f>
        <v>Livia</v>
      </c>
    </row>
    <row r="363" spans="1:12" ht="13">
      <c r="A363" s="5" t="s">
        <v>3263</v>
      </c>
      <c r="B363" s="91" t="str">
        <f>VLOOKUP($A363,datasets!$A:$B,2,0)</f>
        <v>Pérez Álvarez et al. 2013, Journal of Archaeological Science (A37E78PU)</v>
      </c>
      <c r="C363" s="6" t="s">
        <v>2914</v>
      </c>
      <c r="D363" s="46" t="s">
        <v>3264</v>
      </c>
      <c r="E363" s="56" t="s">
        <v>34</v>
      </c>
      <c r="F363" s="6" t="s">
        <v>164</v>
      </c>
      <c r="G363" s="6" t="s">
        <v>164</v>
      </c>
      <c r="H363" s="6" t="s">
        <v>164</v>
      </c>
      <c r="I363" s="6" t="s">
        <v>3265</v>
      </c>
      <c r="J363" s="6" t="s">
        <v>34</v>
      </c>
      <c r="K363" s="6" t="s">
        <v>34</v>
      </c>
      <c r="L363" s="58" t="str">
        <f t="array" ref="L363">INDEX(publications!$A$1:$A$319, MATCH($B363, publications!$B$1:$B$319, 0))</f>
        <v>Bob</v>
      </c>
    </row>
    <row r="364" spans="1:12" ht="13">
      <c r="A364" s="5" t="s">
        <v>3266</v>
      </c>
      <c r="B364" s="91" t="str">
        <f>VLOOKUP($A364,datasets!$A:$B,2,0)</f>
        <v>Pérez Álvarez et al. 2013, Journal of Archaeological Science (A37E78PU)</v>
      </c>
      <c r="C364" s="6" t="s">
        <v>2914</v>
      </c>
      <c r="D364" s="46" t="s">
        <v>3264</v>
      </c>
      <c r="E364" s="56" t="s">
        <v>34</v>
      </c>
      <c r="F364" s="6" t="s">
        <v>164</v>
      </c>
      <c r="G364" s="6" t="s">
        <v>164</v>
      </c>
      <c r="H364" s="6" t="s">
        <v>164</v>
      </c>
      <c r="I364" s="6" t="s">
        <v>3265</v>
      </c>
      <c r="J364" s="6" t="s">
        <v>34</v>
      </c>
      <c r="K364" s="6" t="s">
        <v>34</v>
      </c>
      <c r="L364" s="58" t="str">
        <f t="array" ref="L364">INDEX(publications!$A$1:$A$319, MATCH($B364, publications!$B$1:$B$319, 0))</f>
        <v>Bob</v>
      </c>
    </row>
    <row r="365" spans="1:12" ht="13">
      <c r="A365" s="5" t="s">
        <v>3267</v>
      </c>
      <c r="B365" s="91" t="str">
        <f>VLOOKUP($A365,datasets!$A:$B,2,0)</f>
        <v>Pérez Álvarez et al. 2013, Journal of Archaeological Science (A37E78PU)</v>
      </c>
      <c r="C365" s="6" t="s">
        <v>2914</v>
      </c>
      <c r="D365" s="46" t="s">
        <v>3264</v>
      </c>
      <c r="E365" s="56" t="s">
        <v>34</v>
      </c>
      <c r="F365" s="6" t="s">
        <v>164</v>
      </c>
      <c r="G365" s="6" t="s">
        <v>164</v>
      </c>
      <c r="H365" s="6" t="s">
        <v>164</v>
      </c>
      <c r="I365" s="6" t="s">
        <v>3265</v>
      </c>
      <c r="J365" s="6" t="s">
        <v>34</v>
      </c>
      <c r="K365" s="6" t="s">
        <v>34</v>
      </c>
      <c r="L365" s="58" t="str">
        <f t="array" ref="L365">INDEX(publications!$A$1:$A$319, MATCH($B365, publications!$B$1:$B$319, 0))</f>
        <v>Bob</v>
      </c>
    </row>
    <row r="366" spans="1:12" ht="13">
      <c r="A366" s="6" t="s">
        <v>3268</v>
      </c>
      <c r="B366" s="91" t="str">
        <f>VLOOKUP($A366,datasets!$A:$B,2,0)</f>
        <v>Carvalho et al. 2020, Earth Surface Processes and Landforms (RFLJ9CDM)</v>
      </c>
      <c r="C366" s="6" t="s">
        <v>2666</v>
      </c>
      <c r="D366" s="46" t="s">
        <v>3269</v>
      </c>
      <c r="E366" s="56" t="s">
        <v>34</v>
      </c>
      <c r="F366" s="6" t="s">
        <v>164</v>
      </c>
      <c r="G366" s="6" t="s">
        <v>2328</v>
      </c>
      <c r="H366" s="6" t="s">
        <v>164</v>
      </c>
      <c r="I366" s="6" t="s">
        <v>3270</v>
      </c>
      <c r="K366" s="6" t="s">
        <v>1629</v>
      </c>
      <c r="L366" s="58" t="str">
        <f t="array" ref="L366">INDEX(publications!$A$1:$A$319, MATCH($B366, publications!$B$1:$B$319, 0))</f>
        <v>Livia</v>
      </c>
    </row>
    <row r="367" spans="1:12" ht="13">
      <c r="A367" s="6" t="s">
        <v>3271</v>
      </c>
      <c r="B367" s="91" t="str">
        <f>VLOOKUP($A367,datasets!$A:$B,2,0)</f>
        <v>Carvalho et al. 2020, Earth Surface Processes and Landforms (RFLJ9CDM)</v>
      </c>
      <c r="C367" s="6" t="s">
        <v>2666</v>
      </c>
      <c r="D367" s="46" t="s">
        <v>3269</v>
      </c>
      <c r="E367" s="56" t="s">
        <v>34</v>
      </c>
      <c r="F367" s="6" t="s">
        <v>164</v>
      </c>
      <c r="G367" s="6" t="s">
        <v>2328</v>
      </c>
      <c r="H367" s="6" t="s">
        <v>164</v>
      </c>
      <c r="I367" s="6" t="s">
        <v>3270</v>
      </c>
      <c r="K367" s="6" t="s">
        <v>1629</v>
      </c>
      <c r="L367" s="9" t="s">
        <v>16</v>
      </c>
    </row>
    <row r="368" spans="1:12" ht="13">
      <c r="A368" s="6" t="s">
        <v>3272</v>
      </c>
      <c r="B368" s="91" t="str">
        <f>VLOOKUP($A368,datasets!$A:$B,2,0)</f>
        <v>Carvalho et al. 2020, Earth Surface Processes and Landforms (RFLJ9CDM)</v>
      </c>
      <c r="C368" s="6" t="s">
        <v>2666</v>
      </c>
      <c r="D368" s="46" t="s">
        <v>3269</v>
      </c>
      <c r="E368" s="56" t="s">
        <v>34</v>
      </c>
      <c r="F368" s="6" t="s">
        <v>164</v>
      </c>
      <c r="G368" s="6" t="s">
        <v>2328</v>
      </c>
      <c r="H368" s="6" t="s">
        <v>164</v>
      </c>
      <c r="I368" s="6" t="s">
        <v>3270</v>
      </c>
      <c r="K368" s="6" t="s">
        <v>1629</v>
      </c>
      <c r="L368" s="9" t="s">
        <v>16</v>
      </c>
    </row>
    <row r="369" spans="1:12" ht="13">
      <c r="A369" s="5" t="s">
        <v>3273</v>
      </c>
      <c r="B369" s="91" t="str">
        <f>VLOOKUP($A369,datasets!$A:$B,2,0)</f>
        <v>Broadbent 2017, University of Redlands (69S6EE9C)</v>
      </c>
      <c r="C369" s="6" t="s">
        <v>2673</v>
      </c>
      <c r="D369" s="46" t="s">
        <v>3274</v>
      </c>
      <c r="E369" s="56" t="s">
        <v>34</v>
      </c>
      <c r="F369" s="46" t="s">
        <v>164</v>
      </c>
      <c r="G369" s="46" t="s">
        <v>164</v>
      </c>
      <c r="H369" s="46" t="s">
        <v>164</v>
      </c>
      <c r="I369" s="46" t="s">
        <v>3275</v>
      </c>
      <c r="J369" s="46" t="s">
        <v>3276</v>
      </c>
      <c r="K369" s="46" t="s">
        <v>34</v>
      </c>
      <c r="L369" s="58" t="str">
        <f t="array" ref="L369">INDEX(publications!$A$1:$A$319, MATCH($B369, publications!$B$1:$B$319, 0))</f>
        <v>Camillo</v>
      </c>
    </row>
    <row r="370" spans="1:12" ht="13">
      <c r="A370" s="5" t="s">
        <v>3277</v>
      </c>
      <c r="B370" s="91" t="str">
        <f>VLOOKUP($A370,datasets!$A:$B,2,0)</f>
        <v>Carvalho et al. 2021, Earth Surface Processes and Landforms (DIS2XCPI)</v>
      </c>
      <c r="C370" s="6" t="s">
        <v>2666</v>
      </c>
      <c r="D370" s="46" t="s">
        <v>3274</v>
      </c>
      <c r="E370" s="100" t="s">
        <v>34</v>
      </c>
      <c r="F370" s="6" t="s">
        <v>164</v>
      </c>
      <c r="G370" s="6" t="s">
        <v>2328</v>
      </c>
      <c r="H370" s="6" t="s">
        <v>164</v>
      </c>
      <c r="I370" s="6" t="s">
        <v>3278</v>
      </c>
      <c r="J370" s="6" t="s">
        <v>34</v>
      </c>
      <c r="K370" s="6" t="s">
        <v>34</v>
      </c>
      <c r="L370" s="58" t="str">
        <f t="array" ref="L370">INDEX(publications!$A$1:$A$319, MATCH($B370, publications!$B$1:$B$319, 0))</f>
        <v>Camillo</v>
      </c>
    </row>
    <row r="371" spans="1:12" ht="13">
      <c r="A371" s="6" t="s">
        <v>3279</v>
      </c>
      <c r="B371" s="91" t="str">
        <f>VLOOKUP($A371,datasets!$A:$B,2,0)</f>
        <v>Carvalho et al. 2021, Earth Surface Processes and Landforms (DIS2XCPI)</v>
      </c>
      <c r="C371" s="6" t="s">
        <v>2666</v>
      </c>
      <c r="D371" s="46" t="s">
        <v>3274</v>
      </c>
      <c r="E371" s="100" t="s">
        <v>34</v>
      </c>
      <c r="F371" s="6" t="s">
        <v>164</v>
      </c>
      <c r="G371" s="6" t="s">
        <v>2328</v>
      </c>
      <c r="H371" s="6" t="s">
        <v>164</v>
      </c>
      <c r="I371" s="6" t="s">
        <v>3278</v>
      </c>
      <c r="J371" s="6" t="s">
        <v>34</v>
      </c>
      <c r="K371" s="6" t="s">
        <v>34</v>
      </c>
      <c r="L371" s="58" t="str">
        <f t="array" ref="L371">INDEX(publications!$A$1:$A$319, MATCH($B371, publications!$B$1:$B$319, 0))</f>
        <v>Camillo</v>
      </c>
    </row>
    <row r="372" spans="1:12" ht="13">
      <c r="A372" s="6" t="s">
        <v>3280</v>
      </c>
      <c r="B372" s="91" t="str">
        <f>VLOOKUP($A372,datasets!$A:$B,2,0)</f>
        <v>Carvalho et al. 2021, Earth Surface Processes and Landforms (DIS2XCPI)</v>
      </c>
      <c r="C372" s="6" t="s">
        <v>2666</v>
      </c>
      <c r="D372" s="46" t="s">
        <v>3274</v>
      </c>
      <c r="E372" s="100" t="s">
        <v>34</v>
      </c>
      <c r="F372" s="6" t="s">
        <v>164</v>
      </c>
      <c r="G372" s="6" t="s">
        <v>2328</v>
      </c>
      <c r="H372" s="6" t="s">
        <v>164</v>
      </c>
      <c r="I372" s="6" t="s">
        <v>3278</v>
      </c>
      <c r="J372" s="6" t="s">
        <v>34</v>
      </c>
      <c r="K372" s="6" t="s">
        <v>34</v>
      </c>
      <c r="L372" s="58" t="str">
        <f t="array" ref="L372">INDEX(publications!$A$1:$A$319, MATCH($B372, publications!$B$1:$B$319, 0))</f>
        <v>Camillo</v>
      </c>
    </row>
    <row r="373" spans="1:12" ht="13">
      <c r="A373" s="6" t="s">
        <v>3281</v>
      </c>
      <c r="B373" s="91" t="str">
        <f>VLOOKUP($A373,datasets!$A:$B,2,0)</f>
        <v>Carvalho et al. 2021, Earth Surface Processes and Landforms (DIS2XCPI)</v>
      </c>
      <c r="C373" s="6" t="s">
        <v>2666</v>
      </c>
      <c r="D373" s="46" t="s">
        <v>3274</v>
      </c>
      <c r="E373" s="100" t="s">
        <v>34</v>
      </c>
      <c r="F373" s="6" t="s">
        <v>164</v>
      </c>
      <c r="G373" s="6" t="s">
        <v>2328</v>
      </c>
      <c r="H373" s="6" t="s">
        <v>164</v>
      </c>
      <c r="I373" s="6" t="s">
        <v>3278</v>
      </c>
      <c r="J373" s="6" t="s">
        <v>34</v>
      </c>
      <c r="K373" s="6" t="s">
        <v>34</v>
      </c>
      <c r="L373" s="58" t="str">
        <f t="array" ref="L373">INDEX(publications!$A$1:$A$319, MATCH($B373, publications!$B$1:$B$319, 0))</f>
        <v>Camillo</v>
      </c>
    </row>
    <row r="374" spans="1:12" ht="13">
      <c r="A374" s="6" t="s">
        <v>3282</v>
      </c>
      <c r="B374" s="91" t="str">
        <f>VLOOKUP($A374,datasets!$A:$B,2,0)</f>
        <v>Carvalho et al. 2021, Earth Surface Processes and Landforms (DIS2XCPI)</v>
      </c>
      <c r="C374" s="6" t="s">
        <v>2666</v>
      </c>
      <c r="D374" s="46" t="s">
        <v>3274</v>
      </c>
      <c r="E374" s="100" t="s">
        <v>34</v>
      </c>
      <c r="F374" s="6" t="s">
        <v>164</v>
      </c>
      <c r="G374" s="6" t="s">
        <v>2328</v>
      </c>
      <c r="H374" s="6" t="s">
        <v>164</v>
      </c>
      <c r="I374" s="6" t="s">
        <v>3278</v>
      </c>
      <c r="J374" s="6" t="s">
        <v>34</v>
      </c>
      <c r="K374" s="6" t="s">
        <v>34</v>
      </c>
      <c r="L374" s="58" t="str">
        <f t="array" ref="L374">INDEX(publications!$A$1:$A$319, MATCH($B374, publications!$B$1:$B$319, 0))</f>
        <v>Camillo</v>
      </c>
    </row>
    <row r="375" spans="1:12" ht="13">
      <c r="A375" s="5" t="s">
        <v>3283</v>
      </c>
      <c r="B375" s="91" t="str">
        <f>VLOOKUP($A375,datasets!$A:$B,2,0)</f>
        <v>Farías-Barahona et al. 2020, Journal of Glaciology (MDM8SQRY)</v>
      </c>
      <c r="C375" s="6" t="s">
        <v>2666</v>
      </c>
      <c r="D375" s="46" t="s">
        <v>3274</v>
      </c>
      <c r="E375" s="92">
        <v>4.0999999999999996</v>
      </c>
      <c r="F375" s="6" t="s">
        <v>164</v>
      </c>
      <c r="G375" s="6" t="s">
        <v>22</v>
      </c>
      <c r="H375" s="6" t="s">
        <v>22</v>
      </c>
      <c r="I375" s="6" t="s">
        <v>34</v>
      </c>
      <c r="J375" s="6" t="s">
        <v>3284</v>
      </c>
      <c r="K375" s="6" t="s">
        <v>34</v>
      </c>
      <c r="L375" s="58" t="str">
        <f t="array" ref="L375">INDEX(publications!$A$1:$A$319, MATCH($B375, publications!$B$1:$B$319, 0))</f>
        <v>Melanie</v>
      </c>
    </row>
    <row r="376" spans="1:12" ht="13">
      <c r="A376" s="6" t="s">
        <v>3285</v>
      </c>
      <c r="B376" s="91" t="str">
        <f>VLOOKUP($A376,datasets!$A:$B,2,0)</f>
        <v>Farías-Barahona et al. 2020, Journal of Glaciology (MDM8SQRY)</v>
      </c>
      <c r="C376" s="6" t="s">
        <v>2666</v>
      </c>
      <c r="D376" s="46" t="s">
        <v>3274</v>
      </c>
      <c r="E376" s="92">
        <v>4.0999999999999996</v>
      </c>
      <c r="F376" s="6" t="s">
        <v>164</v>
      </c>
      <c r="G376" s="6" t="s">
        <v>22</v>
      </c>
      <c r="H376" s="6" t="s">
        <v>22</v>
      </c>
      <c r="I376" s="6" t="s">
        <v>34</v>
      </c>
      <c r="J376" s="6" t="s">
        <v>3284</v>
      </c>
      <c r="K376" s="6" t="s">
        <v>34</v>
      </c>
      <c r="L376" s="58" t="str">
        <f t="array" ref="L376">INDEX(publications!$A$1:$A$319, MATCH($B376, publications!$B$1:$B$319, 0))</f>
        <v>Melanie</v>
      </c>
    </row>
    <row r="377" spans="1:12" ht="13">
      <c r="A377" s="6" t="s">
        <v>3286</v>
      </c>
      <c r="B377" s="91" t="str">
        <f>VLOOKUP($A377,datasets!$A:$B,2,0)</f>
        <v>Farías-Barahona et al. 2020, Journal of Glaciology (MDM8SQRY)</v>
      </c>
      <c r="C377" s="6" t="s">
        <v>2666</v>
      </c>
      <c r="D377" s="46" t="s">
        <v>3274</v>
      </c>
      <c r="E377" s="92">
        <v>4.0999999999999996</v>
      </c>
      <c r="F377" s="6" t="s">
        <v>164</v>
      </c>
      <c r="G377" s="6" t="s">
        <v>22</v>
      </c>
      <c r="H377" s="6" t="s">
        <v>22</v>
      </c>
      <c r="I377" s="6" t="s">
        <v>34</v>
      </c>
      <c r="J377" s="6" t="s">
        <v>3284</v>
      </c>
      <c r="K377" s="6" t="s">
        <v>34</v>
      </c>
      <c r="L377" s="58" t="str">
        <f t="array" ref="L377">INDEX(publications!$A$1:$A$319, MATCH($B377, publications!$B$1:$B$319, 0))</f>
        <v>Melanie</v>
      </c>
    </row>
    <row r="378" spans="1:12" ht="13">
      <c r="A378" s="5" t="s">
        <v>3287</v>
      </c>
      <c r="B378" s="91" t="str">
        <f>VLOOKUP($A378,datasets!$A:$B,2,0)</f>
        <v>Ma et al. 2020, Journal of the Indian Society of Remote Sensing (3R65I8XW)</v>
      </c>
      <c r="C378" s="6" t="s">
        <v>2666</v>
      </c>
      <c r="D378" s="46" t="s">
        <v>3274</v>
      </c>
      <c r="E378" s="56" t="s">
        <v>34</v>
      </c>
      <c r="F378" s="6" t="s">
        <v>164</v>
      </c>
      <c r="G378" s="6" t="s">
        <v>164</v>
      </c>
      <c r="H378" s="6" t="s">
        <v>164</v>
      </c>
      <c r="I378" s="6" t="s">
        <v>3288</v>
      </c>
      <c r="J378" s="6" t="s">
        <v>3289</v>
      </c>
      <c r="K378" s="6" t="s">
        <v>34</v>
      </c>
      <c r="L378" s="58" t="str">
        <f t="array" ref="L378">INDEX(publications!$A$1:$A$319, MATCH($B378, publications!$B$1:$B$319, 0))</f>
        <v>Livia</v>
      </c>
    </row>
    <row r="379" spans="1:12" ht="13">
      <c r="A379" s="6" t="s">
        <v>3290</v>
      </c>
      <c r="B379" s="91" t="str">
        <f>VLOOKUP($A379,datasets!$A:$B,2,0)</f>
        <v>Persia et al. 2020, Remote Sensing (4ZVAVBQZ)</v>
      </c>
      <c r="C379" s="6" t="s">
        <v>2666</v>
      </c>
      <c r="D379" s="46" t="s">
        <v>3274</v>
      </c>
      <c r="E379" s="56">
        <v>4.0999999999999996</v>
      </c>
      <c r="F379" s="6" t="s">
        <v>164</v>
      </c>
      <c r="G379" s="6" t="s">
        <v>22</v>
      </c>
      <c r="H379" s="6" t="s">
        <v>22</v>
      </c>
      <c r="I379" s="6" t="s">
        <v>34</v>
      </c>
      <c r="J379" s="6" t="s">
        <v>3291</v>
      </c>
      <c r="K379" s="6" t="s">
        <v>34</v>
      </c>
      <c r="L379" s="58" t="str">
        <f t="array" ref="L379">INDEX(publications!$A$1:$A$319, MATCH($B379, publications!$B$1:$B$319, 0))</f>
        <v>Camillo</v>
      </c>
    </row>
    <row r="380" spans="1:12" ht="13">
      <c r="A380" s="5" t="s">
        <v>3292</v>
      </c>
      <c r="B380" s="91" t="str">
        <f>VLOOKUP($A380,datasets!$A:$B,2,0)</f>
        <v>Bolch et al. 2011, The Cryosphere (D5BPHY87)</v>
      </c>
      <c r="C380" s="6" t="s">
        <v>2914</v>
      </c>
      <c r="D380" s="46" t="s">
        <v>3293</v>
      </c>
      <c r="E380" s="56" t="s">
        <v>34</v>
      </c>
      <c r="F380" s="6" t="s">
        <v>164</v>
      </c>
      <c r="G380" s="6" t="s">
        <v>164</v>
      </c>
      <c r="H380" s="6" t="s">
        <v>2328</v>
      </c>
      <c r="I380" s="6" t="s">
        <v>34</v>
      </c>
      <c r="J380" s="6" t="s">
        <v>2964</v>
      </c>
      <c r="K380" s="6" t="s">
        <v>34</v>
      </c>
      <c r="L380" s="58" t="str">
        <f t="array" ref="L380">INDEX(publications!$A$1:$A$319, MATCH($B380, publications!$B$1:$B$319, 0))</f>
        <v>Amaury</v>
      </c>
    </row>
    <row r="381" spans="1:12" ht="13">
      <c r="A381" s="6" t="s">
        <v>3294</v>
      </c>
      <c r="B381" s="91" t="str">
        <f>VLOOKUP($A381,datasets!$A:$B,2,0)</f>
        <v>Bolch et al. 2011, The Cryosphere (D5BPHY87)</v>
      </c>
      <c r="C381" s="6" t="s">
        <v>2914</v>
      </c>
      <c r="D381" s="46" t="s">
        <v>3293</v>
      </c>
      <c r="E381" s="56" t="s">
        <v>34</v>
      </c>
      <c r="F381" s="6" t="s">
        <v>164</v>
      </c>
      <c r="G381" s="6" t="s">
        <v>164</v>
      </c>
      <c r="H381" s="6" t="s">
        <v>2328</v>
      </c>
      <c r="I381" s="6" t="s">
        <v>34</v>
      </c>
      <c r="J381" s="6" t="s">
        <v>34</v>
      </c>
      <c r="K381" s="6" t="s">
        <v>34</v>
      </c>
      <c r="L381" s="58" t="str">
        <f t="array" ref="L381">INDEX(publications!$A$1:$A$319, MATCH($B381, publications!$B$1:$B$319, 0))</f>
        <v>Amaury</v>
      </c>
    </row>
    <row r="382" spans="1:12" ht="13">
      <c r="A382" s="5" t="s">
        <v>3295</v>
      </c>
      <c r="B382" s="91" t="str">
        <f>VLOOKUP($A382,datasets!$A:$B,2,0)</f>
        <v>Goerlich et al. 2017, Remote Sensing (TPNA7T79)</v>
      </c>
      <c r="C382" s="6" t="s">
        <v>2914</v>
      </c>
      <c r="D382" s="46" t="s">
        <v>3293</v>
      </c>
      <c r="E382" s="56" t="s">
        <v>34</v>
      </c>
      <c r="F382" s="6" t="s">
        <v>164</v>
      </c>
      <c r="G382" s="6" t="s">
        <v>164</v>
      </c>
      <c r="H382" s="6" t="s">
        <v>164</v>
      </c>
      <c r="I382" s="6" t="s">
        <v>3296</v>
      </c>
      <c r="J382" s="6" t="s">
        <v>34</v>
      </c>
      <c r="K382" s="6" t="s">
        <v>34</v>
      </c>
      <c r="L382" s="58" t="str">
        <f t="array" ref="L382">INDEX(publications!$A$1:$A$319, MATCH($B382, publications!$B$1:$B$319, 0))</f>
        <v>Amaury</v>
      </c>
    </row>
    <row r="383" spans="1:12" ht="13">
      <c r="A383" s="5" t="s">
        <v>3297</v>
      </c>
      <c r="B383" s="91" t="str">
        <f>VLOOKUP($A383,datasets!$A:$B,2,0)</f>
        <v>Bolch et al. 2008, Journal of Glaciology (VZSHSDVT)</v>
      </c>
      <c r="C383" s="6" t="s">
        <v>2914</v>
      </c>
      <c r="D383" s="46" t="s">
        <v>3298</v>
      </c>
      <c r="E383" s="56" t="s">
        <v>3128</v>
      </c>
      <c r="F383" s="6" t="s">
        <v>164</v>
      </c>
      <c r="G383" s="6" t="s">
        <v>22</v>
      </c>
      <c r="H383" s="6" t="s">
        <v>22</v>
      </c>
      <c r="I383" s="6" t="s">
        <v>34</v>
      </c>
      <c r="J383" s="6" t="s">
        <v>34</v>
      </c>
      <c r="K383" s="6" t="s">
        <v>34</v>
      </c>
      <c r="L383" s="58" t="str">
        <f t="array" ref="L383">INDEX(publications!$A$1:$A$319, MATCH($B383, publications!$B$1:$B$319, 0))</f>
        <v>Bob</v>
      </c>
    </row>
    <row r="384" spans="1:12" ht="13">
      <c r="A384" s="5" t="s">
        <v>3299</v>
      </c>
      <c r="B384" s="91" t="str">
        <f>VLOOKUP($A384,datasets!$A:$B,2,0)</f>
        <v>Turek et al. 2018, Proceedings of the 4th International Conference on Geographical Information Systems Theory, Applications and Management (UKWG7DZS)</v>
      </c>
      <c r="C384" s="6" t="s">
        <v>2666</v>
      </c>
      <c r="D384" s="46" t="s">
        <v>3300</v>
      </c>
      <c r="E384" s="56">
        <v>1</v>
      </c>
      <c r="F384" s="6" t="s">
        <v>164</v>
      </c>
      <c r="G384" s="6" t="s">
        <v>164</v>
      </c>
      <c r="H384" s="6" t="s">
        <v>164</v>
      </c>
      <c r="I384" s="6" t="s">
        <v>3301</v>
      </c>
      <c r="J384" s="6" t="s">
        <v>3302</v>
      </c>
      <c r="K384" s="6" t="s">
        <v>34</v>
      </c>
      <c r="L384" s="58" t="str">
        <f t="array" ref="L384">INDEX(publications!$A$1:$A$319, MATCH($B384, publications!$B$1:$B$319, 0))</f>
        <v>Melanie</v>
      </c>
    </row>
    <row r="385" spans="1:12" ht="13">
      <c r="A385" s="5" t="s">
        <v>3303</v>
      </c>
      <c r="B385" s="91" t="str">
        <f>VLOOKUP($A385,datasets!$A:$B,2,0)</f>
        <v>Turek et al. 2018, Proceedings of the 4th International Conference on Geographical Information Systems Theory, Applications and Management (UKWG7DZS)</v>
      </c>
      <c r="C385" s="6" t="s">
        <v>2666</v>
      </c>
      <c r="D385" s="46" t="s">
        <v>3300</v>
      </c>
      <c r="E385" s="56">
        <v>1</v>
      </c>
      <c r="F385" s="6" t="s">
        <v>164</v>
      </c>
      <c r="G385" s="6" t="s">
        <v>164</v>
      </c>
      <c r="H385" s="6" t="s">
        <v>164</v>
      </c>
      <c r="I385" s="6" t="s">
        <v>3301</v>
      </c>
      <c r="J385" s="6" t="s">
        <v>3302</v>
      </c>
      <c r="K385" s="6" t="s">
        <v>34</v>
      </c>
      <c r="L385" s="58" t="str">
        <f t="array" ref="L385">INDEX(publications!$A$1:$A$319, MATCH($B385, publications!$B$1:$B$319, 0))</f>
        <v>Melanie</v>
      </c>
    </row>
    <row r="386" spans="1:12" ht="13">
      <c r="A386" s="5" t="s">
        <v>3304</v>
      </c>
      <c r="B386" s="91" t="str">
        <f>VLOOKUP($A386,datasets!$A:$B,2,0)</f>
        <v>Turek et al. 2018, Proceedings of the 4th International Conference on Geographical Information Systems Theory, Applications and Management (UKWG7DZS)</v>
      </c>
      <c r="C386" s="6" t="s">
        <v>2666</v>
      </c>
      <c r="D386" s="46" t="s">
        <v>3300</v>
      </c>
      <c r="E386" s="56">
        <v>1</v>
      </c>
      <c r="F386" s="6" t="s">
        <v>164</v>
      </c>
      <c r="G386" s="6" t="s">
        <v>164</v>
      </c>
      <c r="H386" s="6" t="s">
        <v>164</v>
      </c>
      <c r="I386" s="6" t="s">
        <v>3301</v>
      </c>
      <c r="J386" s="6" t="s">
        <v>3302</v>
      </c>
      <c r="K386" s="6" t="s">
        <v>34</v>
      </c>
      <c r="L386" s="58" t="str">
        <f t="array" ref="L386">INDEX(publications!$A$1:$A$319, MATCH($B386, publications!$B$1:$B$319, 0))</f>
        <v>Melanie</v>
      </c>
    </row>
    <row r="387" spans="1:12" ht="13">
      <c r="A387" s="5" t="s">
        <v>3305</v>
      </c>
      <c r="B387" s="91" t="str">
        <f>VLOOKUP($A387,datasets!$A:$B,2,0)</f>
        <v>Turek et al. 2018, Proceedings of the 4th International Conference on Geographical Information Systems Theory, Applications and Management (UKWG7DZS)</v>
      </c>
      <c r="C387" s="6" t="s">
        <v>2666</v>
      </c>
      <c r="D387" s="46" t="s">
        <v>3300</v>
      </c>
      <c r="E387" s="56">
        <v>1</v>
      </c>
      <c r="F387" s="6" t="s">
        <v>164</v>
      </c>
      <c r="G387" s="6" t="s">
        <v>164</v>
      </c>
      <c r="H387" s="6" t="s">
        <v>164</v>
      </c>
      <c r="I387" s="6" t="s">
        <v>3301</v>
      </c>
      <c r="J387" s="6" t="s">
        <v>3302</v>
      </c>
      <c r="K387" s="6" t="s">
        <v>34</v>
      </c>
      <c r="L387" s="58" t="str">
        <f t="array" ref="L387">INDEX(publications!$A$1:$A$319, MATCH($B387, publications!$B$1:$B$319, 0))</f>
        <v>Melanie</v>
      </c>
    </row>
    <row r="388" spans="1:12" ht="13">
      <c r="A388" s="5" t="s">
        <v>3306</v>
      </c>
      <c r="B388" s="91" t="str">
        <f>VLOOKUP($A388,datasets!$A:$B,2,0)</f>
        <v>Pinto et al. 2019, Remote Sensing (B9WB4IEJ)</v>
      </c>
      <c r="C388" s="6" t="s">
        <v>2743</v>
      </c>
      <c r="D388" s="46" t="s">
        <v>3307</v>
      </c>
      <c r="E388" s="56" t="s">
        <v>34</v>
      </c>
      <c r="F388" s="6" t="s">
        <v>164</v>
      </c>
      <c r="G388" s="6" t="s">
        <v>2328</v>
      </c>
      <c r="H388" s="6" t="s">
        <v>2328</v>
      </c>
      <c r="I388" s="6" t="s">
        <v>34</v>
      </c>
      <c r="J388" s="6" t="s">
        <v>34</v>
      </c>
      <c r="K388" s="6" t="s">
        <v>34</v>
      </c>
      <c r="L388" s="58" t="str">
        <f t="array" ref="L388">INDEX(publications!$A$1:$A$319, MATCH($B388, publications!$B$1:$B$319, 0))</f>
        <v>Thomas</v>
      </c>
    </row>
    <row r="389" spans="1:12" ht="13">
      <c r="A389" s="8" t="s">
        <v>3308</v>
      </c>
      <c r="B389" s="91" t="str">
        <f>VLOOKUP($A389,datasets!$A:$B,2,0)</f>
        <v>Nagarajan and Schenk 2016, ISPRS Journal of Photogrammetry and Remote Sensing (Q45H8ZC2)</v>
      </c>
      <c r="C389" s="6" t="s">
        <v>34</v>
      </c>
      <c r="D389" s="46" t="s">
        <v>3309</v>
      </c>
      <c r="E389" s="56" t="s">
        <v>34</v>
      </c>
      <c r="F389" s="6" t="s">
        <v>164</v>
      </c>
      <c r="G389" s="6" t="s">
        <v>2328</v>
      </c>
      <c r="H389" s="6" t="s">
        <v>2328</v>
      </c>
      <c r="I389" s="6" t="s">
        <v>3310</v>
      </c>
      <c r="J389" s="6" t="s">
        <v>34</v>
      </c>
      <c r="K389" s="6" t="s">
        <v>34</v>
      </c>
      <c r="L389" s="58" t="str">
        <f t="array" ref="L389">INDEX(publications!$A$1:$A$319, MATCH($B389, publications!$B$1:$B$319, 0))</f>
        <v>Thomas</v>
      </c>
    </row>
    <row r="390" spans="1:12" ht="13">
      <c r="A390" s="5" t="s">
        <v>3311</v>
      </c>
      <c r="B390" s="91" t="str">
        <f>VLOOKUP($A390,datasets!$A:$B,2,0)</f>
        <v>Korpela 2006, Silva Fennica (ZP22ZXGG)</v>
      </c>
      <c r="C390" s="6" t="s">
        <v>2914</v>
      </c>
      <c r="D390" s="94" t="s">
        <v>3312</v>
      </c>
      <c r="E390" s="56" t="s">
        <v>34</v>
      </c>
      <c r="F390" s="6" t="s">
        <v>164</v>
      </c>
      <c r="G390" s="6" t="s">
        <v>164</v>
      </c>
      <c r="H390" s="6" t="s">
        <v>22</v>
      </c>
      <c r="I390" s="6" t="s">
        <v>34</v>
      </c>
      <c r="J390" s="6" t="s">
        <v>3313</v>
      </c>
      <c r="K390" s="6" t="s">
        <v>34</v>
      </c>
      <c r="L390" s="58" t="str">
        <f t="array" ref="L390">INDEX(publications!$A$1:$A$319, MATCH($B390, publications!$B$1:$B$319, 0))</f>
        <v>Camillo</v>
      </c>
    </row>
    <row r="391" spans="1:12" ht="13">
      <c r="A391" s="5" t="s">
        <v>3314</v>
      </c>
      <c r="B391" s="91" t="str">
        <f>VLOOKUP($A391,datasets!$A:$B,2,0)</f>
        <v>Maurer et al. 2019, Science Advances (8IDZABSN)</v>
      </c>
      <c r="C391" s="6" t="s">
        <v>2666</v>
      </c>
      <c r="D391" s="46" t="s">
        <v>3315</v>
      </c>
      <c r="E391" s="56" t="s">
        <v>34</v>
      </c>
      <c r="F391" s="6" t="s">
        <v>2328</v>
      </c>
      <c r="G391" s="6" t="s">
        <v>2328</v>
      </c>
      <c r="H391" s="6" t="s">
        <v>2328</v>
      </c>
      <c r="I391" s="6" t="s">
        <v>34</v>
      </c>
      <c r="J391" s="6" t="s">
        <v>34</v>
      </c>
      <c r="K391" s="6" t="s">
        <v>1606</v>
      </c>
      <c r="L391" s="58" t="str">
        <f t="array" ref="L391">INDEX(publications!$A$1:$A$319, MATCH($B391, publications!$B$1:$B$319, 0))</f>
        <v>Melanie</v>
      </c>
    </row>
    <row r="392" spans="1:12" ht="13">
      <c r="A392" s="5" t="s">
        <v>3316</v>
      </c>
      <c r="B392" s="91" t="str">
        <f>VLOOKUP($A392,datasets!$A:$B,2,0)</f>
        <v>Triglav‐Čekada et al. 2011, The Photogrammetric Record (E5HRBYHP)</v>
      </c>
      <c r="C392" s="6" t="s">
        <v>2743</v>
      </c>
      <c r="D392" s="46" t="s">
        <v>3317</v>
      </c>
      <c r="E392" s="56" t="s">
        <v>3128</v>
      </c>
      <c r="F392" s="6" t="s">
        <v>22</v>
      </c>
      <c r="G392" s="6" t="s">
        <v>22</v>
      </c>
      <c r="H392" s="6" t="s">
        <v>164</v>
      </c>
      <c r="I392" s="6" t="s">
        <v>34</v>
      </c>
      <c r="J392" s="6" t="s">
        <v>3318</v>
      </c>
      <c r="K392" s="6" t="s">
        <v>34</v>
      </c>
      <c r="L392" s="58" t="str">
        <f t="array" ref="L392">INDEX(publications!$A$1:$A$319, MATCH($B392, publications!$B$1:$B$319, 0))</f>
        <v>Bob</v>
      </c>
    </row>
    <row r="393" spans="1:12" ht="13">
      <c r="A393" s="5" t="s">
        <v>3319</v>
      </c>
      <c r="B393" s="91" t="str">
        <f>VLOOKUP($A393,datasets!$A:$B,2,0)</f>
        <v>Baily et al. 2003, Earth Surface Processes and Landforms (L945V4QX)</v>
      </c>
      <c r="C393" s="6" t="s">
        <v>2914</v>
      </c>
      <c r="D393" s="46" t="s">
        <v>3320</v>
      </c>
      <c r="E393" s="56" t="s">
        <v>34</v>
      </c>
      <c r="F393" s="6" t="s">
        <v>2328</v>
      </c>
      <c r="G393" s="6" t="s">
        <v>2328</v>
      </c>
      <c r="H393" s="6" t="s">
        <v>2328</v>
      </c>
      <c r="I393" s="56" t="s">
        <v>34</v>
      </c>
      <c r="J393" s="56" t="s">
        <v>34</v>
      </c>
      <c r="K393" s="56" t="s">
        <v>34</v>
      </c>
      <c r="L393" s="58" t="str">
        <f t="array" ref="L393">INDEX(publications!$A$1:$A$319, MATCH($B393, publications!$B$1:$B$319, 0))</f>
        <v>Livia</v>
      </c>
    </row>
    <row r="394" spans="1:12" ht="13">
      <c r="A394" s="5" t="s">
        <v>3321</v>
      </c>
      <c r="B394" s="91" t="str">
        <f>VLOOKUP($A394,datasets!$A:$B,2,0)</f>
        <v>Fieber et al. 2018, Remote Sensing of Environment (5ER8DF4Z)</v>
      </c>
      <c r="C394" s="6" t="s">
        <v>2914</v>
      </c>
      <c r="D394" s="46" t="s">
        <v>3320</v>
      </c>
      <c r="E394" s="56" t="s">
        <v>3322</v>
      </c>
      <c r="F394" s="6" t="s">
        <v>164</v>
      </c>
      <c r="G394" s="6" t="s">
        <v>164</v>
      </c>
      <c r="H394" s="6" t="s">
        <v>22</v>
      </c>
      <c r="I394" s="6" t="s">
        <v>34</v>
      </c>
      <c r="J394" s="6" t="s">
        <v>34</v>
      </c>
      <c r="K394" s="6" t="s">
        <v>34</v>
      </c>
      <c r="L394" s="58" t="str">
        <f t="array" ref="L394">INDEX(publications!$A$1:$A$319, MATCH($B394, publications!$B$1:$B$319, 0))</f>
        <v>Amaury</v>
      </c>
    </row>
    <row r="395" spans="1:12" ht="13">
      <c r="A395" s="5" t="s">
        <v>3323</v>
      </c>
      <c r="B395" s="91" t="str">
        <f>VLOOKUP($A395,datasets!$A:$B,2,0)</f>
        <v>Jao et al. 2014, Environments (QQMI8N9T)</v>
      </c>
      <c r="C395" s="6" t="s">
        <v>2914</v>
      </c>
      <c r="D395" s="46" t="s">
        <v>3320</v>
      </c>
      <c r="E395" s="56" t="s">
        <v>3322</v>
      </c>
      <c r="F395" s="6" t="s">
        <v>164</v>
      </c>
      <c r="G395" s="6" t="s">
        <v>164</v>
      </c>
      <c r="H395" s="6" t="s">
        <v>2328</v>
      </c>
      <c r="I395" s="6" t="s">
        <v>34</v>
      </c>
      <c r="J395" s="6" t="s">
        <v>2732</v>
      </c>
      <c r="K395" s="6" t="s">
        <v>34</v>
      </c>
      <c r="L395" s="58" t="str">
        <f t="array" ref="L395">INDEX(publications!$A$1:$A$319, MATCH($B395, publications!$B$1:$B$319, 0))</f>
        <v>Livia</v>
      </c>
    </row>
    <row r="396" spans="1:12" ht="13">
      <c r="A396" s="5" t="s">
        <v>3324</v>
      </c>
      <c r="B396" s="91" t="str">
        <f>VLOOKUP($A396,datasets!$A:$B,2,0)</f>
        <v>Koblet et al. 2010, The Cryosphere (D6TCSWWR)</v>
      </c>
      <c r="C396" s="6" t="s">
        <v>2914</v>
      </c>
      <c r="D396" s="46" t="s">
        <v>3320</v>
      </c>
      <c r="E396" s="55" t="s">
        <v>3325</v>
      </c>
      <c r="F396" s="6" t="s">
        <v>164</v>
      </c>
      <c r="G396" s="6" t="s">
        <v>164</v>
      </c>
      <c r="H396" s="6" t="s">
        <v>2328</v>
      </c>
      <c r="I396" s="6" t="s">
        <v>34</v>
      </c>
      <c r="J396" s="6" t="s">
        <v>34</v>
      </c>
      <c r="K396" s="6" t="s">
        <v>34</v>
      </c>
      <c r="L396" s="58" t="str">
        <f t="array" ref="L396">INDEX(publications!$A$1:$A$319, MATCH($B396, publications!$B$1:$B$319, 0))</f>
        <v>Livia</v>
      </c>
    </row>
    <row r="397" spans="1:12" ht="13">
      <c r="A397" s="5" t="s">
        <v>3326</v>
      </c>
      <c r="B397" s="91" t="str">
        <f>VLOOKUP($A397,datasets!$A:$B,2,0)</f>
        <v>Koblet et al. 2010, The Cryosphere (D6TCSWWR)</v>
      </c>
      <c r="C397" s="6" t="s">
        <v>2914</v>
      </c>
      <c r="D397" s="46" t="s">
        <v>3320</v>
      </c>
      <c r="E397" s="55" t="s">
        <v>3325</v>
      </c>
      <c r="F397" s="6" t="s">
        <v>164</v>
      </c>
      <c r="G397" s="6" t="s">
        <v>164</v>
      </c>
      <c r="H397" s="6" t="s">
        <v>2328</v>
      </c>
      <c r="I397" s="6" t="s">
        <v>34</v>
      </c>
      <c r="J397" s="6" t="s">
        <v>34</v>
      </c>
      <c r="K397" s="6" t="s">
        <v>34</v>
      </c>
      <c r="L397" s="58" t="str">
        <f t="array" ref="L397">INDEX(publications!$A$1:$A$319, MATCH($B397, publications!$B$1:$B$319, 0))</f>
        <v>Livia</v>
      </c>
    </row>
    <row r="398" spans="1:12" ht="13">
      <c r="A398" s="5" t="s">
        <v>3327</v>
      </c>
      <c r="B398" s="91" t="str">
        <f>VLOOKUP($A398,datasets!$A:$B,2,0)</f>
        <v>Koblet et al. 2010, The Cryosphere (D6TCSWWR)</v>
      </c>
      <c r="C398" s="6" t="s">
        <v>2914</v>
      </c>
      <c r="D398" s="46" t="s">
        <v>3320</v>
      </c>
      <c r="E398" s="55" t="s">
        <v>3325</v>
      </c>
      <c r="F398" s="6" t="s">
        <v>164</v>
      </c>
      <c r="G398" s="6" t="s">
        <v>164</v>
      </c>
      <c r="H398" s="6" t="s">
        <v>2328</v>
      </c>
      <c r="I398" s="6" t="s">
        <v>34</v>
      </c>
      <c r="J398" s="6" t="s">
        <v>34</v>
      </c>
      <c r="K398" s="6" t="s">
        <v>34</v>
      </c>
      <c r="L398" s="58" t="str">
        <f t="array" ref="L398">INDEX(publications!$A$1:$A$319, MATCH($B398, publications!$B$1:$B$319, 0))</f>
        <v>Livia</v>
      </c>
    </row>
    <row r="399" spans="1:12" ht="13">
      <c r="A399" s="5" t="s">
        <v>3328</v>
      </c>
      <c r="B399" s="91" t="str">
        <f>VLOOKUP($A399,datasets!$A:$B,2,0)</f>
        <v>Koblet et al. 2010, The Cryosphere (D6TCSWWR)</v>
      </c>
      <c r="C399" s="6" t="s">
        <v>2914</v>
      </c>
      <c r="D399" s="46" t="s">
        <v>3320</v>
      </c>
      <c r="E399" s="55" t="s">
        <v>3325</v>
      </c>
      <c r="F399" s="6" t="s">
        <v>164</v>
      </c>
      <c r="G399" s="6" t="s">
        <v>164</v>
      </c>
      <c r="H399" s="6" t="s">
        <v>2328</v>
      </c>
      <c r="I399" s="6" t="s">
        <v>34</v>
      </c>
      <c r="J399" s="6" t="s">
        <v>34</v>
      </c>
      <c r="K399" s="6" t="s">
        <v>34</v>
      </c>
      <c r="L399" s="58" t="str">
        <f t="array" ref="L399">INDEX(publications!$A$1:$A$319, MATCH($B399, publications!$B$1:$B$319, 0))</f>
        <v>Livia</v>
      </c>
    </row>
    <row r="400" spans="1:12" ht="13">
      <c r="A400" s="5" t="s">
        <v>3329</v>
      </c>
      <c r="B400" s="91" t="str">
        <f>VLOOKUP($A400,datasets!$A:$B,2,0)</f>
        <v>Koblet et al. 2010, The Cryosphere (D6TCSWWR)</v>
      </c>
      <c r="C400" s="6" t="s">
        <v>2914</v>
      </c>
      <c r="D400" s="46" t="s">
        <v>3320</v>
      </c>
      <c r="E400" s="55" t="s">
        <v>3325</v>
      </c>
      <c r="F400" s="6" t="s">
        <v>164</v>
      </c>
      <c r="G400" s="6" t="s">
        <v>164</v>
      </c>
      <c r="H400" s="6" t="s">
        <v>2328</v>
      </c>
      <c r="I400" s="6" t="s">
        <v>34</v>
      </c>
      <c r="J400" s="6" t="s">
        <v>34</v>
      </c>
      <c r="K400" s="6" t="s">
        <v>34</v>
      </c>
      <c r="L400" s="58" t="str">
        <f t="array" ref="L400">INDEX(publications!$A$1:$A$319, MATCH($B400, publications!$B$1:$B$319, 0))</f>
        <v>Livia</v>
      </c>
    </row>
    <row r="401" spans="1:12" ht="13">
      <c r="A401" s="5" t="s">
        <v>3330</v>
      </c>
      <c r="B401" s="91" t="str">
        <f>VLOOKUP($A401,datasets!$A:$B,2,0)</f>
        <v>Korsgaard et al. 2016, Scientific Data (UKJUNZNC)</v>
      </c>
      <c r="C401" s="6" t="s">
        <v>2914</v>
      </c>
      <c r="D401" s="46" t="s">
        <v>3320</v>
      </c>
      <c r="E401" s="55" t="s">
        <v>3331</v>
      </c>
      <c r="F401" s="6" t="s">
        <v>164</v>
      </c>
      <c r="G401" s="6" t="s">
        <v>22</v>
      </c>
      <c r="H401" s="6" t="s">
        <v>2328</v>
      </c>
      <c r="I401" s="6" t="s">
        <v>34</v>
      </c>
      <c r="J401" s="6" t="s">
        <v>3332</v>
      </c>
      <c r="K401" s="6" t="s">
        <v>34</v>
      </c>
      <c r="L401" s="58" t="str">
        <f t="array" ref="L401">INDEX(publications!$A$1:$A$319, MATCH($B401, publications!$B$1:$B$319, 0))</f>
        <v>Melanie</v>
      </c>
    </row>
    <row r="402" spans="1:12" ht="13">
      <c r="A402" s="5" t="s">
        <v>3333</v>
      </c>
      <c r="B402" s="91" t="str">
        <f>VLOOKUP($A402,datasets!$A:$B,2,0)</f>
        <v>Nurminen et al. 2015, Remote Sensing (ZVQJ9Z46)</v>
      </c>
      <c r="C402" s="6" t="s">
        <v>2914</v>
      </c>
      <c r="D402" s="46" t="s">
        <v>3320</v>
      </c>
      <c r="E402" s="55" t="s">
        <v>3334</v>
      </c>
      <c r="F402" s="6" t="s">
        <v>164</v>
      </c>
      <c r="G402" s="6" t="s">
        <v>164</v>
      </c>
      <c r="H402" s="6" t="s">
        <v>2328</v>
      </c>
      <c r="I402" s="6" t="s">
        <v>34</v>
      </c>
      <c r="J402" s="6" t="s">
        <v>3335</v>
      </c>
      <c r="K402" s="6" t="s">
        <v>34</v>
      </c>
      <c r="L402" s="58" t="str">
        <f t="array" ref="L402">INDEX(publications!$A$1:$A$319, MATCH($B402, publications!$B$1:$B$319, 0))</f>
        <v>Livia</v>
      </c>
    </row>
    <row r="403" spans="1:12" ht="13">
      <c r="A403" s="5" t="s">
        <v>3336</v>
      </c>
      <c r="B403" s="91" t="str">
        <f>VLOOKUP($A403,datasets!$A:$B,2,0)</f>
        <v>Nurminen et al. 2015, Remote Sensing (ZVQJ9Z46)</v>
      </c>
      <c r="C403" s="6" t="s">
        <v>2914</v>
      </c>
      <c r="D403" s="46" t="s">
        <v>3320</v>
      </c>
      <c r="E403" s="55" t="s">
        <v>3334</v>
      </c>
      <c r="F403" s="6" t="s">
        <v>164</v>
      </c>
      <c r="G403" s="6" t="s">
        <v>164</v>
      </c>
      <c r="H403" s="6" t="s">
        <v>2328</v>
      </c>
      <c r="I403" s="6" t="s">
        <v>34</v>
      </c>
      <c r="J403" s="6" t="s">
        <v>3335</v>
      </c>
      <c r="K403" s="6" t="s">
        <v>34</v>
      </c>
      <c r="L403" s="58" t="str">
        <f t="array" ref="L403">INDEX(publications!$A$1:$A$319, MATCH($B403, publications!$B$1:$B$319, 0))</f>
        <v>Livia</v>
      </c>
    </row>
    <row r="404" spans="1:12" ht="13">
      <c r="A404" s="5" t="s">
        <v>3337</v>
      </c>
      <c r="B404" s="91" t="str">
        <f>VLOOKUP($A404,datasets!$A:$B,2,0)</f>
        <v>Nurminen et al. 2015, Remote Sensing (ZVQJ9Z46)</v>
      </c>
      <c r="C404" s="6" t="s">
        <v>2914</v>
      </c>
      <c r="D404" s="46" t="s">
        <v>3320</v>
      </c>
      <c r="E404" s="55" t="s">
        <v>3334</v>
      </c>
      <c r="F404" s="6" t="s">
        <v>164</v>
      </c>
      <c r="G404" s="6" t="s">
        <v>164</v>
      </c>
      <c r="H404" s="6" t="s">
        <v>2328</v>
      </c>
      <c r="I404" s="6" t="s">
        <v>34</v>
      </c>
      <c r="J404" s="6" t="s">
        <v>3335</v>
      </c>
      <c r="K404" s="6" t="s">
        <v>34</v>
      </c>
      <c r="L404" s="58" t="str">
        <f t="array" ref="L404">INDEX(publications!$A$1:$A$319, MATCH($B404, publications!$B$1:$B$319, 0))</f>
        <v>Livia</v>
      </c>
    </row>
    <row r="405" spans="1:12" ht="13">
      <c r="A405" s="5" t="s">
        <v>3338</v>
      </c>
      <c r="B405" s="91" t="str">
        <f>VLOOKUP($A405,datasets!$A:$B,2,0)</f>
        <v>Nurminen et al. 2015, Remote Sensing (ZVQJ9Z46)</v>
      </c>
      <c r="C405" s="6" t="s">
        <v>2914</v>
      </c>
      <c r="D405" s="46" t="s">
        <v>3320</v>
      </c>
      <c r="E405" s="55" t="s">
        <v>3334</v>
      </c>
      <c r="F405" s="6" t="s">
        <v>164</v>
      </c>
      <c r="G405" s="6" t="s">
        <v>164</v>
      </c>
      <c r="H405" s="6" t="s">
        <v>2328</v>
      </c>
      <c r="I405" s="6" t="s">
        <v>34</v>
      </c>
      <c r="J405" s="6" t="s">
        <v>3335</v>
      </c>
      <c r="K405" s="6" t="s">
        <v>34</v>
      </c>
      <c r="L405" s="58" t="str">
        <f t="array" ref="L405">INDEX(publications!$A$1:$A$319, MATCH($B405, publications!$B$1:$B$319, 0))</f>
        <v>Livia</v>
      </c>
    </row>
    <row r="406" spans="1:12" ht="13">
      <c r="A406" s="5" t="s">
        <v>3339</v>
      </c>
      <c r="B406" s="91" t="str">
        <f>VLOOKUP($A406,datasets!$A:$B,2,0)</f>
        <v>Nurminen et al. 2015, Remote Sensing (ZVQJ9Z46)</v>
      </c>
      <c r="C406" s="6" t="s">
        <v>2914</v>
      </c>
      <c r="D406" s="46" t="s">
        <v>3320</v>
      </c>
      <c r="E406" s="55" t="s">
        <v>3334</v>
      </c>
      <c r="F406" s="6" t="s">
        <v>164</v>
      </c>
      <c r="G406" s="6" t="s">
        <v>164</v>
      </c>
      <c r="H406" s="6" t="s">
        <v>2328</v>
      </c>
      <c r="I406" s="6" t="s">
        <v>34</v>
      </c>
      <c r="J406" s="6" t="s">
        <v>3335</v>
      </c>
      <c r="K406" s="6" t="s">
        <v>34</v>
      </c>
      <c r="L406" s="58" t="str">
        <f t="array" ref="L406">INDEX(publications!$A$1:$A$319, MATCH($B406, publications!$B$1:$B$319, 0))</f>
        <v>Livia</v>
      </c>
    </row>
    <row r="407" spans="1:12" ht="13">
      <c r="A407" s="5" t="s">
        <v>3340</v>
      </c>
      <c r="B407" s="91" t="str">
        <f>VLOOKUP($A407,datasets!$A:$B,2,0)</f>
        <v>Nurminen et al. 2015, Remote Sensing (ZVQJ9Z46)</v>
      </c>
      <c r="C407" s="6" t="s">
        <v>2914</v>
      </c>
      <c r="D407" s="46" t="s">
        <v>3320</v>
      </c>
      <c r="E407" s="55" t="s">
        <v>3334</v>
      </c>
      <c r="F407" s="6" t="s">
        <v>164</v>
      </c>
      <c r="G407" s="6" t="s">
        <v>164</v>
      </c>
      <c r="H407" s="6" t="s">
        <v>2328</v>
      </c>
      <c r="I407" s="6" t="s">
        <v>34</v>
      </c>
      <c r="J407" s="6" t="s">
        <v>3335</v>
      </c>
      <c r="K407" s="6" t="s">
        <v>34</v>
      </c>
      <c r="L407" s="58" t="str">
        <f t="array" ref="L407">INDEX(publications!$A$1:$A$319, MATCH($B407, publications!$B$1:$B$319, 0))</f>
        <v>Livia</v>
      </c>
    </row>
    <row r="408" spans="1:12" ht="13">
      <c r="A408" s="5" t="s">
        <v>3341</v>
      </c>
      <c r="B408" s="91" t="str">
        <f>VLOOKUP($A408,datasets!$A:$B,2,0)</f>
        <v>Nurminen et al. 2015, Remote Sensing (ZVQJ9Z46)</v>
      </c>
      <c r="C408" s="6" t="s">
        <v>2914</v>
      </c>
      <c r="D408" s="46" t="s">
        <v>3320</v>
      </c>
      <c r="E408" s="55" t="s">
        <v>3334</v>
      </c>
      <c r="F408" s="6" t="s">
        <v>164</v>
      </c>
      <c r="G408" s="6" t="s">
        <v>164</v>
      </c>
      <c r="H408" s="6" t="s">
        <v>2328</v>
      </c>
      <c r="I408" s="6" t="s">
        <v>34</v>
      </c>
      <c r="J408" s="6" t="s">
        <v>3335</v>
      </c>
      <c r="K408" s="6" t="s">
        <v>34</v>
      </c>
      <c r="L408" s="58" t="str">
        <f t="array" ref="L408">INDEX(publications!$A$1:$A$319, MATCH($B408, publications!$B$1:$B$319, 0))</f>
        <v>Livia</v>
      </c>
    </row>
    <row r="409" spans="1:12" ht="13">
      <c r="A409" s="5" t="s">
        <v>3342</v>
      </c>
      <c r="B409" s="91" t="str">
        <f>VLOOKUP($A409,datasets!$A:$B,2,0)</f>
        <v>Papworth et al. 2016, Journal of Archaeological Science (B5ILGT3L)</v>
      </c>
      <c r="C409" s="40" t="s">
        <v>2914</v>
      </c>
      <c r="D409" s="46" t="s">
        <v>3320</v>
      </c>
      <c r="E409" s="56" t="s">
        <v>3322</v>
      </c>
      <c r="F409" s="40" t="s">
        <v>164</v>
      </c>
      <c r="G409" s="40" t="s">
        <v>22</v>
      </c>
      <c r="H409" s="40" t="s">
        <v>22</v>
      </c>
      <c r="I409" s="6" t="s">
        <v>34</v>
      </c>
      <c r="J409" s="40" t="s">
        <v>3343</v>
      </c>
      <c r="K409" s="6" t="s">
        <v>34</v>
      </c>
      <c r="L409" s="58" t="str">
        <f t="array" ref="L409">INDEX(publications!$A$1:$A$319, MATCH($B409, publications!$B$1:$B$319, 0))</f>
        <v>Anette</v>
      </c>
    </row>
    <row r="410" spans="1:12" ht="13">
      <c r="A410" s="6" t="s">
        <v>3344</v>
      </c>
      <c r="B410" s="91" t="str">
        <f>VLOOKUP($A410,datasets!$A:$B,2,0)</f>
        <v>Papworth et al. 2016, Journal of Archaeological Science (B5ILGT3L)</v>
      </c>
      <c r="C410" s="40" t="s">
        <v>2914</v>
      </c>
      <c r="D410" s="46" t="s">
        <v>3320</v>
      </c>
      <c r="E410" s="56" t="s">
        <v>3322</v>
      </c>
      <c r="F410" s="40" t="s">
        <v>164</v>
      </c>
      <c r="G410" s="40" t="s">
        <v>22</v>
      </c>
      <c r="H410" s="40" t="s">
        <v>22</v>
      </c>
      <c r="I410" s="6" t="s">
        <v>34</v>
      </c>
      <c r="J410" s="40" t="s">
        <v>3343</v>
      </c>
      <c r="K410" s="6" t="s">
        <v>34</v>
      </c>
      <c r="L410" s="58" t="str">
        <f t="array" ref="L410">INDEX(publications!$A$1:$A$319, MATCH($B410, publications!$B$1:$B$319, 0))</f>
        <v>Anette</v>
      </c>
    </row>
    <row r="411" spans="1:12" ht="13">
      <c r="A411" s="5" t="s">
        <v>3345</v>
      </c>
      <c r="B411" s="91" t="str">
        <f>VLOOKUP($A411,datasets!$A:$B,2,0)</f>
        <v>Papworth et al. 2016, Journal of Archaeological Science (B5ILGT3L)</v>
      </c>
      <c r="C411" s="40" t="s">
        <v>2914</v>
      </c>
      <c r="D411" s="46" t="s">
        <v>3320</v>
      </c>
      <c r="E411" s="56" t="s">
        <v>3322</v>
      </c>
      <c r="F411" s="40" t="s">
        <v>164</v>
      </c>
      <c r="G411" s="40" t="s">
        <v>22</v>
      </c>
      <c r="H411" s="40" t="s">
        <v>22</v>
      </c>
      <c r="I411" s="6" t="s">
        <v>34</v>
      </c>
      <c r="J411" s="40" t="s">
        <v>3343</v>
      </c>
      <c r="K411" s="6" t="s">
        <v>34</v>
      </c>
      <c r="L411" s="58" t="str">
        <f t="array" ref="L411">INDEX(publications!$A$1:$A$319, MATCH($B411, publications!$B$1:$B$319, 0))</f>
        <v>Anette</v>
      </c>
    </row>
    <row r="412" spans="1:12" ht="13">
      <c r="A412" s="6" t="s">
        <v>3346</v>
      </c>
      <c r="B412" s="91" t="str">
        <f>VLOOKUP($A412,datasets!$A:$B,2,0)</f>
        <v>Papworth et al. 2016, Journal of Archaeological Science (B5ILGT3L)</v>
      </c>
      <c r="C412" s="40" t="s">
        <v>2914</v>
      </c>
      <c r="D412" s="46" t="s">
        <v>3320</v>
      </c>
      <c r="E412" s="56" t="s">
        <v>3322</v>
      </c>
      <c r="F412" s="40" t="s">
        <v>164</v>
      </c>
      <c r="G412" s="40" t="s">
        <v>22</v>
      </c>
      <c r="H412" s="40" t="s">
        <v>22</v>
      </c>
      <c r="I412" s="6" t="s">
        <v>34</v>
      </c>
      <c r="J412" s="40" t="s">
        <v>3343</v>
      </c>
      <c r="K412" s="6" t="s">
        <v>34</v>
      </c>
      <c r="L412" s="58" t="str">
        <f t="array" ref="L412">INDEX(publications!$A$1:$A$319, MATCH($B412, publications!$B$1:$B$319, 0))</f>
        <v>Anette</v>
      </c>
    </row>
    <row r="413" spans="1:12" ht="13">
      <c r="A413" s="5" t="s">
        <v>3347</v>
      </c>
      <c r="B413" s="91" t="str">
        <f>VLOOKUP($A413,datasets!$A:$B,2,0)</f>
        <v>Papworth et al. 2016, Journal of Archaeological Science (B5ILGT3L)</v>
      </c>
      <c r="C413" s="40" t="s">
        <v>2914</v>
      </c>
      <c r="D413" s="46" t="s">
        <v>3320</v>
      </c>
      <c r="E413" s="56" t="s">
        <v>3322</v>
      </c>
      <c r="F413" s="40" t="s">
        <v>164</v>
      </c>
      <c r="G413" s="40" t="s">
        <v>22</v>
      </c>
      <c r="H413" s="40" t="s">
        <v>22</v>
      </c>
      <c r="I413" s="6" t="s">
        <v>34</v>
      </c>
      <c r="J413" s="40" t="s">
        <v>3343</v>
      </c>
      <c r="K413" s="6" t="s">
        <v>34</v>
      </c>
      <c r="L413" s="58" t="str">
        <f t="array" ref="L413">INDEX(publications!$A$1:$A$319, MATCH($B413, publications!$B$1:$B$319, 0))</f>
        <v>Anette</v>
      </c>
    </row>
    <row r="414" spans="1:12" ht="13">
      <c r="A414" s="6" t="s">
        <v>3348</v>
      </c>
      <c r="B414" s="91" t="str">
        <f>VLOOKUP($A414,datasets!$A:$B,2,0)</f>
        <v>Papworth et al. 2016, Journal of Archaeological Science (B5ILGT3L)</v>
      </c>
      <c r="C414" s="40" t="s">
        <v>2914</v>
      </c>
      <c r="D414" s="46" t="s">
        <v>3320</v>
      </c>
      <c r="E414" s="56" t="s">
        <v>3322</v>
      </c>
      <c r="F414" s="40" t="s">
        <v>164</v>
      </c>
      <c r="G414" s="40" t="s">
        <v>22</v>
      </c>
      <c r="H414" s="40" t="s">
        <v>22</v>
      </c>
      <c r="I414" s="6" t="s">
        <v>34</v>
      </c>
      <c r="J414" s="40" t="s">
        <v>3343</v>
      </c>
      <c r="K414" s="6" t="s">
        <v>34</v>
      </c>
      <c r="L414" s="58" t="str">
        <f t="array" ref="L414">INDEX(publications!$A$1:$A$319, MATCH($B414, publications!$B$1:$B$319, 0))</f>
        <v>Anette</v>
      </c>
    </row>
    <row r="415" spans="1:12" ht="13">
      <c r="A415" s="5" t="s">
        <v>3349</v>
      </c>
      <c r="B415" s="91" t="str">
        <f>VLOOKUP($A415,datasets!$A:$B,2,0)</f>
        <v>Papworth et al. 2016, Journal of Archaeological Science (B5ILGT3L)</v>
      </c>
      <c r="C415" s="40" t="s">
        <v>2914</v>
      </c>
      <c r="D415" s="46" t="s">
        <v>3320</v>
      </c>
      <c r="E415" s="56" t="s">
        <v>3322</v>
      </c>
      <c r="F415" s="40" t="s">
        <v>164</v>
      </c>
      <c r="G415" s="40" t="s">
        <v>22</v>
      </c>
      <c r="H415" s="40" t="s">
        <v>22</v>
      </c>
      <c r="I415" s="6" t="s">
        <v>34</v>
      </c>
      <c r="J415" s="40" t="s">
        <v>3343</v>
      </c>
      <c r="K415" s="6" t="s">
        <v>34</v>
      </c>
      <c r="L415" s="58" t="str">
        <f t="array" ref="L415">INDEX(publications!$A$1:$A$319, MATCH($B415, publications!$B$1:$B$319, 0))</f>
        <v>Anette</v>
      </c>
    </row>
    <row r="416" spans="1:12" ht="13">
      <c r="A416" s="6" t="s">
        <v>3350</v>
      </c>
      <c r="B416" s="91" t="str">
        <f>VLOOKUP($A416,datasets!$A:$B,2,0)</f>
        <v>Papworth et al. 2016, Journal of Archaeological Science (B5ILGT3L)</v>
      </c>
      <c r="C416" s="40" t="s">
        <v>2914</v>
      </c>
      <c r="D416" s="46" t="s">
        <v>3320</v>
      </c>
      <c r="E416" s="56" t="s">
        <v>3322</v>
      </c>
      <c r="F416" s="40" t="s">
        <v>164</v>
      </c>
      <c r="G416" s="40" t="s">
        <v>22</v>
      </c>
      <c r="H416" s="40" t="s">
        <v>22</v>
      </c>
      <c r="I416" s="6" t="s">
        <v>34</v>
      </c>
      <c r="J416" s="40" t="s">
        <v>3343</v>
      </c>
      <c r="K416" s="6" t="s">
        <v>34</v>
      </c>
      <c r="L416" s="58" t="str">
        <f t="array" ref="L416">INDEX(publications!$A$1:$A$319, MATCH($B416, publications!$B$1:$B$319, 0))</f>
        <v>Anette</v>
      </c>
    </row>
    <row r="417" spans="1:12" ht="13">
      <c r="A417" s="5" t="s">
        <v>3351</v>
      </c>
      <c r="B417" s="91" t="str">
        <f>VLOOKUP($A417,datasets!$A:$B,2,0)</f>
        <v>Papworth et al. 2016, Journal of Archaeological Science (B5ILGT3L)</v>
      </c>
      <c r="C417" s="40" t="s">
        <v>2914</v>
      </c>
      <c r="D417" s="46" t="s">
        <v>3320</v>
      </c>
      <c r="E417" s="56" t="s">
        <v>3322</v>
      </c>
      <c r="F417" s="40" t="s">
        <v>164</v>
      </c>
      <c r="G417" s="40" t="s">
        <v>22</v>
      </c>
      <c r="H417" s="40" t="s">
        <v>22</v>
      </c>
      <c r="I417" s="6" t="s">
        <v>34</v>
      </c>
      <c r="J417" s="40" t="s">
        <v>3343</v>
      </c>
      <c r="K417" s="6" t="s">
        <v>34</v>
      </c>
      <c r="L417" s="58" t="str">
        <f t="array" ref="L417">INDEX(publications!$A$1:$A$319, MATCH($B417, publications!$B$1:$B$319, 0))</f>
        <v>Anette</v>
      </c>
    </row>
    <row r="418" spans="1:12" ht="13">
      <c r="A418" s="5" t="s">
        <v>3352</v>
      </c>
      <c r="B418" s="91" t="str">
        <f>VLOOKUP($A418,datasets!$A:$B,2,0)</f>
        <v>Vastaranta et al. 2015, Scandinavian Journal of Forest Research (UJKIFHZ9)</v>
      </c>
      <c r="C418" s="6" t="s">
        <v>2673</v>
      </c>
      <c r="D418" s="46" t="s">
        <v>3320</v>
      </c>
      <c r="E418" s="56" t="s">
        <v>3353</v>
      </c>
      <c r="F418" s="6" t="s">
        <v>164</v>
      </c>
      <c r="G418" s="6" t="s">
        <v>2328</v>
      </c>
      <c r="H418" s="6" t="s">
        <v>22</v>
      </c>
      <c r="I418" s="6" t="s">
        <v>34</v>
      </c>
      <c r="J418" s="6" t="s">
        <v>34</v>
      </c>
      <c r="K418" s="6" t="s">
        <v>34</v>
      </c>
      <c r="L418" s="58" t="str">
        <f t="array" ref="L418">INDEX(publications!$A$1:$A$319, MATCH($B418, publications!$B$1:$B$319, 0))</f>
        <v>Anette</v>
      </c>
    </row>
    <row r="419" spans="1:12" ht="13">
      <c r="A419" s="5" t="s">
        <v>3354</v>
      </c>
      <c r="B419" s="91" t="str">
        <f>VLOOKUP($A419,datasets!$A:$B,2,0)</f>
        <v>Vastaranta et al. 2015, Scandinavian Journal of Forest Research (UJKIFHZ9)</v>
      </c>
      <c r="C419" s="6" t="s">
        <v>2673</v>
      </c>
      <c r="D419" s="46" t="s">
        <v>3320</v>
      </c>
      <c r="E419" s="56" t="s">
        <v>3353</v>
      </c>
      <c r="F419" s="6" t="s">
        <v>164</v>
      </c>
      <c r="G419" s="6" t="s">
        <v>2328</v>
      </c>
      <c r="H419" s="6" t="s">
        <v>22</v>
      </c>
      <c r="I419" s="6" t="s">
        <v>34</v>
      </c>
      <c r="J419" s="6" t="s">
        <v>34</v>
      </c>
      <c r="K419" s="6" t="s">
        <v>34</v>
      </c>
      <c r="L419" s="58" t="str">
        <f t="array" ref="L419">INDEX(publications!$A$1:$A$319, MATCH($B419, publications!$B$1:$B$319, 0))</f>
        <v>Anette</v>
      </c>
    </row>
    <row r="420" spans="1:12" ht="13">
      <c r="A420" s="5" t="s">
        <v>3355</v>
      </c>
      <c r="B420" s="91" t="str">
        <f>VLOOKUP($A420,datasets!$A:$B,2,0)</f>
        <v>Vastaranta et al. 2015, Scandinavian Journal of Forest Research (UJKIFHZ9)</v>
      </c>
      <c r="C420" s="6" t="s">
        <v>2673</v>
      </c>
      <c r="D420" s="46" t="s">
        <v>3320</v>
      </c>
      <c r="E420" s="56" t="s">
        <v>3353</v>
      </c>
      <c r="F420" s="6" t="s">
        <v>164</v>
      </c>
      <c r="G420" s="6" t="s">
        <v>2328</v>
      </c>
      <c r="H420" s="6" t="s">
        <v>22</v>
      </c>
      <c r="I420" s="6" t="s">
        <v>34</v>
      </c>
      <c r="J420" s="6" t="s">
        <v>34</v>
      </c>
      <c r="K420" s="6" t="s">
        <v>34</v>
      </c>
      <c r="L420" s="58" t="str">
        <f t="array" ref="L420">INDEX(publications!$A$1:$A$319, MATCH($B420, publications!$B$1:$B$319, 0))</f>
        <v>Anette</v>
      </c>
    </row>
    <row r="421" spans="1:12" ht="13">
      <c r="A421" s="5" t="s">
        <v>3356</v>
      </c>
      <c r="B421" s="91" t="str">
        <f>VLOOKUP($A421,datasets!$A:$B,2,0)</f>
        <v>Vastaranta et al. 2015, Scandinavian Journal of Forest Research (UJKIFHZ9)</v>
      </c>
      <c r="C421" s="6" t="s">
        <v>2673</v>
      </c>
      <c r="D421" s="46" t="s">
        <v>3320</v>
      </c>
      <c r="E421" s="56" t="s">
        <v>3353</v>
      </c>
      <c r="F421" s="6" t="s">
        <v>164</v>
      </c>
      <c r="G421" s="6" t="s">
        <v>2328</v>
      </c>
      <c r="H421" s="6" t="s">
        <v>22</v>
      </c>
      <c r="I421" s="6" t="s">
        <v>34</v>
      </c>
      <c r="J421" s="6" t="s">
        <v>34</v>
      </c>
      <c r="K421" s="6" t="s">
        <v>34</v>
      </c>
      <c r="L421" s="58" t="str">
        <f t="array" ref="L421">INDEX(publications!$A$1:$A$319, MATCH($B421, publications!$B$1:$B$319, 0))</f>
        <v>Anette</v>
      </c>
    </row>
    <row r="422" spans="1:12" ht="13">
      <c r="A422" s="5" t="s">
        <v>3357</v>
      </c>
      <c r="B422" s="91" t="str">
        <f>VLOOKUP($A422,datasets!$A:$B,2,0)</f>
        <v>Vastaranta et al. 2015, Scandinavian Journal of Forest Research (UJKIFHZ9)</v>
      </c>
      <c r="C422" s="6" t="s">
        <v>2673</v>
      </c>
      <c r="D422" s="46" t="s">
        <v>3320</v>
      </c>
      <c r="E422" s="56" t="s">
        <v>3353</v>
      </c>
      <c r="F422" s="6" t="s">
        <v>164</v>
      </c>
      <c r="G422" s="6" t="s">
        <v>2328</v>
      </c>
      <c r="H422" s="6" t="s">
        <v>22</v>
      </c>
      <c r="I422" s="6" t="s">
        <v>34</v>
      </c>
      <c r="J422" s="6" t="s">
        <v>34</v>
      </c>
      <c r="K422" s="6" t="s">
        <v>34</v>
      </c>
      <c r="L422" s="58" t="str">
        <f t="array" ref="L422">INDEX(publications!$A$1:$A$319, MATCH($B422, publications!$B$1:$B$319, 0))</f>
        <v>Anette</v>
      </c>
    </row>
    <row r="423" spans="1:12" ht="13">
      <c r="A423" s="5" t="s">
        <v>3358</v>
      </c>
      <c r="B423" s="91" t="str">
        <f>VLOOKUP($A423,datasets!$A:$B,2,0)</f>
        <v>Vastaranta et al. 2015, Scandinavian Journal of Forest Research (UJKIFHZ9)</v>
      </c>
      <c r="C423" s="6" t="s">
        <v>2673</v>
      </c>
      <c r="D423" s="46" t="s">
        <v>3359</v>
      </c>
      <c r="E423" s="56" t="s">
        <v>3353</v>
      </c>
      <c r="F423" s="6" t="s">
        <v>164</v>
      </c>
      <c r="G423" s="6" t="s">
        <v>2328</v>
      </c>
      <c r="H423" s="6" t="s">
        <v>22</v>
      </c>
      <c r="I423" s="6" t="s">
        <v>34</v>
      </c>
      <c r="J423" s="6" t="s">
        <v>34</v>
      </c>
      <c r="K423" s="6" t="s">
        <v>34</v>
      </c>
      <c r="L423" s="58" t="str">
        <f t="array" ref="L423">INDEX(publications!$A$1:$A$319, MATCH($B423, publications!$B$1:$B$319, 0))</f>
        <v>Anette</v>
      </c>
    </row>
    <row r="424" spans="1:12" ht="13">
      <c r="A424" s="5" t="s">
        <v>3360</v>
      </c>
      <c r="B424" s="91" t="str">
        <f>VLOOKUP($A424,datasets!$A:$B,2,0)</f>
        <v>Vastaranta et al. 2015, Scandinavian Journal of Forest Research (UJKIFHZ9)</v>
      </c>
      <c r="C424" s="6" t="s">
        <v>2673</v>
      </c>
      <c r="D424" s="46" t="s">
        <v>3359</v>
      </c>
      <c r="E424" s="56" t="s">
        <v>3353</v>
      </c>
      <c r="F424" s="6" t="s">
        <v>164</v>
      </c>
      <c r="G424" s="6" t="s">
        <v>2328</v>
      </c>
      <c r="H424" s="6" t="s">
        <v>22</v>
      </c>
      <c r="I424" s="6" t="s">
        <v>34</v>
      </c>
      <c r="J424" s="6" t="s">
        <v>34</v>
      </c>
      <c r="K424" s="6" t="s">
        <v>34</v>
      </c>
      <c r="L424" s="58" t="str">
        <f t="array" ref="L424">INDEX(publications!$A$1:$A$319, MATCH($B424, publications!$B$1:$B$319, 0))</f>
        <v>Anette</v>
      </c>
    </row>
    <row r="425" spans="1:12" ht="13">
      <c r="A425" s="5" t="s">
        <v>3361</v>
      </c>
      <c r="B425" s="91" t="str">
        <f>VLOOKUP($A425,datasets!$A:$B,2,0)</f>
        <v>Schmidt et al. 2001, IGARSS 2001. Scanning the Present and Resolving the Future. Proceedings. IEEE 2001 International Geoscience and Remote Sensing Symposium (Cat. No.01CH37217) (WCZUHQVX)</v>
      </c>
      <c r="C425" s="6" t="s">
        <v>2914</v>
      </c>
      <c r="D425" s="46" t="s">
        <v>3362</v>
      </c>
      <c r="E425" s="56">
        <v>3.1</v>
      </c>
      <c r="F425" s="6" t="s">
        <v>164</v>
      </c>
      <c r="G425" s="6" t="s">
        <v>22</v>
      </c>
      <c r="H425" s="6" t="s">
        <v>22</v>
      </c>
      <c r="I425" s="6" t="s">
        <v>34</v>
      </c>
      <c r="J425" s="6" t="s">
        <v>2947</v>
      </c>
      <c r="K425" s="6" t="s">
        <v>34</v>
      </c>
      <c r="L425" s="58" t="str">
        <f t="array" ref="L425">INDEX(publications!$A$1:$A$319, MATCH($B425, publications!$B$1:$B$319, 0))</f>
        <v>Amaury</v>
      </c>
    </row>
    <row r="426" spans="1:12" ht="13">
      <c r="A426" s="5" t="s">
        <v>3363</v>
      </c>
      <c r="B426" s="91" t="str">
        <f>VLOOKUP($A426,datasets!$A:$B,2,0)</f>
        <v>Véga and St-Onge 2008, Remote Sensing of Environment (7PV3VJZP)</v>
      </c>
      <c r="C426" s="6" t="s">
        <v>2914</v>
      </c>
      <c r="D426" s="46" t="s">
        <v>3364</v>
      </c>
      <c r="E426" s="56">
        <v>3.5</v>
      </c>
      <c r="F426" s="6" t="s">
        <v>164</v>
      </c>
      <c r="G426" s="6" t="s">
        <v>164</v>
      </c>
      <c r="H426" s="6" t="s">
        <v>22</v>
      </c>
      <c r="I426" s="6" t="s">
        <v>34</v>
      </c>
      <c r="J426" s="6" t="s">
        <v>34</v>
      </c>
      <c r="K426" s="6" t="s">
        <v>34</v>
      </c>
      <c r="L426" s="58" t="str">
        <f t="array" ref="L426">INDEX(publications!$A$1:$A$319, MATCH($B426, publications!$B$1:$B$319, 0))</f>
        <v>Anette</v>
      </c>
    </row>
    <row r="427" spans="1:12" ht="13">
      <c r="A427" s="5" t="s">
        <v>3365</v>
      </c>
      <c r="B427" s="91" t="str">
        <f>VLOOKUP($A427,datasets!$A:$B,2,0)</f>
        <v>Véga and St-Onge 2008, Remote Sensing of Environment (7PV3VJZP)</v>
      </c>
      <c r="C427" s="6" t="s">
        <v>2914</v>
      </c>
      <c r="D427" s="46" t="s">
        <v>3364</v>
      </c>
      <c r="E427" s="56">
        <v>3.5</v>
      </c>
      <c r="F427" s="6" t="s">
        <v>164</v>
      </c>
      <c r="G427" s="6" t="s">
        <v>164</v>
      </c>
      <c r="H427" s="6" t="s">
        <v>22</v>
      </c>
      <c r="I427" s="6" t="s">
        <v>34</v>
      </c>
      <c r="J427" s="6" t="s">
        <v>34</v>
      </c>
      <c r="K427" s="6" t="s">
        <v>34</v>
      </c>
      <c r="L427" s="58" t="str">
        <f t="array" ref="L427">INDEX(publications!$A$1:$A$319, MATCH($B427, publications!$B$1:$B$319, 0))</f>
        <v>Anette</v>
      </c>
    </row>
    <row r="428" spans="1:12" ht="13">
      <c r="A428" s="5" t="s">
        <v>3366</v>
      </c>
      <c r="B428" s="91" t="str">
        <f>VLOOKUP($A428,datasets!$A:$B,2,0)</f>
        <v>Véga and St-Onge 2008, Remote Sensing of Environment (7PV3VJZP)</v>
      </c>
      <c r="C428" s="6" t="s">
        <v>2914</v>
      </c>
      <c r="D428" s="46" t="s">
        <v>3364</v>
      </c>
      <c r="E428" s="56">
        <v>3.5</v>
      </c>
      <c r="F428" s="6" t="s">
        <v>164</v>
      </c>
      <c r="G428" s="6" t="s">
        <v>164</v>
      </c>
      <c r="H428" s="6" t="s">
        <v>22</v>
      </c>
      <c r="I428" s="6" t="s">
        <v>34</v>
      </c>
      <c r="J428" s="6" t="s">
        <v>34</v>
      </c>
      <c r="K428" s="6" t="s">
        <v>34</v>
      </c>
      <c r="L428" s="58" t="str">
        <f t="array" ref="L428">INDEX(publications!$A$1:$A$319, MATCH($B428, publications!$B$1:$B$319, 0))</f>
        <v>Anette</v>
      </c>
    </row>
    <row r="429" spans="1:12" ht="13">
      <c r="A429" s="5" t="s">
        <v>3367</v>
      </c>
      <c r="B429" s="91" t="str">
        <f>VLOOKUP($A429,datasets!$A:$B,2,0)</f>
        <v>Véga and St-Onge 2008, Remote Sensing of Environment (7PV3VJZP)</v>
      </c>
      <c r="C429" s="6" t="s">
        <v>2914</v>
      </c>
      <c r="D429" s="46" t="s">
        <v>3364</v>
      </c>
      <c r="E429" s="56">
        <v>3.5</v>
      </c>
      <c r="F429" s="6" t="s">
        <v>164</v>
      </c>
      <c r="G429" s="6" t="s">
        <v>164</v>
      </c>
      <c r="H429" s="6" t="s">
        <v>22</v>
      </c>
      <c r="I429" s="6" t="s">
        <v>34</v>
      </c>
      <c r="J429" s="6" t="s">
        <v>34</v>
      </c>
      <c r="K429" s="6" t="s">
        <v>34</v>
      </c>
      <c r="L429" s="58" t="str">
        <f t="array" ref="L429">INDEX(publications!$A$1:$A$319, MATCH($B429, publications!$B$1:$B$319, 0))</f>
        <v>Anette</v>
      </c>
    </row>
  </sheetData>
  <conditionalFormatting sqref="L2:L429">
    <cfRule type="cellIs" dxfId="10" priority="1" operator="equal">
      <formula>"yes"</formula>
    </cfRule>
  </conditionalFormatting>
  <conditionalFormatting sqref="L2:L429">
    <cfRule type="cellIs" dxfId="9" priority="2" operator="equal">
      <formula>"no"</formula>
    </cfRule>
  </conditionalFormatting>
  <conditionalFormatting sqref="C2:C429">
    <cfRule type="expression" dxfId="8" priority="3">
      <formula>AND(ISBLANK(C2), NOT(ISBLANK(A2)))</formula>
    </cfRule>
  </conditionalFormatting>
  <conditionalFormatting sqref="D2:E429 K2:K5 J5:J7 I6:I7 K7:K15 F40:K45 F182:I187 I271:I274">
    <cfRule type="expression" dxfId="7" priority="4">
      <formula>AND(ISBLANK(D2), NOT(ISBLANK(A2)))</formula>
    </cfRule>
  </conditionalFormatting>
  <conditionalFormatting sqref="F2:F429 G88:H91">
    <cfRule type="expression" dxfId="6" priority="5">
      <formula>AND(ISBLANK(F2), NOT(ISBLANK(A2)))</formula>
    </cfRule>
  </conditionalFormatting>
  <conditionalFormatting sqref="G2:G429 F123:F134 H123:H134 H315 F317 H317:H318 F320 H321">
    <cfRule type="expression" dxfId="5" priority="6">
      <formula>AND(ISBLANK(G2), NOT(ISBLANK(A2)))</formula>
    </cfRule>
  </conditionalFormatting>
  <conditionalFormatting sqref="H2:H429 F266:G266">
    <cfRule type="expression" dxfId="4" priority="7">
      <formula>AND(ISBLANK(H2), NOT(ISBLANK(A2)))</formula>
    </cfRule>
  </conditionalFormatting>
  <dataValidations count="2">
    <dataValidation type="list" allowBlank="1" showInputMessage="1" showErrorMessage="1" prompt="should be &quot;yes&quot;, &quot;no&quot;, or &quot;not specified&quot;" sqref="F2:H248 F251:H324 F331:H429">
      <formula1>"yes,no,not specified"</formula1>
    </dataValidation>
    <dataValidation type="list" allowBlank="1" showInputMessage="1" showErrorMessage="1" prompt="Click and enter a value from the list of items" sqref="C2:C429">
      <formula1>"Photogrammetric,SfM,SfM+MVS,Time-SIFT,Manual,"</formula1>
    </dataValidation>
  </dataValidations>
  <hyperlinks>
    <hyperlink ref="K290" r:id="rId1"/>
  </hyperlinks>
  <pageMargins left="0.7" right="0.7" top="0.78740157499999996" bottom="0.78740157499999996" header="0.3" footer="0.3"/>
  <legacyDrawing r:id="rId2"/>
  <extLst>
    <ext xmlns:x14="http://schemas.microsoft.com/office/spreadsheetml/2009/9/main" uri="{CCE6A557-97BC-4b89-ADB6-D9C93CAAB3DF}">
      <x14:dataValidations xmlns:xm="http://schemas.microsoft.com/office/excel/2006/main" count="4">
        <x14:dataValidation type="list" allowBlank="1" showInputMessage="1" prompt="Select a valid paper from the menu. If it doesn't exist, be sure to add it in the publications sheet.">
          <x14:formula1>
            <xm:f>publications!$B$2:$B$319</xm:f>
          </x14:formula1>
          <xm:sqref>K2 K4:K9 K12:K20 K26:K29 K34 K39:K50 K65:K77 K85:K86 K106:K120 K128:K135 K144 K146:K147 K149:K157 K171:K184 K207:K210 K275 K278:K280 K288:K289 K296:K307 K319:K320 K331 K333 K359:K360 K366:K377 K380:K381 K383 K391 K394</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A2:A11 A14:A21 A25:A55 A57:A61 A63:A90 A92:A105 A107:A127 A144:A171 A173:A178 A180:A230 A232:A242 A251:A288 A290:A317 A319:A321 A324:A332 A334:A387 A391:A429</xm:sqref>
        </x14:dataValidation>
        <x14:dataValidation type="list" allowBlank="1" showDropDown="1" showInputMessage="1" prompt="Publication key will fill automatically">
          <x14:formula1>
            <xm:f>publications!$B$2:$B$319</xm:f>
          </x14:formula1>
          <xm:sqref>B2:B429</xm:sqref>
        </x14:dataValidation>
        <x14:dataValidation type="custom" allowBlank="1" showDropDown="1" showInputMessage="1" showErrorMessage="1" prompt="Key should exist in the datasets table, and should only be entered once here.">
          <x14:formula1>
            <xm:f>IF(AND(COUNTIF(datasets!$A$2:$A$429, A128) &gt; 0, COUNTIF($A$2:$A$431, A128) &lt; 2), "true", "false")</xm:f>
          </x14:formula1>
          <xm:sqref>A128:A135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F42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3984375" defaultRowHeight="15" customHeight="1"/>
  <cols>
    <col min="1" max="1" width="14.265625" customWidth="1"/>
    <col min="2" max="2" width="59" customWidth="1"/>
    <col min="3" max="3" width="20.86328125" customWidth="1"/>
    <col min="4" max="4" width="18" customWidth="1"/>
    <col min="5" max="6" width="11.265625" customWidth="1"/>
    <col min="7" max="9" width="12.73046875" customWidth="1"/>
    <col min="10" max="11" width="13" customWidth="1"/>
    <col min="12" max="12" width="13.86328125" customWidth="1"/>
    <col min="13" max="14" width="10.1328125" customWidth="1"/>
    <col min="15" max="17" width="10.3984375" customWidth="1"/>
    <col min="18" max="18" width="22.73046875" customWidth="1"/>
    <col min="19" max="20" width="13.3984375" customWidth="1"/>
    <col min="21" max="21" width="14.86328125" customWidth="1"/>
    <col min="22" max="23" width="16.1328125" customWidth="1"/>
    <col min="24" max="24" width="14.53125" customWidth="1"/>
    <col min="25" max="25" width="14.265625" customWidth="1"/>
    <col min="26" max="26" width="22.3984375" customWidth="1"/>
    <col min="27" max="27" width="20.86328125" customWidth="1"/>
    <col min="29" max="29" width="20.73046875" customWidth="1"/>
  </cols>
  <sheetData>
    <row r="1" spans="1:29" ht="15" customHeight="1">
      <c r="A1" s="3" t="s">
        <v>3</v>
      </c>
      <c r="B1" s="101" t="s">
        <v>3368</v>
      </c>
      <c r="C1" s="102" t="s">
        <v>3369</v>
      </c>
      <c r="D1" s="102" t="s">
        <v>3370</v>
      </c>
      <c r="E1" s="103" t="s">
        <v>3371</v>
      </c>
      <c r="F1" s="102" t="s">
        <v>3372</v>
      </c>
      <c r="G1" s="102" t="s">
        <v>3373</v>
      </c>
      <c r="H1" s="104" t="s">
        <v>3374</v>
      </c>
      <c r="I1" s="105" t="s">
        <v>3375</v>
      </c>
      <c r="J1" s="106" t="s">
        <v>3376</v>
      </c>
      <c r="K1" s="102" t="s">
        <v>3377</v>
      </c>
      <c r="L1" s="102" t="s">
        <v>3378</v>
      </c>
      <c r="M1" s="107" t="s">
        <v>3379</v>
      </c>
      <c r="N1" s="102" t="s">
        <v>3380</v>
      </c>
      <c r="O1" s="102" t="s">
        <v>3381</v>
      </c>
      <c r="P1" s="102" t="s">
        <v>3382</v>
      </c>
      <c r="Q1" s="103" t="s">
        <v>3379</v>
      </c>
      <c r="R1" s="108" t="s">
        <v>3383</v>
      </c>
      <c r="S1" s="109" t="s">
        <v>3384</v>
      </c>
      <c r="T1" s="110" t="s">
        <v>3385</v>
      </c>
      <c r="U1" s="110" t="s">
        <v>3386</v>
      </c>
      <c r="V1" s="109" t="s">
        <v>3387</v>
      </c>
      <c r="W1" s="108" t="s">
        <v>3388</v>
      </c>
      <c r="X1" s="108" t="s">
        <v>3389</v>
      </c>
      <c r="Y1" s="109" t="s">
        <v>3390</v>
      </c>
      <c r="Z1" s="108" t="s">
        <v>3391</v>
      </c>
      <c r="AA1" s="50" t="s">
        <v>3392</v>
      </c>
      <c r="AB1" s="53" t="s">
        <v>2254</v>
      </c>
      <c r="AC1" s="1" t="s">
        <v>1417</v>
      </c>
    </row>
    <row r="2" spans="1:29" ht="15" customHeight="1">
      <c r="A2" s="5" t="s">
        <v>2951</v>
      </c>
      <c r="B2" s="91" t="str">
        <f>VLOOKUP($A2,datasets!$A:$B,2,0)</f>
        <v>Aguilar et al. 2013, The Photogrammetric Record (Q3DHRVLE)</v>
      </c>
      <c r="C2" s="111" t="s">
        <v>3393</v>
      </c>
      <c r="D2" s="111" t="s">
        <v>3393</v>
      </c>
      <c r="E2" s="112" t="s">
        <v>3393</v>
      </c>
      <c r="F2" s="86" t="s">
        <v>34</v>
      </c>
      <c r="G2" s="113" t="s">
        <v>34</v>
      </c>
      <c r="H2" s="114" t="s">
        <v>34</v>
      </c>
      <c r="I2" s="113" t="s">
        <v>3394</v>
      </c>
      <c r="J2" s="115">
        <v>89</v>
      </c>
      <c r="K2" s="56">
        <v>0.46</v>
      </c>
      <c r="L2" s="56">
        <v>0.79</v>
      </c>
      <c r="M2" s="116">
        <v>0.56999999999999995</v>
      </c>
      <c r="N2" s="86" t="s">
        <v>34</v>
      </c>
      <c r="O2" s="86" t="s">
        <v>34</v>
      </c>
      <c r="P2" s="86" t="s">
        <v>34</v>
      </c>
      <c r="Q2" s="117" t="s">
        <v>34</v>
      </c>
      <c r="R2" s="46" t="s">
        <v>3395</v>
      </c>
      <c r="S2" s="118" t="s">
        <v>3396</v>
      </c>
      <c r="T2" s="119">
        <v>0.25</v>
      </c>
      <c r="U2" s="119">
        <v>0.25</v>
      </c>
      <c r="V2" s="120">
        <v>0.25</v>
      </c>
      <c r="W2" s="56" t="s">
        <v>3397</v>
      </c>
      <c r="X2" s="56" t="s">
        <v>3397</v>
      </c>
      <c r="Y2" s="121">
        <v>0.64</v>
      </c>
      <c r="Z2" s="46" t="s">
        <v>34</v>
      </c>
      <c r="AA2" s="86" t="s">
        <v>34</v>
      </c>
      <c r="AB2" s="122" t="str">
        <f t="array" ref="AB2">INDEX(publications!$A$1:$A$319, MATCH($B2, publications!$B$1:$B$319, 0))</f>
        <v>Livia</v>
      </c>
      <c r="AC2" s="123" t="s">
        <v>3398</v>
      </c>
    </row>
    <row r="3" spans="1:29" ht="15" customHeight="1">
      <c r="A3" s="5" t="s">
        <v>2948</v>
      </c>
      <c r="B3" s="91" t="str">
        <f>VLOOKUP($A3,datasets!$A:$B,2,0)</f>
        <v>Aguilar et al. 2013, The Photogrammetric Record (Q3DHRVLE)</v>
      </c>
      <c r="C3" s="111" t="s">
        <v>3393</v>
      </c>
      <c r="D3" s="111" t="s">
        <v>3393</v>
      </c>
      <c r="E3" s="112" t="s">
        <v>3393</v>
      </c>
      <c r="F3" s="86" t="s">
        <v>34</v>
      </c>
      <c r="G3" s="113" t="s">
        <v>34</v>
      </c>
      <c r="H3" s="114" t="s">
        <v>34</v>
      </c>
      <c r="I3" s="113" t="s">
        <v>3399</v>
      </c>
      <c r="J3" s="115">
        <v>86</v>
      </c>
      <c r="K3" s="56" t="s">
        <v>3400</v>
      </c>
      <c r="L3" s="56" t="s">
        <v>3400</v>
      </c>
      <c r="M3" s="116">
        <v>2.2000000000000002</v>
      </c>
      <c r="N3" s="86" t="s">
        <v>34</v>
      </c>
      <c r="O3" s="86" t="s">
        <v>34</v>
      </c>
      <c r="P3" s="86" t="s">
        <v>34</v>
      </c>
      <c r="Q3" s="117" t="s">
        <v>34</v>
      </c>
      <c r="R3" s="46" t="s">
        <v>3395</v>
      </c>
      <c r="S3" s="118" t="s">
        <v>3396</v>
      </c>
      <c r="T3" s="119">
        <v>0.25</v>
      </c>
      <c r="U3" s="119">
        <v>0.25</v>
      </c>
      <c r="V3" s="120">
        <v>0.25</v>
      </c>
      <c r="W3" s="56" t="s">
        <v>3401</v>
      </c>
      <c r="X3" s="56" t="s">
        <v>3401</v>
      </c>
      <c r="Y3" s="121">
        <v>2.27</v>
      </c>
      <c r="Z3" s="46" t="s">
        <v>34</v>
      </c>
      <c r="AA3" s="86" t="s">
        <v>34</v>
      </c>
      <c r="AB3" s="122" t="str">
        <f t="array" ref="AB3">INDEX(publications!$A$1:$A$319, MATCH($B3, publications!$B$1:$B$319, 0))</f>
        <v>Livia</v>
      </c>
      <c r="AC3" s="123" t="s">
        <v>3398</v>
      </c>
    </row>
    <row r="4" spans="1:29" ht="15" customHeight="1">
      <c r="A4" s="5" t="s">
        <v>2987</v>
      </c>
      <c r="B4" s="91" t="str">
        <f>VLOOKUP($A4,datasets!$A:$B,2,0)</f>
        <v>Lane et al. 2010, Earth Surface Processes and Landforms (6YCLP6W5)</v>
      </c>
      <c r="C4" s="124">
        <v>0.2</v>
      </c>
      <c r="D4" s="111" t="s">
        <v>3393</v>
      </c>
      <c r="E4" s="112" t="s">
        <v>3393</v>
      </c>
      <c r="F4" s="86" t="s">
        <v>34</v>
      </c>
      <c r="G4" s="113" t="s">
        <v>34</v>
      </c>
      <c r="H4" s="125" t="s">
        <v>34</v>
      </c>
      <c r="I4" s="86" t="s">
        <v>34</v>
      </c>
      <c r="J4" s="115" t="s">
        <v>34</v>
      </c>
      <c r="K4" s="56">
        <v>0.22</v>
      </c>
      <c r="L4" s="56">
        <v>0.22</v>
      </c>
      <c r="M4" s="116">
        <v>0.22</v>
      </c>
      <c r="N4" s="86" t="s">
        <v>34</v>
      </c>
      <c r="O4" s="86" t="s">
        <v>34</v>
      </c>
      <c r="P4" s="86" t="s">
        <v>34</v>
      </c>
      <c r="Q4" s="118" t="s">
        <v>34</v>
      </c>
      <c r="R4" s="86" t="s">
        <v>34</v>
      </c>
      <c r="S4" s="117" t="s">
        <v>34</v>
      </c>
      <c r="T4" s="126" t="s">
        <v>34</v>
      </c>
      <c r="U4" s="126" t="s">
        <v>34</v>
      </c>
      <c r="V4" s="127" t="s">
        <v>34</v>
      </c>
      <c r="W4" s="86" t="s">
        <v>34</v>
      </c>
      <c r="X4" s="56" t="s">
        <v>34</v>
      </c>
      <c r="Y4" s="128" t="s">
        <v>34</v>
      </c>
      <c r="Z4" s="86" t="s">
        <v>34</v>
      </c>
      <c r="AA4" s="56" t="s">
        <v>34</v>
      </c>
      <c r="AB4" s="129" t="str">
        <f t="array" ref="AB4">INDEX(publications!$A$1:$A$319, MATCH($B4, publications!$B$1:$B$319, 0))</f>
        <v>Livia</v>
      </c>
      <c r="AC4" s="6" t="s">
        <v>34</v>
      </c>
    </row>
    <row r="5" spans="1:29" ht="15" customHeight="1">
      <c r="A5" s="5" t="s">
        <v>2986</v>
      </c>
      <c r="B5" s="91" t="str">
        <f>VLOOKUP($A5,datasets!$A:$B,2,0)</f>
        <v>Lane et al. 2010, Earth Surface Processes and Landforms (6YCLP6W5)</v>
      </c>
      <c r="C5" s="124">
        <v>0.2</v>
      </c>
      <c r="D5" s="111" t="s">
        <v>3393</v>
      </c>
      <c r="E5" s="112" t="s">
        <v>3393</v>
      </c>
      <c r="F5" s="86" t="s">
        <v>34</v>
      </c>
      <c r="G5" s="113" t="s">
        <v>34</v>
      </c>
      <c r="H5" s="125" t="s">
        <v>34</v>
      </c>
      <c r="I5" s="86" t="s">
        <v>34</v>
      </c>
      <c r="J5" s="115" t="s">
        <v>34</v>
      </c>
      <c r="K5" s="56">
        <v>0.25</v>
      </c>
      <c r="L5" s="56">
        <v>0.25</v>
      </c>
      <c r="M5" s="116">
        <v>0.25</v>
      </c>
      <c r="N5" s="86" t="s">
        <v>34</v>
      </c>
      <c r="O5" s="86" t="s">
        <v>34</v>
      </c>
      <c r="P5" s="86" t="s">
        <v>34</v>
      </c>
      <c r="Q5" s="118" t="s">
        <v>34</v>
      </c>
      <c r="R5" s="86" t="s">
        <v>34</v>
      </c>
      <c r="S5" s="117" t="s">
        <v>34</v>
      </c>
      <c r="T5" s="126" t="s">
        <v>34</v>
      </c>
      <c r="U5" s="126" t="s">
        <v>34</v>
      </c>
      <c r="V5" s="127" t="s">
        <v>34</v>
      </c>
      <c r="W5" s="86" t="s">
        <v>34</v>
      </c>
      <c r="X5" s="56" t="s">
        <v>34</v>
      </c>
      <c r="Y5" s="128" t="s">
        <v>34</v>
      </c>
      <c r="Z5" s="86" t="s">
        <v>34</v>
      </c>
      <c r="AA5" s="56" t="s">
        <v>34</v>
      </c>
      <c r="AB5" s="129" t="str">
        <f t="array" ref="AB5">INDEX(publications!$A$1:$A$319, MATCH($B5, publications!$B$1:$B$319, 0))</f>
        <v>Livia</v>
      </c>
      <c r="AC5" s="6" t="s">
        <v>34</v>
      </c>
    </row>
    <row r="6" spans="1:29" ht="15" customHeight="1">
      <c r="A6" s="5" t="s">
        <v>2988</v>
      </c>
      <c r="B6" s="91" t="str">
        <f>VLOOKUP($A6,datasets!$A:$B,2,0)</f>
        <v>Lane et al. 2010, Earth Surface Processes and Landforms (6YCLP6W5)</v>
      </c>
      <c r="C6" s="124">
        <v>0.2</v>
      </c>
      <c r="D6" s="111" t="s">
        <v>3393</v>
      </c>
      <c r="E6" s="112" t="s">
        <v>3393</v>
      </c>
      <c r="F6" s="86" t="s">
        <v>34</v>
      </c>
      <c r="G6" s="113" t="s">
        <v>34</v>
      </c>
      <c r="H6" s="125" t="s">
        <v>34</v>
      </c>
      <c r="I6" s="86" t="s">
        <v>34</v>
      </c>
      <c r="J6" s="130" t="s">
        <v>34</v>
      </c>
      <c r="K6" s="86" t="s">
        <v>34</v>
      </c>
      <c r="L6" s="113" t="s">
        <v>34</v>
      </c>
      <c r="M6" s="116" t="s">
        <v>34</v>
      </c>
      <c r="N6" s="86" t="s">
        <v>34</v>
      </c>
      <c r="O6" s="86" t="s">
        <v>34</v>
      </c>
      <c r="P6" s="86" t="s">
        <v>34</v>
      </c>
      <c r="Q6" s="118" t="s">
        <v>34</v>
      </c>
      <c r="R6" s="86" t="s">
        <v>34</v>
      </c>
      <c r="S6" s="117" t="s">
        <v>34</v>
      </c>
      <c r="T6" s="126" t="s">
        <v>34</v>
      </c>
      <c r="U6" s="126" t="s">
        <v>34</v>
      </c>
      <c r="V6" s="127" t="s">
        <v>34</v>
      </c>
      <c r="W6" s="86" t="s">
        <v>34</v>
      </c>
      <c r="X6" s="56" t="s">
        <v>34</v>
      </c>
      <c r="Y6" s="128" t="s">
        <v>34</v>
      </c>
      <c r="Z6" s="86" t="s">
        <v>34</v>
      </c>
      <c r="AA6" s="56" t="s">
        <v>34</v>
      </c>
      <c r="AB6" s="129" t="str">
        <f t="array" ref="AB6">INDEX(publications!$A$1:$A$319, MATCH($B6, publications!$B$1:$B$319, 0))</f>
        <v>Livia</v>
      </c>
      <c r="AC6" s="6" t="s">
        <v>34</v>
      </c>
    </row>
    <row r="7" spans="1:29" ht="15" customHeight="1">
      <c r="A7" s="5" t="s">
        <v>3067</v>
      </c>
      <c r="B7" s="91" t="str">
        <f>VLOOKUP($A7,datasets!$A:$B,2,0)</f>
        <v>Galiatsatos et al. 2005, 25th EARSeL symposium, workshop on 3D remote sensing (WW4K3NXX)</v>
      </c>
      <c r="C7" s="56" t="s">
        <v>3402</v>
      </c>
      <c r="D7" s="113" t="s">
        <v>3403</v>
      </c>
      <c r="E7" s="131" t="s">
        <v>3404</v>
      </c>
      <c r="F7" s="113" t="s">
        <v>34</v>
      </c>
      <c r="G7" s="113" t="s">
        <v>34</v>
      </c>
      <c r="H7" s="125" t="s">
        <v>34</v>
      </c>
      <c r="I7" s="113" t="s">
        <v>3405</v>
      </c>
      <c r="J7" s="115">
        <v>11</v>
      </c>
      <c r="K7" s="56">
        <v>2.8</v>
      </c>
      <c r="L7" s="56">
        <v>2.8</v>
      </c>
      <c r="M7" s="116">
        <v>2.8</v>
      </c>
      <c r="N7" s="113" t="s">
        <v>34</v>
      </c>
      <c r="O7" s="113" t="s">
        <v>34</v>
      </c>
      <c r="P7" s="86" t="s">
        <v>34</v>
      </c>
      <c r="Q7" s="117" t="s">
        <v>34</v>
      </c>
      <c r="R7" s="46" t="s">
        <v>3406</v>
      </c>
      <c r="S7" s="114" t="s">
        <v>3407</v>
      </c>
      <c r="T7" s="126" t="s">
        <v>34</v>
      </c>
      <c r="U7" s="126" t="s">
        <v>34</v>
      </c>
      <c r="V7" s="120" t="s">
        <v>34</v>
      </c>
      <c r="W7" s="56">
        <v>3.3</v>
      </c>
      <c r="X7" s="56">
        <v>3.3</v>
      </c>
      <c r="Y7" s="121">
        <v>3.3</v>
      </c>
      <c r="Z7" s="46" t="s">
        <v>3408</v>
      </c>
      <c r="AA7" s="113" t="s">
        <v>34</v>
      </c>
      <c r="AB7" s="58" t="str">
        <f t="array" ref="AB7">INDEX(publications!$A$1:$A$319, MATCH($B7, publications!$B$1:$B$319, 0))</f>
        <v>Melanie</v>
      </c>
      <c r="AC7" s="132" t="s">
        <v>3409</v>
      </c>
    </row>
    <row r="8" spans="1:29" ht="15" customHeight="1">
      <c r="A8" s="5" t="s">
        <v>3072</v>
      </c>
      <c r="B8" s="91" t="str">
        <f>VLOOKUP($A8,datasets!$A:$B,2,0)</f>
        <v>Galiatsatos et al. 2005, 25th EARSeL symposium, workshop on 3D remote sensing (WW4K3NXX)</v>
      </c>
      <c r="C8" s="56" t="s">
        <v>3402</v>
      </c>
      <c r="D8" s="113" t="s">
        <v>3403</v>
      </c>
      <c r="E8" s="131" t="s">
        <v>3404</v>
      </c>
      <c r="F8" s="113" t="s">
        <v>34</v>
      </c>
      <c r="G8" s="113" t="s">
        <v>34</v>
      </c>
      <c r="H8" s="125" t="s">
        <v>34</v>
      </c>
      <c r="I8" s="113" t="s">
        <v>3410</v>
      </c>
      <c r="J8" s="115">
        <v>13</v>
      </c>
      <c r="K8" s="56">
        <v>2.9</v>
      </c>
      <c r="L8" s="56">
        <v>2.9</v>
      </c>
      <c r="M8" s="116">
        <v>2.9</v>
      </c>
      <c r="N8" s="113" t="s">
        <v>34</v>
      </c>
      <c r="O8" s="113" t="s">
        <v>34</v>
      </c>
      <c r="P8" s="86" t="s">
        <v>34</v>
      </c>
      <c r="Q8" s="117" t="s">
        <v>34</v>
      </c>
      <c r="R8" s="46" t="s">
        <v>3406</v>
      </c>
      <c r="S8" s="114" t="s">
        <v>3407</v>
      </c>
      <c r="T8" s="126" t="s">
        <v>34</v>
      </c>
      <c r="U8" s="126" t="s">
        <v>34</v>
      </c>
      <c r="V8" s="120" t="s">
        <v>34</v>
      </c>
      <c r="W8" s="56">
        <v>1.3</v>
      </c>
      <c r="X8" s="56">
        <v>1.3</v>
      </c>
      <c r="Y8" s="121">
        <v>1.3</v>
      </c>
      <c r="Z8" s="46" t="s">
        <v>3408</v>
      </c>
      <c r="AA8" s="113" t="s">
        <v>34</v>
      </c>
      <c r="AB8" s="58" t="str">
        <f t="array" ref="AB8">INDEX(publications!$A$1:$A$319, MATCH($B8, publications!$B$1:$B$319, 0))</f>
        <v>Melanie</v>
      </c>
      <c r="AC8" s="132" t="s">
        <v>3409</v>
      </c>
    </row>
    <row r="9" spans="1:29" ht="15" customHeight="1">
      <c r="A9" s="5" t="s">
        <v>3071</v>
      </c>
      <c r="B9" s="91" t="str">
        <f>VLOOKUP($A9,datasets!$A:$B,2,0)</f>
        <v>Galiatsatos et al. 2005, 25th EARSeL symposium, workshop on 3D remote sensing (WW4K3NXX)</v>
      </c>
      <c r="C9" s="56" t="s">
        <v>3402</v>
      </c>
      <c r="D9" s="113" t="s">
        <v>3403</v>
      </c>
      <c r="E9" s="131" t="s">
        <v>3404</v>
      </c>
      <c r="F9" s="113" t="s">
        <v>34</v>
      </c>
      <c r="G9" s="113" t="s">
        <v>34</v>
      </c>
      <c r="H9" s="125" t="s">
        <v>34</v>
      </c>
      <c r="I9" s="113" t="s">
        <v>3405</v>
      </c>
      <c r="J9" s="115">
        <v>11</v>
      </c>
      <c r="K9" s="56">
        <v>3.6</v>
      </c>
      <c r="L9" s="56">
        <v>3.6</v>
      </c>
      <c r="M9" s="116">
        <v>3.6</v>
      </c>
      <c r="N9" s="113" t="s">
        <v>34</v>
      </c>
      <c r="O9" s="113" t="s">
        <v>34</v>
      </c>
      <c r="P9" s="86" t="s">
        <v>34</v>
      </c>
      <c r="Q9" s="117" t="s">
        <v>34</v>
      </c>
      <c r="R9" s="46" t="s">
        <v>3406</v>
      </c>
      <c r="S9" s="114" t="s">
        <v>3407</v>
      </c>
      <c r="T9" s="126" t="s">
        <v>34</v>
      </c>
      <c r="U9" s="126" t="s">
        <v>34</v>
      </c>
      <c r="V9" s="120" t="s">
        <v>34</v>
      </c>
      <c r="W9" s="56">
        <v>2.2400000000000002</v>
      </c>
      <c r="X9" s="56">
        <v>2.2400000000000002</v>
      </c>
      <c r="Y9" s="121">
        <v>2.2400000000000002</v>
      </c>
      <c r="Z9" s="46" t="s">
        <v>3408</v>
      </c>
      <c r="AA9" s="113" t="s">
        <v>34</v>
      </c>
      <c r="AB9" s="58" t="str">
        <f t="array" ref="AB9">INDEX(publications!$A$1:$A$319, MATCH($B9, publications!$B$1:$B$319, 0))</f>
        <v>Melanie</v>
      </c>
      <c r="AC9" s="132" t="s">
        <v>3409</v>
      </c>
    </row>
    <row r="10" spans="1:29" ht="15" customHeight="1">
      <c r="A10" s="5" t="s">
        <v>2791</v>
      </c>
      <c r="B10" s="91" t="str">
        <f>VLOOKUP($A10,datasets!$A:$B,2,0)</f>
        <v>Feurer and Vinatier 2018, arXiv:1807.09700 [cs] (AD7WLXMF)</v>
      </c>
      <c r="C10" s="56" t="s">
        <v>3411</v>
      </c>
      <c r="D10" s="56" t="s">
        <v>3412</v>
      </c>
      <c r="E10" s="131" t="s">
        <v>3404</v>
      </c>
      <c r="F10" s="56">
        <v>20</v>
      </c>
      <c r="G10" s="113">
        <v>20</v>
      </c>
      <c r="H10" s="125">
        <f t="shared" ref="H10:H13" si="0">AVERAGE(F10,F10,G10)</f>
        <v>20</v>
      </c>
      <c r="I10" s="113" t="s">
        <v>3413</v>
      </c>
      <c r="J10" s="130">
        <v>105</v>
      </c>
      <c r="K10" s="86" t="s">
        <v>34</v>
      </c>
      <c r="L10" s="113" t="s">
        <v>34</v>
      </c>
      <c r="M10" s="116" t="s">
        <v>34</v>
      </c>
      <c r="N10" s="86" t="s">
        <v>34</v>
      </c>
      <c r="O10" s="86" t="s">
        <v>34</v>
      </c>
      <c r="P10" s="86" t="s">
        <v>34</v>
      </c>
      <c r="Q10" s="117" t="s">
        <v>34</v>
      </c>
      <c r="R10" s="46" t="s">
        <v>3414</v>
      </c>
      <c r="S10" s="118" t="s">
        <v>3415</v>
      </c>
      <c r="T10" s="119">
        <v>0.5</v>
      </c>
      <c r="U10" s="119">
        <v>0.3</v>
      </c>
      <c r="V10" s="120">
        <v>0.43333333299999999</v>
      </c>
      <c r="W10" s="56">
        <v>2.1</v>
      </c>
      <c r="X10" s="56">
        <v>2.1</v>
      </c>
      <c r="Y10" s="121">
        <v>2.1</v>
      </c>
      <c r="Z10" s="46" t="s">
        <v>3416</v>
      </c>
      <c r="AA10" s="56" t="s">
        <v>34</v>
      </c>
      <c r="AB10" s="58" t="str">
        <f t="array" ref="AB10">INDEX(publications!$A$1:$A$319, MATCH($B10, publications!$B$1:$B$319, 0))</f>
        <v>Melanie</v>
      </c>
      <c r="AC10" s="6" t="s">
        <v>3417</v>
      </c>
    </row>
    <row r="11" spans="1:29" ht="15" customHeight="1">
      <c r="A11" s="5" t="s">
        <v>2795</v>
      </c>
      <c r="B11" s="91" t="str">
        <f>VLOOKUP($A11,datasets!$A:$B,2,0)</f>
        <v>Feurer and Vinatier 2018, arXiv:1807.09700 [cs] (AD7WLXMF)</v>
      </c>
      <c r="C11" s="56" t="s">
        <v>3411</v>
      </c>
      <c r="D11" s="56" t="s">
        <v>3412</v>
      </c>
      <c r="E11" s="131" t="s">
        <v>3404</v>
      </c>
      <c r="F11" s="56">
        <v>20</v>
      </c>
      <c r="G11" s="113">
        <v>20</v>
      </c>
      <c r="H11" s="125">
        <f t="shared" si="0"/>
        <v>20</v>
      </c>
      <c r="I11" s="113" t="s">
        <v>3413</v>
      </c>
      <c r="J11" s="130">
        <v>105</v>
      </c>
      <c r="K11" s="86" t="s">
        <v>34</v>
      </c>
      <c r="L11" s="113" t="s">
        <v>34</v>
      </c>
      <c r="M11" s="116" t="s">
        <v>34</v>
      </c>
      <c r="N11" s="86" t="s">
        <v>34</v>
      </c>
      <c r="O11" s="86" t="s">
        <v>34</v>
      </c>
      <c r="P11" s="86" t="s">
        <v>34</v>
      </c>
      <c r="Q11" s="117" t="s">
        <v>34</v>
      </c>
      <c r="R11" s="46" t="s">
        <v>3414</v>
      </c>
      <c r="S11" s="118" t="s">
        <v>3415</v>
      </c>
      <c r="T11" s="119">
        <v>0.5</v>
      </c>
      <c r="U11" s="119">
        <v>0.3</v>
      </c>
      <c r="V11" s="120">
        <v>0.43333333299999999</v>
      </c>
      <c r="W11" s="56">
        <v>2.1</v>
      </c>
      <c r="X11" s="56">
        <v>2.1</v>
      </c>
      <c r="Y11" s="121">
        <v>2.1</v>
      </c>
      <c r="Z11" s="46" t="s">
        <v>3416</v>
      </c>
      <c r="AA11" s="56" t="s">
        <v>34</v>
      </c>
      <c r="AB11" s="58" t="str">
        <f t="array" ref="AB11">INDEX(publications!$A$1:$A$319, MATCH($B11, publications!$B$1:$B$319, 0))</f>
        <v>Melanie</v>
      </c>
      <c r="AC11" s="6" t="s">
        <v>3417</v>
      </c>
    </row>
    <row r="12" spans="1:29" ht="15" customHeight="1">
      <c r="A12" s="5" t="s">
        <v>2796</v>
      </c>
      <c r="B12" s="91" t="str">
        <f>VLOOKUP($A12,datasets!$A:$B,2,0)</f>
        <v>Feurer and Vinatier 2018, arXiv:1807.09700 [cs] (AD7WLXMF)</v>
      </c>
      <c r="C12" s="56" t="s">
        <v>3411</v>
      </c>
      <c r="D12" s="56" t="s">
        <v>3412</v>
      </c>
      <c r="E12" s="131" t="s">
        <v>3404</v>
      </c>
      <c r="F12" s="56">
        <v>20</v>
      </c>
      <c r="G12" s="113">
        <v>20</v>
      </c>
      <c r="H12" s="125">
        <f t="shared" si="0"/>
        <v>20</v>
      </c>
      <c r="I12" s="113" t="s">
        <v>3413</v>
      </c>
      <c r="J12" s="130">
        <v>105</v>
      </c>
      <c r="K12" s="86" t="s">
        <v>34</v>
      </c>
      <c r="L12" s="113" t="s">
        <v>34</v>
      </c>
      <c r="M12" s="116" t="s">
        <v>34</v>
      </c>
      <c r="N12" s="86" t="s">
        <v>34</v>
      </c>
      <c r="O12" s="86" t="s">
        <v>34</v>
      </c>
      <c r="P12" s="86" t="s">
        <v>34</v>
      </c>
      <c r="Q12" s="117" t="s">
        <v>34</v>
      </c>
      <c r="R12" s="46" t="s">
        <v>3414</v>
      </c>
      <c r="S12" s="118" t="s">
        <v>3415</v>
      </c>
      <c r="T12" s="119">
        <v>0.5</v>
      </c>
      <c r="U12" s="119">
        <v>0.3</v>
      </c>
      <c r="V12" s="120">
        <v>0.43333333299999999</v>
      </c>
      <c r="W12" s="56">
        <v>2.1</v>
      </c>
      <c r="X12" s="56">
        <v>2.1</v>
      </c>
      <c r="Y12" s="121">
        <v>2.1</v>
      </c>
      <c r="Z12" s="46" t="s">
        <v>3416</v>
      </c>
      <c r="AA12" s="56" t="s">
        <v>34</v>
      </c>
      <c r="AB12" s="58" t="str">
        <f t="array" ref="AB12">INDEX(publications!$A$1:$A$319, MATCH($B12, publications!$B$1:$B$319, 0))</f>
        <v>Melanie</v>
      </c>
      <c r="AC12" s="6" t="s">
        <v>3417</v>
      </c>
    </row>
    <row r="13" spans="1:29" ht="15" customHeight="1">
      <c r="A13" s="5" t="s">
        <v>2797</v>
      </c>
      <c r="B13" s="91" t="str">
        <f>VLOOKUP($A13,datasets!$A:$B,2,0)</f>
        <v>Feurer and Vinatier 2018, arXiv:1807.09700 [cs] (AD7WLXMF)</v>
      </c>
      <c r="C13" s="56" t="s">
        <v>3411</v>
      </c>
      <c r="D13" s="56" t="s">
        <v>3412</v>
      </c>
      <c r="E13" s="131" t="s">
        <v>3404</v>
      </c>
      <c r="F13" s="56">
        <v>20</v>
      </c>
      <c r="G13" s="113">
        <v>20</v>
      </c>
      <c r="H13" s="125">
        <f t="shared" si="0"/>
        <v>20</v>
      </c>
      <c r="I13" s="113" t="s">
        <v>3413</v>
      </c>
      <c r="J13" s="130">
        <v>105</v>
      </c>
      <c r="K13" s="86" t="s">
        <v>34</v>
      </c>
      <c r="L13" s="113" t="s">
        <v>34</v>
      </c>
      <c r="M13" s="116" t="s">
        <v>34</v>
      </c>
      <c r="N13" s="86" t="s">
        <v>34</v>
      </c>
      <c r="O13" s="86" t="s">
        <v>34</v>
      </c>
      <c r="P13" s="86" t="s">
        <v>34</v>
      </c>
      <c r="Q13" s="117" t="s">
        <v>34</v>
      </c>
      <c r="R13" s="46" t="s">
        <v>3414</v>
      </c>
      <c r="S13" s="118" t="s">
        <v>3415</v>
      </c>
      <c r="T13" s="119">
        <v>0.5</v>
      </c>
      <c r="U13" s="119">
        <v>0.3</v>
      </c>
      <c r="V13" s="120">
        <v>0.43333333299999999</v>
      </c>
      <c r="W13" s="56">
        <v>2.1</v>
      </c>
      <c r="X13" s="56">
        <v>2.1</v>
      </c>
      <c r="Y13" s="121">
        <v>2.1</v>
      </c>
      <c r="Z13" s="46" t="s">
        <v>3416</v>
      </c>
      <c r="AA13" s="56" t="s">
        <v>34</v>
      </c>
      <c r="AB13" s="58" t="str">
        <f t="array" ref="AB13">INDEX(publications!$A$1:$A$319, MATCH($B13, publications!$B$1:$B$319, 0))</f>
        <v>Melanie</v>
      </c>
      <c r="AC13" s="6" t="s">
        <v>3417</v>
      </c>
    </row>
    <row r="14" spans="1:29" ht="15" customHeight="1">
      <c r="A14" s="5" t="s">
        <v>2699</v>
      </c>
      <c r="B14" s="91" t="str">
        <f>VLOOKUP($A14,datasets!$A:$B,2,0)</f>
        <v>Geyman et al. 2022, Nature (PXC5ENIG)</v>
      </c>
      <c r="C14" s="56" t="s">
        <v>3411</v>
      </c>
      <c r="D14" s="86" t="s">
        <v>3412</v>
      </c>
      <c r="E14" s="131" t="s">
        <v>3404</v>
      </c>
      <c r="F14" s="86" t="s">
        <v>34</v>
      </c>
      <c r="G14" s="113" t="s">
        <v>34</v>
      </c>
      <c r="H14" s="114" t="s">
        <v>34</v>
      </c>
      <c r="I14" s="113" t="s">
        <v>3418</v>
      </c>
      <c r="J14" s="130">
        <v>4784</v>
      </c>
      <c r="K14" s="86" t="s">
        <v>34</v>
      </c>
      <c r="L14" s="113" t="s">
        <v>34</v>
      </c>
      <c r="M14" s="116" t="s">
        <v>34</v>
      </c>
      <c r="N14" s="86" t="s">
        <v>34</v>
      </c>
      <c r="O14" s="86" t="s">
        <v>34</v>
      </c>
      <c r="P14" s="86" t="s">
        <v>34</v>
      </c>
      <c r="Q14" s="117" t="s">
        <v>34</v>
      </c>
      <c r="R14" s="46" t="s">
        <v>3419</v>
      </c>
      <c r="S14" s="133" t="s">
        <v>3412</v>
      </c>
      <c r="T14" s="134" t="s">
        <v>34</v>
      </c>
      <c r="U14" s="126" t="s">
        <v>34</v>
      </c>
      <c r="V14" s="120" t="s">
        <v>34</v>
      </c>
      <c r="W14" s="56">
        <v>5.4</v>
      </c>
      <c r="X14" s="56">
        <v>5.4</v>
      </c>
      <c r="Y14" s="121">
        <v>5.4</v>
      </c>
      <c r="Z14" s="46" t="s">
        <v>3408</v>
      </c>
      <c r="AA14" s="56" t="s">
        <v>3420</v>
      </c>
      <c r="AB14" s="58" t="str">
        <f t="array" ref="AB14">INDEX(publications!$A$1:$A$319, MATCH($B14, publications!$B$1:$B$319, 0))</f>
        <v>Luc</v>
      </c>
      <c r="AC14" s="56" t="s">
        <v>3421</v>
      </c>
    </row>
    <row r="15" spans="1:29" ht="15" customHeight="1">
      <c r="A15" s="5" t="s">
        <v>2709</v>
      </c>
      <c r="B15" s="91" t="str">
        <f>VLOOKUP($A15,datasets!$A:$B,2,0)</f>
        <v>Holmlund 2021, Journal of Glaciology (AYRB3XCS)</v>
      </c>
      <c r="C15" s="56" t="s">
        <v>3422</v>
      </c>
      <c r="D15" s="56" t="s">
        <v>3412</v>
      </c>
      <c r="E15" s="131" t="s">
        <v>3404</v>
      </c>
      <c r="F15" s="56">
        <v>1.6</v>
      </c>
      <c r="G15" s="113" t="s">
        <v>3423</v>
      </c>
      <c r="H15" s="125">
        <f t="shared" ref="H15:H19" si="1">AVERAGE(F15,F15,G15)</f>
        <v>1.6</v>
      </c>
      <c r="I15" s="113" t="s">
        <v>3424</v>
      </c>
      <c r="J15" s="130">
        <v>8</v>
      </c>
      <c r="K15" s="86" t="s">
        <v>34</v>
      </c>
      <c r="L15" s="113" t="s">
        <v>34</v>
      </c>
      <c r="M15" s="116" t="s">
        <v>34</v>
      </c>
      <c r="N15" s="86" t="s">
        <v>34</v>
      </c>
      <c r="O15" s="86" t="s">
        <v>34</v>
      </c>
      <c r="P15" s="86" t="s">
        <v>34</v>
      </c>
      <c r="Q15" s="117" t="s">
        <v>34</v>
      </c>
      <c r="R15" s="46" t="s">
        <v>2659</v>
      </c>
      <c r="S15" s="118" t="s">
        <v>2659</v>
      </c>
      <c r="T15" s="119">
        <v>1.6</v>
      </c>
      <c r="U15" s="126">
        <v>10.8</v>
      </c>
      <c r="V15" s="127">
        <v>4.6666666670000003</v>
      </c>
      <c r="W15" s="86" t="s">
        <v>34</v>
      </c>
      <c r="X15" s="56" t="s">
        <v>34</v>
      </c>
      <c r="Y15" s="128" t="s">
        <v>34</v>
      </c>
      <c r="Z15" s="86" t="s">
        <v>34</v>
      </c>
      <c r="AA15" s="56" t="s">
        <v>3425</v>
      </c>
      <c r="AB15" s="58" t="str">
        <f t="array" ref="AB15">INDEX(publications!$A$1:$A$319, MATCH($B15, publications!$B$1:$B$319, 0))</f>
        <v>Livia</v>
      </c>
      <c r="AC15" s="6" t="s">
        <v>34</v>
      </c>
    </row>
    <row r="16" spans="1:29" ht="15" customHeight="1">
      <c r="A16" s="5" t="s">
        <v>2702</v>
      </c>
      <c r="B16" s="91" t="str">
        <f>VLOOKUP($A16,datasets!$A:$B,2,0)</f>
        <v>Holmlund 2021, Journal of Glaciology (AYRB3XCS)</v>
      </c>
      <c r="C16" s="56" t="s">
        <v>3422</v>
      </c>
      <c r="D16" s="56" t="s">
        <v>3412</v>
      </c>
      <c r="E16" s="131" t="s">
        <v>3404</v>
      </c>
      <c r="F16" s="56">
        <v>4.5</v>
      </c>
      <c r="G16" s="113" t="s">
        <v>3426</v>
      </c>
      <c r="H16" s="125">
        <f t="shared" si="1"/>
        <v>4.5</v>
      </c>
      <c r="I16" s="113" t="s">
        <v>3427</v>
      </c>
      <c r="J16" s="130">
        <v>9</v>
      </c>
      <c r="K16" s="86" t="s">
        <v>34</v>
      </c>
      <c r="L16" s="113" t="s">
        <v>34</v>
      </c>
      <c r="M16" s="116" t="s">
        <v>34</v>
      </c>
      <c r="N16" s="86" t="s">
        <v>34</v>
      </c>
      <c r="O16" s="86" t="s">
        <v>34</v>
      </c>
      <c r="P16" s="86" t="s">
        <v>34</v>
      </c>
      <c r="Q16" s="117" t="s">
        <v>34</v>
      </c>
      <c r="R16" s="46" t="s">
        <v>2659</v>
      </c>
      <c r="S16" s="118" t="s">
        <v>2659</v>
      </c>
      <c r="T16" s="119">
        <v>4.5</v>
      </c>
      <c r="U16" s="126">
        <v>1.5</v>
      </c>
      <c r="V16" s="127">
        <v>3.5</v>
      </c>
      <c r="W16" s="86" t="s">
        <v>34</v>
      </c>
      <c r="X16" s="56" t="s">
        <v>34</v>
      </c>
      <c r="Y16" s="128" t="s">
        <v>34</v>
      </c>
      <c r="Z16" s="86" t="s">
        <v>34</v>
      </c>
      <c r="AA16" s="56" t="s">
        <v>34</v>
      </c>
      <c r="AB16" s="58" t="str">
        <f t="array" ref="AB16">INDEX(publications!$A$1:$A$319, MATCH($B16, publications!$B$1:$B$319, 0))</f>
        <v>Livia</v>
      </c>
      <c r="AC16" s="6" t="s">
        <v>34</v>
      </c>
    </row>
    <row r="17" spans="1:29" ht="15" customHeight="1">
      <c r="A17" s="5" t="s">
        <v>2708</v>
      </c>
      <c r="B17" s="91" t="str">
        <f>VLOOKUP($A17,datasets!$A:$B,2,0)</f>
        <v>Holmlund 2021, Journal of Glaciology (AYRB3XCS)</v>
      </c>
      <c r="C17" s="56" t="s">
        <v>3422</v>
      </c>
      <c r="D17" s="56" t="s">
        <v>3412</v>
      </c>
      <c r="E17" s="131" t="s">
        <v>3404</v>
      </c>
      <c r="F17" s="56">
        <v>1</v>
      </c>
      <c r="G17" s="113" t="s">
        <v>3428</v>
      </c>
      <c r="H17" s="125">
        <f t="shared" si="1"/>
        <v>1</v>
      </c>
      <c r="I17" s="113" t="s">
        <v>3410</v>
      </c>
      <c r="J17" s="130">
        <v>13</v>
      </c>
      <c r="K17" s="86" t="s">
        <v>34</v>
      </c>
      <c r="L17" s="113" t="s">
        <v>34</v>
      </c>
      <c r="M17" s="116" t="s">
        <v>34</v>
      </c>
      <c r="N17" s="86" t="s">
        <v>34</v>
      </c>
      <c r="O17" s="86" t="s">
        <v>34</v>
      </c>
      <c r="P17" s="86" t="s">
        <v>34</v>
      </c>
      <c r="Q17" s="117" t="s">
        <v>34</v>
      </c>
      <c r="R17" s="46" t="s">
        <v>2659</v>
      </c>
      <c r="S17" s="118" t="s">
        <v>2659</v>
      </c>
      <c r="T17" s="119">
        <v>1</v>
      </c>
      <c r="U17" s="126">
        <v>10.5</v>
      </c>
      <c r="V17" s="127">
        <v>4.1666666670000003</v>
      </c>
      <c r="W17" s="86" t="s">
        <v>34</v>
      </c>
      <c r="X17" s="56" t="s">
        <v>34</v>
      </c>
      <c r="Y17" s="128" t="s">
        <v>34</v>
      </c>
      <c r="Z17" s="86" t="s">
        <v>34</v>
      </c>
      <c r="AA17" s="56" t="s">
        <v>3425</v>
      </c>
      <c r="AB17" s="58" t="str">
        <f t="array" ref="AB17">INDEX(publications!$A$1:$A$319, MATCH($B17, publications!$B$1:$B$319, 0))</f>
        <v>Livia</v>
      </c>
      <c r="AC17" s="6" t="s">
        <v>34</v>
      </c>
    </row>
    <row r="18" spans="1:29" ht="15" customHeight="1">
      <c r="A18" s="5" t="s">
        <v>2706</v>
      </c>
      <c r="B18" s="91" t="str">
        <f>VLOOKUP($A18,datasets!$A:$B,2,0)</f>
        <v>Holmlund 2021, Journal of Glaciology (AYRB3XCS)</v>
      </c>
      <c r="C18" s="56" t="s">
        <v>3422</v>
      </c>
      <c r="D18" s="56" t="s">
        <v>3412</v>
      </c>
      <c r="E18" s="131" t="s">
        <v>3404</v>
      </c>
      <c r="F18" s="56">
        <v>3.5</v>
      </c>
      <c r="G18" s="113" t="s">
        <v>3429</v>
      </c>
      <c r="H18" s="125">
        <f t="shared" si="1"/>
        <v>3.5</v>
      </c>
      <c r="I18" s="113" t="s">
        <v>3430</v>
      </c>
      <c r="J18" s="130">
        <v>53</v>
      </c>
      <c r="K18" s="86" t="s">
        <v>34</v>
      </c>
      <c r="L18" s="113" t="s">
        <v>34</v>
      </c>
      <c r="M18" s="116" t="s">
        <v>34</v>
      </c>
      <c r="N18" s="86" t="s">
        <v>34</v>
      </c>
      <c r="O18" s="86" t="s">
        <v>34</v>
      </c>
      <c r="P18" s="86" t="s">
        <v>34</v>
      </c>
      <c r="Q18" s="117" t="s">
        <v>34</v>
      </c>
      <c r="R18" s="46" t="s">
        <v>2659</v>
      </c>
      <c r="S18" s="118" t="s">
        <v>2659</v>
      </c>
      <c r="T18" s="119">
        <v>3.5</v>
      </c>
      <c r="U18" s="126">
        <v>1.8</v>
      </c>
      <c r="V18" s="127">
        <v>2.9333333330000002</v>
      </c>
      <c r="W18" s="86" t="s">
        <v>34</v>
      </c>
      <c r="X18" s="56" t="s">
        <v>34</v>
      </c>
      <c r="Y18" s="128" t="s">
        <v>34</v>
      </c>
      <c r="Z18" s="86" t="s">
        <v>34</v>
      </c>
      <c r="AA18" s="56" t="s">
        <v>3425</v>
      </c>
      <c r="AB18" s="58" t="str">
        <f t="array" ref="AB18">INDEX(publications!$A$1:$A$319, MATCH($B18, publications!$B$1:$B$319, 0))</f>
        <v>Livia</v>
      </c>
      <c r="AC18" s="6" t="s">
        <v>34</v>
      </c>
    </row>
    <row r="19" spans="1:29" ht="15" customHeight="1">
      <c r="A19" s="5" t="s">
        <v>2901</v>
      </c>
      <c r="B19" s="91" t="str">
        <f>VLOOKUP($A19,datasets!$A:$B,2,0)</f>
        <v>Holmlund and Holmlund 2019, Geografiska Annaler: Series A, Physical Geography (LYMM9UQZ)</v>
      </c>
      <c r="C19" s="56" t="s">
        <v>3422</v>
      </c>
      <c r="D19" s="56" t="s">
        <v>3412</v>
      </c>
      <c r="E19" s="131" t="s">
        <v>3404</v>
      </c>
      <c r="F19" s="56">
        <v>0.5</v>
      </c>
      <c r="G19" s="113">
        <v>0.5</v>
      </c>
      <c r="H19" s="125">
        <f t="shared" si="1"/>
        <v>0.5</v>
      </c>
      <c r="I19" s="113" t="s">
        <v>3431</v>
      </c>
      <c r="J19" s="115">
        <v>12</v>
      </c>
      <c r="K19" s="56">
        <v>3.28</v>
      </c>
      <c r="L19" s="56">
        <v>2.0699999999999998</v>
      </c>
      <c r="M19" s="116">
        <v>2.88</v>
      </c>
      <c r="N19" s="86" t="s">
        <v>34</v>
      </c>
      <c r="O19" s="86" t="s">
        <v>34</v>
      </c>
      <c r="P19" s="86" t="s">
        <v>34</v>
      </c>
      <c r="Q19" s="117" t="s">
        <v>34</v>
      </c>
      <c r="R19" s="46" t="s">
        <v>3432</v>
      </c>
      <c r="S19" s="118" t="s">
        <v>3415</v>
      </c>
      <c r="T19" s="119">
        <v>0.05</v>
      </c>
      <c r="U19" s="126">
        <v>0.25</v>
      </c>
      <c r="V19" s="127">
        <v>0.116666667</v>
      </c>
      <c r="W19" s="86" t="s">
        <v>34</v>
      </c>
      <c r="X19" s="56" t="s">
        <v>34</v>
      </c>
      <c r="Y19" s="128" t="s">
        <v>34</v>
      </c>
      <c r="Z19" s="86" t="s">
        <v>34</v>
      </c>
      <c r="AA19" s="86" t="s">
        <v>34</v>
      </c>
      <c r="AB19" s="58" t="str">
        <f t="array" ref="AB19">INDEX(publications!$A$1:$A$319, MATCH($B19, publications!$B$1:$B$319, 0))</f>
        <v>Livia</v>
      </c>
      <c r="AC19" s="6" t="s">
        <v>34</v>
      </c>
    </row>
    <row r="20" spans="1:29" ht="15" customHeight="1">
      <c r="A20" s="5" t="s">
        <v>2918</v>
      </c>
      <c r="B20" s="91" t="str">
        <f>VLOOKUP($A20,datasets!$A:$B,2,0)</f>
        <v>Lacroix et al. 2020, Nature Geoscience (K6I8E5QJ)</v>
      </c>
      <c r="C20" s="56" t="s">
        <v>3433</v>
      </c>
      <c r="D20" s="86" t="s">
        <v>3412</v>
      </c>
      <c r="E20" s="131" t="s">
        <v>3404</v>
      </c>
      <c r="F20" s="86" t="s">
        <v>34</v>
      </c>
      <c r="G20" s="113" t="s">
        <v>34</v>
      </c>
      <c r="H20" s="114" t="s">
        <v>34</v>
      </c>
      <c r="I20" s="86" t="s">
        <v>34</v>
      </c>
      <c r="J20" s="130" t="s">
        <v>34</v>
      </c>
      <c r="K20" s="86" t="s">
        <v>34</v>
      </c>
      <c r="L20" s="113" t="s">
        <v>34</v>
      </c>
      <c r="M20" s="116" t="s">
        <v>34</v>
      </c>
      <c r="N20" s="86" t="s">
        <v>34</v>
      </c>
      <c r="O20" s="86" t="s">
        <v>34</v>
      </c>
      <c r="P20" s="86" t="s">
        <v>34</v>
      </c>
      <c r="Q20" s="117" t="s">
        <v>34</v>
      </c>
      <c r="R20" s="86" t="s">
        <v>34</v>
      </c>
      <c r="S20" s="117" t="s">
        <v>34</v>
      </c>
      <c r="T20" s="126" t="s">
        <v>34</v>
      </c>
      <c r="U20" s="126" t="s">
        <v>34</v>
      </c>
      <c r="V20" s="127" t="s">
        <v>34</v>
      </c>
      <c r="W20" s="86" t="s">
        <v>34</v>
      </c>
      <c r="X20" s="56" t="s">
        <v>34</v>
      </c>
      <c r="Y20" s="128" t="s">
        <v>34</v>
      </c>
      <c r="Z20" s="86" t="s">
        <v>34</v>
      </c>
      <c r="AA20" s="56" t="s">
        <v>3434</v>
      </c>
      <c r="AB20" s="58" t="str">
        <f t="array" ref="AB20">INDEX(publications!$A$1:$A$319, MATCH($B20, publications!$B$1:$B$319, 0))</f>
        <v>Melanie</v>
      </c>
      <c r="AC20" s="6" t="s">
        <v>34</v>
      </c>
    </row>
    <row r="21" spans="1:29" ht="15" customHeight="1">
      <c r="A21" s="5" t="s">
        <v>2943</v>
      </c>
      <c r="B21" s="91" t="str">
        <f>VLOOKUP($A21,datasets!$A:$B,2,0)</f>
        <v>Lu et al. 2021, Remote Sensing of Environment (5W2H2P54)</v>
      </c>
      <c r="C21" s="56" t="s">
        <v>3435</v>
      </c>
      <c r="D21" s="86" t="s">
        <v>3412</v>
      </c>
      <c r="E21" s="131" t="s">
        <v>3404</v>
      </c>
      <c r="F21" s="86" t="s">
        <v>34</v>
      </c>
      <c r="G21" s="113" t="s">
        <v>34</v>
      </c>
      <c r="H21" s="125" t="s">
        <v>34</v>
      </c>
      <c r="I21" s="113" t="s">
        <v>3436</v>
      </c>
      <c r="J21" s="130">
        <v>219</v>
      </c>
      <c r="K21" s="86" t="s">
        <v>34</v>
      </c>
      <c r="L21" s="113" t="s">
        <v>34</v>
      </c>
      <c r="M21" s="116" t="s">
        <v>34</v>
      </c>
      <c r="N21" s="86" t="s">
        <v>34</v>
      </c>
      <c r="O21" s="86" t="s">
        <v>34</v>
      </c>
      <c r="P21" s="86" t="s">
        <v>34</v>
      </c>
      <c r="Q21" s="118" t="s">
        <v>34</v>
      </c>
      <c r="R21" s="46" t="s">
        <v>3437</v>
      </c>
      <c r="S21" s="117" t="s">
        <v>3438</v>
      </c>
      <c r="T21" s="126" t="s">
        <v>34</v>
      </c>
      <c r="U21" s="126" t="s">
        <v>34</v>
      </c>
      <c r="V21" s="127" t="s">
        <v>34</v>
      </c>
      <c r="W21" s="86" t="s">
        <v>34</v>
      </c>
      <c r="X21" s="56" t="s">
        <v>34</v>
      </c>
      <c r="Y21" s="128" t="s">
        <v>34</v>
      </c>
      <c r="Z21" s="86" t="s">
        <v>34</v>
      </c>
      <c r="AA21" s="56" t="s">
        <v>34</v>
      </c>
      <c r="AB21" s="58" t="str">
        <f t="array" ref="AB21">INDEX(publications!$A$1:$A$319, MATCH($B21, publications!$B$1:$B$319, 0))</f>
        <v>Bob</v>
      </c>
      <c r="AC21" s="6" t="s">
        <v>34</v>
      </c>
    </row>
    <row r="22" spans="1:29" ht="15" customHeight="1">
      <c r="A22" s="5" t="s">
        <v>3287</v>
      </c>
      <c r="B22" s="91" t="str">
        <f>VLOOKUP($A22,datasets!$A:$B,2,0)</f>
        <v>Ma et al. 2020, Journal of the Indian Society of Remote Sensing (3R65I8XW)</v>
      </c>
      <c r="C22" s="56" t="s">
        <v>3439</v>
      </c>
      <c r="D22" s="56" t="s">
        <v>3412</v>
      </c>
      <c r="E22" s="131" t="s">
        <v>3404</v>
      </c>
      <c r="F22" s="56">
        <v>0.5</v>
      </c>
      <c r="G22" s="113" t="s">
        <v>3440</v>
      </c>
      <c r="H22" s="125">
        <f t="shared" ref="H22:H31" si="2">AVERAGE(F22,F22,G22)</f>
        <v>0.5</v>
      </c>
      <c r="I22" s="113" t="s">
        <v>3441</v>
      </c>
      <c r="J22" s="130">
        <v>10</v>
      </c>
      <c r="K22" s="86" t="s">
        <v>34</v>
      </c>
      <c r="L22" s="113" t="s">
        <v>34</v>
      </c>
      <c r="M22" s="116" t="s">
        <v>34</v>
      </c>
      <c r="N22" s="86">
        <v>24</v>
      </c>
      <c r="O22" s="86" t="s">
        <v>34</v>
      </c>
      <c r="P22" s="86" t="s">
        <v>34</v>
      </c>
      <c r="Q22" s="117" t="s">
        <v>34</v>
      </c>
      <c r="R22" s="86" t="s">
        <v>34</v>
      </c>
      <c r="S22" s="117" t="s">
        <v>34</v>
      </c>
      <c r="T22" s="126" t="s">
        <v>34</v>
      </c>
      <c r="U22" s="126" t="s">
        <v>34</v>
      </c>
      <c r="V22" s="127" t="s">
        <v>34</v>
      </c>
      <c r="W22" s="86" t="s">
        <v>34</v>
      </c>
      <c r="X22" s="56" t="s">
        <v>34</v>
      </c>
      <c r="Y22" s="121" t="s">
        <v>34</v>
      </c>
      <c r="Z22" s="46" t="s">
        <v>3442</v>
      </c>
      <c r="AA22" s="56" t="s">
        <v>34</v>
      </c>
      <c r="AB22" s="58" t="str">
        <f t="array" ref="AB22">INDEX(publications!$A$1:$A$319, MATCH($B22, publications!$B$1:$B$319, 0))</f>
        <v>Livia</v>
      </c>
      <c r="AC22" s="6" t="s">
        <v>34</v>
      </c>
    </row>
    <row r="23" spans="1:29" ht="15" customHeight="1">
      <c r="A23" s="5" t="s">
        <v>3341</v>
      </c>
      <c r="B23" s="91" t="str">
        <f>VLOOKUP($A23,datasets!$A:$B,2,0)</f>
        <v>Nurminen et al. 2015, Remote Sensing (ZVQJ9Z46)</v>
      </c>
      <c r="C23" s="56" t="s">
        <v>3411</v>
      </c>
      <c r="D23" s="56" t="s">
        <v>3443</v>
      </c>
      <c r="E23" s="131" t="s">
        <v>3404</v>
      </c>
      <c r="F23" s="56">
        <v>2</v>
      </c>
      <c r="G23" s="113">
        <v>2</v>
      </c>
      <c r="H23" s="125">
        <f t="shared" si="2"/>
        <v>2</v>
      </c>
      <c r="I23" s="113" t="s">
        <v>3444</v>
      </c>
      <c r="J23" s="115">
        <v>40</v>
      </c>
      <c r="K23" s="56">
        <v>0.55000000000000004</v>
      </c>
      <c r="L23" s="56">
        <v>0.5</v>
      </c>
      <c r="M23" s="116">
        <v>0.53</v>
      </c>
      <c r="N23" s="113" t="s">
        <v>34</v>
      </c>
      <c r="O23" s="113" t="s">
        <v>34</v>
      </c>
      <c r="P23" s="86" t="s">
        <v>34</v>
      </c>
      <c r="Q23" s="117" t="s">
        <v>34</v>
      </c>
      <c r="R23" s="46" t="s">
        <v>3445</v>
      </c>
      <c r="S23" s="114" t="s">
        <v>3415</v>
      </c>
      <c r="T23" s="126" t="s">
        <v>34</v>
      </c>
      <c r="U23" s="126" t="s">
        <v>34</v>
      </c>
      <c r="V23" s="120" t="s">
        <v>34</v>
      </c>
      <c r="W23" s="56">
        <v>0.61</v>
      </c>
      <c r="X23" s="113">
        <v>0.61</v>
      </c>
      <c r="Y23" s="128" t="s">
        <v>3446</v>
      </c>
      <c r="Z23" s="113" t="s">
        <v>34</v>
      </c>
      <c r="AA23" s="113" t="s">
        <v>34</v>
      </c>
      <c r="AB23" s="58" t="str">
        <f t="array" ref="AB23">INDEX(publications!$A$1:$A$319, MATCH($B23, publications!$B$1:$B$319, 0))</f>
        <v>Livia</v>
      </c>
      <c r="AC23" s="6" t="s">
        <v>34</v>
      </c>
    </row>
    <row r="24" spans="1:29" ht="15" customHeight="1">
      <c r="A24" s="5" t="s">
        <v>3340</v>
      </c>
      <c r="B24" s="91" t="str">
        <f>VLOOKUP($A24,datasets!$A:$B,2,0)</f>
        <v>Nurminen et al. 2015, Remote Sensing (ZVQJ9Z46)</v>
      </c>
      <c r="C24" s="56" t="s">
        <v>3411</v>
      </c>
      <c r="D24" s="56" t="s">
        <v>3443</v>
      </c>
      <c r="E24" s="131" t="s">
        <v>3404</v>
      </c>
      <c r="F24" s="56">
        <v>2</v>
      </c>
      <c r="G24" s="113">
        <v>2</v>
      </c>
      <c r="H24" s="125">
        <f t="shared" si="2"/>
        <v>2</v>
      </c>
      <c r="I24" s="113" t="s">
        <v>3447</v>
      </c>
      <c r="J24" s="115">
        <v>45</v>
      </c>
      <c r="K24" s="56">
        <v>0.55000000000000004</v>
      </c>
      <c r="L24" s="56">
        <v>0.6</v>
      </c>
      <c r="M24" s="116">
        <v>0.56999999999999995</v>
      </c>
      <c r="N24" s="113" t="s">
        <v>34</v>
      </c>
      <c r="O24" s="113" t="s">
        <v>34</v>
      </c>
      <c r="P24" s="86" t="s">
        <v>34</v>
      </c>
      <c r="Q24" s="117" t="s">
        <v>34</v>
      </c>
      <c r="R24" s="46" t="s">
        <v>3445</v>
      </c>
      <c r="S24" s="114" t="s">
        <v>3415</v>
      </c>
      <c r="T24" s="126" t="s">
        <v>34</v>
      </c>
      <c r="U24" s="126" t="s">
        <v>34</v>
      </c>
      <c r="V24" s="120" t="s">
        <v>34</v>
      </c>
      <c r="W24" s="56">
        <v>8.44</v>
      </c>
      <c r="X24" s="113">
        <v>8.44</v>
      </c>
      <c r="Y24" s="128" t="s">
        <v>3448</v>
      </c>
      <c r="Z24" s="113" t="s">
        <v>34</v>
      </c>
      <c r="AA24" s="113" t="s">
        <v>34</v>
      </c>
      <c r="AB24" s="58" t="str">
        <f t="array" ref="AB24">INDEX(publications!$A$1:$A$319, MATCH($B24, publications!$B$1:$B$319, 0))</f>
        <v>Livia</v>
      </c>
      <c r="AC24" s="6" t="s">
        <v>34</v>
      </c>
    </row>
    <row r="25" spans="1:29" ht="15" customHeight="1">
      <c r="A25" s="5" t="s">
        <v>3338</v>
      </c>
      <c r="B25" s="91" t="str">
        <f>VLOOKUP($A25,datasets!$A:$B,2,0)</f>
        <v>Nurminen et al. 2015, Remote Sensing (ZVQJ9Z46)</v>
      </c>
      <c r="C25" s="56" t="s">
        <v>3411</v>
      </c>
      <c r="D25" s="56" t="s">
        <v>3443</v>
      </c>
      <c r="E25" s="131" t="s">
        <v>3404</v>
      </c>
      <c r="F25" s="56">
        <v>2</v>
      </c>
      <c r="G25" s="113">
        <v>2</v>
      </c>
      <c r="H25" s="125">
        <f t="shared" si="2"/>
        <v>2</v>
      </c>
      <c r="I25" s="113" t="s">
        <v>3449</v>
      </c>
      <c r="J25" s="115">
        <v>15</v>
      </c>
      <c r="K25" s="56">
        <v>0.8</v>
      </c>
      <c r="L25" s="56">
        <v>0.6</v>
      </c>
      <c r="M25" s="116">
        <v>0.73</v>
      </c>
      <c r="N25" s="113" t="s">
        <v>34</v>
      </c>
      <c r="O25" s="113" t="s">
        <v>34</v>
      </c>
      <c r="P25" s="86" t="s">
        <v>34</v>
      </c>
      <c r="Q25" s="117" t="s">
        <v>34</v>
      </c>
      <c r="R25" s="46" t="s">
        <v>3445</v>
      </c>
      <c r="S25" s="114" t="s">
        <v>3415</v>
      </c>
      <c r="T25" s="126" t="s">
        <v>34</v>
      </c>
      <c r="U25" s="126" t="s">
        <v>34</v>
      </c>
      <c r="V25" s="120" t="s">
        <v>34</v>
      </c>
      <c r="W25" s="56">
        <v>2.09</v>
      </c>
      <c r="X25" s="113">
        <v>2.09</v>
      </c>
      <c r="Y25" s="128" t="s">
        <v>3450</v>
      </c>
      <c r="Z25" s="113" t="s">
        <v>34</v>
      </c>
      <c r="AA25" s="113" t="s">
        <v>34</v>
      </c>
      <c r="AB25" s="58" t="str">
        <f t="array" ref="AB25">INDEX(publications!$A$1:$A$319, MATCH($B25, publications!$B$1:$B$319, 0))</f>
        <v>Livia</v>
      </c>
      <c r="AC25" s="6" t="s">
        <v>34</v>
      </c>
    </row>
    <row r="26" spans="1:29" ht="15" customHeight="1">
      <c r="A26" s="5" t="s">
        <v>3339</v>
      </c>
      <c r="B26" s="91" t="str">
        <f>VLOOKUP($A26,datasets!$A:$B,2,0)</f>
        <v>Nurminen et al. 2015, Remote Sensing (ZVQJ9Z46)</v>
      </c>
      <c r="C26" s="56" t="s">
        <v>3411</v>
      </c>
      <c r="D26" s="56" t="s">
        <v>3443</v>
      </c>
      <c r="E26" s="131" t="s">
        <v>3404</v>
      </c>
      <c r="F26" s="56">
        <v>2</v>
      </c>
      <c r="G26" s="113">
        <v>2</v>
      </c>
      <c r="H26" s="125">
        <f t="shared" si="2"/>
        <v>2</v>
      </c>
      <c r="I26" s="113" t="s">
        <v>3449</v>
      </c>
      <c r="J26" s="115">
        <v>15</v>
      </c>
      <c r="K26" s="56">
        <v>0.75</v>
      </c>
      <c r="L26" s="56">
        <v>1.4</v>
      </c>
      <c r="M26" s="116">
        <v>0.97</v>
      </c>
      <c r="N26" s="113" t="s">
        <v>34</v>
      </c>
      <c r="O26" s="113" t="s">
        <v>34</v>
      </c>
      <c r="P26" s="86" t="s">
        <v>34</v>
      </c>
      <c r="Q26" s="117" t="s">
        <v>34</v>
      </c>
      <c r="R26" s="46" t="s">
        <v>3445</v>
      </c>
      <c r="S26" s="114" t="s">
        <v>3415</v>
      </c>
      <c r="T26" s="126" t="s">
        <v>34</v>
      </c>
      <c r="U26" s="126" t="s">
        <v>34</v>
      </c>
      <c r="V26" s="120" t="s">
        <v>34</v>
      </c>
      <c r="W26" s="56">
        <v>5.21</v>
      </c>
      <c r="X26" s="113">
        <v>5.21</v>
      </c>
      <c r="Y26" s="128" t="s">
        <v>3451</v>
      </c>
      <c r="Z26" s="113" t="s">
        <v>34</v>
      </c>
      <c r="AA26" s="113" t="s">
        <v>34</v>
      </c>
      <c r="AB26" s="58" t="str">
        <f t="array" ref="AB26">INDEX(publications!$A$1:$A$319, MATCH($B26, publications!$B$1:$B$319, 0))</f>
        <v>Livia</v>
      </c>
      <c r="AC26" s="6" t="s">
        <v>34</v>
      </c>
    </row>
    <row r="27" spans="1:29" ht="15" customHeight="1">
      <c r="A27" s="5" t="s">
        <v>3337</v>
      </c>
      <c r="B27" s="91" t="str">
        <f>VLOOKUP($A27,datasets!$A:$B,2,0)</f>
        <v>Nurminen et al. 2015, Remote Sensing (ZVQJ9Z46)</v>
      </c>
      <c r="C27" s="56" t="s">
        <v>3411</v>
      </c>
      <c r="D27" s="56" t="s">
        <v>3443</v>
      </c>
      <c r="E27" s="131" t="s">
        <v>3404</v>
      </c>
      <c r="F27" s="56">
        <v>2</v>
      </c>
      <c r="G27" s="113">
        <v>2</v>
      </c>
      <c r="H27" s="125">
        <f t="shared" si="2"/>
        <v>2</v>
      </c>
      <c r="I27" s="113" t="s">
        <v>3452</v>
      </c>
      <c r="J27" s="115">
        <v>17</v>
      </c>
      <c r="K27" s="56">
        <v>1.65</v>
      </c>
      <c r="L27" s="56">
        <v>1</v>
      </c>
      <c r="M27" s="116">
        <v>1.43</v>
      </c>
      <c r="N27" s="113" t="s">
        <v>34</v>
      </c>
      <c r="O27" s="113" t="s">
        <v>34</v>
      </c>
      <c r="P27" s="86" t="s">
        <v>34</v>
      </c>
      <c r="Q27" s="117" t="s">
        <v>34</v>
      </c>
      <c r="R27" s="46" t="s">
        <v>3445</v>
      </c>
      <c r="S27" s="114" t="s">
        <v>3415</v>
      </c>
      <c r="T27" s="126" t="s">
        <v>34</v>
      </c>
      <c r="U27" s="126" t="s">
        <v>34</v>
      </c>
      <c r="V27" s="120" t="s">
        <v>34</v>
      </c>
      <c r="W27" s="56">
        <v>2.54</v>
      </c>
      <c r="X27" s="113">
        <v>2.54</v>
      </c>
      <c r="Y27" s="128" t="s">
        <v>3453</v>
      </c>
      <c r="Z27" s="113" t="s">
        <v>34</v>
      </c>
      <c r="AA27" s="113" t="s">
        <v>34</v>
      </c>
      <c r="AB27" s="58" t="str">
        <f t="array" ref="AB27">INDEX(publications!$A$1:$A$319, MATCH($B27, publications!$B$1:$B$319, 0))</f>
        <v>Livia</v>
      </c>
      <c r="AC27" s="6" t="s">
        <v>34</v>
      </c>
    </row>
    <row r="28" spans="1:29" ht="15" customHeight="1">
      <c r="A28" s="5" t="s">
        <v>3336</v>
      </c>
      <c r="B28" s="91" t="str">
        <f>VLOOKUP($A28,datasets!$A:$B,2,0)</f>
        <v>Nurminen et al. 2015, Remote Sensing (ZVQJ9Z46)</v>
      </c>
      <c r="C28" s="56" t="s">
        <v>3411</v>
      </c>
      <c r="D28" s="56" t="s">
        <v>3443</v>
      </c>
      <c r="E28" s="131" t="s">
        <v>3404</v>
      </c>
      <c r="F28" s="56">
        <v>2</v>
      </c>
      <c r="G28" s="113">
        <v>2</v>
      </c>
      <c r="H28" s="125">
        <f t="shared" si="2"/>
        <v>2</v>
      </c>
      <c r="I28" s="113" t="s">
        <v>3454</v>
      </c>
      <c r="J28" s="115">
        <v>25</v>
      </c>
      <c r="K28" s="56">
        <v>1.6</v>
      </c>
      <c r="L28" s="56">
        <v>1.6</v>
      </c>
      <c r="M28" s="116">
        <v>1.6</v>
      </c>
      <c r="N28" s="113" t="s">
        <v>34</v>
      </c>
      <c r="O28" s="113" t="s">
        <v>34</v>
      </c>
      <c r="P28" s="86" t="s">
        <v>34</v>
      </c>
      <c r="Q28" s="117" t="s">
        <v>34</v>
      </c>
      <c r="R28" s="46" t="s">
        <v>3445</v>
      </c>
      <c r="S28" s="114" t="s">
        <v>3415</v>
      </c>
      <c r="T28" s="126" t="s">
        <v>34</v>
      </c>
      <c r="U28" s="126" t="s">
        <v>34</v>
      </c>
      <c r="V28" s="120" t="s">
        <v>34</v>
      </c>
      <c r="W28" s="56">
        <v>1.18</v>
      </c>
      <c r="X28" s="113">
        <v>1.18</v>
      </c>
      <c r="Y28" s="128" t="s">
        <v>3455</v>
      </c>
      <c r="Z28" s="113" t="s">
        <v>34</v>
      </c>
      <c r="AA28" s="113" t="s">
        <v>34</v>
      </c>
      <c r="AB28" s="58" t="str">
        <f t="array" ref="AB28">INDEX(publications!$A$1:$A$319, MATCH($B28, publications!$B$1:$B$319, 0))</f>
        <v>Livia</v>
      </c>
      <c r="AC28" s="6" t="s">
        <v>34</v>
      </c>
    </row>
    <row r="29" spans="1:29" ht="15" customHeight="1">
      <c r="A29" s="5" t="s">
        <v>3333</v>
      </c>
      <c r="B29" s="91" t="str">
        <f>VLOOKUP($A29,datasets!$A:$B,2,0)</f>
        <v>Nurminen et al. 2015, Remote Sensing (ZVQJ9Z46)</v>
      </c>
      <c r="C29" s="56" t="s">
        <v>3411</v>
      </c>
      <c r="D29" s="56" t="s">
        <v>3443</v>
      </c>
      <c r="E29" s="131" t="s">
        <v>3404</v>
      </c>
      <c r="F29" s="56">
        <v>2</v>
      </c>
      <c r="G29" s="113">
        <v>2</v>
      </c>
      <c r="H29" s="125">
        <f t="shared" si="2"/>
        <v>2</v>
      </c>
      <c r="I29" s="113" t="s">
        <v>3456</v>
      </c>
      <c r="J29" s="115">
        <v>23</v>
      </c>
      <c r="K29" s="56">
        <v>1.7</v>
      </c>
      <c r="L29" s="56">
        <v>2</v>
      </c>
      <c r="M29" s="116">
        <v>1.8</v>
      </c>
      <c r="N29" s="113" t="s">
        <v>34</v>
      </c>
      <c r="O29" s="113" t="s">
        <v>34</v>
      </c>
      <c r="P29" s="86" t="s">
        <v>34</v>
      </c>
      <c r="Q29" s="117" t="s">
        <v>34</v>
      </c>
      <c r="R29" s="46" t="s">
        <v>3445</v>
      </c>
      <c r="S29" s="114" t="s">
        <v>3415</v>
      </c>
      <c r="T29" s="126" t="s">
        <v>34</v>
      </c>
      <c r="U29" s="126" t="s">
        <v>34</v>
      </c>
      <c r="V29" s="120" t="s">
        <v>34</v>
      </c>
      <c r="W29" s="56">
        <v>1.77</v>
      </c>
      <c r="X29" s="113">
        <v>1.77</v>
      </c>
      <c r="Y29" s="128" t="s">
        <v>3457</v>
      </c>
      <c r="Z29" s="113" t="s">
        <v>34</v>
      </c>
      <c r="AA29" s="113" t="s">
        <v>34</v>
      </c>
      <c r="AB29" s="58" t="str">
        <f t="array" ref="AB29">INDEX(publications!$A$1:$A$319, MATCH($B29, publications!$B$1:$B$319, 0))</f>
        <v>Livia</v>
      </c>
      <c r="AC29" s="6" t="s">
        <v>34</v>
      </c>
    </row>
    <row r="30" spans="1:29" ht="15" customHeight="1">
      <c r="A30" s="5" t="s">
        <v>3193</v>
      </c>
      <c r="B30" s="91" t="str">
        <f>VLOOKUP($A30,datasets!$A:$B,2,0)</f>
        <v>Óskarsson et al. 2020, Surtsey Research (PTTQ9VGB)</v>
      </c>
      <c r="C30" s="56" t="s">
        <v>3458</v>
      </c>
      <c r="D30" s="56" t="s">
        <v>3459</v>
      </c>
      <c r="E30" s="131" t="s">
        <v>3404</v>
      </c>
      <c r="F30" s="56">
        <v>0.2</v>
      </c>
      <c r="G30" s="86">
        <v>0.2</v>
      </c>
      <c r="H30" s="125">
        <f t="shared" si="2"/>
        <v>0.20000000000000004</v>
      </c>
      <c r="I30" s="86" t="s">
        <v>34</v>
      </c>
      <c r="J30" s="130" t="s">
        <v>34</v>
      </c>
      <c r="K30" s="86" t="s">
        <v>34</v>
      </c>
      <c r="L30" s="113" t="s">
        <v>34</v>
      </c>
      <c r="M30" s="116" t="s">
        <v>34</v>
      </c>
      <c r="N30" s="86" t="s">
        <v>34</v>
      </c>
      <c r="O30" s="86" t="s">
        <v>34</v>
      </c>
      <c r="P30" s="86" t="s">
        <v>34</v>
      </c>
      <c r="Q30" s="117" t="s">
        <v>34</v>
      </c>
      <c r="R30" s="46" t="s">
        <v>3460</v>
      </c>
      <c r="S30" s="118" t="s">
        <v>3438</v>
      </c>
      <c r="T30" s="119">
        <v>0.2</v>
      </c>
      <c r="U30" s="119">
        <v>0.2</v>
      </c>
      <c r="V30" s="120">
        <v>0.2</v>
      </c>
      <c r="W30" s="56">
        <v>0.5</v>
      </c>
      <c r="X30" s="56">
        <v>1</v>
      </c>
      <c r="Y30" s="121">
        <v>0.67</v>
      </c>
      <c r="Z30" s="46" t="s">
        <v>3461</v>
      </c>
      <c r="AA30" s="56" t="s">
        <v>3462</v>
      </c>
      <c r="AB30" s="58" t="str">
        <f t="array" ref="AB30">INDEX(publications!$A$1:$A$319, MATCH($B30, publications!$B$1:$B$319, 0))</f>
        <v>Melanie</v>
      </c>
      <c r="AC30" s="56" t="s">
        <v>3463</v>
      </c>
    </row>
    <row r="31" spans="1:29" ht="15" customHeight="1">
      <c r="A31" s="5" t="s">
        <v>3195</v>
      </c>
      <c r="B31" s="91" t="str">
        <f>VLOOKUP($A31,datasets!$A:$B,2,0)</f>
        <v>Óskarsson et al. 2020, Surtsey Research (PTTQ9VGB)</v>
      </c>
      <c r="C31" s="56" t="s">
        <v>3458</v>
      </c>
      <c r="D31" s="56" t="s">
        <v>3459</v>
      </c>
      <c r="E31" s="131" t="s">
        <v>3404</v>
      </c>
      <c r="F31" s="56">
        <v>0.2</v>
      </c>
      <c r="G31" s="86">
        <v>0.2</v>
      </c>
      <c r="H31" s="125">
        <f t="shared" si="2"/>
        <v>0.20000000000000004</v>
      </c>
      <c r="I31" s="86" t="s">
        <v>34</v>
      </c>
      <c r="J31" s="130" t="s">
        <v>34</v>
      </c>
      <c r="K31" s="86" t="s">
        <v>34</v>
      </c>
      <c r="L31" s="113" t="s">
        <v>34</v>
      </c>
      <c r="M31" s="116" t="s">
        <v>34</v>
      </c>
      <c r="N31" s="86" t="s">
        <v>34</v>
      </c>
      <c r="O31" s="86" t="s">
        <v>34</v>
      </c>
      <c r="P31" s="86" t="s">
        <v>34</v>
      </c>
      <c r="Q31" s="117" t="s">
        <v>34</v>
      </c>
      <c r="R31" s="46" t="s">
        <v>3460</v>
      </c>
      <c r="S31" s="118" t="s">
        <v>3438</v>
      </c>
      <c r="T31" s="119">
        <v>0.2</v>
      </c>
      <c r="U31" s="119">
        <v>0.2</v>
      </c>
      <c r="V31" s="120">
        <v>0.2</v>
      </c>
      <c r="W31" s="56">
        <v>0.5</v>
      </c>
      <c r="X31" s="56">
        <v>1</v>
      </c>
      <c r="Y31" s="121">
        <v>0.67</v>
      </c>
      <c r="Z31" s="46" t="s">
        <v>3461</v>
      </c>
      <c r="AA31" s="56" t="s">
        <v>3462</v>
      </c>
      <c r="AB31" s="58" t="str">
        <f t="array" ref="AB31">INDEX(publications!$A$1:$A$319, MATCH($B31, publications!$B$1:$B$319, 0))</f>
        <v>Melanie</v>
      </c>
      <c r="AC31" s="56" t="s">
        <v>3463</v>
      </c>
    </row>
    <row r="32" spans="1:29" ht="15" customHeight="1">
      <c r="A32" s="6" t="s">
        <v>2855</v>
      </c>
      <c r="B32" s="91" t="str">
        <f>VLOOKUP($A32,datasets!$A:$B,2,0)</f>
        <v>Del Soldato et al. 2018, Landslides (KB29BMY8)</v>
      </c>
      <c r="C32" s="56" t="s">
        <v>34</v>
      </c>
      <c r="D32" s="86" t="s">
        <v>3464</v>
      </c>
      <c r="E32" s="131" t="s">
        <v>3404</v>
      </c>
      <c r="F32" s="86" t="s">
        <v>34</v>
      </c>
      <c r="G32" s="113" t="s">
        <v>34</v>
      </c>
      <c r="H32" s="114" t="s">
        <v>34</v>
      </c>
      <c r="I32" s="113" t="s">
        <v>3424</v>
      </c>
      <c r="J32" s="115">
        <v>8</v>
      </c>
      <c r="K32" s="56">
        <v>1.01</v>
      </c>
      <c r="L32" s="56">
        <v>1.01</v>
      </c>
      <c r="M32" s="116">
        <v>1.01</v>
      </c>
      <c r="N32" s="86">
        <v>9</v>
      </c>
      <c r="O32" s="56" t="s">
        <v>34</v>
      </c>
      <c r="P32" s="86" t="s">
        <v>34</v>
      </c>
      <c r="Q32" s="117" t="s">
        <v>34</v>
      </c>
      <c r="R32" s="46" t="s">
        <v>3464</v>
      </c>
      <c r="S32" s="118" t="s">
        <v>3412</v>
      </c>
      <c r="T32" s="119" t="s">
        <v>34</v>
      </c>
      <c r="U32" s="119" t="s">
        <v>34</v>
      </c>
      <c r="V32" s="120" t="s">
        <v>34</v>
      </c>
      <c r="W32" s="56" t="s">
        <v>34</v>
      </c>
      <c r="X32" s="56" t="s">
        <v>34</v>
      </c>
      <c r="Y32" s="121" t="s">
        <v>34</v>
      </c>
      <c r="Z32" s="46" t="s">
        <v>3465</v>
      </c>
      <c r="AA32" s="56" t="s">
        <v>34</v>
      </c>
      <c r="AB32" s="58" t="str">
        <f t="array" ref="AB32">INDEX(publications!$A$1:$A$319, MATCH($B32, publications!$B$1:$B$319, 0))</f>
        <v>Thomas</v>
      </c>
      <c r="AC32" s="46" t="s">
        <v>3466</v>
      </c>
    </row>
    <row r="33" spans="1:29" ht="15" customHeight="1">
      <c r="A33" s="6" t="s">
        <v>2857</v>
      </c>
      <c r="B33" s="91" t="str">
        <f>VLOOKUP($A33,datasets!$A:$B,2,0)</f>
        <v>Del Soldato et al. 2018, Landslides (KB29BMY8)</v>
      </c>
      <c r="C33" s="56" t="s">
        <v>34</v>
      </c>
      <c r="D33" s="86" t="s">
        <v>3464</v>
      </c>
      <c r="E33" s="131" t="s">
        <v>3404</v>
      </c>
      <c r="F33" s="86" t="s">
        <v>34</v>
      </c>
      <c r="G33" s="113" t="s">
        <v>34</v>
      </c>
      <c r="H33" s="114" t="s">
        <v>34</v>
      </c>
      <c r="I33" s="113" t="s">
        <v>3427</v>
      </c>
      <c r="J33" s="115">
        <v>9</v>
      </c>
      <c r="K33" s="56">
        <v>1.96</v>
      </c>
      <c r="L33" s="56">
        <v>1.96</v>
      </c>
      <c r="M33" s="116">
        <v>1.96</v>
      </c>
      <c r="N33" s="86">
        <v>7</v>
      </c>
      <c r="O33" s="56" t="s">
        <v>34</v>
      </c>
      <c r="P33" s="86" t="s">
        <v>34</v>
      </c>
      <c r="Q33" s="117" t="s">
        <v>34</v>
      </c>
      <c r="R33" s="46" t="s">
        <v>3464</v>
      </c>
      <c r="S33" s="118" t="s">
        <v>3412</v>
      </c>
      <c r="T33" s="119" t="s">
        <v>34</v>
      </c>
      <c r="U33" s="119" t="s">
        <v>34</v>
      </c>
      <c r="V33" s="120" t="s">
        <v>34</v>
      </c>
      <c r="W33" s="56" t="s">
        <v>34</v>
      </c>
      <c r="X33" s="56" t="s">
        <v>34</v>
      </c>
      <c r="Y33" s="121" t="s">
        <v>34</v>
      </c>
      <c r="Z33" s="46" t="s">
        <v>3465</v>
      </c>
      <c r="AA33" s="56" t="s">
        <v>34</v>
      </c>
      <c r="AB33" s="58" t="str">
        <f t="array" ref="AB33">INDEX(publications!$A$1:$A$319, MATCH($B33, publications!$B$1:$B$319, 0))</f>
        <v>Thomas</v>
      </c>
      <c r="AC33" s="46" t="s">
        <v>3466</v>
      </c>
    </row>
    <row r="34" spans="1:29" ht="15" customHeight="1">
      <c r="A34" s="6" t="s">
        <v>2858</v>
      </c>
      <c r="B34" s="91" t="str">
        <f>VLOOKUP($A34,datasets!$A:$B,2,0)</f>
        <v>Del Soldato et al. 2018, Landslides (KB29BMY8)</v>
      </c>
      <c r="C34" s="56" t="s">
        <v>34</v>
      </c>
      <c r="D34" s="86" t="s">
        <v>3464</v>
      </c>
      <c r="E34" s="131" t="s">
        <v>3404</v>
      </c>
      <c r="F34" s="86" t="s">
        <v>34</v>
      </c>
      <c r="G34" s="113" t="s">
        <v>34</v>
      </c>
      <c r="H34" s="114" t="s">
        <v>34</v>
      </c>
      <c r="I34" s="113" t="s">
        <v>3441</v>
      </c>
      <c r="J34" s="115">
        <v>10</v>
      </c>
      <c r="K34" s="56">
        <v>2.06</v>
      </c>
      <c r="L34" s="56">
        <v>2.06</v>
      </c>
      <c r="M34" s="116">
        <v>2.06</v>
      </c>
      <c r="N34" s="86">
        <v>5</v>
      </c>
      <c r="O34" s="56" t="s">
        <v>34</v>
      </c>
      <c r="P34" s="86" t="s">
        <v>34</v>
      </c>
      <c r="Q34" s="117" t="s">
        <v>34</v>
      </c>
      <c r="R34" s="46" t="s">
        <v>3464</v>
      </c>
      <c r="S34" s="118" t="s">
        <v>3412</v>
      </c>
      <c r="T34" s="119" t="s">
        <v>34</v>
      </c>
      <c r="U34" s="119" t="s">
        <v>34</v>
      </c>
      <c r="V34" s="120" t="s">
        <v>34</v>
      </c>
      <c r="W34" s="56" t="s">
        <v>34</v>
      </c>
      <c r="X34" s="56" t="s">
        <v>34</v>
      </c>
      <c r="Y34" s="121" t="s">
        <v>34</v>
      </c>
      <c r="Z34" s="46" t="s">
        <v>3465</v>
      </c>
      <c r="AA34" s="56" t="s">
        <v>34</v>
      </c>
      <c r="AB34" s="58" t="str">
        <f t="array" ref="AB34">INDEX(publications!$A$1:$A$319, MATCH($B34, publications!$B$1:$B$319, 0))</f>
        <v>Thomas</v>
      </c>
      <c r="AC34" s="46" t="s">
        <v>3466</v>
      </c>
    </row>
    <row r="35" spans="1:29" ht="15" customHeight="1">
      <c r="A35" s="6" t="s">
        <v>2856</v>
      </c>
      <c r="B35" s="91" t="str">
        <f>VLOOKUP($A35,datasets!$A:$B,2,0)</f>
        <v>Del Soldato et al. 2018, Landslides (KB29BMY8)</v>
      </c>
      <c r="C35" s="56" t="s">
        <v>34</v>
      </c>
      <c r="D35" s="86" t="s">
        <v>3464</v>
      </c>
      <c r="E35" s="131" t="s">
        <v>3404</v>
      </c>
      <c r="F35" s="86" t="s">
        <v>34</v>
      </c>
      <c r="G35" s="113" t="s">
        <v>34</v>
      </c>
      <c r="H35" s="114" t="s">
        <v>34</v>
      </c>
      <c r="I35" s="113" t="s">
        <v>3427</v>
      </c>
      <c r="J35" s="115">
        <v>9</v>
      </c>
      <c r="K35" s="56">
        <v>2.6</v>
      </c>
      <c r="L35" s="56">
        <v>2.6</v>
      </c>
      <c r="M35" s="116">
        <v>2.6</v>
      </c>
      <c r="N35" s="86">
        <v>5</v>
      </c>
      <c r="O35" s="56" t="s">
        <v>34</v>
      </c>
      <c r="P35" s="86" t="s">
        <v>34</v>
      </c>
      <c r="Q35" s="117" t="s">
        <v>34</v>
      </c>
      <c r="R35" s="46" t="s">
        <v>3464</v>
      </c>
      <c r="S35" s="118" t="s">
        <v>3412</v>
      </c>
      <c r="T35" s="119" t="s">
        <v>34</v>
      </c>
      <c r="U35" s="119" t="s">
        <v>34</v>
      </c>
      <c r="V35" s="120" t="s">
        <v>34</v>
      </c>
      <c r="W35" s="56" t="s">
        <v>34</v>
      </c>
      <c r="X35" s="56" t="s">
        <v>34</v>
      </c>
      <c r="Y35" s="121" t="s">
        <v>34</v>
      </c>
      <c r="Z35" s="46" t="s">
        <v>3465</v>
      </c>
      <c r="AA35" s="56" t="s">
        <v>34</v>
      </c>
      <c r="AB35" s="58" t="str">
        <f t="array" ref="AB35">INDEX(publications!$A$1:$A$319, MATCH($B35, publications!$B$1:$B$319, 0))</f>
        <v>Thomas</v>
      </c>
      <c r="AC35" s="46" t="s">
        <v>3466</v>
      </c>
    </row>
    <row r="36" spans="1:29" ht="15" customHeight="1">
      <c r="A36" s="6" t="s">
        <v>2854</v>
      </c>
      <c r="B36" s="91" t="str">
        <f>VLOOKUP($A36,datasets!$A:$B,2,0)</f>
        <v>Del Soldato et al. 2018, Landslides (KB29BMY8)</v>
      </c>
      <c r="C36" s="56" t="s">
        <v>34</v>
      </c>
      <c r="D36" s="86" t="s">
        <v>3464</v>
      </c>
      <c r="E36" s="131" t="s">
        <v>3404</v>
      </c>
      <c r="F36" s="86" t="s">
        <v>34</v>
      </c>
      <c r="G36" s="113" t="s">
        <v>34</v>
      </c>
      <c r="H36" s="114" t="s">
        <v>34</v>
      </c>
      <c r="I36" s="113" t="s">
        <v>3427</v>
      </c>
      <c r="J36" s="115">
        <v>9</v>
      </c>
      <c r="K36" s="56">
        <v>3.74</v>
      </c>
      <c r="L36" s="56">
        <v>3.74</v>
      </c>
      <c r="M36" s="116">
        <v>3.74</v>
      </c>
      <c r="N36" s="86">
        <v>7</v>
      </c>
      <c r="O36" s="56" t="s">
        <v>34</v>
      </c>
      <c r="P36" s="86" t="s">
        <v>34</v>
      </c>
      <c r="Q36" s="117" t="s">
        <v>34</v>
      </c>
      <c r="R36" s="46" t="s">
        <v>3464</v>
      </c>
      <c r="S36" s="118" t="s">
        <v>3412</v>
      </c>
      <c r="T36" s="119" t="s">
        <v>34</v>
      </c>
      <c r="U36" s="119" t="s">
        <v>34</v>
      </c>
      <c r="V36" s="120" t="s">
        <v>34</v>
      </c>
      <c r="W36" s="56" t="s">
        <v>34</v>
      </c>
      <c r="X36" s="56" t="s">
        <v>34</v>
      </c>
      <c r="Y36" s="121" t="s">
        <v>34</v>
      </c>
      <c r="Z36" s="46" t="s">
        <v>3465</v>
      </c>
      <c r="AA36" s="56" t="s">
        <v>34</v>
      </c>
      <c r="AB36" s="58" t="str">
        <f t="array" ref="AB36">INDEX(publications!$A$1:$A$319, MATCH($B36, publications!$B$1:$B$319, 0))</f>
        <v>Thomas</v>
      </c>
      <c r="AC36" s="46" t="s">
        <v>3466</v>
      </c>
    </row>
    <row r="37" spans="1:29" ht="15" customHeight="1">
      <c r="A37" s="6" t="s">
        <v>2851</v>
      </c>
      <c r="B37" s="91" t="str">
        <f>VLOOKUP($A37,datasets!$A:$B,2,0)</f>
        <v>Del Soldato et al. 2018, Landslides (KB29BMY8)</v>
      </c>
      <c r="C37" s="56" t="s">
        <v>34</v>
      </c>
      <c r="D37" s="86" t="s">
        <v>3464</v>
      </c>
      <c r="E37" s="131" t="s">
        <v>3404</v>
      </c>
      <c r="F37" s="86" t="s">
        <v>34</v>
      </c>
      <c r="G37" s="113" t="s">
        <v>34</v>
      </c>
      <c r="H37" s="114" t="s">
        <v>34</v>
      </c>
      <c r="I37" s="113" t="s">
        <v>3441</v>
      </c>
      <c r="J37" s="115">
        <v>10</v>
      </c>
      <c r="K37" s="56">
        <v>4.32</v>
      </c>
      <c r="L37" s="56">
        <v>4.32</v>
      </c>
      <c r="M37" s="116">
        <v>4.32</v>
      </c>
      <c r="N37" s="86">
        <v>6</v>
      </c>
      <c r="O37" s="56" t="s">
        <v>34</v>
      </c>
      <c r="P37" s="86" t="s">
        <v>34</v>
      </c>
      <c r="Q37" s="117" t="s">
        <v>34</v>
      </c>
      <c r="R37" s="46" t="s">
        <v>3464</v>
      </c>
      <c r="S37" s="118" t="s">
        <v>3412</v>
      </c>
      <c r="T37" s="119" t="s">
        <v>34</v>
      </c>
      <c r="U37" s="119" t="s">
        <v>34</v>
      </c>
      <c r="V37" s="120" t="s">
        <v>34</v>
      </c>
      <c r="W37" s="56" t="s">
        <v>34</v>
      </c>
      <c r="X37" s="56" t="s">
        <v>34</v>
      </c>
      <c r="Y37" s="121" t="s">
        <v>34</v>
      </c>
      <c r="Z37" s="46" t="s">
        <v>3465</v>
      </c>
      <c r="AA37" s="56" t="s">
        <v>34</v>
      </c>
      <c r="AB37" s="58" t="str">
        <f t="array" ref="AB37">INDEX(publications!$A$1:$A$319, MATCH($B37, publications!$B$1:$B$319, 0))</f>
        <v>Thomas</v>
      </c>
      <c r="AC37" s="46" t="s">
        <v>3466</v>
      </c>
    </row>
    <row r="38" spans="1:29" ht="15" customHeight="1">
      <c r="A38" s="5" t="s">
        <v>2840</v>
      </c>
      <c r="B38" s="91" t="str">
        <f>VLOOKUP($A38,datasets!$A:$B,2,0)</f>
        <v>Roberti et al. 2021, Canadian Journal of Earth Sciences (39PV5BL5)</v>
      </c>
      <c r="C38" s="56" t="s">
        <v>3467</v>
      </c>
      <c r="D38" s="56" t="s">
        <v>3468</v>
      </c>
      <c r="E38" s="131" t="s">
        <v>3404</v>
      </c>
      <c r="F38" s="124" t="s">
        <v>34</v>
      </c>
      <c r="G38" s="113" t="s">
        <v>3469</v>
      </c>
      <c r="H38" s="125" t="s">
        <v>3469</v>
      </c>
      <c r="I38" s="113" t="s">
        <v>3470</v>
      </c>
      <c r="J38" s="115">
        <v>22</v>
      </c>
      <c r="K38" s="56">
        <v>11</v>
      </c>
      <c r="L38" s="56">
        <v>18</v>
      </c>
      <c r="M38" s="116">
        <v>13.33</v>
      </c>
      <c r="N38" s="86" t="s">
        <v>34</v>
      </c>
      <c r="O38" s="86" t="s">
        <v>34</v>
      </c>
      <c r="P38" s="86" t="s">
        <v>34</v>
      </c>
      <c r="Q38" s="117" t="s">
        <v>34</v>
      </c>
      <c r="R38" s="46" t="s">
        <v>3471</v>
      </c>
      <c r="S38" s="117" t="s">
        <v>3415</v>
      </c>
      <c r="T38" s="126" t="s">
        <v>34</v>
      </c>
      <c r="U38" s="126" t="s">
        <v>34</v>
      </c>
      <c r="V38" s="127" t="s">
        <v>34</v>
      </c>
      <c r="W38" s="86" t="s">
        <v>34</v>
      </c>
      <c r="X38" s="56" t="s">
        <v>34</v>
      </c>
      <c r="Y38" s="121" t="s">
        <v>34</v>
      </c>
      <c r="Z38" s="46" t="s">
        <v>3465</v>
      </c>
      <c r="AA38" s="56" t="s">
        <v>34</v>
      </c>
      <c r="AB38" s="129" t="str">
        <f t="array" ref="AB38">INDEX(publications!$A$1:$A$319, MATCH($B38, publications!$B$1:$B$319, 0))</f>
        <v>Livia</v>
      </c>
      <c r="AC38" s="6" t="s">
        <v>34</v>
      </c>
    </row>
    <row r="39" spans="1:29" ht="15" customHeight="1">
      <c r="A39" s="5" t="s">
        <v>2835</v>
      </c>
      <c r="B39" s="91" t="str">
        <f>VLOOKUP($A39,datasets!$A:$B,2,0)</f>
        <v>Roberti et al. 2021, Canadian Journal of Earth Sciences (39PV5BL5)</v>
      </c>
      <c r="C39" s="56" t="s">
        <v>3467</v>
      </c>
      <c r="D39" s="56" t="s">
        <v>3468</v>
      </c>
      <c r="E39" s="131" t="s">
        <v>3404</v>
      </c>
      <c r="F39" s="124" t="s">
        <v>34</v>
      </c>
      <c r="G39" s="113" t="s">
        <v>3469</v>
      </c>
      <c r="H39" s="125" t="s">
        <v>3469</v>
      </c>
      <c r="I39" s="113" t="s">
        <v>3470</v>
      </c>
      <c r="J39" s="115">
        <v>22</v>
      </c>
      <c r="K39" s="56">
        <v>25</v>
      </c>
      <c r="L39" s="56">
        <v>14</v>
      </c>
      <c r="M39" s="116">
        <v>21.33</v>
      </c>
      <c r="N39" s="86" t="s">
        <v>34</v>
      </c>
      <c r="O39" s="86" t="s">
        <v>34</v>
      </c>
      <c r="P39" s="86" t="s">
        <v>34</v>
      </c>
      <c r="Q39" s="117" t="s">
        <v>34</v>
      </c>
      <c r="R39" s="46" t="s">
        <v>3471</v>
      </c>
      <c r="S39" s="117" t="s">
        <v>3415</v>
      </c>
      <c r="T39" s="126" t="s">
        <v>34</v>
      </c>
      <c r="U39" s="126" t="s">
        <v>34</v>
      </c>
      <c r="V39" s="127" t="s">
        <v>34</v>
      </c>
      <c r="W39" s="86" t="s">
        <v>34</v>
      </c>
      <c r="X39" s="56" t="s">
        <v>34</v>
      </c>
      <c r="Y39" s="121" t="s">
        <v>34</v>
      </c>
      <c r="Z39" s="46" t="s">
        <v>3465</v>
      </c>
      <c r="AA39" s="56" t="s">
        <v>34</v>
      </c>
      <c r="AB39" s="129" t="str">
        <f t="array" ref="AB39">INDEX(publications!$A$1:$A$319, MATCH($B39, publications!$B$1:$B$319, 0))</f>
        <v>Livia</v>
      </c>
      <c r="AC39" s="6" t="s">
        <v>34</v>
      </c>
    </row>
    <row r="40" spans="1:29" ht="15" customHeight="1">
      <c r="A40" s="5" t="s">
        <v>2839</v>
      </c>
      <c r="B40" s="91" t="str">
        <f>VLOOKUP($A40,datasets!$A:$B,2,0)</f>
        <v>Roberti et al. 2021, Canadian Journal of Earth Sciences (39PV5BL5)</v>
      </c>
      <c r="C40" s="56" t="s">
        <v>3467</v>
      </c>
      <c r="D40" s="56" t="s">
        <v>3468</v>
      </c>
      <c r="E40" s="131" t="s">
        <v>3404</v>
      </c>
      <c r="F40" s="124" t="s">
        <v>34</v>
      </c>
      <c r="G40" s="113" t="s">
        <v>3469</v>
      </c>
      <c r="H40" s="125" t="s">
        <v>3469</v>
      </c>
      <c r="I40" s="113" t="s">
        <v>3470</v>
      </c>
      <c r="J40" s="115">
        <v>22</v>
      </c>
      <c r="K40" s="56">
        <v>16</v>
      </c>
      <c r="L40" s="56">
        <v>40</v>
      </c>
      <c r="M40" s="116">
        <v>24</v>
      </c>
      <c r="N40" s="86" t="s">
        <v>34</v>
      </c>
      <c r="O40" s="86" t="s">
        <v>34</v>
      </c>
      <c r="P40" s="86" t="s">
        <v>34</v>
      </c>
      <c r="Q40" s="117" t="s">
        <v>34</v>
      </c>
      <c r="R40" s="46" t="s">
        <v>3471</v>
      </c>
      <c r="S40" s="117" t="s">
        <v>3415</v>
      </c>
      <c r="T40" s="126" t="s">
        <v>34</v>
      </c>
      <c r="U40" s="126" t="s">
        <v>34</v>
      </c>
      <c r="V40" s="127" t="s">
        <v>34</v>
      </c>
      <c r="W40" s="86" t="s">
        <v>34</v>
      </c>
      <c r="X40" s="56" t="s">
        <v>34</v>
      </c>
      <c r="Y40" s="121" t="s">
        <v>34</v>
      </c>
      <c r="Z40" s="46" t="s">
        <v>3465</v>
      </c>
      <c r="AA40" s="56" t="s">
        <v>34</v>
      </c>
      <c r="AB40" s="129" t="str">
        <f t="array" ref="AB40">INDEX(publications!$A$1:$A$319, MATCH($B40, publications!$B$1:$B$319, 0))</f>
        <v>Livia</v>
      </c>
      <c r="AC40" s="6" t="s">
        <v>34</v>
      </c>
    </row>
    <row r="41" spans="1:29" ht="15" customHeight="1">
      <c r="A41" s="5" t="s">
        <v>2832</v>
      </c>
      <c r="B41" s="91" t="str">
        <f>VLOOKUP($A41,datasets!$A:$B,2,0)</f>
        <v>Roberti et al. 2021, Canadian Journal of Earth Sciences (39PV5BL5)</v>
      </c>
      <c r="C41" s="56" t="s">
        <v>3467</v>
      </c>
      <c r="D41" s="56" t="s">
        <v>3468</v>
      </c>
      <c r="E41" s="131" t="s">
        <v>3404</v>
      </c>
      <c r="F41" s="124" t="s">
        <v>34</v>
      </c>
      <c r="G41" s="113" t="s">
        <v>3469</v>
      </c>
      <c r="H41" s="125" t="s">
        <v>3469</v>
      </c>
      <c r="I41" s="113" t="s">
        <v>3470</v>
      </c>
      <c r="J41" s="115">
        <v>22</v>
      </c>
      <c r="K41" s="56">
        <v>35</v>
      </c>
      <c r="L41" s="56">
        <v>17</v>
      </c>
      <c r="M41" s="116">
        <v>29</v>
      </c>
      <c r="N41" s="86" t="s">
        <v>34</v>
      </c>
      <c r="O41" s="86" t="s">
        <v>34</v>
      </c>
      <c r="P41" s="86" t="s">
        <v>34</v>
      </c>
      <c r="Q41" s="117" t="s">
        <v>34</v>
      </c>
      <c r="R41" s="46" t="s">
        <v>3471</v>
      </c>
      <c r="S41" s="117" t="s">
        <v>3415</v>
      </c>
      <c r="T41" s="126" t="s">
        <v>34</v>
      </c>
      <c r="U41" s="126" t="s">
        <v>34</v>
      </c>
      <c r="V41" s="127" t="s">
        <v>34</v>
      </c>
      <c r="W41" s="86" t="s">
        <v>34</v>
      </c>
      <c r="X41" s="56" t="s">
        <v>34</v>
      </c>
      <c r="Y41" s="121" t="s">
        <v>34</v>
      </c>
      <c r="Z41" s="46" t="s">
        <v>3465</v>
      </c>
      <c r="AA41" s="56" t="s">
        <v>34</v>
      </c>
      <c r="AB41" s="129" t="str">
        <f t="array" ref="AB41">INDEX(publications!$A$1:$A$319, MATCH($B41, publications!$B$1:$B$319, 0))</f>
        <v>Livia</v>
      </c>
      <c r="AC41" s="6" t="s">
        <v>34</v>
      </c>
    </row>
    <row r="42" spans="1:29" ht="15" customHeight="1">
      <c r="A42" s="5" t="s">
        <v>2837</v>
      </c>
      <c r="B42" s="91" t="str">
        <f>VLOOKUP($A42,datasets!$A:$B,2,0)</f>
        <v>Roberti et al. 2021, Canadian Journal of Earth Sciences (39PV5BL5)</v>
      </c>
      <c r="C42" s="56" t="s">
        <v>3467</v>
      </c>
      <c r="D42" s="56" t="s">
        <v>3468</v>
      </c>
      <c r="E42" s="131" t="s">
        <v>3404</v>
      </c>
      <c r="F42" s="124" t="s">
        <v>34</v>
      </c>
      <c r="G42" s="113" t="s">
        <v>3469</v>
      </c>
      <c r="H42" s="125" t="s">
        <v>3469</v>
      </c>
      <c r="I42" s="113" t="s">
        <v>3470</v>
      </c>
      <c r="J42" s="115">
        <v>22</v>
      </c>
      <c r="K42" s="56">
        <v>36</v>
      </c>
      <c r="L42" s="56">
        <v>30</v>
      </c>
      <c r="M42" s="116">
        <v>34</v>
      </c>
      <c r="N42" s="86" t="s">
        <v>34</v>
      </c>
      <c r="O42" s="86" t="s">
        <v>34</v>
      </c>
      <c r="P42" s="86" t="s">
        <v>34</v>
      </c>
      <c r="Q42" s="117" t="s">
        <v>34</v>
      </c>
      <c r="R42" s="46" t="s">
        <v>3471</v>
      </c>
      <c r="S42" s="117" t="s">
        <v>3415</v>
      </c>
      <c r="T42" s="126" t="s">
        <v>34</v>
      </c>
      <c r="U42" s="126" t="s">
        <v>34</v>
      </c>
      <c r="V42" s="127" t="s">
        <v>34</v>
      </c>
      <c r="W42" s="86" t="s">
        <v>34</v>
      </c>
      <c r="X42" s="56" t="s">
        <v>34</v>
      </c>
      <c r="Y42" s="121" t="s">
        <v>34</v>
      </c>
      <c r="Z42" s="46" t="s">
        <v>3465</v>
      </c>
      <c r="AA42" s="56" t="s">
        <v>34</v>
      </c>
      <c r="AB42" s="129" t="str">
        <f t="array" ref="AB42">INDEX(publications!$A$1:$A$319, MATCH($B42, publications!$B$1:$B$319, 0))</f>
        <v>Livia</v>
      </c>
      <c r="AC42" s="6" t="s">
        <v>34</v>
      </c>
    </row>
    <row r="43" spans="1:29" ht="15" customHeight="1">
      <c r="A43" s="5" t="s">
        <v>2836</v>
      </c>
      <c r="B43" s="91" t="str">
        <f>VLOOKUP($A43,datasets!$A:$B,2,0)</f>
        <v>Roberti et al. 2021, Canadian Journal of Earth Sciences (39PV5BL5)</v>
      </c>
      <c r="C43" s="56" t="s">
        <v>3467</v>
      </c>
      <c r="D43" s="56" t="s">
        <v>3468</v>
      </c>
      <c r="E43" s="131" t="s">
        <v>3404</v>
      </c>
      <c r="F43" s="124" t="s">
        <v>34</v>
      </c>
      <c r="G43" s="113" t="s">
        <v>3469</v>
      </c>
      <c r="H43" s="125" t="s">
        <v>3469</v>
      </c>
      <c r="I43" s="113" t="s">
        <v>3470</v>
      </c>
      <c r="J43" s="115">
        <v>22</v>
      </c>
      <c r="K43" s="56">
        <v>17</v>
      </c>
      <c r="L43" s="56">
        <v>90</v>
      </c>
      <c r="M43" s="116">
        <v>41.33</v>
      </c>
      <c r="N43" s="86" t="s">
        <v>34</v>
      </c>
      <c r="O43" s="86" t="s">
        <v>34</v>
      </c>
      <c r="P43" s="86" t="s">
        <v>34</v>
      </c>
      <c r="Q43" s="117" t="s">
        <v>34</v>
      </c>
      <c r="R43" s="46" t="s">
        <v>3471</v>
      </c>
      <c r="S43" s="117" t="s">
        <v>3415</v>
      </c>
      <c r="T43" s="126" t="s">
        <v>34</v>
      </c>
      <c r="U43" s="126" t="s">
        <v>34</v>
      </c>
      <c r="V43" s="127" t="s">
        <v>34</v>
      </c>
      <c r="W43" s="86" t="s">
        <v>34</v>
      </c>
      <c r="X43" s="56" t="s">
        <v>34</v>
      </c>
      <c r="Y43" s="121" t="s">
        <v>34</v>
      </c>
      <c r="Z43" s="46" t="s">
        <v>3465</v>
      </c>
      <c r="AA43" s="56" t="s">
        <v>34</v>
      </c>
      <c r="AB43" s="129" t="str">
        <f t="array" ref="AB43">INDEX(publications!$A$1:$A$319, MATCH($B43, publications!$B$1:$B$319, 0))</f>
        <v>Livia</v>
      </c>
      <c r="AC43" s="6" t="s">
        <v>34</v>
      </c>
    </row>
    <row r="44" spans="1:29" ht="15" customHeight="1">
      <c r="A44" s="5" t="s">
        <v>2838</v>
      </c>
      <c r="B44" s="91" t="str">
        <f>VLOOKUP($A44,datasets!$A:$B,2,0)</f>
        <v>Roberti et al. 2021, Canadian Journal of Earth Sciences (39PV5BL5)</v>
      </c>
      <c r="C44" s="56" t="s">
        <v>3467</v>
      </c>
      <c r="D44" s="56" t="s">
        <v>3468</v>
      </c>
      <c r="E44" s="131" t="s">
        <v>3404</v>
      </c>
      <c r="F44" s="124" t="s">
        <v>34</v>
      </c>
      <c r="G44" s="113" t="s">
        <v>3469</v>
      </c>
      <c r="H44" s="125" t="s">
        <v>3469</v>
      </c>
      <c r="I44" s="113" t="s">
        <v>3470</v>
      </c>
      <c r="J44" s="115">
        <v>22</v>
      </c>
      <c r="K44" s="56">
        <v>50</v>
      </c>
      <c r="L44" s="56">
        <v>25</v>
      </c>
      <c r="M44" s="116">
        <v>41.67</v>
      </c>
      <c r="N44" s="86" t="s">
        <v>34</v>
      </c>
      <c r="O44" s="86" t="s">
        <v>34</v>
      </c>
      <c r="P44" s="86" t="s">
        <v>34</v>
      </c>
      <c r="Q44" s="117" t="s">
        <v>34</v>
      </c>
      <c r="R44" s="46" t="s">
        <v>3471</v>
      </c>
      <c r="S44" s="117" t="s">
        <v>3415</v>
      </c>
      <c r="T44" s="126" t="s">
        <v>34</v>
      </c>
      <c r="U44" s="126" t="s">
        <v>34</v>
      </c>
      <c r="V44" s="127" t="s">
        <v>34</v>
      </c>
      <c r="W44" s="86" t="s">
        <v>34</v>
      </c>
      <c r="X44" s="56" t="s">
        <v>34</v>
      </c>
      <c r="Y44" s="121" t="s">
        <v>34</v>
      </c>
      <c r="Z44" s="46" t="s">
        <v>3465</v>
      </c>
      <c r="AA44" s="56" t="s">
        <v>34</v>
      </c>
      <c r="AB44" s="129" t="str">
        <f t="array" ref="AB44">INDEX(publications!$A$1:$A$319, MATCH($B44, publications!$B$1:$B$319, 0))</f>
        <v>Livia</v>
      </c>
      <c r="AC44" s="6" t="s">
        <v>34</v>
      </c>
    </row>
    <row r="45" spans="1:29" ht="15" customHeight="1">
      <c r="A45" s="5" t="s">
        <v>2820</v>
      </c>
      <c r="B45" s="91" t="str">
        <f>VLOOKUP($A45,datasets!$A:$B,2,0)</f>
        <v>Mertes et al. 2017, Earth Surface Processes and Landforms (UA5FY4A8)</v>
      </c>
      <c r="C45" s="56" t="s">
        <v>3411</v>
      </c>
      <c r="D45" s="86" t="s">
        <v>3472</v>
      </c>
      <c r="E45" s="131" t="s">
        <v>3404</v>
      </c>
      <c r="F45" s="86" t="s">
        <v>34</v>
      </c>
      <c r="G45" s="113" t="s">
        <v>34</v>
      </c>
      <c r="H45" s="125" t="s">
        <v>34</v>
      </c>
      <c r="I45" s="113" t="s">
        <v>3473</v>
      </c>
      <c r="J45" s="115">
        <v>24</v>
      </c>
      <c r="K45" s="56">
        <v>13.4</v>
      </c>
      <c r="L45" s="56">
        <v>13.4</v>
      </c>
      <c r="M45" s="116">
        <v>13.4</v>
      </c>
      <c r="N45" s="86" t="s">
        <v>34</v>
      </c>
      <c r="O45" s="86" t="s">
        <v>34</v>
      </c>
      <c r="P45" s="86" t="s">
        <v>34</v>
      </c>
      <c r="Q45" s="117" t="s">
        <v>34</v>
      </c>
      <c r="R45" s="86" t="s">
        <v>34</v>
      </c>
      <c r="S45" s="117" t="s">
        <v>34</v>
      </c>
      <c r="T45" s="126" t="s">
        <v>34</v>
      </c>
      <c r="U45" s="119" t="s">
        <v>34</v>
      </c>
      <c r="V45" s="120" t="s">
        <v>34</v>
      </c>
      <c r="W45" s="56">
        <v>18.100000000000001</v>
      </c>
      <c r="X45" s="56">
        <v>18.100000000000001</v>
      </c>
      <c r="Y45" s="121">
        <v>18.100000000000001</v>
      </c>
      <c r="Z45" s="46" t="s">
        <v>3474</v>
      </c>
      <c r="AA45" s="86" t="s">
        <v>34</v>
      </c>
      <c r="AB45" s="58" t="str">
        <f t="array" ref="AB45">INDEX(publications!$A$1:$A$319, MATCH($B45, publications!$B$1:$B$319, 0))</f>
        <v>Livia</v>
      </c>
      <c r="AC45" s="6" t="s">
        <v>34</v>
      </c>
    </row>
    <row r="46" spans="1:29" ht="15" customHeight="1">
      <c r="A46" s="5" t="s">
        <v>3007</v>
      </c>
      <c r="B46" s="91" t="str">
        <f>VLOOKUP($A46,datasets!$A:$B,2,0)</f>
        <v>Pulighe and Fava 2013, European Journal of Remote Sensing (CBLF77TD)</v>
      </c>
      <c r="C46" s="56" t="s">
        <v>3411</v>
      </c>
      <c r="D46" s="56" t="s">
        <v>3475</v>
      </c>
      <c r="E46" s="131" t="s">
        <v>3404</v>
      </c>
      <c r="F46" s="56">
        <v>0.5</v>
      </c>
      <c r="G46" s="113">
        <v>0.5</v>
      </c>
      <c r="H46" s="125">
        <f>AVERAGE(F46,F46,G46)</f>
        <v>0.5</v>
      </c>
      <c r="I46" s="113" t="s">
        <v>3476</v>
      </c>
      <c r="J46" s="130">
        <v>118</v>
      </c>
      <c r="K46" s="86" t="s">
        <v>34</v>
      </c>
      <c r="L46" s="113" t="s">
        <v>34</v>
      </c>
      <c r="M46" s="116" t="s">
        <v>34</v>
      </c>
      <c r="N46" s="86">
        <v>1033</v>
      </c>
      <c r="O46" s="56">
        <v>4.9000000000000004</v>
      </c>
      <c r="P46" s="56">
        <v>4.9000000000000004</v>
      </c>
      <c r="Q46" s="118">
        <v>4.9000000000000004</v>
      </c>
      <c r="R46" s="86" t="s">
        <v>34</v>
      </c>
      <c r="S46" s="117" t="s">
        <v>34</v>
      </c>
      <c r="T46" s="126" t="s">
        <v>34</v>
      </c>
      <c r="U46" s="126" t="s">
        <v>34</v>
      </c>
      <c r="V46" s="127" t="s">
        <v>34</v>
      </c>
      <c r="W46" s="86" t="s">
        <v>34</v>
      </c>
      <c r="X46" s="56" t="s">
        <v>34</v>
      </c>
      <c r="Y46" s="121" t="s">
        <v>34</v>
      </c>
      <c r="Z46" s="46" t="s">
        <v>3477</v>
      </c>
      <c r="AA46" s="56" t="s">
        <v>3478</v>
      </c>
      <c r="AB46" s="58" t="str">
        <f t="array" ref="AB46">INDEX(publications!$A$1:$A$319, MATCH($B46, publications!$B$1:$B$319, 0))</f>
        <v>Bob</v>
      </c>
      <c r="AC46" s="6" t="s">
        <v>34</v>
      </c>
    </row>
    <row r="47" spans="1:29" ht="15" customHeight="1">
      <c r="A47" s="5" t="s">
        <v>2908</v>
      </c>
      <c r="B47" s="91" t="str">
        <f>VLOOKUP($A47,datasets!$A:$B,2,0)</f>
        <v>Lajoie et al. 2020, Earth and Space Science (E8CED4N3)</v>
      </c>
      <c r="C47" s="56" t="s">
        <v>3479</v>
      </c>
      <c r="D47" s="86" t="s">
        <v>3480</v>
      </c>
      <c r="E47" s="131" t="s">
        <v>3404</v>
      </c>
      <c r="F47" s="86" t="s">
        <v>34</v>
      </c>
      <c r="G47" s="113" t="s">
        <v>34</v>
      </c>
      <c r="H47" s="125" t="s">
        <v>34</v>
      </c>
      <c r="I47" s="113" t="s">
        <v>3481</v>
      </c>
      <c r="J47" s="130">
        <v>75</v>
      </c>
      <c r="K47" s="86" t="s">
        <v>34</v>
      </c>
      <c r="L47" s="113" t="s">
        <v>34</v>
      </c>
      <c r="M47" s="116" t="s">
        <v>34</v>
      </c>
      <c r="N47" s="86" t="s">
        <v>34</v>
      </c>
      <c r="O47" s="86" t="s">
        <v>34</v>
      </c>
      <c r="P47" s="86" t="s">
        <v>34</v>
      </c>
      <c r="Q47" s="117" t="s">
        <v>34</v>
      </c>
      <c r="R47" s="46" t="s">
        <v>3482</v>
      </c>
      <c r="S47" s="118" t="s">
        <v>3483</v>
      </c>
      <c r="T47" s="119">
        <v>0.1</v>
      </c>
      <c r="U47" s="119">
        <v>0.1</v>
      </c>
      <c r="V47" s="127">
        <v>0.1</v>
      </c>
      <c r="W47" s="86" t="s">
        <v>34</v>
      </c>
      <c r="X47" s="56" t="s">
        <v>34</v>
      </c>
      <c r="Y47" s="128" t="s">
        <v>34</v>
      </c>
      <c r="Z47" s="86" t="s">
        <v>34</v>
      </c>
      <c r="AA47" s="56" t="s">
        <v>3484</v>
      </c>
      <c r="AB47" s="58" t="str">
        <f t="array" ref="AB47">INDEX(publications!$A$1:$A$319, MATCH($B47, publications!$B$1:$B$319, 0))</f>
        <v>Livia</v>
      </c>
      <c r="AC47" s="56" t="s">
        <v>3485</v>
      </c>
    </row>
    <row r="48" spans="1:29" ht="15" customHeight="1">
      <c r="A48" s="5" t="s">
        <v>3035</v>
      </c>
      <c r="B48" s="91" t="str">
        <f>VLOOKUP($A48,datasets!$A:$B,2,0)</f>
        <v>Surazakov and Aizen 2010, Photogrammetric Engineering &amp; Remote Sensing (QUZPQPWA)</v>
      </c>
      <c r="C48" s="56" t="s">
        <v>3486</v>
      </c>
      <c r="D48" s="86" t="s">
        <v>3487</v>
      </c>
      <c r="E48" s="131" t="s">
        <v>3404</v>
      </c>
      <c r="F48" s="86" t="s">
        <v>34</v>
      </c>
      <c r="G48" s="113" t="s">
        <v>34</v>
      </c>
      <c r="H48" s="114" t="s">
        <v>34</v>
      </c>
      <c r="I48" s="113" t="s">
        <v>3488</v>
      </c>
      <c r="J48" s="115">
        <v>33</v>
      </c>
      <c r="K48" s="56">
        <v>4.04</v>
      </c>
      <c r="L48" s="56">
        <v>5.76</v>
      </c>
      <c r="M48" s="116">
        <v>4.6100000000000003</v>
      </c>
      <c r="N48" s="86" t="s">
        <v>34</v>
      </c>
      <c r="O48" s="86" t="s">
        <v>34</v>
      </c>
      <c r="P48" s="86" t="s">
        <v>34</v>
      </c>
      <c r="Q48" s="117" t="s">
        <v>34</v>
      </c>
      <c r="R48" s="46" t="s">
        <v>3489</v>
      </c>
      <c r="S48" s="118" t="s">
        <v>3490</v>
      </c>
      <c r="T48" s="119" t="s">
        <v>3491</v>
      </c>
      <c r="U48" s="126">
        <v>0.34</v>
      </c>
      <c r="V48" s="135">
        <v>7.18</v>
      </c>
      <c r="W48" s="86" t="s">
        <v>3492</v>
      </c>
      <c r="X48" s="86" t="s">
        <v>3492</v>
      </c>
      <c r="Y48" s="121">
        <v>6.18</v>
      </c>
      <c r="Z48" s="46" t="s">
        <v>3465</v>
      </c>
      <c r="AA48" s="86" t="s">
        <v>34</v>
      </c>
      <c r="AB48" s="58" t="str">
        <f t="array" ref="AB48">INDEX(publications!$A$1:$A$319, MATCH($B48, publications!$B$1:$B$319, 0))</f>
        <v>Melanie</v>
      </c>
      <c r="AC48" s="6" t="s">
        <v>3493</v>
      </c>
    </row>
    <row r="49" spans="1:32" ht="15" customHeight="1">
      <c r="A49" s="5" t="s">
        <v>3040</v>
      </c>
      <c r="B49" s="91" t="str">
        <f>VLOOKUP($A49,datasets!$A:$B,2,0)</f>
        <v>Surazakov and Aizen 2010, Photogrammetric Engineering &amp; Remote Sensing (QUZPQPWA)</v>
      </c>
      <c r="C49" s="56" t="s">
        <v>3486</v>
      </c>
      <c r="D49" s="86" t="s">
        <v>3487</v>
      </c>
      <c r="E49" s="131" t="s">
        <v>3404</v>
      </c>
      <c r="F49" s="86" t="s">
        <v>34</v>
      </c>
      <c r="G49" s="113" t="s">
        <v>34</v>
      </c>
      <c r="H49" s="114" t="s">
        <v>34</v>
      </c>
      <c r="I49" s="113" t="s">
        <v>3410</v>
      </c>
      <c r="J49" s="115">
        <v>13</v>
      </c>
      <c r="K49" s="56">
        <v>8.18</v>
      </c>
      <c r="L49" s="56">
        <v>11.41</v>
      </c>
      <c r="M49" s="116">
        <v>9.26</v>
      </c>
      <c r="N49" s="86" t="s">
        <v>34</v>
      </c>
      <c r="O49" s="86" t="s">
        <v>34</v>
      </c>
      <c r="P49" s="86" t="s">
        <v>34</v>
      </c>
      <c r="Q49" s="117" t="s">
        <v>34</v>
      </c>
      <c r="R49" s="46" t="s">
        <v>3494</v>
      </c>
      <c r="S49" s="117" t="s">
        <v>3495</v>
      </c>
      <c r="T49" s="126" t="s">
        <v>34</v>
      </c>
      <c r="U49" s="119" t="s">
        <v>34</v>
      </c>
      <c r="V49" s="120" t="s">
        <v>34</v>
      </c>
      <c r="W49" s="56" t="s">
        <v>3496</v>
      </c>
      <c r="X49" s="56" t="s">
        <v>3496</v>
      </c>
      <c r="Y49" s="121">
        <v>20</v>
      </c>
      <c r="Z49" s="46" t="s">
        <v>3465</v>
      </c>
      <c r="AA49" s="86" t="s">
        <v>34</v>
      </c>
      <c r="AB49" s="58" t="str">
        <f t="array" ref="AB49">INDEX(publications!$A$1:$A$319, MATCH($B49, publications!$B$1:$B$319, 0))</f>
        <v>Melanie</v>
      </c>
      <c r="AC49" s="6" t="s">
        <v>3497</v>
      </c>
      <c r="AE49" s="6" t="s">
        <v>3498</v>
      </c>
      <c r="AF49" s="6" t="s">
        <v>3499</v>
      </c>
    </row>
    <row r="50" spans="1:32" ht="15" customHeight="1">
      <c r="A50" s="5" t="s">
        <v>2946</v>
      </c>
      <c r="B50" s="91" t="str">
        <f>VLOOKUP($A50,datasets!$A:$B,2,0)</f>
        <v>Pellicciotti et al. 2015, Journal of Glaciology (I497FPR3)</v>
      </c>
      <c r="C50" s="56" t="s">
        <v>3500</v>
      </c>
      <c r="D50" s="86" t="s">
        <v>3501</v>
      </c>
      <c r="E50" s="131" t="s">
        <v>3404</v>
      </c>
      <c r="F50" s="86" t="s">
        <v>34</v>
      </c>
      <c r="G50" s="113" t="s">
        <v>34</v>
      </c>
      <c r="H50" s="125" t="s">
        <v>34</v>
      </c>
      <c r="I50" s="113" t="s">
        <v>3502</v>
      </c>
      <c r="J50" s="130">
        <v>233</v>
      </c>
      <c r="K50" s="86" t="s">
        <v>34</v>
      </c>
      <c r="L50" s="113" t="s">
        <v>34</v>
      </c>
      <c r="M50" s="116" t="s">
        <v>34</v>
      </c>
      <c r="N50" s="86" t="s">
        <v>34</v>
      </c>
      <c r="O50" s="86" t="s">
        <v>34</v>
      </c>
      <c r="P50" s="86" t="s">
        <v>34</v>
      </c>
      <c r="Q50" s="117" t="s">
        <v>34</v>
      </c>
      <c r="R50" s="46" t="s">
        <v>3501</v>
      </c>
      <c r="S50" s="117" t="s">
        <v>3407</v>
      </c>
      <c r="T50" s="126" t="s">
        <v>34</v>
      </c>
      <c r="U50" s="126" t="s">
        <v>34</v>
      </c>
      <c r="V50" s="120" t="s">
        <v>34</v>
      </c>
      <c r="W50" s="56">
        <v>13.2</v>
      </c>
      <c r="X50" s="56">
        <v>13.2</v>
      </c>
      <c r="Y50" s="121">
        <v>13.2</v>
      </c>
      <c r="Z50" s="46" t="s">
        <v>3503</v>
      </c>
      <c r="AA50" s="56" t="s">
        <v>3504</v>
      </c>
      <c r="AB50" s="58" t="str">
        <f t="array" ref="AB50">INDEX(publications!$A$1:$A$319, MATCH($B50, publications!$B$1:$B$319, 0))</f>
        <v>Amaury</v>
      </c>
      <c r="AC50" s="6" t="s">
        <v>34</v>
      </c>
    </row>
    <row r="51" spans="1:32" ht="15" customHeight="1">
      <c r="A51" s="5" t="s">
        <v>3029</v>
      </c>
      <c r="B51" s="91" t="str">
        <f>VLOOKUP($A51,datasets!$A:$B,2,0)</f>
        <v>Zhou et al. 2019, Journal of Glaciology (4NGVH92Z)</v>
      </c>
      <c r="C51" s="56" t="s">
        <v>3505</v>
      </c>
      <c r="D51" s="86" t="s">
        <v>3506</v>
      </c>
      <c r="E51" s="131" t="s">
        <v>3404</v>
      </c>
      <c r="F51" s="86" t="s">
        <v>34</v>
      </c>
      <c r="G51" s="113" t="s">
        <v>34</v>
      </c>
      <c r="H51" s="125" t="s">
        <v>34</v>
      </c>
      <c r="I51" s="113" t="s">
        <v>3507</v>
      </c>
      <c r="J51" s="115">
        <v>43</v>
      </c>
      <c r="K51" s="56">
        <v>10</v>
      </c>
      <c r="L51" s="56">
        <v>10</v>
      </c>
      <c r="M51" s="116">
        <v>10</v>
      </c>
      <c r="N51" s="86">
        <v>7</v>
      </c>
      <c r="O51" s="56">
        <v>10</v>
      </c>
      <c r="P51" s="56">
        <v>10</v>
      </c>
      <c r="Q51" s="118">
        <v>10</v>
      </c>
      <c r="R51" s="46" t="s">
        <v>3508</v>
      </c>
      <c r="S51" s="117" t="s">
        <v>3508</v>
      </c>
      <c r="T51" s="126" t="s">
        <v>34</v>
      </c>
      <c r="U51" s="126" t="s">
        <v>34</v>
      </c>
      <c r="V51" s="127" t="s">
        <v>34</v>
      </c>
      <c r="W51" s="86" t="s">
        <v>34</v>
      </c>
      <c r="X51" s="56" t="s">
        <v>34</v>
      </c>
      <c r="Y51" s="121" t="s">
        <v>34</v>
      </c>
      <c r="Z51" s="46" t="s">
        <v>3465</v>
      </c>
      <c r="AA51" s="56" t="s">
        <v>3509</v>
      </c>
      <c r="AB51" s="58" t="str">
        <f t="array" ref="AB51">INDEX(publications!$A$1:$A$319, MATCH($B51, publications!$B$1:$B$319, 0))</f>
        <v>Melanie</v>
      </c>
      <c r="AC51" s="6" t="s">
        <v>34</v>
      </c>
    </row>
    <row r="52" spans="1:32" ht="15" customHeight="1">
      <c r="A52" s="5" t="s">
        <v>2844</v>
      </c>
      <c r="B52" s="91" t="str">
        <f>VLOOKUP($A52,datasets!$A:$B,2,0)</f>
        <v>Guerin et al. 2020, Geomorphology (6J9XIMI9)</v>
      </c>
      <c r="C52" s="56" t="s">
        <v>3510</v>
      </c>
      <c r="D52" s="56" t="s">
        <v>3510</v>
      </c>
      <c r="E52" s="131" t="s">
        <v>3404</v>
      </c>
      <c r="F52" s="86" t="s">
        <v>34</v>
      </c>
      <c r="G52" s="113" t="s">
        <v>34</v>
      </c>
      <c r="H52" s="125" t="s">
        <v>34</v>
      </c>
      <c r="I52" s="86" t="s">
        <v>34</v>
      </c>
      <c r="J52" s="130" t="s">
        <v>34</v>
      </c>
      <c r="K52" s="86" t="s">
        <v>34</v>
      </c>
      <c r="L52" s="113" t="s">
        <v>34</v>
      </c>
      <c r="M52" s="116" t="s">
        <v>34</v>
      </c>
      <c r="N52" s="86" t="s">
        <v>34</v>
      </c>
      <c r="O52" s="86" t="s">
        <v>34</v>
      </c>
      <c r="P52" s="86" t="s">
        <v>34</v>
      </c>
      <c r="Q52" s="118" t="s">
        <v>34</v>
      </c>
      <c r="R52" s="6" t="s">
        <v>3511</v>
      </c>
      <c r="S52" s="117" t="s">
        <v>3483</v>
      </c>
      <c r="T52" s="126" t="s">
        <v>34</v>
      </c>
      <c r="U52" s="126" t="s">
        <v>34</v>
      </c>
      <c r="V52" s="127" t="s">
        <v>34</v>
      </c>
      <c r="W52" s="86" t="s">
        <v>34</v>
      </c>
      <c r="X52" s="56" t="s">
        <v>34</v>
      </c>
      <c r="Y52" s="128" t="s">
        <v>34</v>
      </c>
      <c r="Z52" s="86" t="s">
        <v>34</v>
      </c>
      <c r="AA52" s="56" t="s">
        <v>3512</v>
      </c>
      <c r="AB52" s="58" t="str">
        <f t="array" ref="AB52">INDEX(publications!$A$1:$A$319, MATCH($B52, publications!$B$1:$B$319, 0))</f>
        <v>Thomas</v>
      </c>
      <c r="AC52" s="6" t="s">
        <v>34</v>
      </c>
    </row>
    <row r="53" spans="1:32" ht="15" customHeight="1">
      <c r="A53" s="5" t="s">
        <v>2798</v>
      </c>
      <c r="B53" s="91" t="str">
        <f>VLOOKUP($A53,datasets!$A:$B,2,0)</f>
        <v>Fieber et al. 2017, ISPRS - International Archives of the Photogrammetry, Remote Sensing and Spatial Information Sciences (D28F7QAG)</v>
      </c>
      <c r="C53" s="56" t="s">
        <v>3513</v>
      </c>
      <c r="D53" s="56" t="s">
        <v>3513</v>
      </c>
      <c r="E53" s="131" t="s">
        <v>3514</v>
      </c>
      <c r="F53" s="56">
        <v>0.01</v>
      </c>
      <c r="G53" s="113">
        <v>0.01</v>
      </c>
      <c r="H53" s="125">
        <f t="shared" ref="H53:H56" si="3">AVERAGE(F53,F53,G53)</f>
        <v>0.01</v>
      </c>
      <c r="I53" s="113" t="s">
        <v>3515</v>
      </c>
      <c r="J53" s="130">
        <v>27</v>
      </c>
      <c r="K53" s="86" t="s">
        <v>34</v>
      </c>
      <c r="L53" s="113" t="s">
        <v>34</v>
      </c>
      <c r="M53" s="116" t="s">
        <v>34</v>
      </c>
      <c r="N53" s="86" t="s">
        <v>34</v>
      </c>
      <c r="O53" s="86" t="s">
        <v>34</v>
      </c>
      <c r="P53" s="86" t="s">
        <v>34</v>
      </c>
      <c r="Q53" s="117" t="s">
        <v>34</v>
      </c>
      <c r="R53" s="86" t="s">
        <v>34</v>
      </c>
      <c r="S53" s="117" t="s">
        <v>34</v>
      </c>
      <c r="T53" s="126" t="s">
        <v>34</v>
      </c>
      <c r="U53" s="126" t="s">
        <v>34</v>
      </c>
      <c r="V53" s="127" t="s">
        <v>34</v>
      </c>
      <c r="W53" s="86" t="s">
        <v>34</v>
      </c>
      <c r="X53" s="56" t="s">
        <v>34</v>
      </c>
      <c r="Y53" s="128" t="s">
        <v>34</v>
      </c>
      <c r="Z53" s="86" t="s">
        <v>34</v>
      </c>
      <c r="AA53" s="56" t="s">
        <v>34</v>
      </c>
      <c r="AB53" s="58" t="str">
        <f t="array" ref="AB53">INDEX(publications!$A$1:$A$319, MATCH($B53, publications!$B$1:$B$319, 0))</f>
        <v>Anette</v>
      </c>
      <c r="AC53" s="6" t="s">
        <v>3516</v>
      </c>
    </row>
    <row r="54" spans="1:32" ht="15" customHeight="1">
      <c r="A54" s="5" t="s">
        <v>2799</v>
      </c>
      <c r="B54" s="91" t="str">
        <f>VLOOKUP($A54,datasets!$A:$B,2,0)</f>
        <v>Fieber et al. 2017, ISPRS - International Archives of the Photogrammetry, Remote Sensing and Spatial Information Sciences (D28F7QAG)</v>
      </c>
      <c r="C54" s="56" t="s">
        <v>3513</v>
      </c>
      <c r="D54" s="56" t="s">
        <v>3513</v>
      </c>
      <c r="E54" s="131" t="s">
        <v>3514</v>
      </c>
      <c r="F54" s="56">
        <v>0.01</v>
      </c>
      <c r="G54" s="113">
        <v>0.01</v>
      </c>
      <c r="H54" s="125">
        <f t="shared" si="3"/>
        <v>0.01</v>
      </c>
      <c r="I54" s="113" t="s">
        <v>3515</v>
      </c>
      <c r="J54" s="130">
        <v>27</v>
      </c>
      <c r="K54" s="86" t="s">
        <v>34</v>
      </c>
      <c r="L54" s="113" t="s">
        <v>34</v>
      </c>
      <c r="M54" s="116" t="s">
        <v>34</v>
      </c>
      <c r="N54" s="86" t="s">
        <v>34</v>
      </c>
      <c r="O54" s="86" t="s">
        <v>34</v>
      </c>
      <c r="P54" s="86" t="s">
        <v>34</v>
      </c>
      <c r="Q54" s="117" t="s">
        <v>34</v>
      </c>
      <c r="R54" s="86" t="s">
        <v>34</v>
      </c>
      <c r="S54" s="117" t="s">
        <v>34</v>
      </c>
      <c r="T54" s="126" t="s">
        <v>34</v>
      </c>
      <c r="U54" s="126" t="s">
        <v>34</v>
      </c>
      <c r="V54" s="127" t="s">
        <v>34</v>
      </c>
      <c r="W54" s="86" t="s">
        <v>34</v>
      </c>
      <c r="X54" s="56" t="s">
        <v>34</v>
      </c>
      <c r="Y54" s="128" t="s">
        <v>34</v>
      </c>
      <c r="Z54" s="86" t="s">
        <v>34</v>
      </c>
      <c r="AA54" s="56" t="s">
        <v>34</v>
      </c>
      <c r="AB54" s="58" t="str">
        <f t="array" ref="AB54">INDEX(publications!$A$1:$A$319, MATCH($B54, publications!$B$1:$B$319, 0))</f>
        <v>Anette</v>
      </c>
      <c r="AC54" s="6" t="s">
        <v>3516</v>
      </c>
    </row>
    <row r="55" spans="1:32" ht="15" customHeight="1">
      <c r="A55" s="5" t="s">
        <v>3112</v>
      </c>
      <c r="B55" s="91" t="str">
        <f>VLOOKUP($A55,datasets!$A:$B,2,0)</f>
        <v>Goossens et al. 2006, Journal of Archaeological Science (TH6B9CR4)</v>
      </c>
      <c r="C55" s="56" t="s">
        <v>3513</v>
      </c>
      <c r="D55" s="56" t="s">
        <v>3513</v>
      </c>
      <c r="E55" s="131" t="s">
        <v>3514</v>
      </c>
      <c r="F55" s="56">
        <v>0.4</v>
      </c>
      <c r="G55" s="113" t="s">
        <v>3517</v>
      </c>
      <c r="H55" s="125">
        <f t="shared" si="3"/>
        <v>0.4</v>
      </c>
      <c r="I55" s="113" t="s">
        <v>3518</v>
      </c>
      <c r="J55" s="130">
        <v>91</v>
      </c>
      <c r="K55" s="86" t="s">
        <v>34</v>
      </c>
      <c r="L55" s="113" t="s">
        <v>34</v>
      </c>
      <c r="M55" s="116" t="s">
        <v>34</v>
      </c>
      <c r="N55" s="86" t="s">
        <v>34</v>
      </c>
      <c r="O55" s="86" t="s">
        <v>34</v>
      </c>
      <c r="P55" s="86" t="s">
        <v>34</v>
      </c>
      <c r="Q55" s="117" t="s">
        <v>34</v>
      </c>
      <c r="R55" s="86" t="s">
        <v>34</v>
      </c>
      <c r="S55" s="117" t="s">
        <v>34</v>
      </c>
      <c r="T55" s="126" t="s">
        <v>34</v>
      </c>
      <c r="U55" s="126" t="s">
        <v>34</v>
      </c>
      <c r="V55" s="127" t="s">
        <v>34</v>
      </c>
      <c r="W55" s="86" t="s">
        <v>34</v>
      </c>
      <c r="X55" s="56" t="s">
        <v>34</v>
      </c>
      <c r="Y55" s="128" t="s">
        <v>34</v>
      </c>
      <c r="Z55" s="86" t="s">
        <v>34</v>
      </c>
      <c r="AA55" s="86" t="s">
        <v>34</v>
      </c>
      <c r="AB55" s="58" t="str">
        <f t="array" ref="AB55">INDEX(publications!$A$1:$A$319, MATCH($B55, publications!$B$1:$B$319, 0))</f>
        <v>Melanie</v>
      </c>
      <c r="AC55" s="6" t="s">
        <v>3519</v>
      </c>
    </row>
    <row r="56" spans="1:32" ht="15" customHeight="1">
      <c r="A56" s="5" t="s">
        <v>2829</v>
      </c>
      <c r="B56" s="91" t="str">
        <f>VLOOKUP($A56,datasets!$A:$B,2,0)</f>
        <v>Vargo et al. 2017, Journal of Glaciology (9USYID46)</v>
      </c>
      <c r="C56" s="56" t="s">
        <v>3513</v>
      </c>
      <c r="D56" s="56" t="s">
        <v>3513</v>
      </c>
      <c r="E56" s="131" t="s">
        <v>3514</v>
      </c>
      <c r="F56" s="56">
        <v>0.01</v>
      </c>
      <c r="G56" s="113">
        <v>0.01</v>
      </c>
      <c r="H56" s="125">
        <f t="shared" si="3"/>
        <v>0.01</v>
      </c>
      <c r="I56" s="113" t="s">
        <v>3441</v>
      </c>
      <c r="J56" s="130">
        <v>10</v>
      </c>
      <c r="K56" s="86" t="s">
        <v>34</v>
      </c>
      <c r="L56" s="113" t="s">
        <v>34</v>
      </c>
      <c r="M56" s="116" t="s">
        <v>34</v>
      </c>
      <c r="N56" s="86" t="s">
        <v>34</v>
      </c>
      <c r="O56" s="86" t="s">
        <v>34</v>
      </c>
      <c r="P56" s="86" t="s">
        <v>34</v>
      </c>
      <c r="Q56" s="117" t="s">
        <v>34</v>
      </c>
      <c r="R56" s="86" t="s">
        <v>34</v>
      </c>
      <c r="S56" s="117" t="s">
        <v>34</v>
      </c>
      <c r="T56" s="126" t="s">
        <v>34</v>
      </c>
      <c r="U56" s="126" t="s">
        <v>34</v>
      </c>
      <c r="V56" s="127" t="s">
        <v>34</v>
      </c>
      <c r="W56" s="86" t="s">
        <v>34</v>
      </c>
      <c r="X56" s="56" t="s">
        <v>34</v>
      </c>
      <c r="Y56" s="128" t="s">
        <v>34</v>
      </c>
      <c r="Z56" s="86" t="s">
        <v>34</v>
      </c>
      <c r="AA56" s="56" t="s">
        <v>34</v>
      </c>
      <c r="AB56" s="58" t="str">
        <f t="array" ref="AB56">INDEX(publications!$A$1:$A$319, MATCH($B56, publications!$B$1:$B$319, 0))</f>
        <v>Bob</v>
      </c>
      <c r="AC56" s="6" t="s">
        <v>3516</v>
      </c>
    </row>
    <row r="57" spans="1:32" ht="13">
      <c r="A57" s="5" t="s">
        <v>2830</v>
      </c>
      <c r="B57" s="91" t="str">
        <f>VLOOKUP($A57,datasets!$A:$B,2,0)</f>
        <v>Verhoeven et al. 2012, Journal of Archeological Science (7TGQURPL)</v>
      </c>
      <c r="C57" s="56" t="s">
        <v>3513</v>
      </c>
      <c r="D57" s="56" t="s">
        <v>3513</v>
      </c>
      <c r="E57" s="131" t="s">
        <v>3514</v>
      </c>
      <c r="F57" s="86" t="s">
        <v>34</v>
      </c>
      <c r="G57" s="113" t="s">
        <v>34</v>
      </c>
      <c r="H57" s="125" t="s">
        <v>34</v>
      </c>
      <c r="I57" s="113" t="s">
        <v>3520</v>
      </c>
      <c r="J57" s="130">
        <v>5</v>
      </c>
      <c r="K57" s="86" t="s">
        <v>34</v>
      </c>
      <c r="L57" s="113" t="s">
        <v>34</v>
      </c>
      <c r="M57" s="116" t="s">
        <v>34</v>
      </c>
      <c r="N57" s="86" t="s">
        <v>34</v>
      </c>
      <c r="O57" s="86" t="s">
        <v>34</v>
      </c>
      <c r="P57" s="86" t="s">
        <v>34</v>
      </c>
      <c r="Q57" s="118" t="s">
        <v>34</v>
      </c>
      <c r="R57" s="86" t="s">
        <v>34</v>
      </c>
      <c r="S57" s="117" t="s">
        <v>34</v>
      </c>
      <c r="T57" s="126" t="s">
        <v>34</v>
      </c>
      <c r="U57" s="126" t="s">
        <v>34</v>
      </c>
      <c r="V57" s="127" t="s">
        <v>34</v>
      </c>
      <c r="W57" s="86" t="s">
        <v>34</v>
      </c>
      <c r="X57" s="56" t="s">
        <v>34</v>
      </c>
      <c r="Y57" s="128" t="s">
        <v>34</v>
      </c>
      <c r="Z57" s="86" t="s">
        <v>34</v>
      </c>
      <c r="AA57" s="56" t="s">
        <v>34</v>
      </c>
      <c r="AB57" s="58" t="str">
        <f t="array" ref="AB57">INDEX(publications!$A$1:$A$319, MATCH($B57, publications!$B$1:$B$319, 0))</f>
        <v>Bob</v>
      </c>
      <c r="AC57" s="6" t="s">
        <v>3521</v>
      </c>
    </row>
    <row r="58" spans="1:32" ht="13">
      <c r="A58" s="5" t="s">
        <v>2730</v>
      </c>
      <c r="B58" s="91" t="str">
        <f>VLOOKUP($A58,datasets!$A:$B,2,0)</f>
        <v>Ewertowski et al. 2019, Geomorphology (T9UHGZVR)</v>
      </c>
      <c r="C58" s="56" t="s">
        <v>3522</v>
      </c>
      <c r="D58" s="86" t="s">
        <v>3522</v>
      </c>
      <c r="E58" s="131" t="s">
        <v>3514</v>
      </c>
      <c r="F58" s="86" t="s">
        <v>34</v>
      </c>
      <c r="G58" s="113" t="s">
        <v>34</v>
      </c>
      <c r="H58" s="125" t="s">
        <v>34</v>
      </c>
      <c r="I58" s="113" t="s">
        <v>3523</v>
      </c>
      <c r="J58" s="130">
        <v>16</v>
      </c>
      <c r="K58" s="86" t="s">
        <v>34</v>
      </c>
      <c r="L58" s="113" t="s">
        <v>34</v>
      </c>
      <c r="M58" s="116" t="s">
        <v>34</v>
      </c>
      <c r="N58" s="86">
        <v>9</v>
      </c>
      <c r="O58" s="86" t="s">
        <v>34</v>
      </c>
      <c r="P58" s="86" t="s">
        <v>34</v>
      </c>
      <c r="Q58" s="117" t="s">
        <v>34</v>
      </c>
      <c r="R58" s="86" t="s">
        <v>34</v>
      </c>
      <c r="S58" s="117" t="s">
        <v>34</v>
      </c>
      <c r="T58" s="126" t="s">
        <v>34</v>
      </c>
      <c r="U58" s="126" t="s">
        <v>34</v>
      </c>
      <c r="V58" s="127" t="s">
        <v>34</v>
      </c>
      <c r="W58" s="86" t="s">
        <v>34</v>
      </c>
      <c r="X58" s="56" t="s">
        <v>34</v>
      </c>
      <c r="Y58" s="128" t="s">
        <v>34</v>
      </c>
      <c r="Z58" s="86" t="s">
        <v>34</v>
      </c>
      <c r="AA58" s="86" t="s">
        <v>34</v>
      </c>
      <c r="AB58" s="58" t="str">
        <f t="array" ref="AB58">INDEX(publications!$A$1:$A$319, MATCH($B58, publications!$B$1:$B$319, 0))</f>
        <v>Livia</v>
      </c>
      <c r="AC58" s="6" t="s">
        <v>34</v>
      </c>
    </row>
    <row r="59" spans="1:32" ht="13">
      <c r="A59" s="5" t="s">
        <v>2734</v>
      </c>
      <c r="B59" s="91" t="str">
        <f>VLOOKUP($A59,datasets!$A:$B,2,0)</f>
        <v>Ewertowski et al. 2019, Geomorphology (T9UHGZVR)</v>
      </c>
      <c r="C59" s="56" t="s">
        <v>3522</v>
      </c>
      <c r="D59" s="86" t="s">
        <v>3522</v>
      </c>
      <c r="E59" s="131" t="s">
        <v>3514</v>
      </c>
      <c r="F59" s="86" t="s">
        <v>34</v>
      </c>
      <c r="G59" s="113" t="s">
        <v>34</v>
      </c>
      <c r="H59" s="125" t="s">
        <v>34</v>
      </c>
      <c r="I59" s="113" t="s">
        <v>3523</v>
      </c>
      <c r="J59" s="130">
        <v>16</v>
      </c>
      <c r="K59" s="86" t="s">
        <v>34</v>
      </c>
      <c r="L59" s="113" t="s">
        <v>34</v>
      </c>
      <c r="M59" s="116" t="s">
        <v>34</v>
      </c>
      <c r="N59" s="86">
        <v>9</v>
      </c>
      <c r="O59" s="56">
        <v>3.18</v>
      </c>
      <c r="P59" s="56">
        <v>3.18</v>
      </c>
      <c r="Q59" s="118">
        <v>3.18</v>
      </c>
      <c r="R59" s="86" t="s">
        <v>34</v>
      </c>
      <c r="S59" s="117" t="s">
        <v>34</v>
      </c>
      <c r="T59" s="126" t="s">
        <v>34</v>
      </c>
      <c r="U59" s="126" t="s">
        <v>34</v>
      </c>
      <c r="V59" s="127" t="s">
        <v>34</v>
      </c>
      <c r="W59" s="86" t="s">
        <v>34</v>
      </c>
      <c r="X59" s="56" t="s">
        <v>34</v>
      </c>
      <c r="Y59" s="128" t="s">
        <v>34</v>
      </c>
      <c r="Z59" s="86" t="s">
        <v>34</v>
      </c>
      <c r="AA59" s="86" t="s">
        <v>34</v>
      </c>
      <c r="AB59" s="58" t="str">
        <f t="array" ref="AB59">INDEX(publications!$A$1:$A$319, MATCH($B59, publications!$B$1:$B$319, 0))</f>
        <v>Livia</v>
      </c>
      <c r="AC59" s="6" t="s">
        <v>34</v>
      </c>
    </row>
    <row r="60" spans="1:32" ht="13">
      <c r="A60" s="5" t="s">
        <v>2736</v>
      </c>
      <c r="B60" s="91" t="str">
        <f>VLOOKUP($A60,datasets!$A:$B,2,0)</f>
        <v>Ewertowski et al. 2019, Geomorphology (T9UHGZVR)</v>
      </c>
      <c r="C60" s="56" t="s">
        <v>3522</v>
      </c>
      <c r="D60" s="86" t="s">
        <v>3522</v>
      </c>
      <c r="E60" s="131" t="s">
        <v>3514</v>
      </c>
      <c r="F60" s="86" t="s">
        <v>34</v>
      </c>
      <c r="G60" s="113" t="s">
        <v>34</v>
      </c>
      <c r="H60" s="125" t="s">
        <v>34</v>
      </c>
      <c r="I60" s="113" t="s">
        <v>3523</v>
      </c>
      <c r="J60" s="130">
        <v>16</v>
      </c>
      <c r="K60" s="86" t="s">
        <v>34</v>
      </c>
      <c r="L60" s="113" t="s">
        <v>34</v>
      </c>
      <c r="M60" s="116" t="s">
        <v>34</v>
      </c>
      <c r="N60" s="86">
        <v>9</v>
      </c>
      <c r="O60" s="86" t="s">
        <v>34</v>
      </c>
      <c r="P60" s="86" t="s">
        <v>34</v>
      </c>
      <c r="Q60" s="117" t="s">
        <v>34</v>
      </c>
      <c r="R60" s="86" t="s">
        <v>34</v>
      </c>
      <c r="S60" s="117" t="s">
        <v>34</v>
      </c>
      <c r="T60" s="126" t="s">
        <v>34</v>
      </c>
      <c r="U60" s="126" t="s">
        <v>34</v>
      </c>
      <c r="V60" s="127" t="s">
        <v>34</v>
      </c>
      <c r="W60" s="86" t="s">
        <v>34</v>
      </c>
      <c r="X60" s="56" t="s">
        <v>34</v>
      </c>
      <c r="Y60" s="128" t="s">
        <v>34</v>
      </c>
      <c r="Z60" s="86" t="s">
        <v>34</v>
      </c>
      <c r="AA60" s="86" t="s">
        <v>34</v>
      </c>
      <c r="AB60" s="58" t="str">
        <f t="array" ref="AB60">INDEX(publications!$A$1:$A$319, MATCH($B60, publications!$B$1:$B$319, 0))</f>
        <v>Livia</v>
      </c>
      <c r="AC60" s="6" t="s">
        <v>34</v>
      </c>
    </row>
    <row r="61" spans="1:32" ht="13">
      <c r="A61" s="5" t="s">
        <v>2737</v>
      </c>
      <c r="B61" s="91" t="str">
        <f>VLOOKUP($A61,datasets!$A:$B,2,0)</f>
        <v>Ewertowski et al. 2019, Geomorphology (T9UHGZVR)</v>
      </c>
      <c r="C61" s="56" t="s">
        <v>3522</v>
      </c>
      <c r="D61" s="86" t="s">
        <v>3522</v>
      </c>
      <c r="E61" s="131" t="s">
        <v>3514</v>
      </c>
      <c r="F61" s="86" t="s">
        <v>34</v>
      </c>
      <c r="G61" s="113" t="s">
        <v>34</v>
      </c>
      <c r="H61" s="125" t="s">
        <v>34</v>
      </c>
      <c r="I61" s="113" t="s">
        <v>3523</v>
      </c>
      <c r="J61" s="130">
        <v>16</v>
      </c>
      <c r="K61" s="86" t="s">
        <v>34</v>
      </c>
      <c r="L61" s="113" t="s">
        <v>34</v>
      </c>
      <c r="M61" s="116" t="s">
        <v>34</v>
      </c>
      <c r="N61" s="86">
        <v>9</v>
      </c>
      <c r="O61" s="56">
        <v>3.4</v>
      </c>
      <c r="P61" s="56">
        <v>3.4</v>
      </c>
      <c r="Q61" s="118">
        <v>3.4</v>
      </c>
      <c r="R61" s="86" t="s">
        <v>34</v>
      </c>
      <c r="S61" s="117" t="s">
        <v>34</v>
      </c>
      <c r="T61" s="126" t="s">
        <v>34</v>
      </c>
      <c r="U61" s="126" t="s">
        <v>34</v>
      </c>
      <c r="V61" s="127" t="s">
        <v>34</v>
      </c>
      <c r="W61" s="86" t="s">
        <v>34</v>
      </c>
      <c r="X61" s="56" t="s">
        <v>34</v>
      </c>
      <c r="Y61" s="128" t="s">
        <v>34</v>
      </c>
      <c r="Z61" s="86" t="s">
        <v>34</v>
      </c>
      <c r="AA61" s="86" t="s">
        <v>34</v>
      </c>
      <c r="AB61" s="58" t="str">
        <f t="array" ref="AB61">INDEX(publications!$A$1:$A$319, MATCH($B61, publications!$B$1:$B$319, 0))</f>
        <v>Livia</v>
      </c>
      <c r="AC61" s="6" t="s">
        <v>34</v>
      </c>
    </row>
    <row r="62" spans="1:32" ht="13">
      <c r="A62" s="5" t="s">
        <v>2978</v>
      </c>
      <c r="B62" s="91" t="str">
        <f>VLOOKUP($A62,datasets!$A:$B,2,0)</f>
        <v>Fox and Cziferszky 2008, The Photogrammetric Record (2DJYIF82)</v>
      </c>
      <c r="C62" s="56" t="s">
        <v>3522</v>
      </c>
      <c r="D62" s="56" t="s">
        <v>3522</v>
      </c>
      <c r="E62" s="131" t="s">
        <v>3514</v>
      </c>
      <c r="F62" s="56" t="s">
        <v>3524</v>
      </c>
      <c r="G62" s="113" t="s">
        <v>3524</v>
      </c>
      <c r="H62" s="125" t="s">
        <v>3525</v>
      </c>
      <c r="I62" s="113" t="s">
        <v>3520</v>
      </c>
      <c r="J62" s="115">
        <v>5</v>
      </c>
      <c r="K62" s="56">
        <v>0.16</v>
      </c>
      <c r="L62" s="56">
        <v>0.19</v>
      </c>
      <c r="M62" s="116">
        <v>0.17</v>
      </c>
      <c r="N62" s="86" t="s">
        <v>34</v>
      </c>
      <c r="O62" s="86" t="s">
        <v>34</v>
      </c>
      <c r="P62" s="86" t="s">
        <v>34</v>
      </c>
      <c r="Q62" s="117" t="s">
        <v>34</v>
      </c>
      <c r="R62" s="46" t="s">
        <v>34</v>
      </c>
      <c r="S62" s="117" t="s">
        <v>34</v>
      </c>
      <c r="T62" s="126" t="s">
        <v>34</v>
      </c>
      <c r="U62" s="126" t="s">
        <v>34</v>
      </c>
      <c r="V62" s="127" t="s">
        <v>34</v>
      </c>
      <c r="W62" s="86" t="s">
        <v>34</v>
      </c>
      <c r="X62" s="56" t="s">
        <v>34</v>
      </c>
      <c r="Y62" s="121" t="s">
        <v>34</v>
      </c>
      <c r="Z62" s="46" t="s">
        <v>3526</v>
      </c>
      <c r="AA62" s="56" t="s">
        <v>34</v>
      </c>
      <c r="AB62" s="58" t="str">
        <f t="array" ref="AB62">INDEX(publications!$A$1:$A$319, MATCH($B62, publications!$B$1:$B$319, 0))</f>
        <v>Bob</v>
      </c>
      <c r="AC62" s="6" t="s">
        <v>3498</v>
      </c>
      <c r="AD62" s="56" t="s">
        <v>3527</v>
      </c>
    </row>
    <row r="63" spans="1:32" ht="13">
      <c r="A63" s="5" t="s">
        <v>2977</v>
      </c>
      <c r="B63" s="91" t="str">
        <f>VLOOKUP($A63,datasets!$A:$B,2,0)</f>
        <v>Fox and Cziferszky 2008, The Photogrammetric Record (2DJYIF82)</v>
      </c>
      <c r="C63" s="56" t="s">
        <v>3522</v>
      </c>
      <c r="D63" s="56" t="s">
        <v>3522</v>
      </c>
      <c r="E63" s="131" t="s">
        <v>3514</v>
      </c>
      <c r="F63" s="56" t="s">
        <v>34</v>
      </c>
      <c r="G63" s="113" t="s">
        <v>34</v>
      </c>
      <c r="H63" s="125" t="s">
        <v>34</v>
      </c>
      <c r="I63" s="113" t="s">
        <v>3528</v>
      </c>
      <c r="J63" s="115">
        <v>14</v>
      </c>
      <c r="K63" s="56">
        <v>0.25</v>
      </c>
      <c r="L63" s="56">
        <v>0.5</v>
      </c>
      <c r="M63" s="116">
        <v>0.33</v>
      </c>
      <c r="N63" s="86" t="s">
        <v>34</v>
      </c>
      <c r="O63" s="86" t="s">
        <v>34</v>
      </c>
      <c r="P63" s="86" t="s">
        <v>34</v>
      </c>
      <c r="Q63" s="117" t="s">
        <v>34</v>
      </c>
      <c r="R63" s="46" t="s">
        <v>34</v>
      </c>
      <c r="S63" s="117" t="s">
        <v>34</v>
      </c>
      <c r="T63" s="126" t="s">
        <v>34</v>
      </c>
      <c r="U63" s="126" t="s">
        <v>34</v>
      </c>
      <c r="V63" s="127" t="s">
        <v>34</v>
      </c>
      <c r="W63" s="86" t="s">
        <v>34</v>
      </c>
      <c r="X63" s="56" t="s">
        <v>34</v>
      </c>
      <c r="Y63" s="121" t="s">
        <v>34</v>
      </c>
      <c r="Z63" s="46" t="s">
        <v>3465</v>
      </c>
      <c r="AA63" s="56" t="s">
        <v>34</v>
      </c>
      <c r="AB63" s="58" t="str">
        <f t="array" ref="AB63">INDEX(publications!$A$1:$A$319, MATCH($B63, publications!$B$1:$B$319, 0))</f>
        <v>Bob</v>
      </c>
      <c r="AC63" s="6" t="s">
        <v>3498</v>
      </c>
      <c r="AD63" s="56" t="s">
        <v>3529</v>
      </c>
    </row>
    <row r="64" spans="1:32" ht="13">
      <c r="A64" s="5" t="s">
        <v>2975</v>
      </c>
      <c r="B64" s="91" t="str">
        <f>VLOOKUP($A64,datasets!$A:$B,2,0)</f>
        <v>Fox and Cziferszky 2008, The Photogrammetric Record (2DJYIF82)</v>
      </c>
      <c r="C64" s="56" t="s">
        <v>3522</v>
      </c>
      <c r="D64" s="56" t="s">
        <v>3522</v>
      </c>
      <c r="E64" s="131" t="s">
        <v>3514</v>
      </c>
      <c r="F64" s="56" t="s">
        <v>34</v>
      </c>
      <c r="G64" s="113" t="s">
        <v>34</v>
      </c>
      <c r="H64" s="125" t="s">
        <v>34</v>
      </c>
      <c r="I64" s="113" t="s">
        <v>3530</v>
      </c>
      <c r="J64" s="115">
        <v>20</v>
      </c>
      <c r="K64" s="56">
        <v>0.8</v>
      </c>
      <c r="L64" s="56">
        <v>1.3</v>
      </c>
      <c r="M64" s="116">
        <v>0.97</v>
      </c>
      <c r="N64" s="86" t="s">
        <v>34</v>
      </c>
      <c r="O64" s="86" t="s">
        <v>34</v>
      </c>
      <c r="P64" s="86" t="s">
        <v>34</v>
      </c>
      <c r="Q64" s="117" t="s">
        <v>34</v>
      </c>
      <c r="R64" s="46" t="s">
        <v>34</v>
      </c>
      <c r="S64" s="117" t="s">
        <v>34</v>
      </c>
      <c r="T64" s="126" t="s">
        <v>34</v>
      </c>
      <c r="U64" s="126" t="s">
        <v>34</v>
      </c>
      <c r="V64" s="127" t="s">
        <v>34</v>
      </c>
      <c r="W64" s="86" t="s">
        <v>34</v>
      </c>
      <c r="X64" s="56" t="s">
        <v>34</v>
      </c>
      <c r="Y64" s="121" t="s">
        <v>34</v>
      </c>
      <c r="Z64" s="46" t="s">
        <v>3465</v>
      </c>
      <c r="AA64" s="56" t="s">
        <v>34</v>
      </c>
      <c r="AB64" s="58" t="str">
        <f t="array" ref="AB64">INDEX(publications!$A$1:$A$319, MATCH($B64, publications!$B$1:$B$319, 0))</f>
        <v>Bob</v>
      </c>
      <c r="AC64" s="6" t="s">
        <v>3498</v>
      </c>
      <c r="AD64" s="56" t="s">
        <v>3531</v>
      </c>
    </row>
    <row r="65" spans="1:30" ht="13">
      <c r="A65" s="5" t="s">
        <v>2976</v>
      </c>
      <c r="B65" s="91" t="str">
        <f>VLOOKUP($A65,datasets!$A:$B,2,0)</f>
        <v>Fox and Cziferszky 2008, The Photogrammetric Record (2DJYIF82)</v>
      </c>
      <c r="C65" s="56" t="s">
        <v>3522</v>
      </c>
      <c r="D65" s="56" t="s">
        <v>3522</v>
      </c>
      <c r="E65" s="131" t="s">
        <v>3514</v>
      </c>
      <c r="F65" s="56" t="s">
        <v>34</v>
      </c>
      <c r="G65" s="113" t="s">
        <v>34</v>
      </c>
      <c r="H65" s="125" t="s">
        <v>34</v>
      </c>
      <c r="I65" s="113" t="s">
        <v>3431</v>
      </c>
      <c r="J65" s="115">
        <v>12</v>
      </c>
      <c r="K65" s="56">
        <v>0.95</v>
      </c>
      <c r="L65" s="56">
        <v>1.2</v>
      </c>
      <c r="M65" s="116">
        <v>1.03</v>
      </c>
      <c r="N65" s="86" t="s">
        <v>34</v>
      </c>
      <c r="O65" s="86" t="s">
        <v>34</v>
      </c>
      <c r="P65" s="86" t="s">
        <v>34</v>
      </c>
      <c r="Q65" s="117" t="s">
        <v>34</v>
      </c>
      <c r="R65" s="46" t="s">
        <v>34</v>
      </c>
      <c r="S65" s="117" t="s">
        <v>34</v>
      </c>
      <c r="T65" s="126" t="s">
        <v>34</v>
      </c>
      <c r="U65" s="126" t="s">
        <v>34</v>
      </c>
      <c r="V65" s="127" t="s">
        <v>34</v>
      </c>
      <c r="W65" s="86" t="s">
        <v>34</v>
      </c>
      <c r="X65" s="56" t="s">
        <v>34</v>
      </c>
      <c r="Y65" s="121" t="s">
        <v>34</v>
      </c>
      <c r="Z65" s="46" t="s">
        <v>3465</v>
      </c>
      <c r="AA65" s="56" t="s">
        <v>34</v>
      </c>
      <c r="AB65" s="58" t="str">
        <f t="array" ref="AB65">INDEX(publications!$A$1:$A$319, MATCH($B65, publications!$B$1:$B$319, 0))</f>
        <v>Bob</v>
      </c>
      <c r="AC65" s="6" t="s">
        <v>3498</v>
      </c>
      <c r="AD65" s="56" t="s">
        <v>3532</v>
      </c>
    </row>
    <row r="66" spans="1:30" ht="13">
      <c r="A66" s="5" t="s">
        <v>2974</v>
      </c>
      <c r="B66" s="91" t="str">
        <f>VLOOKUP($A66,datasets!$A:$B,2,0)</f>
        <v>Fox and Cziferszky 2008, The Photogrammetric Record (2DJYIF82)</v>
      </c>
      <c r="C66" s="56" t="s">
        <v>3522</v>
      </c>
      <c r="D66" s="56" t="s">
        <v>3522</v>
      </c>
      <c r="E66" s="131" t="s">
        <v>3514</v>
      </c>
      <c r="F66" s="56" t="s">
        <v>34</v>
      </c>
      <c r="G66" s="113" t="s">
        <v>34</v>
      </c>
      <c r="H66" s="125" t="s">
        <v>34</v>
      </c>
      <c r="I66" s="113" t="s">
        <v>3410</v>
      </c>
      <c r="J66" s="115">
        <v>13</v>
      </c>
      <c r="K66" s="56">
        <v>1.25</v>
      </c>
      <c r="L66" s="56">
        <v>1.8</v>
      </c>
      <c r="M66" s="116">
        <v>1.43</v>
      </c>
      <c r="N66" s="86" t="s">
        <v>34</v>
      </c>
      <c r="O66" s="86" t="s">
        <v>34</v>
      </c>
      <c r="P66" s="86" t="s">
        <v>34</v>
      </c>
      <c r="Q66" s="117" t="s">
        <v>34</v>
      </c>
      <c r="R66" s="46" t="s">
        <v>34</v>
      </c>
      <c r="S66" s="117" t="s">
        <v>34</v>
      </c>
      <c r="T66" s="126" t="s">
        <v>34</v>
      </c>
      <c r="U66" s="126" t="s">
        <v>34</v>
      </c>
      <c r="V66" s="127" t="s">
        <v>34</v>
      </c>
      <c r="W66" s="86" t="s">
        <v>34</v>
      </c>
      <c r="X66" s="56" t="s">
        <v>34</v>
      </c>
      <c r="Y66" s="121" t="s">
        <v>34</v>
      </c>
      <c r="Z66" s="46" t="s">
        <v>3465</v>
      </c>
      <c r="AA66" s="56" t="s">
        <v>34</v>
      </c>
      <c r="AB66" s="58" t="str">
        <f t="array" ref="AB66">INDEX(publications!$A$1:$A$319, MATCH($B66, publications!$B$1:$B$319, 0))</f>
        <v>Bob</v>
      </c>
      <c r="AC66" s="6" t="s">
        <v>3498</v>
      </c>
      <c r="AD66" s="56" t="s">
        <v>3533</v>
      </c>
    </row>
    <row r="67" spans="1:30" ht="13">
      <c r="A67" s="5" t="s">
        <v>2905</v>
      </c>
      <c r="B67" s="91" t="str">
        <f>VLOOKUP($A67,datasets!$A:$B,2,0)</f>
        <v>Kavan 2020, Geografiska Annaler: Series A, Physical Geography (EYCHKICS)</v>
      </c>
      <c r="C67" s="56" t="s">
        <v>3522</v>
      </c>
      <c r="D67" s="56" t="s">
        <v>3522</v>
      </c>
      <c r="E67" s="131" t="s">
        <v>3514</v>
      </c>
      <c r="F67" s="56">
        <v>0.14000000000000001</v>
      </c>
      <c r="G67" s="113" t="s">
        <v>3534</v>
      </c>
      <c r="H67" s="125">
        <f t="shared" ref="H67:H84" si="4">AVERAGE(F67,F67,G67)</f>
        <v>0.14000000000000001</v>
      </c>
      <c r="I67" s="113" t="s">
        <v>3424</v>
      </c>
      <c r="J67" s="115">
        <v>8</v>
      </c>
      <c r="K67" s="56" t="s">
        <v>3535</v>
      </c>
      <c r="L67" s="56" t="s">
        <v>3535</v>
      </c>
      <c r="M67" s="116">
        <v>3.15</v>
      </c>
      <c r="N67" s="86" t="s">
        <v>34</v>
      </c>
      <c r="O67" s="86" t="s">
        <v>34</v>
      </c>
      <c r="P67" s="86" t="s">
        <v>34</v>
      </c>
      <c r="Q67" s="117" t="s">
        <v>34</v>
      </c>
      <c r="R67" s="46" t="s">
        <v>34</v>
      </c>
      <c r="S67" s="117" t="s">
        <v>34</v>
      </c>
      <c r="T67" s="126" t="s">
        <v>34</v>
      </c>
      <c r="U67" s="126" t="s">
        <v>34</v>
      </c>
      <c r="V67" s="127" t="s">
        <v>34</v>
      </c>
      <c r="W67" s="86" t="s">
        <v>34</v>
      </c>
      <c r="X67" s="56" t="s">
        <v>34</v>
      </c>
      <c r="Y67" s="128" t="s">
        <v>34</v>
      </c>
      <c r="Z67" s="86" t="s">
        <v>34</v>
      </c>
      <c r="AA67" s="56" t="s">
        <v>34</v>
      </c>
      <c r="AB67" s="58" t="str">
        <f t="array" ref="AB67">INDEX(publications!$A$1:$A$319, MATCH($B67, publications!$B$1:$B$319, 0))</f>
        <v>Livia</v>
      </c>
      <c r="AC67" s="6" t="s">
        <v>34</v>
      </c>
    </row>
    <row r="68" spans="1:30" ht="13">
      <c r="A68" s="5" t="s">
        <v>3324</v>
      </c>
      <c r="B68" s="91" t="str">
        <f>VLOOKUP($A68,datasets!$A:$B,2,0)</f>
        <v>Koblet et al. 2010, The Cryosphere (D6TCSWWR)</v>
      </c>
      <c r="C68" s="56" t="s">
        <v>3522</v>
      </c>
      <c r="D68" s="56" t="s">
        <v>3522</v>
      </c>
      <c r="E68" s="131" t="s">
        <v>3514</v>
      </c>
      <c r="F68" s="56">
        <v>0.02</v>
      </c>
      <c r="G68" s="113" t="s">
        <v>3536</v>
      </c>
      <c r="H68" s="125">
        <f t="shared" si="4"/>
        <v>0.02</v>
      </c>
      <c r="I68" s="113" t="s">
        <v>3537</v>
      </c>
      <c r="J68" s="130">
        <v>26</v>
      </c>
      <c r="K68" s="86" t="s">
        <v>34</v>
      </c>
      <c r="L68" s="113" t="s">
        <v>34</v>
      </c>
      <c r="M68" s="116" t="s">
        <v>34</v>
      </c>
      <c r="N68" s="86" t="s">
        <v>34</v>
      </c>
      <c r="O68" s="86" t="s">
        <v>34</v>
      </c>
      <c r="P68" s="86" t="s">
        <v>34</v>
      </c>
      <c r="Q68" s="117" t="s">
        <v>34</v>
      </c>
      <c r="R68" s="86" t="s">
        <v>34</v>
      </c>
      <c r="S68" s="117" t="s">
        <v>34</v>
      </c>
      <c r="T68" s="126" t="s">
        <v>34</v>
      </c>
      <c r="U68" s="126" t="s">
        <v>34</v>
      </c>
      <c r="V68" s="127" t="s">
        <v>34</v>
      </c>
      <c r="W68" s="86" t="s">
        <v>34</v>
      </c>
      <c r="X68" s="56" t="s">
        <v>34</v>
      </c>
      <c r="Y68" s="128" t="s">
        <v>34</v>
      </c>
      <c r="Z68" s="86" t="s">
        <v>34</v>
      </c>
      <c r="AA68" s="56" t="s">
        <v>34</v>
      </c>
      <c r="AB68" s="94" t="str">
        <f t="array" ref="AB68">INDEX(publications!$A$1:$A$319, MATCH($B68, publications!$B$1:$B$319, 0))</f>
        <v>Livia</v>
      </c>
      <c r="AC68" s="6" t="s">
        <v>34</v>
      </c>
    </row>
    <row r="69" spans="1:30" ht="13">
      <c r="A69" s="5" t="s">
        <v>3326</v>
      </c>
      <c r="B69" s="91" t="str">
        <f>VLOOKUP($A69,datasets!$A:$B,2,0)</f>
        <v>Koblet et al. 2010, The Cryosphere (D6TCSWWR)</v>
      </c>
      <c r="C69" s="56" t="s">
        <v>3522</v>
      </c>
      <c r="D69" s="56" t="s">
        <v>3522</v>
      </c>
      <c r="E69" s="131" t="s">
        <v>3514</v>
      </c>
      <c r="F69" s="56">
        <v>0.02</v>
      </c>
      <c r="G69" s="113" t="s">
        <v>3536</v>
      </c>
      <c r="H69" s="125">
        <f t="shared" si="4"/>
        <v>0.02</v>
      </c>
      <c r="I69" s="113" t="s">
        <v>3537</v>
      </c>
      <c r="J69" s="130">
        <v>26</v>
      </c>
      <c r="K69" s="86" t="s">
        <v>34</v>
      </c>
      <c r="L69" s="113" t="s">
        <v>34</v>
      </c>
      <c r="M69" s="116" t="s">
        <v>34</v>
      </c>
      <c r="N69" s="86" t="s">
        <v>34</v>
      </c>
      <c r="O69" s="86" t="s">
        <v>34</v>
      </c>
      <c r="P69" s="86" t="s">
        <v>34</v>
      </c>
      <c r="Q69" s="117" t="s">
        <v>34</v>
      </c>
      <c r="R69" s="86" t="s">
        <v>34</v>
      </c>
      <c r="S69" s="117" t="s">
        <v>34</v>
      </c>
      <c r="T69" s="126" t="s">
        <v>34</v>
      </c>
      <c r="U69" s="126" t="s">
        <v>34</v>
      </c>
      <c r="V69" s="127" t="s">
        <v>34</v>
      </c>
      <c r="W69" s="86" t="s">
        <v>34</v>
      </c>
      <c r="X69" s="56" t="s">
        <v>34</v>
      </c>
      <c r="Y69" s="128" t="s">
        <v>34</v>
      </c>
      <c r="Z69" s="86" t="s">
        <v>34</v>
      </c>
      <c r="AA69" s="56" t="s">
        <v>34</v>
      </c>
      <c r="AB69" s="94" t="str">
        <f t="array" ref="AB69">INDEX(publications!$A$1:$A$319, MATCH($B69, publications!$B$1:$B$319, 0))</f>
        <v>Livia</v>
      </c>
      <c r="AC69" s="6" t="s">
        <v>34</v>
      </c>
    </row>
    <row r="70" spans="1:30" ht="13">
      <c r="A70" s="5" t="s">
        <v>3327</v>
      </c>
      <c r="B70" s="91" t="str">
        <f>VLOOKUP($A70,datasets!$A:$B,2,0)</f>
        <v>Koblet et al. 2010, The Cryosphere (D6TCSWWR)</v>
      </c>
      <c r="C70" s="56" t="s">
        <v>3522</v>
      </c>
      <c r="D70" s="56" t="s">
        <v>3522</v>
      </c>
      <c r="E70" s="131" t="s">
        <v>3514</v>
      </c>
      <c r="F70" s="56">
        <v>0.02</v>
      </c>
      <c r="G70" s="113" t="s">
        <v>3536</v>
      </c>
      <c r="H70" s="125">
        <f t="shared" si="4"/>
        <v>0.02</v>
      </c>
      <c r="I70" s="113" t="s">
        <v>3537</v>
      </c>
      <c r="J70" s="130">
        <v>26</v>
      </c>
      <c r="K70" s="86" t="s">
        <v>34</v>
      </c>
      <c r="L70" s="113" t="s">
        <v>34</v>
      </c>
      <c r="M70" s="116" t="s">
        <v>34</v>
      </c>
      <c r="N70" s="86" t="s">
        <v>34</v>
      </c>
      <c r="O70" s="86" t="s">
        <v>34</v>
      </c>
      <c r="P70" s="86" t="s">
        <v>34</v>
      </c>
      <c r="Q70" s="117" t="s">
        <v>34</v>
      </c>
      <c r="R70" s="86" t="s">
        <v>34</v>
      </c>
      <c r="S70" s="117" t="s">
        <v>34</v>
      </c>
      <c r="T70" s="126" t="s">
        <v>34</v>
      </c>
      <c r="U70" s="126" t="s">
        <v>34</v>
      </c>
      <c r="V70" s="127" t="s">
        <v>34</v>
      </c>
      <c r="W70" s="86" t="s">
        <v>34</v>
      </c>
      <c r="X70" s="56" t="s">
        <v>34</v>
      </c>
      <c r="Y70" s="128" t="s">
        <v>34</v>
      </c>
      <c r="Z70" s="86" t="s">
        <v>34</v>
      </c>
      <c r="AA70" s="56" t="s">
        <v>34</v>
      </c>
      <c r="AB70" s="94" t="str">
        <f t="array" ref="AB70">INDEX(publications!$A$1:$A$319, MATCH($B70, publications!$B$1:$B$319, 0))</f>
        <v>Livia</v>
      </c>
      <c r="AC70" s="6" t="s">
        <v>34</v>
      </c>
    </row>
    <row r="71" spans="1:30" ht="13">
      <c r="A71" s="5" t="s">
        <v>3328</v>
      </c>
      <c r="B71" s="91" t="str">
        <f>VLOOKUP($A71,datasets!$A:$B,2,0)</f>
        <v>Koblet et al. 2010, The Cryosphere (D6TCSWWR)</v>
      </c>
      <c r="C71" s="56" t="s">
        <v>3522</v>
      </c>
      <c r="D71" s="56" t="s">
        <v>3522</v>
      </c>
      <c r="E71" s="131" t="s">
        <v>3514</v>
      </c>
      <c r="F71" s="56">
        <v>0.02</v>
      </c>
      <c r="G71" s="113" t="s">
        <v>3536</v>
      </c>
      <c r="H71" s="125">
        <f t="shared" si="4"/>
        <v>0.02</v>
      </c>
      <c r="I71" s="113" t="s">
        <v>3537</v>
      </c>
      <c r="J71" s="130">
        <v>26</v>
      </c>
      <c r="K71" s="86" t="s">
        <v>34</v>
      </c>
      <c r="L71" s="113" t="s">
        <v>34</v>
      </c>
      <c r="M71" s="116" t="s">
        <v>34</v>
      </c>
      <c r="N71" s="86" t="s">
        <v>34</v>
      </c>
      <c r="O71" s="86" t="s">
        <v>34</v>
      </c>
      <c r="P71" s="86" t="s">
        <v>34</v>
      </c>
      <c r="Q71" s="117" t="s">
        <v>34</v>
      </c>
      <c r="R71" s="86" t="s">
        <v>34</v>
      </c>
      <c r="S71" s="117" t="s">
        <v>34</v>
      </c>
      <c r="T71" s="126" t="s">
        <v>34</v>
      </c>
      <c r="U71" s="126" t="s">
        <v>34</v>
      </c>
      <c r="V71" s="127" t="s">
        <v>34</v>
      </c>
      <c r="W71" s="86" t="s">
        <v>34</v>
      </c>
      <c r="X71" s="56" t="s">
        <v>34</v>
      </c>
      <c r="Y71" s="128" t="s">
        <v>34</v>
      </c>
      <c r="Z71" s="86" t="s">
        <v>34</v>
      </c>
      <c r="AA71" s="56" t="s">
        <v>34</v>
      </c>
      <c r="AB71" s="94" t="str">
        <f t="array" ref="AB71">INDEX(publications!$A$1:$A$319, MATCH($B71, publications!$B$1:$B$319, 0))</f>
        <v>Livia</v>
      </c>
      <c r="AC71" s="6" t="s">
        <v>34</v>
      </c>
    </row>
    <row r="72" spans="1:30" ht="13">
      <c r="A72" s="5" t="s">
        <v>3329</v>
      </c>
      <c r="B72" s="91" t="str">
        <f>VLOOKUP($A72,datasets!$A:$B,2,0)</f>
        <v>Koblet et al. 2010, The Cryosphere (D6TCSWWR)</v>
      </c>
      <c r="C72" s="56" t="s">
        <v>3522</v>
      </c>
      <c r="D72" s="56" t="s">
        <v>3522</v>
      </c>
      <c r="E72" s="131" t="s">
        <v>3514</v>
      </c>
      <c r="F72" s="56">
        <v>0.02</v>
      </c>
      <c r="G72" s="113" t="s">
        <v>3536</v>
      </c>
      <c r="H72" s="125">
        <f t="shared" si="4"/>
        <v>0.02</v>
      </c>
      <c r="I72" s="113" t="s">
        <v>3537</v>
      </c>
      <c r="J72" s="130">
        <v>26</v>
      </c>
      <c r="K72" s="86" t="s">
        <v>34</v>
      </c>
      <c r="L72" s="113" t="s">
        <v>34</v>
      </c>
      <c r="M72" s="116" t="s">
        <v>34</v>
      </c>
      <c r="N72" s="86" t="s">
        <v>34</v>
      </c>
      <c r="O72" s="86" t="s">
        <v>34</v>
      </c>
      <c r="P72" s="86" t="s">
        <v>34</v>
      </c>
      <c r="Q72" s="117" t="s">
        <v>34</v>
      </c>
      <c r="R72" s="86" t="s">
        <v>34</v>
      </c>
      <c r="S72" s="117" t="s">
        <v>34</v>
      </c>
      <c r="T72" s="126" t="s">
        <v>34</v>
      </c>
      <c r="U72" s="126" t="s">
        <v>34</v>
      </c>
      <c r="V72" s="127" t="s">
        <v>34</v>
      </c>
      <c r="W72" s="86" t="s">
        <v>34</v>
      </c>
      <c r="X72" s="56" t="s">
        <v>34</v>
      </c>
      <c r="Y72" s="128" t="s">
        <v>34</v>
      </c>
      <c r="Z72" s="86" t="s">
        <v>34</v>
      </c>
      <c r="AA72" s="56" t="s">
        <v>34</v>
      </c>
      <c r="AB72" s="94" t="str">
        <f t="array" ref="AB72">INDEX(publications!$A$1:$A$319, MATCH($B72, publications!$B$1:$B$319, 0))</f>
        <v>Livia</v>
      </c>
      <c r="AC72" s="6" t="s">
        <v>34</v>
      </c>
    </row>
    <row r="73" spans="1:30" ht="13">
      <c r="A73" s="5" t="s">
        <v>3235</v>
      </c>
      <c r="B73" s="91" t="str">
        <f>VLOOKUP($A73,datasets!$A:$B,2,0)</f>
        <v>Schiefer and Gilbert 2007, Geomorphology (UZ4K7DVA)</v>
      </c>
      <c r="C73" s="56" t="s">
        <v>3522</v>
      </c>
      <c r="D73" s="56" t="s">
        <v>3522</v>
      </c>
      <c r="E73" s="131" t="s">
        <v>3514</v>
      </c>
      <c r="F73" s="56">
        <v>0.1</v>
      </c>
      <c r="G73" s="113">
        <v>0.1</v>
      </c>
      <c r="H73" s="125">
        <f t="shared" si="4"/>
        <v>0.10000000000000002</v>
      </c>
      <c r="I73" s="113" t="s">
        <v>3427</v>
      </c>
      <c r="J73" s="130">
        <v>9</v>
      </c>
      <c r="K73" s="86" t="s">
        <v>34</v>
      </c>
      <c r="L73" s="113" t="s">
        <v>34</v>
      </c>
      <c r="M73" s="116" t="s">
        <v>34</v>
      </c>
      <c r="N73" s="86">
        <v>32</v>
      </c>
      <c r="O73" s="86" t="s">
        <v>34</v>
      </c>
      <c r="P73" s="86" t="s">
        <v>34</v>
      </c>
      <c r="Q73" s="117" t="s">
        <v>34</v>
      </c>
      <c r="R73" s="86" t="s">
        <v>34</v>
      </c>
      <c r="S73" s="117" t="s">
        <v>34</v>
      </c>
      <c r="T73" s="126" t="s">
        <v>34</v>
      </c>
      <c r="U73" s="126" t="s">
        <v>34</v>
      </c>
      <c r="V73" s="127" t="s">
        <v>34</v>
      </c>
      <c r="W73" s="86" t="s">
        <v>34</v>
      </c>
      <c r="X73" s="56" t="s">
        <v>34</v>
      </c>
      <c r="Y73" s="128" t="s">
        <v>34</v>
      </c>
      <c r="Z73" s="86" t="s">
        <v>34</v>
      </c>
      <c r="AA73" s="86" t="s">
        <v>34</v>
      </c>
      <c r="AB73" s="136" t="str">
        <f t="array" ref="AB73">INDEX(publications!$A$1:$A$319, MATCH($B73, publications!$B$1:$B$319, 0))</f>
        <v>Livia</v>
      </c>
      <c r="AC73" s="6" t="s">
        <v>34</v>
      </c>
    </row>
    <row r="74" spans="1:30" ht="13">
      <c r="A74" s="5" t="s">
        <v>3245</v>
      </c>
      <c r="B74" s="91" t="str">
        <f>VLOOKUP($A74,datasets!$A:$B,2,0)</f>
        <v>Schiefer and Gilbert 2007, Geomorphology (UZ4K7DVA)</v>
      </c>
      <c r="C74" s="56" t="s">
        <v>3522</v>
      </c>
      <c r="D74" s="56" t="s">
        <v>3522</v>
      </c>
      <c r="E74" s="131" t="s">
        <v>3514</v>
      </c>
      <c r="F74" s="56">
        <v>0.1</v>
      </c>
      <c r="G74" s="113">
        <v>0.1</v>
      </c>
      <c r="H74" s="125">
        <f t="shared" si="4"/>
        <v>0.10000000000000002</v>
      </c>
      <c r="I74" s="113" t="s">
        <v>3427</v>
      </c>
      <c r="J74" s="130">
        <v>9</v>
      </c>
      <c r="K74" s="86" t="s">
        <v>34</v>
      </c>
      <c r="L74" s="113" t="s">
        <v>34</v>
      </c>
      <c r="M74" s="116" t="s">
        <v>34</v>
      </c>
      <c r="N74" s="86">
        <v>32</v>
      </c>
      <c r="O74" s="86" t="s">
        <v>34</v>
      </c>
      <c r="P74" s="86" t="s">
        <v>34</v>
      </c>
      <c r="Q74" s="117" t="s">
        <v>34</v>
      </c>
      <c r="R74" s="86" t="s">
        <v>34</v>
      </c>
      <c r="S74" s="117" t="s">
        <v>34</v>
      </c>
      <c r="T74" s="126" t="s">
        <v>34</v>
      </c>
      <c r="U74" s="126" t="s">
        <v>34</v>
      </c>
      <c r="V74" s="127" t="s">
        <v>34</v>
      </c>
      <c r="W74" s="86" t="s">
        <v>34</v>
      </c>
      <c r="X74" s="56" t="s">
        <v>34</v>
      </c>
      <c r="Y74" s="128" t="s">
        <v>34</v>
      </c>
      <c r="Z74" s="86" t="s">
        <v>34</v>
      </c>
      <c r="AA74" s="86" t="s">
        <v>34</v>
      </c>
      <c r="AB74" s="94" t="str">
        <f t="array" ref="AB74">INDEX(publications!$A$1:$A$319, MATCH($B74, publications!$B$1:$B$319, 0))</f>
        <v>Livia</v>
      </c>
      <c r="AC74" s="6" t="s">
        <v>34</v>
      </c>
    </row>
    <row r="75" spans="1:30" ht="13">
      <c r="A75" s="5" t="s">
        <v>3246</v>
      </c>
      <c r="B75" s="91" t="str">
        <f>VLOOKUP($A75,datasets!$A:$B,2,0)</f>
        <v>Schiefer and Gilbert 2007, Geomorphology (UZ4K7DVA)</v>
      </c>
      <c r="C75" s="56" t="s">
        <v>3522</v>
      </c>
      <c r="D75" s="56" t="s">
        <v>3522</v>
      </c>
      <c r="E75" s="131" t="s">
        <v>3514</v>
      </c>
      <c r="F75" s="56">
        <v>0.1</v>
      </c>
      <c r="G75" s="113">
        <v>0.1</v>
      </c>
      <c r="H75" s="125">
        <f t="shared" si="4"/>
        <v>0.10000000000000002</v>
      </c>
      <c r="I75" s="113" t="s">
        <v>3427</v>
      </c>
      <c r="J75" s="130">
        <v>9</v>
      </c>
      <c r="K75" s="86" t="s">
        <v>34</v>
      </c>
      <c r="L75" s="113" t="s">
        <v>34</v>
      </c>
      <c r="M75" s="116" t="s">
        <v>34</v>
      </c>
      <c r="N75" s="86">
        <v>32</v>
      </c>
      <c r="O75" s="86" t="s">
        <v>34</v>
      </c>
      <c r="P75" s="86" t="s">
        <v>34</v>
      </c>
      <c r="Q75" s="117" t="s">
        <v>34</v>
      </c>
      <c r="R75" s="86" t="s">
        <v>34</v>
      </c>
      <c r="S75" s="117" t="s">
        <v>34</v>
      </c>
      <c r="T75" s="126" t="s">
        <v>34</v>
      </c>
      <c r="U75" s="126" t="s">
        <v>34</v>
      </c>
      <c r="V75" s="127" t="s">
        <v>34</v>
      </c>
      <c r="W75" s="86" t="s">
        <v>34</v>
      </c>
      <c r="X75" s="56" t="s">
        <v>34</v>
      </c>
      <c r="Y75" s="128" t="s">
        <v>34</v>
      </c>
      <c r="Z75" s="86" t="s">
        <v>34</v>
      </c>
      <c r="AA75" s="86" t="s">
        <v>34</v>
      </c>
      <c r="AB75" s="94" t="str">
        <f t="array" ref="AB75">INDEX(publications!$A$1:$A$319, MATCH($B75, publications!$B$1:$B$319, 0))</f>
        <v>Livia</v>
      </c>
      <c r="AC75" s="6" t="s">
        <v>34</v>
      </c>
    </row>
    <row r="76" spans="1:30" ht="13">
      <c r="A76" s="5" t="s">
        <v>3237</v>
      </c>
      <c r="B76" s="91" t="str">
        <f>VLOOKUP($A76,datasets!$A:$B,2,0)</f>
        <v>Schiefer and Gilbert 2007, Geomorphology (UZ4K7DVA)</v>
      </c>
      <c r="C76" s="56" t="s">
        <v>3522</v>
      </c>
      <c r="D76" s="56" t="s">
        <v>3522</v>
      </c>
      <c r="E76" s="131" t="s">
        <v>3514</v>
      </c>
      <c r="F76" s="56">
        <v>0.1</v>
      </c>
      <c r="G76" s="113">
        <v>0.1</v>
      </c>
      <c r="H76" s="125">
        <f t="shared" si="4"/>
        <v>0.10000000000000002</v>
      </c>
      <c r="I76" s="113" t="s">
        <v>3427</v>
      </c>
      <c r="J76" s="130">
        <v>9</v>
      </c>
      <c r="K76" s="86" t="s">
        <v>34</v>
      </c>
      <c r="L76" s="113" t="s">
        <v>34</v>
      </c>
      <c r="M76" s="116" t="s">
        <v>34</v>
      </c>
      <c r="N76" s="86">
        <v>32</v>
      </c>
      <c r="O76" s="86" t="s">
        <v>34</v>
      </c>
      <c r="P76" s="86" t="s">
        <v>34</v>
      </c>
      <c r="Q76" s="117" t="s">
        <v>34</v>
      </c>
      <c r="R76" s="86" t="s">
        <v>34</v>
      </c>
      <c r="S76" s="117" t="s">
        <v>34</v>
      </c>
      <c r="T76" s="126" t="s">
        <v>34</v>
      </c>
      <c r="U76" s="126" t="s">
        <v>34</v>
      </c>
      <c r="V76" s="127" t="s">
        <v>34</v>
      </c>
      <c r="W76" s="86" t="s">
        <v>34</v>
      </c>
      <c r="X76" s="56" t="s">
        <v>34</v>
      </c>
      <c r="Y76" s="128" t="s">
        <v>34</v>
      </c>
      <c r="Z76" s="86" t="s">
        <v>34</v>
      </c>
      <c r="AA76" s="86" t="s">
        <v>34</v>
      </c>
      <c r="AB76" s="94" t="str">
        <f t="array" ref="AB76">INDEX(publications!$A$1:$A$319, MATCH($B76, publications!$B$1:$B$319, 0))</f>
        <v>Livia</v>
      </c>
      <c r="AC76" s="6" t="s">
        <v>34</v>
      </c>
    </row>
    <row r="77" spans="1:30" ht="13">
      <c r="A77" s="5" t="s">
        <v>3238</v>
      </c>
      <c r="B77" s="91" t="str">
        <f>VLOOKUP($A77,datasets!$A:$B,2,0)</f>
        <v>Schiefer and Gilbert 2007, Geomorphology (UZ4K7DVA)</v>
      </c>
      <c r="C77" s="56" t="s">
        <v>3522</v>
      </c>
      <c r="D77" s="56" t="s">
        <v>3522</v>
      </c>
      <c r="E77" s="131" t="s">
        <v>3514</v>
      </c>
      <c r="F77" s="56">
        <v>0.1</v>
      </c>
      <c r="G77" s="113">
        <v>0.1</v>
      </c>
      <c r="H77" s="125">
        <f t="shared" si="4"/>
        <v>0.10000000000000002</v>
      </c>
      <c r="I77" s="113" t="s">
        <v>3427</v>
      </c>
      <c r="J77" s="130">
        <v>9</v>
      </c>
      <c r="K77" s="86" t="s">
        <v>34</v>
      </c>
      <c r="L77" s="113" t="s">
        <v>34</v>
      </c>
      <c r="M77" s="116" t="s">
        <v>34</v>
      </c>
      <c r="N77" s="86">
        <v>32</v>
      </c>
      <c r="O77" s="86" t="s">
        <v>34</v>
      </c>
      <c r="P77" s="86" t="s">
        <v>34</v>
      </c>
      <c r="Q77" s="117" t="s">
        <v>34</v>
      </c>
      <c r="R77" s="86" t="s">
        <v>34</v>
      </c>
      <c r="S77" s="117" t="s">
        <v>34</v>
      </c>
      <c r="T77" s="126" t="s">
        <v>34</v>
      </c>
      <c r="U77" s="126" t="s">
        <v>34</v>
      </c>
      <c r="V77" s="127" t="s">
        <v>34</v>
      </c>
      <c r="W77" s="86" t="s">
        <v>34</v>
      </c>
      <c r="X77" s="56" t="s">
        <v>34</v>
      </c>
      <c r="Y77" s="128" t="s">
        <v>34</v>
      </c>
      <c r="Z77" s="86" t="s">
        <v>34</v>
      </c>
      <c r="AA77" s="86" t="s">
        <v>34</v>
      </c>
      <c r="AB77" s="94" t="str">
        <f t="array" ref="AB77">INDEX(publications!$A$1:$A$319, MATCH($B77, publications!$B$1:$B$319, 0))</f>
        <v>Livia</v>
      </c>
      <c r="AC77" s="6" t="s">
        <v>34</v>
      </c>
    </row>
    <row r="78" spans="1:30" ht="13">
      <c r="A78" s="5" t="s">
        <v>3239</v>
      </c>
      <c r="B78" s="91" t="str">
        <f>VLOOKUP($A78,datasets!$A:$B,2,0)</f>
        <v>Schiefer and Gilbert 2007, Geomorphology (UZ4K7DVA)</v>
      </c>
      <c r="C78" s="56" t="s">
        <v>3522</v>
      </c>
      <c r="D78" s="56" t="s">
        <v>3522</v>
      </c>
      <c r="E78" s="131" t="s">
        <v>3514</v>
      </c>
      <c r="F78" s="56">
        <v>0.1</v>
      </c>
      <c r="G78" s="113">
        <v>0.1</v>
      </c>
      <c r="H78" s="125">
        <f t="shared" si="4"/>
        <v>0.10000000000000002</v>
      </c>
      <c r="I78" s="113" t="s">
        <v>3427</v>
      </c>
      <c r="J78" s="130">
        <v>9</v>
      </c>
      <c r="K78" s="86" t="s">
        <v>34</v>
      </c>
      <c r="L78" s="113" t="s">
        <v>34</v>
      </c>
      <c r="M78" s="116" t="s">
        <v>34</v>
      </c>
      <c r="N78" s="86">
        <v>32</v>
      </c>
      <c r="O78" s="86" t="s">
        <v>34</v>
      </c>
      <c r="P78" s="86" t="s">
        <v>34</v>
      </c>
      <c r="Q78" s="117" t="s">
        <v>34</v>
      </c>
      <c r="R78" s="86" t="s">
        <v>34</v>
      </c>
      <c r="S78" s="117" t="s">
        <v>34</v>
      </c>
      <c r="T78" s="126" t="s">
        <v>34</v>
      </c>
      <c r="U78" s="126" t="s">
        <v>34</v>
      </c>
      <c r="V78" s="127" t="s">
        <v>34</v>
      </c>
      <c r="W78" s="86" t="s">
        <v>34</v>
      </c>
      <c r="X78" s="56" t="s">
        <v>34</v>
      </c>
      <c r="Y78" s="128" t="s">
        <v>34</v>
      </c>
      <c r="Z78" s="86" t="s">
        <v>34</v>
      </c>
      <c r="AA78" s="86" t="s">
        <v>34</v>
      </c>
      <c r="AB78" s="94" t="str">
        <f t="array" ref="AB78">INDEX(publications!$A$1:$A$319, MATCH($B78, publications!$B$1:$B$319, 0))</f>
        <v>Livia</v>
      </c>
      <c r="AC78" s="6" t="s">
        <v>34</v>
      </c>
    </row>
    <row r="79" spans="1:30" ht="13">
      <c r="A79" s="5" t="s">
        <v>3240</v>
      </c>
      <c r="B79" s="91" t="str">
        <f>VLOOKUP($A79,datasets!$A:$B,2,0)</f>
        <v>Schiefer and Gilbert 2007, Geomorphology (UZ4K7DVA)</v>
      </c>
      <c r="C79" s="56" t="s">
        <v>3522</v>
      </c>
      <c r="D79" s="56" t="s">
        <v>3522</v>
      </c>
      <c r="E79" s="131" t="s">
        <v>3514</v>
      </c>
      <c r="F79" s="56">
        <v>0.1</v>
      </c>
      <c r="G79" s="113">
        <v>0.1</v>
      </c>
      <c r="H79" s="125">
        <f t="shared" si="4"/>
        <v>0.10000000000000002</v>
      </c>
      <c r="I79" s="113" t="s">
        <v>3427</v>
      </c>
      <c r="J79" s="130">
        <v>9</v>
      </c>
      <c r="K79" s="86" t="s">
        <v>34</v>
      </c>
      <c r="L79" s="113" t="s">
        <v>34</v>
      </c>
      <c r="M79" s="116" t="s">
        <v>34</v>
      </c>
      <c r="N79" s="86">
        <v>32</v>
      </c>
      <c r="O79" s="86" t="s">
        <v>34</v>
      </c>
      <c r="P79" s="86" t="s">
        <v>34</v>
      </c>
      <c r="Q79" s="117" t="s">
        <v>34</v>
      </c>
      <c r="R79" s="86" t="s">
        <v>34</v>
      </c>
      <c r="S79" s="117" t="s">
        <v>34</v>
      </c>
      <c r="T79" s="126" t="s">
        <v>34</v>
      </c>
      <c r="U79" s="126" t="s">
        <v>34</v>
      </c>
      <c r="V79" s="127" t="s">
        <v>34</v>
      </c>
      <c r="W79" s="86" t="s">
        <v>34</v>
      </c>
      <c r="X79" s="56" t="s">
        <v>34</v>
      </c>
      <c r="Y79" s="128" t="s">
        <v>34</v>
      </c>
      <c r="Z79" s="86" t="s">
        <v>34</v>
      </c>
      <c r="AA79" s="86" t="s">
        <v>34</v>
      </c>
      <c r="AB79" s="94" t="str">
        <f t="array" ref="AB79">INDEX(publications!$A$1:$A$319, MATCH($B79, publications!$B$1:$B$319, 0))</f>
        <v>Livia</v>
      </c>
      <c r="AC79" s="6" t="s">
        <v>34</v>
      </c>
    </row>
    <row r="80" spans="1:30" ht="13">
      <c r="A80" s="5" t="s">
        <v>3241</v>
      </c>
      <c r="B80" s="91" t="str">
        <f>VLOOKUP($A80,datasets!$A:$B,2,0)</f>
        <v>Schiefer and Gilbert 2007, Geomorphology (UZ4K7DVA)</v>
      </c>
      <c r="C80" s="56" t="s">
        <v>3522</v>
      </c>
      <c r="D80" s="56" t="s">
        <v>3522</v>
      </c>
      <c r="E80" s="131" t="s">
        <v>3514</v>
      </c>
      <c r="F80" s="56">
        <v>0.1</v>
      </c>
      <c r="G80" s="113">
        <v>0.1</v>
      </c>
      <c r="H80" s="125">
        <f t="shared" si="4"/>
        <v>0.10000000000000002</v>
      </c>
      <c r="I80" s="113" t="s">
        <v>3427</v>
      </c>
      <c r="J80" s="130">
        <v>9</v>
      </c>
      <c r="K80" s="86" t="s">
        <v>34</v>
      </c>
      <c r="L80" s="113" t="s">
        <v>34</v>
      </c>
      <c r="M80" s="116" t="s">
        <v>34</v>
      </c>
      <c r="N80" s="86">
        <v>32</v>
      </c>
      <c r="O80" s="86" t="s">
        <v>34</v>
      </c>
      <c r="P80" s="86" t="s">
        <v>34</v>
      </c>
      <c r="Q80" s="117" t="s">
        <v>34</v>
      </c>
      <c r="R80" s="86" t="s">
        <v>34</v>
      </c>
      <c r="S80" s="117" t="s">
        <v>34</v>
      </c>
      <c r="T80" s="126" t="s">
        <v>34</v>
      </c>
      <c r="U80" s="126" t="s">
        <v>34</v>
      </c>
      <c r="V80" s="127" t="s">
        <v>34</v>
      </c>
      <c r="W80" s="86" t="s">
        <v>34</v>
      </c>
      <c r="X80" s="56" t="s">
        <v>34</v>
      </c>
      <c r="Y80" s="128" t="s">
        <v>34</v>
      </c>
      <c r="Z80" s="86" t="s">
        <v>34</v>
      </c>
      <c r="AA80" s="86" t="s">
        <v>34</v>
      </c>
      <c r="AB80" s="94" t="str">
        <f t="array" ref="AB80">INDEX(publications!$A$1:$A$319, MATCH($B80, publications!$B$1:$B$319, 0))</f>
        <v>Livia</v>
      </c>
      <c r="AC80" s="6" t="s">
        <v>34</v>
      </c>
    </row>
    <row r="81" spans="1:29" ht="13">
      <c r="A81" s="5" t="s">
        <v>3242</v>
      </c>
      <c r="B81" s="91" t="str">
        <f>VLOOKUP($A81,datasets!$A:$B,2,0)</f>
        <v>Schiefer and Gilbert 2007, Geomorphology (UZ4K7DVA)</v>
      </c>
      <c r="C81" s="56" t="s">
        <v>3522</v>
      </c>
      <c r="D81" s="56" t="s">
        <v>3522</v>
      </c>
      <c r="E81" s="131" t="s">
        <v>3514</v>
      </c>
      <c r="F81" s="56">
        <v>0.1</v>
      </c>
      <c r="G81" s="113">
        <v>0.1</v>
      </c>
      <c r="H81" s="125">
        <f t="shared" si="4"/>
        <v>0.10000000000000002</v>
      </c>
      <c r="I81" s="113" t="s">
        <v>3427</v>
      </c>
      <c r="J81" s="130">
        <v>9</v>
      </c>
      <c r="K81" s="86" t="s">
        <v>34</v>
      </c>
      <c r="L81" s="113" t="s">
        <v>34</v>
      </c>
      <c r="M81" s="116" t="s">
        <v>34</v>
      </c>
      <c r="N81" s="86">
        <v>32</v>
      </c>
      <c r="O81" s="86" t="s">
        <v>34</v>
      </c>
      <c r="P81" s="86" t="s">
        <v>34</v>
      </c>
      <c r="Q81" s="117" t="s">
        <v>34</v>
      </c>
      <c r="R81" s="86" t="s">
        <v>34</v>
      </c>
      <c r="S81" s="117" t="s">
        <v>34</v>
      </c>
      <c r="T81" s="126" t="s">
        <v>34</v>
      </c>
      <c r="U81" s="126" t="s">
        <v>34</v>
      </c>
      <c r="V81" s="127" t="s">
        <v>34</v>
      </c>
      <c r="W81" s="86" t="s">
        <v>34</v>
      </c>
      <c r="X81" s="56" t="s">
        <v>34</v>
      </c>
      <c r="Y81" s="128" t="s">
        <v>34</v>
      </c>
      <c r="Z81" s="86" t="s">
        <v>34</v>
      </c>
      <c r="AA81" s="86" t="s">
        <v>34</v>
      </c>
      <c r="AB81" s="94" t="str">
        <f t="array" ref="AB81">INDEX(publications!$A$1:$A$319, MATCH($B81, publications!$B$1:$B$319, 0))</f>
        <v>Livia</v>
      </c>
      <c r="AC81" s="6" t="s">
        <v>34</v>
      </c>
    </row>
    <row r="82" spans="1:29" ht="13">
      <c r="A82" s="5" t="s">
        <v>3243</v>
      </c>
      <c r="B82" s="91" t="str">
        <f>VLOOKUP($A82,datasets!$A:$B,2,0)</f>
        <v>Schiefer and Gilbert 2007, Geomorphology (UZ4K7DVA)</v>
      </c>
      <c r="C82" s="56" t="s">
        <v>3522</v>
      </c>
      <c r="D82" s="56" t="s">
        <v>3522</v>
      </c>
      <c r="E82" s="131" t="s">
        <v>3514</v>
      </c>
      <c r="F82" s="56">
        <v>0.1</v>
      </c>
      <c r="G82" s="113">
        <v>0.1</v>
      </c>
      <c r="H82" s="125">
        <f t="shared" si="4"/>
        <v>0.10000000000000002</v>
      </c>
      <c r="I82" s="113" t="s">
        <v>3427</v>
      </c>
      <c r="J82" s="130">
        <v>9</v>
      </c>
      <c r="K82" s="86" t="s">
        <v>34</v>
      </c>
      <c r="L82" s="113" t="s">
        <v>34</v>
      </c>
      <c r="M82" s="116" t="s">
        <v>34</v>
      </c>
      <c r="N82" s="86">
        <v>32</v>
      </c>
      <c r="O82" s="86" t="s">
        <v>34</v>
      </c>
      <c r="P82" s="86" t="s">
        <v>34</v>
      </c>
      <c r="Q82" s="117" t="s">
        <v>34</v>
      </c>
      <c r="R82" s="86" t="s">
        <v>34</v>
      </c>
      <c r="S82" s="117" t="s">
        <v>34</v>
      </c>
      <c r="T82" s="126" t="s">
        <v>34</v>
      </c>
      <c r="U82" s="126" t="s">
        <v>34</v>
      </c>
      <c r="V82" s="127" t="s">
        <v>34</v>
      </c>
      <c r="W82" s="86" t="s">
        <v>34</v>
      </c>
      <c r="X82" s="56" t="s">
        <v>34</v>
      </c>
      <c r="Y82" s="128" t="s">
        <v>34</v>
      </c>
      <c r="Z82" s="86" t="s">
        <v>34</v>
      </c>
      <c r="AA82" s="86" t="s">
        <v>34</v>
      </c>
      <c r="AB82" s="94" t="str">
        <f t="array" ref="AB82">INDEX(publications!$A$1:$A$319, MATCH($B82, publications!$B$1:$B$319, 0))</f>
        <v>Livia</v>
      </c>
      <c r="AC82" s="6" t="s">
        <v>34</v>
      </c>
    </row>
    <row r="83" spans="1:29" ht="13">
      <c r="A83" s="5" t="s">
        <v>3244</v>
      </c>
      <c r="B83" s="91" t="str">
        <f>VLOOKUP($A83,datasets!$A:$B,2,0)</f>
        <v>Schiefer and Gilbert 2007, Geomorphology (UZ4K7DVA)</v>
      </c>
      <c r="C83" s="56" t="s">
        <v>3522</v>
      </c>
      <c r="D83" s="56" t="s">
        <v>3522</v>
      </c>
      <c r="E83" s="131" t="s">
        <v>3514</v>
      </c>
      <c r="F83" s="56">
        <v>0.1</v>
      </c>
      <c r="G83" s="113">
        <v>0.1</v>
      </c>
      <c r="H83" s="125">
        <f t="shared" si="4"/>
        <v>0.10000000000000002</v>
      </c>
      <c r="I83" s="113" t="s">
        <v>3427</v>
      </c>
      <c r="J83" s="130">
        <v>9</v>
      </c>
      <c r="K83" s="86" t="s">
        <v>34</v>
      </c>
      <c r="L83" s="113" t="s">
        <v>34</v>
      </c>
      <c r="M83" s="116" t="s">
        <v>34</v>
      </c>
      <c r="N83" s="86">
        <v>32</v>
      </c>
      <c r="O83" s="86" t="s">
        <v>34</v>
      </c>
      <c r="P83" s="86" t="s">
        <v>34</v>
      </c>
      <c r="Q83" s="117" t="s">
        <v>34</v>
      </c>
      <c r="R83" s="86" t="s">
        <v>34</v>
      </c>
      <c r="S83" s="117" t="s">
        <v>34</v>
      </c>
      <c r="T83" s="126" t="s">
        <v>34</v>
      </c>
      <c r="U83" s="126" t="s">
        <v>34</v>
      </c>
      <c r="V83" s="127" t="s">
        <v>34</v>
      </c>
      <c r="W83" s="86" t="s">
        <v>34</v>
      </c>
      <c r="X83" s="56" t="s">
        <v>34</v>
      </c>
      <c r="Y83" s="128" t="s">
        <v>34</v>
      </c>
      <c r="Z83" s="86" t="s">
        <v>34</v>
      </c>
      <c r="AA83" s="86" t="s">
        <v>34</v>
      </c>
      <c r="AB83" s="94" t="str">
        <f t="array" ref="AB83">INDEX(publications!$A$1:$A$319, MATCH($B83, publications!$B$1:$B$319, 0))</f>
        <v>Livia</v>
      </c>
      <c r="AC83" s="6" t="s">
        <v>34</v>
      </c>
    </row>
    <row r="84" spans="1:29" ht="13">
      <c r="A84" s="5" t="s">
        <v>3361</v>
      </c>
      <c r="B84" s="91" t="str">
        <f>VLOOKUP($A84,datasets!$A:$B,2,0)</f>
        <v>Schmidt et al. 2001, IGARSS 2001. Scanning the Present and Resolving the Future. Proceedings. IEEE 2001 International Geoscience and Remote Sensing Symposium (Cat. No.01CH37217) (WCZUHQVX)</v>
      </c>
      <c r="C84" s="56" t="s">
        <v>3522</v>
      </c>
      <c r="D84" s="56" t="s">
        <v>3522</v>
      </c>
      <c r="E84" s="131" t="s">
        <v>3514</v>
      </c>
      <c r="F84" s="56">
        <v>0.05</v>
      </c>
      <c r="G84" s="113">
        <v>0.05</v>
      </c>
      <c r="H84" s="125">
        <f t="shared" si="4"/>
        <v>5.000000000000001E-2</v>
      </c>
      <c r="I84" s="113" t="s">
        <v>3424</v>
      </c>
      <c r="J84" s="115">
        <v>8</v>
      </c>
      <c r="K84" s="56">
        <v>6.37</v>
      </c>
      <c r="L84" s="56">
        <v>6.37</v>
      </c>
      <c r="M84" s="116">
        <v>6.37</v>
      </c>
      <c r="N84" s="86">
        <v>79</v>
      </c>
      <c r="O84" s="113" t="s">
        <v>34</v>
      </c>
      <c r="P84" s="86" t="s">
        <v>34</v>
      </c>
      <c r="Q84" s="117" t="s">
        <v>34</v>
      </c>
      <c r="R84" s="46" t="s">
        <v>3538</v>
      </c>
      <c r="S84" s="118" t="s">
        <v>2659</v>
      </c>
      <c r="T84" s="119">
        <v>0.05</v>
      </c>
      <c r="U84" s="119">
        <v>0.05</v>
      </c>
      <c r="V84" s="120">
        <v>0.05</v>
      </c>
      <c r="W84" s="56">
        <v>10.33</v>
      </c>
      <c r="X84" s="56">
        <v>10.33</v>
      </c>
      <c r="Y84" s="121">
        <v>10.33</v>
      </c>
      <c r="Z84" s="46" t="s">
        <v>3539</v>
      </c>
      <c r="AA84" s="113" t="s">
        <v>34</v>
      </c>
      <c r="AB84" s="58" t="str">
        <f t="array" ref="AB84">INDEX(publications!$A$1:$A$319, MATCH($B84, publications!$B$1:$B$319, 0))</f>
        <v>Amaury</v>
      </c>
      <c r="AC84" s="6" t="s">
        <v>34</v>
      </c>
    </row>
    <row r="85" spans="1:29" ht="13">
      <c r="A85" s="5" t="s">
        <v>3012</v>
      </c>
      <c r="B85" s="91" t="str">
        <f>VLOOKUP($A85,datasets!$A:$B,2,0)</f>
        <v>Vautier et al. 2016, Earth Surface Processes and Landforms (A8RIYP3A)</v>
      </c>
      <c r="C85" s="56" t="s">
        <v>3522</v>
      </c>
      <c r="D85" s="56" t="s">
        <v>3522</v>
      </c>
      <c r="E85" s="131" t="s">
        <v>3514</v>
      </c>
      <c r="F85" s="86" t="s">
        <v>34</v>
      </c>
      <c r="G85" s="113" t="s">
        <v>34</v>
      </c>
      <c r="H85" s="125" t="s">
        <v>34</v>
      </c>
      <c r="I85" s="113" t="s">
        <v>3431</v>
      </c>
      <c r="J85" s="115">
        <v>12</v>
      </c>
      <c r="K85" s="56">
        <v>0.38</v>
      </c>
      <c r="L85" s="56">
        <v>0.51</v>
      </c>
      <c r="M85" s="116">
        <v>0.42</v>
      </c>
      <c r="N85" s="86">
        <v>4</v>
      </c>
      <c r="O85" s="56">
        <v>0.02</v>
      </c>
      <c r="P85" s="56">
        <v>0.31</v>
      </c>
      <c r="Q85" s="118">
        <v>0.12</v>
      </c>
      <c r="R85" s="86" t="s">
        <v>34</v>
      </c>
      <c r="S85" s="117" t="s">
        <v>34</v>
      </c>
      <c r="T85" s="126" t="s">
        <v>34</v>
      </c>
      <c r="U85" s="126" t="s">
        <v>34</v>
      </c>
      <c r="V85" s="127" t="s">
        <v>34</v>
      </c>
      <c r="W85" s="86" t="s">
        <v>34</v>
      </c>
      <c r="X85" s="56" t="s">
        <v>34</v>
      </c>
      <c r="Y85" s="121" t="s">
        <v>34</v>
      </c>
      <c r="Z85" s="46" t="s">
        <v>3465</v>
      </c>
      <c r="AA85" s="56" t="s">
        <v>34</v>
      </c>
      <c r="AB85" s="58" t="str">
        <f t="array" ref="AB85">INDEX(publications!$A$1:$A$319, MATCH($B85, publications!$B$1:$B$319, 0))</f>
        <v>Bob</v>
      </c>
      <c r="AC85" s="6" t="s">
        <v>34</v>
      </c>
    </row>
    <row r="86" spans="1:29" ht="13">
      <c r="A86" s="5" t="s">
        <v>3011</v>
      </c>
      <c r="B86" s="91" t="str">
        <f>VLOOKUP($A86,datasets!$A:$B,2,0)</f>
        <v>Vautier et al. 2016, Earth Surface Processes and Landforms (A8RIYP3A)</v>
      </c>
      <c r="C86" s="56" t="s">
        <v>3522</v>
      </c>
      <c r="D86" s="56" t="s">
        <v>3522</v>
      </c>
      <c r="E86" s="131" t="s">
        <v>3514</v>
      </c>
      <c r="F86" s="86" t="s">
        <v>34</v>
      </c>
      <c r="G86" s="113" t="s">
        <v>34</v>
      </c>
      <c r="H86" s="125" t="s">
        <v>34</v>
      </c>
      <c r="I86" s="113" t="s">
        <v>3431</v>
      </c>
      <c r="J86" s="115">
        <v>12</v>
      </c>
      <c r="K86" s="56">
        <v>0.41</v>
      </c>
      <c r="L86" s="56">
        <v>0.49</v>
      </c>
      <c r="M86" s="116">
        <v>0.44</v>
      </c>
      <c r="N86" s="86">
        <v>4</v>
      </c>
      <c r="O86" s="56">
        <v>0.01</v>
      </c>
      <c r="P86" s="56">
        <v>0.21</v>
      </c>
      <c r="Q86" s="118">
        <v>0.08</v>
      </c>
      <c r="R86" s="86" t="s">
        <v>34</v>
      </c>
      <c r="S86" s="117" t="s">
        <v>34</v>
      </c>
      <c r="T86" s="126" t="s">
        <v>34</v>
      </c>
      <c r="U86" s="126" t="s">
        <v>34</v>
      </c>
      <c r="V86" s="127" t="s">
        <v>34</v>
      </c>
      <c r="W86" s="86" t="s">
        <v>34</v>
      </c>
      <c r="X86" s="56" t="s">
        <v>34</v>
      </c>
      <c r="Y86" s="121" t="s">
        <v>34</v>
      </c>
      <c r="Z86" s="46" t="s">
        <v>3465</v>
      </c>
      <c r="AA86" s="56" t="s">
        <v>34</v>
      </c>
      <c r="AB86" s="58" t="str">
        <f t="array" ref="AB86">INDEX(publications!$A$1:$A$319, MATCH($B86, publications!$B$1:$B$319, 0))</f>
        <v>Bob</v>
      </c>
      <c r="AC86" s="6" t="s">
        <v>34</v>
      </c>
    </row>
    <row r="87" spans="1:29" ht="13">
      <c r="A87" s="5" t="s">
        <v>3013</v>
      </c>
      <c r="B87" s="91" t="str">
        <f>VLOOKUP($A87,datasets!$A:$B,2,0)</f>
        <v>Vautier et al. 2016, Earth Surface Processes and Landforms (A8RIYP3A)</v>
      </c>
      <c r="C87" s="56" t="s">
        <v>3522</v>
      </c>
      <c r="D87" s="56" t="s">
        <v>3522</v>
      </c>
      <c r="E87" s="131" t="s">
        <v>3514</v>
      </c>
      <c r="F87" s="86" t="s">
        <v>34</v>
      </c>
      <c r="G87" s="113" t="s">
        <v>34</v>
      </c>
      <c r="H87" s="125" t="s">
        <v>34</v>
      </c>
      <c r="I87" s="113" t="s">
        <v>3431</v>
      </c>
      <c r="J87" s="115">
        <v>12</v>
      </c>
      <c r="K87" s="56">
        <v>0.48</v>
      </c>
      <c r="L87" s="56">
        <v>0.61</v>
      </c>
      <c r="M87" s="116">
        <v>0.52</v>
      </c>
      <c r="N87" s="86">
        <v>4</v>
      </c>
      <c r="O87" s="56">
        <v>0.01</v>
      </c>
      <c r="P87" s="56">
        <v>0.17</v>
      </c>
      <c r="Q87" s="118">
        <v>0.06</v>
      </c>
      <c r="R87" s="86" t="s">
        <v>34</v>
      </c>
      <c r="S87" s="117" t="s">
        <v>34</v>
      </c>
      <c r="T87" s="126" t="s">
        <v>34</v>
      </c>
      <c r="U87" s="126" t="s">
        <v>34</v>
      </c>
      <c r="V87" s="127" t="s">
        <v>34</v>
      </c>
      <c r="W87" s="86" t="s">
        <v>34</v>
      </c>
      <c r="X87" s="56" t="s">
        <v>34</v>
      </c>
      <c r="Y87" s="121" t="s">
        <v>34</v>
      </c>
      <c r="Z87" s="46" t="s">
        <v>3465</v>
      </c>
      <c r="AA87" s="56" t="s">
        <v>34</v>
      </c>
      <c r="AB87" s="58" t="str">
        <f t="array" ref="AB87">INDEX(publications!$A$1:$A$319, MATCH($B87, publications!$B$1:$B$319, 0))</f>
        <v>Bob</v>
      </c>
      <c r="AC87" s="6" t="s">
        <v>34</v>
      </c>
    </row>
    <row r="88" spans="1:29" ht="13">
      <c r="A88" s="5" t="s">
        <v>3009</v>
      </c>
      <c r="B88" s="91" t="str">
        <f>VLOOKUP($A88,datasets!$A:$B,2,0)</f>
        <v>Vautier et al. 2016, Earth Surface Processes and Landforms (A8RIYP3A)</v>
      </c>
      <c r="C88" s="56" t="s">
        <v>3522</v>
      </c>
      <c r="D88" s="56" t="s">
        <v>3522</v>
      </c>
      <c r="E88" s="131" t="s">
        <v>3514</v>
      </c>
      <c r="F88" s="86" t="s">
        <v>34</v>
      </c>
      <c r="G88" s="113" t="s">
        <v>34</v>
      </c>
      <c r="H88" s="125" t="s">
        <v>34</v>
      </c>
      <c r="I88" s="113" t="s">
        <v>3431</v>
      </c>
      <c r="J88" s="115">
        <v>12</v>
      </c>
      <c r="K88" s="56">
        <v>0.77</v>
      </c>
      <c r="L88" s="56">
        <v>0.55000000000000004</v>
      </c>
      <c r="M88" s="116">
        <v>0.7</v>
      </c>
      <c r="N88" s="86">
        <v>6</v>
      </c>
      <c r="O88" s="56">
        <v>0.05</v>
      </c>
      <c r="P88" s="56">
        <v>0.11</v>
      </c>
      <c r="Q88" s="118">
        <v>7.0000000000000007E-2</v>
      </c>
      <c r="R88" s="86" t="s">
        <v>34</v>
      </c>
      <c r="S88" s="117" t="s">
        <v>34</v>
      </c>
      <c r="T88" s="126" t="s">
        <v>34</v>
      </c>
      <c r="U88" s="126" t="s">
        <v>34</v>
      </c>
      <c r="V88" s="127" t="s">
        <v>34</v>
      </c>
      <c r="W88" s="86" t="s">
        <v>34</v>
      </c>
      <c r="X88" s="56" t="s">
        <v>34</v>
      </c>
      <c r="Y88" s="121" t="s">
        <v>34</v>
      </c>
      <c r="Z88" s="46" t="s">
        <v>3465</v>
      </c>
      <c r="AA88" s="56" t="s">
        <v>34</v>
      </c>
      <c r="AB88" s="58" t="str">
        <f t="array" ref="AB88">INDEX(publications!$A$1:$A$319, MATCH($B88, publications!$B$1:$B$319, 0))</f>
        <v>Bob</v>
      </c>
      <c r="AC88" s="6" t="s">
        <v>34</v>
      </c>
    </row>
    <row r="89" spans="1:29" ht="13">
      <c r="A89" s="5" t="s">
        <v>3010</v>
      </c>
      <c r="B89" s="91" t="str">
        <f>VLOOKUP($A89,datasets!$A:$B,2,0)</f>
        <v>Vautier et al. 2016, Earth Surface Processes and Landforms (A8RIYP3A)</v>
      </c>
      <c r="C89" s="56" t="s">
        <v>3522</v>
      </c>
      <c r="D89" s="56" t="s">
        <v>3522</v>
      </c>
      <c r="E89" s="131" t="s">
        <v>3514</v>
      </c>
      <c r="F89" s="86" t="s">
        <v>34</v>
      </c>
      <c r="G89" s="113" t="s">
        <v>34</v>
      </c>
      <c r="H89" s="125" t="s">
        <v>34</v>
      </c>
      <c r="I89" s="113" t="s">
        <v>3405</v>
      </c>
      <c r="J89" s="115">
        <v>11</v>
      </c>
      <c r="K89" s="56">
        <v>0.64</v>
      </c>
      <c r="L89" s="56">
        <v>1.0900000000000001</v>
      </c>
      <c r="M89" s="116">
        <v>0.79</v>
      </c>
      <c r="N89" s="86">
        <v>4</v>
      </c>
      <c r="O89" s="56">
        <v>0.98</v>
      </c>
      <c r="P89" s="56">
        <v>1.1200000000000001</v>
      </c>
      <c r="Q89" s="118">
        <v>1.03</v>
      </c>
      <c r="R89" s="86" t="s">
        <v>34</v>
      </c>
      <c r="S89" s="117" t="s">
        <v>34</v>
      </c>
      <c r="T89" s="126" t="s">
        <v>34</v>
      </c>
      <c r="U89" s="126" t="s">
        <v>34</v>
      </c>
      <c r="V89" s="127" t="s">
        <v>34</v>
      </c>
      <c r="W89" s="86" t="s">
        <v>34</v>
      </c>
      <c r="X89" s="56" t="s">
        <v>34</v>
      </c>
      <c r="Y89" s="121" t="s">
        <v>34</v>
      </c>
      <c r="Z89" s="46" t="s">
        <v>3465</v>
      </c>
      <c r="AA89" s="56" t="s">
        <v>34</v>
      </c>
      <c r="AB89" s="58" t="str">
        <f t="array" ref="AB89">INDEX(publications!$A$1:$A$319, MATCH($B89, publications!$B$1:$B$319, 0))</f>
        <v>Bob</v>
      </c>
      <c r="AC89" s="6" t="s">
        <v>34</v>
      </c>
    </row>
    <row r="90" spans="1:29" ht="13">
      <c r="A90" s="5" t="s">
        <v>3082</v>
      </c>
      <c r="B90" s="91" t="str">
        <f>VLOOKUP($A90,datasets!$A:$B,2,0)</f>
        <v>Walstra et al. 2004, International Archives Of Photogrammetry, Remote Sensing And Spatial Information Sciences (2AR5AVGG)</v>
      </c>
      <c r="C90" s="56" t="s">
        <v>3522</v>
      </c>
      <c r="D90" s="56" t="s">
        <v>3522</v>
      </c>
      <c r="E90" s="131" t="s">
        <v>3514</v>
      </c>
      <c r="F90" s="56">
        <v>0.01</v>
      </c>
      <c r="G90" s="113">
        <v>0.01</v>
      </c>
      <c r="H90" s="125">
        <f t="shared" ref="H90:H105" si="5">AVERAGE(F90,F90,G90)</f>
        <v>0.01</v>
      </c>
      <c r="I90" s="113" t="s">
        <v>34</v>
      </c>
      <c r="J90" s="115" t="s">
        <v>34</v>
      </c>
      <c r="K90" s="56">
        <v>0.54</v>
      </c>
      <c r="L90" s="56">
        <v>0.54</v>
      </c>
      <c r="M90" s="116">
        <v>0.54</v>
      </c>
      <c r="N90" s="86" t="s">
        <v>34</v>
      </c>
      <c r="O90" s="86" t="s">
        <v>34</v>
      </c>
      <c r="P90" s="86" t="s">
        <v>34</v>
      </c>
      <c r="Q90" s="117" t="s">
        <v>34</v>
      </c>
      <c r="R90" s="46" t="s">
        <v>34</v>
      </c>
      <c r="S90" s="117" t="s">
        <v>34</v>
      </c>
      <c r="T90" s="126" t="s">
        <v>34</v>
      </c>
      <c r="U90" s="126" t="s">
        <v>34</v>
      </c>
      <c r="V90" s="127" t="s">
        <v>34</v>
      </c>
      <c r="W90" s="86" t="s">
        <v>34</v>
      </c>
      <c r="X90" s="56" t="s">
        <v>34</v>
      </c>
      <c r="Y90" s="121" t="s">
        <v>34</v>
      </c>
      <c r="Z90" s="46" t="s">
        <v>3465</v>
      </c>
      <c r="AA90" s="56" t="s">
        <v>34</v>
      </c>
      <c r="AB90" s="58" t="str">
        <f t="array" ref="AB90">INDEX(publications!$A$1:$A$319, MATCH($B90, publications!$B$1:$B$319, 0))</f>
        <v>Melanie</v>
      </c>
      <c r="AC90" s="6" t="s">
        <v>34</v>
      </c>
    </row>
    <row r="91" spans="1:29" ht="13">
      <c r="A91" s="5" t="s">
        <v>3081</v>
      </c>
      <c r="B91" s="91" t="str">
        <f>VLOOKUP($A91,datasets!$A:$B,2,0)</f>
        <v>Walstra et al. 2004, International Archives Of Photogrammetry, Remote Sensing And Spatial Information Sciences (2AR5AVGG)</v>
      </c>
      <c r="C91" s="56" t="s">
        <v>3522</v>
      </c>
      <c r="D91" s="56" t="s">
        <v>3522</v>
      </c>
      <c r="E91" s="131" t="s">
        <v>3514</v>
      </c>
      <c r="F91" s="56">
        <v>0.01</v>
      </c>
      <c r="G91" s="113">
        <v>0.01</v>
      </c>
      <c r="H91" s="125">
        <f t="shared" si="5"/>
        <v>0.01</v>
      </c>
      <c r="I91" s="113" t="s">
        <v>34</v>
      </c>
      <c r="J91" s="115" t="s">
        <v>34</v>
      </c>
      <c r="K91" s="56">
        <v>1.04</v>
      </c>
      <c r="L91" s="56">
        <v>1.04</v>
      </c>
      <c r="M91" s="116">
        <v>1.04</v>
      </c>
      <c r="N91" s="86" t="s">
        <v>34</v>
      </c>
      <c r="O91" s="86" t="s">
        <v>34</v>
      </c>
      <c r="P91" s="86" t="s">
        <v>34</v>
      </c>
      <c r="Q91" s="117" t="s">
        <v>34</v>
      </c>
      <c r="R91" s="46" t="s">
        <v>34</v>
      </c>
      <c r="S91" s="117" t="s">
        <v>34</v>
      </c>
      <c r="T91" s="126" t="s">
        <v>34</v>
      </c>
      <c r="U91" s="126" t="s">
        <v>34</v>
      </c>
      <c r="V91" s="127" t="s">
        <v>34</v>
      </c>
      <c r="W91" s="86" t="s">
        <v>34</v>
      </c>
      <c r="X91" s="56" t="s">
        <v>34</v>
      </c>
      <c r="Y91" s="121" t="s">
        <v>34</v>
      </c>
      <c r="Z91" s="46" t="s">
        <v>3465</v>
      </c>
      <c r="AA91" s="56" t="s">
        <v>34</v>
      </c>
      <c r="AB91" s="58" t="str">
        <f t="array" ref="AB91">INDEX(publications!$A$1:$A$319, MATCH($B91, publications!$B$1:$B$319, 0))</f>
        <v>Melanie</v>
      </c>
      <c r="AC91" s="6" t="s">
        <v>34</v>
      </c>
    </row>
    <row r="92" spans="1:29" ht="13">
      <c r="A92" s="5" t="s">
        <v>3080</v>
      </c>
      <c r="B92" s="91" t="str">
        <f>VLOOKUP($A92,datasets!$A:$B,2,0)</f>
        <v>Walstra et al. 2004, International Archives Of Photogrammetry, Remote Sensing And Spatial Information Sciences (2AR5AVGG)</v>
      </c>
      <c r="C92" s="56" t="s">
        <v>3522</v>
      </c>
      <c r="D92" s="56" t="s">
        <v>3522</v>
      </c>
      <c r="E92" s="131" t="s">
        <v>3514</v>
      </c>
      <c r="F92" s="56">
        <v>0.01</v>
      </c>
      <c r="G92" s="113">
        <v>0.01</v>
      </c>
      <c r="H92" s="125">
        <f t="shared" si="5"/>
        <v>0.01</v>
      </c>
      <c r="I92" s="113" t="s">
        <v>34</v>
      </c>
      <c r="J92" s="115" t="s">
        <v>34</v>
      </c>
      <c r="K92" s="56">
        <v>1.31</v>
      </c>
      <c r="L92" s="56">
        <v>1.31</v>
      </c>
      <c r="M92" s="116">
        <v>1.31</v>
      </c>
      <c r="N92" s="86" t="s">
        <v>34</v>
      </c>
      <c r="O92" s="86" t="s">
        <v>34</v>
      </c>
      <c r="P92" s="86" t="s">
        <v>34</v>
      </c>
      <c r="Q92" s="117" t="s">
        <v>34</v>
      </c>
      <c r="R92" s="46" t="s">
        <v>34</v>
      </c>
      <c r="S92" s="117" t="s">
        <v>34</v>
      </c>
      <c r="T92" s="126" t="s">
        <v>34</v>
      </c>
      <c r="U92" s="126" t="s">
        <v>34</v>
      </c>
      <c r="V92" s="127" t="s">
        <v>34</v>
      </c>
      <c r="W92" s="86" t="s">
        <v>34</v>
      </c>
      <c r="X92" s="56" t="s">
        <v>34</v>
      </c>
      <c r="Y92" s="121" t="s">
        <v>34</v>
      </c>
      <c r="Z92" s="46" t="s">
        <v>3465</v>
      </c>
      <c r="AA92" s="56" t="s">
        <v>34</v>
      </c>
      <c r="AB92" s="58" t="str">
        <f t="array" ref="AB92">INDEX(publications!$A$1:$A$319, MATCH($B92, publications!$B$1:$B$319, 0))</f>
        <v>Melanie</v>
      </c>
      <c r="AC92" s="6" t="s">
        <v>34</v>
      </c>
    </row>
    <row r="93" spans="1:29" ht="13">
      <c r="A93" s="5" t="s">
        <v>3076</v>
      </c>
      <c r="B93" s="91" t="str">
        <f>VLOOKUP($A93,datasets!$A:$B,2,0)</f>
        <v>Walstra et al. 2004, International Archives Of Photogrammetry, Remote Sensing And Spatial Information Sciences (2AR5AVGG)</v>
      </c>
      <c r="C93" s="56" t="s">
        <v>3522</v>
      </c>
      <c r="D93" s="56" t="s">
        <v>3522</v>
      </c>
      <c r="E93" s="131" t="s">
        <v>3514</v>
      </c>
      <c r="F93" s="56">
        <v>0.01</v>
      </c>
      <c r="G93" s="113">
        <v>0.01</v>
      </c>
      <c r="H93" s="125">
        <f t="shared" si="5"/>
        <v>0.01</v>
      </c>
      <c r="I93" s="113" t="s">
        <v>34</v>
      </c>
      <c r="J93" s="115" t="s">
        <v>34</v>
      </c>
      <c r="K93" s="56">
        <v>3.9</v>
      </c>
      <c r="L93" s="56">
        <v>3.9</v>
      </c>
      <c r="M93" s="116">
        <v>3.9</v>
      </c>
      <c r="N93" s="86" t="s">
        <v>34</v>
      </c>
      <c r="O93" s="86" t="s">
        <v>34</v>
      </c>
      <c r="P93" s="86" t="s">
        <v>34</v>
      </c>
      <c r="Q93" s="117" t="s">
        <v>34</v>
      </c>
      <c r="R93" s="46" t="s">
        <v>34</v>
      </c>
      <c r="S93" s="117" t="s">
        <v>34</v>
      </c>
      <c r="T93" s="126" t="s">
        <v>34</v>
      </c>
      <c r="U93" s="126" t="s">
        <v>34</v>
      </c>
      <c r="V93" s="127" t="s">
        <v>34</v>
      </c>
      <c r="W93" s="86" t="s">
        <v>34</v>
      </c>
      <c r="X93" s="56" t="s">
        <v>34</v>
      </c>
      <c r="Y93" s="121" t="s">
        <v>34</v>
      </c>
      <c r="Z93" s="46" t="s">
        <v>3465</v>
      </c>
      <c r="AA93" s="56" t="s">
        <v>34</v>
      </c>
      <c r="AB93" s="58" t="str">
        <f t="array" ref="AB93">INDEX(publications!$A$1:$A$319, MATCH($B93, publications!$B$1:$B$319, 0))</f>
        <v>Melanie</v>
      </c>
      <c r="AC93" s="6" t="s">
        <v>34</v>
      </c>
    </row>
    <row r="94" spans="1:29" ht="13">
      <c r="A94" s="5" t="s">
        <v>3017</v>
      </c>
      <c r="B94" s="91" t="str">
        <f>VLOOKUP($A94,datasets!$A:$B,2,0)</f>
        <v>Walstra et al. 2007, Quarterly Journal of Engineering Geology and Hydrogeology (35MF78DP)</v>
      </c>
      <c r="C94" s="56" t="s">
        <v>3522</v>
      </c>
      <c r="D94" s="56" t="s">
        <v>3522</v>
      </c>
      <c r="E94" s="131" t="s">
        <v>3514</v>
      </c>
      <c r="F94" s="56">
        <v>0.01</v>
      </c>
      <c r="G94" s="113">
        <v>0.01</v>
      </c>
      <c r="H94" s="125">
        <f t="shared" si="5"/>
        <v>0.01</v>
      </c>
      <c r="I94" s="113" t="s">
        <v>3515</v>
      </c>
      <c r="J94" s="115">
        <v>27</v>
      </c>
      <c r="K94" s="56">
        <v>0.31</v>
      </c>
      <c r="L94" s="56">
        <v>0.21</v>
      </c>
      <c r="M94" s="116">
        <v>0.28000000000000003</v>
      </c>
      <c r="N94" s="86" t="s">
        <v>34</v>
      </c>
      <c r="O94" s="86" t="s">
        <v>34</v>
      </c>
      <c r="P94" s="86" t="s">
        <v>34</v>
      </c>
      <c r="Q94" s="117" t="s">
        <v>34</v>
      </c>
      <c r="R94" s="46" t="s">
        <v>34</v>
      </c>
      <c r="S94" s="117" t="s">
        <v>34</v>
      </c>
      <c r="T94" s="126" t="s">
        <v>34</v>
      </c>
      <c r="U94" s="126" t="s">
        <v>34</v>
      </c>
      <c r="V94" s="127" t="s">
        <v>34</v>
      </c>
      <c r="W94" s="86" t="s">
        <v>34</v>
      </c>
      <c r="X94" s="56" t="s">
        <v>34</v>
      </c>
      <c r="Y94" s="121" t="s">
        <v>34</v>
      </c>
      <c r="Z94" s="46" t="s">
        <v>3465</v>
      </c>
      <c r="AA94" s="56" t="s">
        <v>34</v>
      </c>
      <c r="AB94" s="58" t="str">
        <f t="array" ref="AB94">INDEX(publications!$A$1:$A$319, MATCH($B94, publications!$B$1:$B$319, 0))</f>
        <v>Bob</v>
      </c>
      <c r="AC94" s="6" t="s">
        <v>34</v>
      </c>
    </row>
    <row r="95" spans="1:29" ht="13">
      <c r="A95" s="5" t="s">
        <v>3024</v>
      </c>
      <c r="B95" s="91" t="str">
        <f>VLOOKUP($A95,datasets!$A:$B,2,0)</f>
        <v>Walstra et al. 2007, Quarterly Journal of Engineering Geology and Hydrogeology (35MF78DP)</v>
      </c>
      <c r="C95" s="56" t="s">
        <v>3522</v>
      </c>
      <c r="D95" s="56" t="s">
        <v>3522</v>
      </c>
      <c r="E95" s="131" t="s">
        <v>3514</v>
      </c>
      <c r="F95" s="56">
        <v>0.01</v>
      </c>
      <c r="G95" s="113">
        <v>0.01</v>
      </c>
      <c r="H95" s="125">
        <f t="shared" si="5"/>
        <v>0.01</v>
      </c>
      <c r="I95" s="113" t="s">
        <v>3540</v>
      </c>
      <c r="J95" s="115">
        <v>59</v>
      </c>
      <c r="K95" s="56">
        <v>0.26</v>
      </c>
      <c r="L95" s="56">
        <v>0.57999999999999996</v>
      </c>
      <c r="M95" s="116">
        <v>0.37</v>
      </c>
      <c r="N95" s="86" t="s">
        <v>34</v>
      </c>
      <c r="O95" s="86" t="s">
        <v>34</v>
      </c>
      <c r="P95" s="86" t="s">
        <v>34</v>
      </c>
      <c r="Q95" s="117" t="s">
        <v>34</v>
      </c>
      <c r="R95" s="46" t="s">
        <v>34</v>
      </c>
      <c r="S95" s="117" t="s">
        <v>34</v>
      </c>
      <c r="T95" s="126" t="s">
        <v>34</v>
      </c>
      <c r="U95" s="126" t="s">
        <v>34</v>
      </c>
      <c r="V95" s="127" t="s">
        <v>34</v>
      </c>
      <c r="W95" s="86" t="s">
        <v>34</v>
      </c>
      <c r="X95" s="56" t="s">
        <v>34</v>
      </c>
      <c r="Y95" s="121" t="s">
        <v>34</v>
      </c>
      <c r="Z95" s="46" t="s">
        <v>3465</v>
      </c>
      <c r="AA95" s="56" t="s">
        <v>34</v>
      </c>
      <c r="AB95" s="58" t="str">
        <f t="array" ref="AB95">INDEX(publications!$A$1:$A$319, MATCH($B95, publications!$B$1:$B$319, 0))</f>
        <v>Bob</v>
      </c>
      <c r="AC95" s="6" t="s">
        <v>34</v>
      </c>
    </row>
    <row r="96" spans="1:29" ht="13">
      <c r="A96" s="5" t="s">
        <v>3016</v>
      </c>
      <c r="B96" s="91" t="str">
        <f>VLOOKUP($A96,datasets!$A:$B,2,0)</f>
        <v>Walstra et al. 2007, Quarterly Journal of Engineering Geology and Hydrogeology (35MF78DP)</v>
      </c>
      <c r="C96" s="56" t="s">
        <v>3522</v>
      </c>
      <c r="D96" s="56" t="s">
        <v>3522</v>
      </c>
      <c r="E96" s="131" t="s">
        <v>3514</v>
      </c>
      <c r="F96" s="56">
        <v>0.01</v>
      </c>
      <c r="G96" s="113">
        <v>0.01</v>
      </c>
      <c r="H96" s="125">
        <f t="shared" si="5"/>
        <v>0.01</v>
      </c>
      <c r="I96" s="113" t="s">
        <v>3515</v>
      </c>
      <c r="J96" s="115">
        <v>27</v>
      </c>
      <c r="K96" s="56">
        <v>0.31</v>
      </c>
      <c r="L96" s="56">
        <v>0.54</v>
      </c>
      <c r="M96" s="116">
        <v>0.39</v>
      </c>
      <c r="N96" s="86" t="s">
        <v>34</v>
      </c>
      <c r="O96" s="86" t="s">
        <v>34</v>
      </c>
      <c r="P96" s="86" t="s">
        <v>34</v>
      </c>
      <c r="Q96" s="117" t="s">
        <v>34</v>
      </c>
      <c r="R96" s="46" t="s">
        <v>34</v>
      </c>
      <c r="S96" s="117" t="s">
        <v>34</v>
      </c>
      <c r="T96" s="126" t="s">
        <v>34</v>
      </c>
      <c r="U96" s="126" t="s">
        <v>34</v>
      </c>
      <c r="V96" s="127" t="s">
        <v>34</v>
      </c>
      <c r="W96" s="86" t="s">
        <v>34</v>
      </c>
      <c r="X96" s="56" t="s">
        <v>34</v>
      </c>
      <c r="Y96" s="121" t="s">
        <v>34</v>
      </c>
      <c r="Z96" s="46" t="s">
        <v>3465</v>
      </c>
      <c r="AA96" s="56" t="s">
        <v>34</v>
      </c>
      <c r="AB96" s="58" t="str">
        <f t="array" ref="AB96">INDEX(publications!$A$1:$A$319, MATCH($B96, publications!$B$1:$B$319, 0))</f>
        <v>Bob</v>
      </c>
      <c r="AC96" s="6" t="s">
        <v>34</v>
      </c>
    </row>
    <row r="97" spans="1:29" ht="13">
      <c r="A97" s="5" t="s">
        <v>3019</v>
      </c>
      <c r="B97" s="91" t="str">
        <f>VLOOKUP($A97,datasets!$A:$B,2,0)</f>
        <v>Walstra et al. 2007, Quarterly Journal of Engineering Geology and Hydrogeology (35MF78DP)</v>
      </c>
      <c r="C97" s="56" t="s">
        <v>3522</v>
      </c>
      <c r="D97" s="56" t="s">
        <v>3522</v>
      </c>
      <c r="E97" s="131" t="s">
        <v>3514</v>
      </c>
      <c r="F97" s="56">
        <v>0.01</v>
      </c>
      <c r="G97" s="113">
        <v>0.01</v>
      </c>
      <c r="H97" s="125">
        <f t="shared" si="5"/>
        <v>0.01</v>
      </c>
      <c r="I97" s="113" t="s">
        <v>3515</v>
      </c>
      <c r="J97" s="115">
        <v>27</v>
      </c>
      <c r="K97" s="56">
        <v>0.43</v>
      </c>
      <c r="L97" s="56">
        <v>0.41</v>
      </c>
      <c r="M97" s="116">
        <v>0.42</v>
      </c>
      <c r="N97" s="86" t="s">
        <v>34</v>
      </c>
      <c r="O97" s="86" t="s">
        <v>34</v>
      </c>
      <c r="P97" s="86" t="s">
        <v>34</v>
      </c>
      <c r="Q97" s="117" t="s">
        <v>34</v>
      </c>
      <c r="R97" s="46" t="s">
        <v>34</v>
      </c>
      <c r="S97" s="117" t="s">
        <v>34</v>
      </c>
      <c r="T97" s="126" t="s">
        <v>34</v>
      </c>
      <c r="U97" s="126" t="s">
        <v>34</v>
      </c>
      <c r="V97" s="127" t="s">
        <v>34</v>
      </c>
      <c r="W97" s="86" t="s">
        <v>34</v>
      </c>
      <c r="X97" s="56" t="s">
        <v>34</v>
      </c>
      <c r="Y97" s="121" t="s">
        <v>34</v>
      </c>
      <c r="Z97" s="46" t="s">
        <v>3465</v>
      </c>
      <c r="AA97" s="56" t="s">
        <v>34</v>
      </c>
      <c r="AB97" s="58" t="str">
        <f t="array" ref="AB97">INDEX(publications!$A$1:$A$319, MATCH($B97, publications!$B$1:$B$319, 0))</f>
        <v>Bob</v>
      </c>
      <c r="AC97" s="6" t="s">
        <v>34</v>
      </c>
    </row>
    <row r="98" spans="1:29" ht="13">
      <c r="A98" s="5" t="s">
        <v>3020</v>
      </c>
      <c r="B98" s="91" t="str">
        <f>VLOOKUP($A98,datasets!$A:$B,2,0)</f>
        <v>Walstra et al. 2007, Quarterly Journal of Engineering Geology and Hydrogeology (35MF78DP)</v>
      </c>
      <c r="C98" s="56" t="s">
        <v>3522</v>
      </c>
      <c r="D98" s="56" t="s">
        <v>3522</v>
      </c>
      <c r="E98" s="131" t="s">
        <v>3514</v>
      </c>
      <c r="F98" s="56">
        <v>0.01</v>
      </c>
      <c r="G98" s="113">
        <v>0.01</v>
      </c>
      <c r="H98" s="125">
        <f t="shared" si="5"/>
        <v>0.01</v>
      </c>
      <c r="I98" s="113" t="s">
        <v>3515</v>
      </c>
      <c r="J98" s="115">
        <v>27</v>
      </c>
      <c r="K98" s="56">
        <v>0.42</v>
      </c>
      <c r="L98" s="56">
        <v>0.47</v>
      </c>
      <c r="M98" s="116">
        <v>0.44</v>
      </c>
      <c r="N98" s="86" t="s">
        <v>34</v>
      </c>
      <c r="O98" s="86" t="s">
        <v>34</v>
      </c>
      <c r="P98" s="86" t="s">
        <v>34</v>
      </c>
      <c r="Q98" s="117" t="s">
        <v>34</v>
      </c>
      <c r="R98" s="46" t="s">
        <v>34</v>
      </c>
      <c r="S98" s="117" t="s">
        <v>34</v>
      </c>
      <c r="T98" s="126" t="s">
        <v>34</v>
      </c>
      <c r="U98" s="126" t="s">
        <v>34</v>
      </c>
      <c r="V98" s="127" t="s">
        <v>34</v>
      </c>
      <c r="W98" s="86" t="s">
        <v>34</v>
      </c>
      <c r="X98" s="56" t="s">
        <v>34</v>
      </c>
      <c r="Y98" s="121" t="s">
        <v>34</v>
      </c>
      <c r="Z98" s="46" t="s">
        <v>3465</v>
      </c>
      <c r="AA98" s="56" t="s">
        <v>34</v>
      </c>
      <c r="AB98" s="58" t="str">
        <f t="array" ref="AB98">INDEX(publications!$A$1:$A$319, MATCH($B98, publications!$B$1:$B$319, 0))</f>
        <v>Bob</v>
      </c>
      <c r="AC98" s="6" t="s">
        <v>34</v>
      </c>
    </row>
    <row r="99" spans="1:29" ht="13">
      <c r="A99" s="5" t="s">
        <v>3021</v>
      </c>
      <c r="B99" s="91" t="str">
        <f>VLOOKUP($A99,datasets!$A:$B,2,0)</f>
        <v>Walstra et al. 2007, Quarterly Journal of Engineering Geology and Hydrogeology (35MF78DP)</v>
      </c>
      <c r="C99" s="56" t="s">
        <v>3522</v>
      </c>
      <c r="D99" s="56" t="s">
        <v>3522</v>
      </c>
      <c r="E99" s="131" t="s">
        <v>3514</v>
      </c>
      <c r="F99" s="56">
        <v>0.01</v>
      </c>
      <c r="G99" s="113">
        <v>0.01</v>
      </c>
      <c r="H99" s="125">
        <f t="shared" si="5"/>
        <v>0.01</v>
      </c>
      <c r="I99" s="113" t="s">
        <v>3515</v>
      </c>
      <c r="J99" s="115">
        <v>27</v>
      </c>
      <c r="K99" s="56">
        <v>0.4</v>
      </c>
      <c r="L99" s="56">
        <v>0.74</v>
      </c>
      <c r="M99" s="116">
        <v>0.51</v>
      </c>
      <c r="N99" s="86" t="s">
        <v>34</v>
      </c>
      <c r="O99" s="86" t="s">
        <v>34</v>
      </c>
      <c r="P99" s="86" t="s">
        <v>34</v>
      </c>
      <c r="Q99" s="117" t="s">
        <v>34</v>
      </c>
      <c r="R99" s="46" t="s">
        <v>34</v>
      </c>
      <c r="S99" s="117" t="s">
        <v>34</v>
      </c>
      <c r="T99" s="126" t="s">
        <v>34</v>
      </c>
      <c r="U99" s="126" t="s">
        <v>34</v>
      </c>
      <c r="V99" s="127" t="s">
        <v>34</v>
      </c>
      <c r="W99" s="86" t="s">
        <v>34</v>
      </c>
      <c r="X99" s="56" t="s">
        <v>34</v>
      </c>
      <c r="Y99" s="121" t="s">
        <v>34</v>
      </c>
      <c r="Z99" s="46" t="s">
        <v>3465</v>
      </c>
      <c r="AA99" s="56" t="s">
        <v>34</v>
      </c>
      <c r="AB99" s="58" t="str">
        <f t="array" ref="AB99">INDEX(publications!$A$1:$A$319, MATCH($B99, publications!$B$1:$B$319, 0))</f>
        <v>Bob</v>
      </c>
      <c r="AC99" s="6" t="s">
        <v>34</v>
      </c>
    </row>
    <row r="100" spans="1:29" ht="13">
      <c r="A100" s="5" t="s">
        <v>3026</v>
      </c>
      <c r="B100" s="91" t="str">
        <f>VLOOKUP($A100,datasets!$A:$B,2,0)</f>
        <v>Walstra et al. 2007, Quarterly Journal of Engineering Geology and Hydrogeology (35MF78DP)</v>
      </c>
      <c r="C100" s="56" t="s">
        <v>3522</v>
      </c>
      <c r="D100" s="56" t="s">
        <v>3522</v>
      </c>
      <c r="E100" s="131" t="s">
        <v>3514</v>
      </c>
      <c r="F100" s="56">
        <v>0.01</v>
      </c>
      <c r="G100" s="113">
        <v>0.01</v>
      </c>
      <c r="H100" s="125">
        <f t="shared" si="5"/>
        <v>0.01</v>
      </c>
      <c r="I100" s="113" t="s">
        <v>3540</v>
      </c>
      <c r="J100" s="115">
        <v>59</v>
      </c>
      <c r="K100" s="56">
        <v>0.51</v>
      </c>
      <c r="L100" s="56">
        <v>0.78</v>
      </c>
      <c r="M100" s="116">
        <v>0.6</v>
      </c>
      <c r="N100" s="86" t="s">
        <v>34</v>
      </c>
      <c r="O100" s="86" t="s">
        <v>34</v>
      </c>
      <c r="P100" s="86" t="s">
        <v>34</v>
      </c>
      <c r="Q100" s="117" t="s">
        <v>34</v>
      </c>
      <c r="R100" s="46" t="s">
        <v>34</v>
      </c>
      <c r="S100" s="117" t="s">
        <v>34</v>
      </c>
      <c r="T100" s="126" t="s">
        <v>34</v>
      </c>
      <c r="U100" s="126" t="s">
        <v>34</v>
      </c>
      <c r="V100" s="127" t="s">
        <v>34</v>
      </c>
      <c r="W100" s="86" t="s">
        <v>34</v>
      </c>
      <c r="X100" s="56" t="s">
        <v>34</v>
      </c>
      <c r="Y100" s="121" t="s">
        <v>34</v>
      </c>
      <c r="Z100" s="46" t="s">
        <v>3465</v>
      </c>
      <c r="AA100" s="56" t="s">
        <v>34</v>
      </c>
      <c r="AB100" s="58" t="str">
        <f t="array" ref="AB100">INDEX(publications!$A$1:$A$319, MATCH($B100, publications!$B$1:$B$319, 0))</f>
        <v>Bob</v>
      </c>
      <c r="AC100" s="6" t="s">
        <v>34</v>
      </c>
    </row>
    <row r="101" spans="1:29" ht="13">
      <c r="A101" s="5" t="s">
        <v>3015</v>
      </c>
      <c r="B101" s="91" t="str">
        <f>VLOOKUP($A101,datasets!$A:$B,2,0)</f>
        <v>Walstra et al. 2007, Quarterly Journal of Engineering Geology and Hydrogeology (35MF78DP)</v>
      </c>
      <c r="C101" s="56" t="s">
        <v>3522</v>
      </c>
      <c r="D101" s="56" t="s">
        <v>3522</v>
      </c>
      <c r="E101" s="131" t="s">
        <v>3514</v>
      </c>
      <c r="F101" s="56">
        <v>0.01</v>
      </c>
      <c r="G101" s="113">
        <v>0.01</v>
      </c>
      <c r="H101" s="125">
        <f t="shared" si="5"/>
        <v>0.01</v>
      </c>
      <c r="I101" s="113" t="s">
        <v>3515</v>
      </c>
      <c r="J101" s="115">
        <v>27</v>
      </c>
      <c r="K101" s="56">
        <v>0.62</v>
      </c>
      <c r="L101" s="56">
        <v>1.1599999999999999</v>
      </c>
      <c r="M101" s="116">
        <v>0.8</v>
      </c>
      <c r="N101" s="86" t="s">
        <v>34</v>
      </c>
      <c r="O101" s="86" t="s">
        <v>34</v>
      </c>
      <c r="P101" s="86" t="s">
        <v>34</v>
      </c>
      <c r="Q101" s="117" t="s">
        <v>34</v>
      </c>
      <c r="R101" s="46" t="s">
        <v>34</v>
      </c>
      <c r="S101" s="117" t="s">
        <v>34</v>
      </c>
      <c r="T101" s="126" t="s">
        <v>34</v>
      </c>
      <c r="U101" s="126" t="s">
        <v>34</v>
      </c>
      <c r="V101" s="127" t="s">
        <v>34</v>
      </c>
      <c r="W101" s="86" t="s">
        <v>34</v>
      </c>
      <c r="X101" s="56" t="s">
        <v>34</v>
      </c>
      <c r="Y101" s="121" t="s">
        <v>34</v>
      </c>
      <c r="Z101" s="46" t="s">
        <v>3465</v>
      </c>
      <c r="AA101" s="86" t="s">
        <v>34</v>
      </c>
      <c r="AB101" s="58" t="str">
        <f t="array" ref="AB101">INDEX(publications!$A$1:$A$319, MATCH($B101, publications!$B$1:$B$319, 0))</f>
        <v>Bob</v>
      </c>
      <c r="AC101" s="6" t="s">
        <v>34</v>
      </c>
    </row>
    <row r="102" spans="1:29" ht="13">
      <c r="A102" s="5" t="s">
        <v>3018</v>
      </c>
      <c r="B102" s="91" t="str">
        <f>VLOOKUP($A102,datasets!$A:$B,2,0)</f>
        <v>Walstra et al. 2007, Quarterly Journal of Engineering Geology and Hydrogeology (35MF78DP)</v>
      </c>
      <c r="C102" s="56" t="s">
        <v>3522</v>
      </c>
      <c r="D102" s="56" t="s">
        <v>3522</v>
      </c>
      <c r="E102" s="131" t="s">
        <v>3514</v>
      </c>
      <c r="F102" s="56">
        <v>0.01</v>
      </c>
      <c r="G102" s="113">
        <v>0.01</v>
      </c>
      <c r="H102" s="125">
        <f t="shared" si="5"/>
        <v>0.01</v>
      </c>
      <c r="I102" s="113" t="s">
        <v>3515</v>
      </c>
      <c r="J102" s="115">
        <v>27</v>
      </c>
      <c r="K102" s="56">
        <v>0.6</v>
      </c>
      <c r="L102" s="56">
        <v>1.67</v>
      </c>
      <c r="M102" s="116">
        <v>0.96</v>
      </c>
      <c r="N102" s="86" t="s">
        <v>34</v>
      </c>
      <c r="O102" s="86" t="s">
        <v>34</v>
      </c>
      <c r="P102" s="86" t="s">
        <v>34</v>
      </c>
      <c r="Q102" s="117" t="s">
        <v>34</v>
      </c>
      <c r="R102" s="46" t="s">
        <v>34</v>
      </c>
      <c r="S102" s="117" t="s">
        <v>34</v>
      </c>
      <c r="T102" s="126" t="s">
        <v>34</v>
      </c>
      <c r="U102" s="126" t="s">
        <v>34</v>
      </c>
      <c r="V102" s="127" t="s">
        <v>34</v>
      </c>
      <c r="W102" s="86" t="s">
        <v>34</v>
      </c>
      <c r="X102" s="56" t="s">
        <v>34</v>
      </c>
      <c r="Y102" s="121" t="s">
        <v>34</v>
      </c>
      <c r="Z102" s="46" t="s">
        <v>3465</v>
      </c>
      <c r="AA102" s="56" t="s">
        <v>34</v>
      </c>
      <c r="AB102" s="58" t="str">
        <f t="array" ref="AB102">INDEX(publications!$A$1:$A$319, MATCH($B102, publications!$B$1:$B$319, 0))</f>
        <v>Bob</v>
      </c>
      <c r="AC102" s="6" t="s">
        <v>34</v>
      </c>
    </row>
    <row r="103" spans="1:29" ht="13">
      <c r="A103" s="5" t="s">
        <v>3014</v>
      </c>
      <c r="B103" s="91" t="str">
        <f>VLOOKUP($A103,datasets!$A:$B,2,0)</f>
        <v>Walstra et al. 2007, Quarterly Journal of Engineering Geology and Hydrogeology (35MF78DP)</v>
      </c>
      <c r="C103" s="56" t="s">
        <v>3522</v>
      </c>
      <c r="D103" s="56" t="s">
        <v>3522</v>
      </c>
      <c r="E103" s="131" t="s">
        <v>3514</v>
      </c>
      <c r="F103" s="56">
        <v>0.01</v>
      </c>
      <c r="G103" s="113">
        <v>0.01</v>
      </c>
      <c r="H103" s="125">
        <f t="shared" si="5"/>
        <v>0.01</v>
      </c>
      <c r="I103" s="113" t="s">
        <v>3515</v>
      </c>
      <c r="J103" s="115">
        <v>27</v>
      </c>
      <c r="K103" s="56">
        <v>1.5</v>
      </c>
      <c r="L103" s="56">
        <v>4.21</v>
      </c>
      <c r="M103" s="116">
        <v>2.4</v>
      </c>
      <c r="N103" s="86" t="s">
        <v>34</v>
      </c>
      <c r="O103" s="86" t="s">
        <v>34</v>
      </c>
      <c r="P103" s="86" t="s">
        <v>34</v>
      </c>
      <c r="Q103" s="117" t="s">
        <v>34</v>
      </c>
      <c r="R103" s="46" t="s">
        <v>34</v>
      </c>
      <c r="S103" s="117" t="s">
        <v>34</v>
      </c>
      <c r="T103" s="126" t="s">
        <v>34</v>
      </c>
      <c r="U103" s="126" t="s">
        <v>34</v>
      </c>
      <c r="V103" s="127" t="s">
        <v>34</v>
      </c>
      <c r="W103" s="86" t="s">
        <v>34</v>
      </c>
      <c r="X103" s="56" t="s">
        <v>34</v>
      </c>
      <c r="Y103" s="121" t="s">
        <v>34</v>
      </c>
      <c r="Z103" s="46" t="s">
        <v>3465</v>
      </c>
      <c r="AA103" s="56" t="s">
        <v>34</v>
      </c>
      <c r="AB103" s="58" t="str">
        <f t="array" ref="AB103">INDEX(publications!$A$1:$A$319, MATCH($B103, publications!$B$1:$B$319, 0))</f>
        <v>Bob</v>
      </c>
      <c r="AC103" s="6" t="s">
        <v>34</v>
      </c>
    </row>
    <row r="104" spans="1:29" ht="13">
      <c r="A104" s="5" t="s">
        <v>3022</v>
      </c>
      <c r="B104" s="91" t="str">
        <f>VLOOKUP($A104,datasets!$A:$B,2,0)</f>
        <v>Walstra et al. 2007, Quarterly Journal of Engineering Geology and Hydrogeology (35MF78DP)</v>
      </c>
      <c r="C104" s="56" t="s">
        <v>3522</v>
      </c>
      <c r="D104" s="56" t="s">
        <v>3522</v>
      </c>
      <c r="E104" s="131" t="s">
        <v>3514</v>
      </c>
      <c r="F104" s="56">
        <v>0.01</v>
      </c>
      <c r="G104" s="113">
        <v>0.01</v>
      </c>
      <c r="H104" s="125">
        <f t="shared" si="5"/>
        <v>0.01</v>
      </c>
      <c r="I104" s="113" t="s">
        <v>3540</v>
      </c>
      <c r="J104" s="115">
        <v>59</v>
      </c>
      <c r="K104" s="56">
        <v>1.96</v>
      </c>
      <c r="L104" s="56">
        <v>8.0299999999999994</v>
      </c>
      <c r="M104" s="116">
        <v>3.98</v>
      </c>
      <c r="N104" s="86" t="s">
        <v>34</v>
      </c>
      <c r="O104" s="86" t="s">
        <v>34</v>
      </c>
      <c r="P104" s="86" t="s">
        <v>34</v>
      </c>
      <c r="Q104" s="117" t="s">
        <v>34</v>
      </c>
      <c r="R104" s="46" t="s">
        <v>34</v>
      </c>
      <c r="S104" s="117" t="s">
        <v>34</v>
      </c>
      <c r="T104" s="126" t="s">
        <v>34</v>
      </c>
      <c r="U104" s="126" t="s">
        <v>34</v>
      </c>
      <c r="V104" s="127" t="s">
        <v>34</v>
      </c>
      <c r="W104" s="86" t="s">
        <v>34</v>
      </c>
      <c r="X104" s="56" t="s">
        <v>34</v>
      </c>
      <c r="Y104" s="121" t="s">
        <v>34</v>
      </c>
      <c r="Z104" s="46" t="s">
        <v>3465</v>
      </c>
      <c r="AA104" s="56" t="s">
        <v>34</v>
      </c>
      <c r="AB104" s="58" t="str">
        <f t="array" ref="AB104">INDEX(publications!$A$1:$A$319, MATCH($B104, publications!$B$1:$B$319, 0))</f>
        <v>Bob</v>
      </c>
      <c r="AC104" s="6" t="s">
        <v>34</v>
      </c>
    </row>
    <row r="105" spans="1:29" ht="13">
      <c r="A105" s="5" t="s">
        <v>3023</v>
      </c>
      <c r="B105" s="91" t="str">
        <f>VLOOKUP($A105,datasets!$A:$B,2,0)</f>
        <v>Walstra et al. 2007, Quarterly Journal of Engineering Geology and Hydrogeology (35MF78DP)</v>
      </c>
      <c r="C105" s="56" t="s">
        <v>3522</v>
      </c>
      <c r="D105" s="56" t="s">
        <v>3522</v>
      </c>
      <c r="E105" s="131" t="s">
        <v>3514</v>
      </c>
      <c r="F105" s="56">
        <v>0.01</v>
      </c>
      <c r="G105" s="113">
        <v>0.01</v>
      </c>
      <c r="H105" s="125">
        <f t="shared" si="5"/>
        <v>0.01</v>
      </c>
      <c r="I105" s="113" t="s">
        <v>3540</v>
      </c>
      <c r="J105" s="115">
        <v>59</v>
      </c>
      <c r="K105" s="56">
        <v>1.1100000000000001</v>
      </c>
      <c r="L105" s="56">
        <v>10.85</v>
      </c>
      <c r="M105" s="116">
        <v>4.3600000000000003</v>
      </c>
      <c r="N105" s="86" t="s">
        <v>34</v>
      </c>
      <c r="O105" s="86" t="s">
        <v>34</v>
      </c>
      <c r="P105" s="86" t="s">
        <v>34</v>
      </c>
      <c r="Q105" s="117" t="s">
        <v>34</v>
      </c>
      <c r="R105" s="46" t="s">
        <v>34</v>
      </c>
      <c r="S105" s="117" t="s">
        <v>34</v>
      </c>
      <c r="T105" s="126" t="s">
        <v>34</v>
      </c>
      <c r="U105" s="126" t="s">
        <v>34</v>
      </c>
      <c r="V105" s="127" t="s">
        <v>34</v>
      </c>
      <c r="W105" s="86" t="s">
        <v>34</v>
      </c>
      <c r="X105" s="56" t="s">
        <v>34</v>
      </c>
      <c r="Y105" s="121" t="s">
        <v>34</v>
      </c>
      <c r="Z105" s="46" t="s">
        <v>3465</v>
      </c>
      <c r="AA105" s="56" t="s">
        <v>34</v>
      </c>
      <c r="AB105" s="58" t="str">
        <f t="array" ref="AB105">INDEX(publications!$A$1:$A$319, MATCH($B105, publications!$B$1:$B$319, 0))</f>
        <v>Bob</v>
      </c>
      <c r="AC105" s="6" t="s">
        <v>34</v>
      </c>
    </row>
    <row r="106" spans="1:29" ht="13">
      <c r="A106" s="5" t="s">
        <v>3180</v>
      </c>
      <c r="B106" s="91" t="str">
        <f>VLOOKUP($A106,datasets!$A:$B,2,0)</f>
        <v>Giordano et al. 2018, ISPRS Annals of Photogrammetry, Remote Sensing and Spatial Information Sciences (ERBERDB6)</v>
      </c>
      <c r="C106" s="56" t="s">
        <v>3411</v>
      </c>
      <c r="D106" s="86" t="s">
        <v>3541</v>
      </c>
      <c r="E106" s="131" t="s">
        <v>3404</v>
      </c>
      <c r="F106" s="86" t="s">
        <v>34</v>
      </c>
      <c r="G106" s="113" t="s">
        <v>34</v>
      </c>
      <c r="H106" s="125" t="s">
        <v>34</v>
      </c>
      <c r="I106" s="113" t="s">
        <v>34</v>
      </c>
      <c r="J106" s="130" t="s">
        <v>34</v>
      </c>
      <c r="K106" s="86" t="s">
        <v>34</v>
      </c>
      <c r="L106" s="113" t="s">
        <v>34</v>
      </c>
      <c r="M106" s="116" t="s">
        <v>34</v>
      </c>
      <c r="N106" s="86" t="s">
        <v>34</v>
      </c>
      <c r="O106" s="86" t="s">
        <v>34</v>
      </c>
      <c r="P106" s="86" t="s">
        <v>34</v>
      </c>
      <c r="Q106" s="117" t="s">
        <v>34</v>
      </c>
      <c r="R106" s="86" t="s">
        <v>34</v>
      </c>
      <c r="S106" s="117" t="s">
        <v>34</v>
      </c>
      <c r="T106" s="126" t="s">
        <v>34</v>
      </c>
      <c r="U106" s="126" t="s">
        <v>34</v>
      </c>
      <c r="V106" s="127" t="s">
        <v>34</v>
      </c>
      <c r="W106" s="86" t="s">
        <v>34</v>
      </c>
      <c r="X106" s="56" t="s">
        <v>34</v>
      </c>
      <c r="Y106" s="128" t="s">
        <v>34</v>
      </c>
      <c r="Z106" s="86" t="s">
        <v>34</v>
      </c>
      <c r="AA106" s="56" t="s">
        <v>34</v>
      </c>
      <c r="AB106" s="58" t="str">
        <f t="array" ref="AB106">INDEX(publications!$A$1:$A$319, MATCH($B106, publications!$B$1:$B$319, 0))</f>
        <v>Livia</v>
      </c>
      <c r="AC106" s="6" t="s">
        <v>34</v>
      </c>
    </row>
    <row r="107" spans="1:29" ht="13">
      <c r="A107" s="5" t="s">
        <v>3190</v>
      </c>
      <c r="B107" s="91" t="str">
        <f>VLOOKUP($A107,datasets!$A:$B,2,0)</f>
        <v>Giordano et al. 2018, ISPRS Annals of Photogrammetry, Remote Sensing and Spatial Information Sciences (ERBERDB6)</v>
      </c>
      <c r="C107" s="56" t="s">
        <v>3411</v>
      </c>
      <c r="D107" s="86" t="s">
        <v>3541</v>
      </c>
      <c r="E107" s="131" t="s">
        <v>3404</v>
      </c>
      <c r="F107" s="86" t="s">
        <v>34</v>
      </c>
      <c r="G107" s="113" t="s">
        <v>34</v>
      </c>
      <c r="H107" s="125" t="s">
        <v>34</v>
      </c>
      <c r="I107" s="113" t="s">
        <v>34</v>
      </c>
      <c r="J107" s="130" t="s">
        <v>34</v>
      </c>
      <c r="K107" s="86" t="s">
        <v>34</v>
      </c>
      <c r="L107" s="113" t="s">
        <v>34</v>
      </c>
      <c r="M107" s="116" t="s">
        <v>34</v>
      </c>
      <c r="N107" s="86" t="s">
        <v>34</v>
      </c>
      <c r="O107" s="86" t="s">
        <v>34</v>
      </c>
      <c r="P107" s="86" t="s">
        <v>34</v>
      </c>
      <c r="Q107" s="117" t="s">
        <v>34</v>
      </c>
      <c r="R107" s="86" t="s">
        <v>34</v>
      </c>
      <c r="S107" s="117" t="s">
        <v>34</v>
      </c>
      <c r="T107" s="126" t="s">
        <v>34</v>
      </c>
      <c r="U107" s="126" t="s">
        <v>34</v>
      </c>
      <c r="V107" s="127" t="s">
        <v>34</v>
      </c>
      <c r="W107" s="86" t="s">
        <v>34</v>
      </c>
      <c r="X107" s="56" t="s">
        <v>34</v>
      </c>
      <c r="Y107" s="128" t="s">
        <v>34</v>
      </c>
      <c r="Z107" s="86" t="s">
        <v>34</v>
      </c>
      <c r="AA107" s="56" t="s">
        <v>34</v>
      </c>
      <c r="AB107" s="58" t="str">
        <f t="array" ref="AB107">INDEX(publications!$A$1:$A$319, MATCH($B107, publications!$B$1:$B$319, 0))</f>
        <v>Livia</v>
      </c>
      <c r="AC107" s="6" t="s">
        <v>34</v>
      </c>
    </row>
    <row r="108" spans="1:29" ht="13">
      <c r="A108" s="5" t="s">
        <v>3182</v>
      </c>
      <c r="B108" s="91" t="str">
        <f>VLOOKUP($A108,datasets!$A:$B,2,0)</f>
        <v>Giordano et al. 2018, ISPRS Annals of Photogrammetry, Remote Sensing and Spatial Information Sciences (ERBERDB6)</v>
      </c>
      <c r="C108" s="56" t="s">
        <v>3411</v>
      </c>
      <c r="D108" s="86" t="s">
        <v>3541</v>
      </c>
      <c r="E108" s="131" t="s">
        <v>3404</v>
      </c>
      <c r="F108" s="86" t="s">
        <v>34</v>
      </c>
      <c r="G108" s="113" t="s">
        <v>34</v>
      </c>
      <c r="H108" s="125" t="s">
        <v>34</v>
      </c>
      <c r="I108" s="113" t="s">
        <v>34</v>
      </c>
      <c r="J108" s="130" t="s">
        <v>34</v>
      </c>
      <c r="K108" s="86" t="s">
        <v>34</v>
      </c>
      <c r="L108" s="113" t="s">
        <v>34</v>
      </c>
      <c r="M108" s="116" t="s">
        <v>34</v>
      </c>
      <c r="N108" s="86" t="s">
        <v>34</v>
      </c>
      <c r="O108" s="86" t="s">
        <v>34</v>
      </c>
      <c r="P108" s="86" t="s">
        <v>34</v>
      </c>
      <c r="Q108" s="117" t="s">
        <v>34</v>
      </c>
      <c r="R108" s="86" t="s">
        <v>34</v>
      </c>
      <c r="S108" s="117" t="s">
        <v>34</v>
      </c>
      <c r="T108" s="126" t="s">
        <v>34</v>
      </c>
      <c r="U108" s="126" t="s">
        <v>34</v>
      </c>
      <c r="V108" s="127" t="s">
        <v>34</v>
      </c>
      <c r="W108" s="86" t="s">
        <v>34</v>
      </c>
      <c r="X108" s="56" t="s">
        <v>34</v>
      </c>
      <c r="Y108" s="128" t="s">
        <v>34</v>
      </c>
      <c r="Z108" s="86" t="s">
        <v>34</v>
      </c>
      <c r="AA108" s="56" t="s">
        <v>34</v>
      </c>
      <c r="AB108" s="58" t="str">
        <f t="array" ref="AB108">INDEX(publications!$A$1:$A$319, MATCH($B108, publications!$B$1:$B$319, 0))</f>
        <v>Livia</v>
      </c>
      <c r="AC108" s="6" t="s">
        <v>34</v>
      </c>
    </row>
    <row r="109" spans="1:29" ht="13">
      <c r="A109" s="5" t="s">
        <v>3183</v>
      </c>
      <c r="B109" s="91" t="str">
        <f>VLOOKUP($A109,datasets!$A:$B,2,0)</f>
        <v>Giordano et al. 2018, ISPRS Annals of Photogrammetry, Remote Sensing and Spatial Information Sciences (ERBERDB6)</v>
      </c>
      <c r="C109" s="56" t="s">
        <v>3411</v>
      </c>
      <c r="D109" s="86" t="s">
        <v>3541</v>
      </c>
      <c r="E109" s="131" t="s">
        <v>3404</v>
      </c>
      <c r="F109" s="86" t="s">
        <v>34</v>
      </c>
      <c r="G109" s="113" t="s">
        <v>34</v>
      </c>
      <c r="H109" s="125" t="s">
        <v>34</v>
      </c>
      <c r="I109" s="113" t="s">
        <v>34</v>
      </c>
      <c r="J109" s="130" t="s">
        <v>34</v>
      </c>
      <c r="K109" s="86" t="s">
        <v>34</v>
      </c>
      <c r="L109" s="113" t="s">
        <v>34</v>
      </c>
      <c r="M109" s="116" t="s">
        <v>34</v>
      </c>
      <c r="N109" s="86" t="s">
        <v>34</v>
      </c>
      <c r="O109" s="86" t="s">
        <v>34</v>
      </c>
      <c r="P109" s="86" t="s">
        <v>34</v>
      </c>
      <c r="Q109" s="117" t="s">
        <v>34</v>
      </c>
      <c r="R109" s="86" t="s">
        <v>34</v>
      </c>
      <c r="S109" s="117" t="s">
        <v>34</v>
      </c>
      <c r="T109" s="126" t="s">
        <v>34</v>
      </c>
      <c r="U109" s="126" t="s">
        <v>34</v>
      </c>
      <c r="V109" s="127" t="s">
        <v>34</v>
      </c>
      <c r="W109" s="86" t="s">
        <v>34</v>
      </c>
      <c r="X109" s="56" t="s">
        <v>34</v>
      </c>
      <c r="Y109" s="128" t="s">
        <v>34</v>
      </c>
      <c r="Z109" s="86" t="s">
        <v>34</v>
      </c>
      <c r="AA109" s="56" t="s">
        <v>34</v>
      </c>
      <c r="AB109" s="58" t="str">
        <f t="array" ref="AB109">INDEX(publications!$A$1:$A$319, MATCH($B109, publications!$B$1:$B$319, 0))</f>
        <v>Livia</v>
      </c>
      <c r="AC109" s="6" t="s">
        <v>34</v>
      </c>
    </row>
    <row r="110" spans="1:29" ht="13">
      <c r="A110" s="5" t="s">
        <v>3184</v>
      </c>
      <c r="B110" s="91" t="str">
        <f>VLOOKUP($A110,datasets!$A:$B,2,0)</f>
        <v>Giordano et al. 2018, ISPRS Annals of Photogrammetry, Remote Sensing and Spatial Information Sciences (ERBERDB6)</v>
      </c>
      <c r="C110" s="56" t="s">
        <v>3411</v>
      </c>
      <c r="D110" s="86" t="s">
        <v>3541</v>
      </c>
      <c r="E110" s="131" t="s">
        <v>3404</v>
      </c>
      <c r="F110" s="86" t="s">
        <v>34</v>
      </c>
      <c r="G110" s="113" t="s">
        <v>34</v>
      </c>
      <c r="H110" s="125" t="s">
        <v>34</v>
      </c>
      <c r="I110" s="113" t="s">
        <v>34</v>
      </c>
      <c r="J110" s="130" t="s">
        <v>34</v>
      </c>
      <c r="K110" s="86" t="s">
        <v>34</v>
      </c>
      <c r="L110" s="113" t="s">
        <v>34</v>
      </c>
      <c r="M110" s="116" t="s">
        <v>34</v>
      </c>
      <c r="N110" s="86" t="s">
        <v>34</v>
      </c>
      <c r="O110" s="86" t="s">
        <v>34</v>
      </c>
      <c r="P110" s="86" t="s">
        <v>34</v>
      </c>
      <c r="Q110" s="117" t="s">
        <v>34</v>
      </c>
      <c r="R110" s="86" t="s">
        <v>34</v>
      </c>
      <c r="S110" s="117" t="s">
        <v>34</v>
      </c>
      <c r="T110" s="126" t="s">
        <v>34</v>
      </c>
      <c r="U110" s="126" t="s">
        <v>34</v>
      </c>
      <c r="V110" s="127" t="s">
        <v>34</v>
      </c>
      <c r="W110" s="86" t="s">
        <v>34</v>
      </c>
      <c r="X110" s="56" t="s">
        <v>34</v>
      </c>
      <c r="Y110" s="128" t="s">
        <v>34</v>
      </c>
      <c r="Z110" s="86" t="s">
        <v>34</v>
      </c>
      <c r="AA110" s="56" t="s">
        <v>34</v>
      </c>
      <c r="AB110" s="58" t="str">
        <f t="array" ref="AB110">INDEX(publications!$A$1:$A$319, MATCH($B110, publications!$B$1:$B$319, 0))</f>
        <v>Livia</v>
      </c>
      <c r="AC110" s="6" t="s">
        <v>34</v>
      </c>
    </row>
    <row r="111" spans="1:29" ht="13">
      <c r="A111" s="5" t="s">
        <v>3185</v>
      </c>
      <c r="B111" s="91" t="str">
        <f>VLOOKUP($A111,datasets!$A:$B,2,0)</f>
        <v>Giordano et al. 2018, ISPRS Annals of Photogrammetry, Remote Sensing and Spatial Information Sciences (ERBERDB6)</v>
      </c>
      <c r="C111" s="56" t="s">
        <v>3411</v>
      </c>
      <c r="D111" s="86" t="s">
        <v>3541</v>
      </c>
      <c r="E111" s="131" t="s">
        <v>3404</v>
      </c>
      <c r="F111" s="86" t="s">
        <v>34</v>
      </c>
      <c r="G111" s="113" t="s">
        <v>34</v>
      </c>
      <c r="H111" s="125" t="s">
        <v>34</v>
      </c>
      <c r="I111" s="113" t="s">
        <v>34</v>
      </c>
      <c r="J111" s="130" t="s">
        <v>34</v>
      </c>
      <c r="K111" s="86" t="s">
        <v>34</v>
      </c>
      <c r="L111" s="113" t="s">
        <v>34</v>
      </c>
      <c r="M111" s="116" t="s">
        <v>34</v>
      </c>
      <c r="N111" s="86" t="s">
        <v>34</v>
      </c>
      <c r="O111" s="86" t="s">
        <v>34</v>
      </c>
      <c r="P111" s="86" t="s">
        <v>34</v>
      </c>
      <c r="Q111" s="117" t="s">
        <v>34</v>
      </c>
      <c r="R111" s="86" t="s">
        <v>34</v>
      </c>
      <c r="S111" s="117" t="s">
        <v>34</v>
      </c>
      <c r="T111" s="126" t="s">
        <v>34</v>
      </c>
      <c r="U111" s="126" t="s">
        <v>34</v>
      </c>
      <c r="V111" s="127" t="s">
        <v>34</v>
      </c>
      <c r="W111" s="86" t="s">
        <v>34</v>
      </c>
      <c r="X111" s="56" t="s">
        <v>34</v>
      </c>
      <c r="Y111" s="128" t="s">
        <v>34</v>
      </c>
      <c r="Z111" s="86" t="s">
        <v>34</v>
      </c>
      <c r="AA111" s="56" t="s">
        <v>34</v>
      </c>
      <c r="AB111" s="58" t="str">
        <f t="array" ref="AB111">INDEX(publications!$A$1:$A$319, MATCH($B111, publications!$B$1:$B$319, 0))</f>
        <v>Livia</v>
      </c>
      <c r="AC111" s="6" t="s">
        <v>34</v>
      </c>
    </row>
    <row r="112" spans="1:29" ht="13">
      <c r="A112" s="5" t="s">
        <v>3186</v>
      </c>
      <c r="B112" s="91" t="str">
        <f>VLOOKUP($A112,datasets!$A:$B,2,0)</f>
        <v>Giordano et al. 2018, ISPRS Annals of Photogrammetry, Remote Sensing and Spatial Information Sciences (ERBERDB6)</v>
      </c>
      <c r="C112" s="56" t="s">
        <v>3411</v>
      </c>
      <c r="D112" s="86" t="s">
        <v>3541</v>
      </c>
      <c r="E112" s="131" t="s">
        <v>3404</v>
      </c>
      <c r="F112" s="86" t="s">
        <v>34</v>
      </c>
      <c r="G112" s="113" t="s">
        <v>34</v>
      </c>
      <c r="H112" s="125" t="s">
        <v>34</v>
      </c>
      <c r="I112" s="113" t="s">
        <v>34</v>
      </c>
      <c r="J112" s="130" t="s">
        <v>34</v>
      </c>
      <c r="K112" s="86" t="s">
        <v>34</v>
      </c>
      <c r="L112" s="113" t="s">
        <v>34</v>
      </c>
      <c r="M112" s="116" t="s">
        <v>34</v>
      </c>
      <c r="N112" s="86" t="s">
        <v>34</v>
      </c>
      <c r="O112" s="86" t="s">
        <v>34</v>
      </c>
      <c r="P112" s="86" t="s">
        <v>34</v>
      </c>
      <c r="Q112" s="117" t="s">
        <v>34</v>
      </c>
      <c r="R112" s="86" t="s">
        <v>34</v>
      </c>
      <c r="S112" s="117" t="s">
        <v>34</v>
      </c>
      <c r="T112" s="126" t="s">
        <v>34</v>
      </c>
      <c r="U112" s="126" t="s">
        <v>34</v>
      </c>
      <c r="V112" s="127" t="s">
        <v>34</v>
      </c>
      <c r="W112" s="86" t="s">
        <v>34</v>
      </c>
      <c r="X112" s="56" t="s">
        <v>34</v>
      </c>
      <c r="Y112" s="128" t="s">
        <v>34</v>
      </c>
      <c r="Z112" s="86" t="s">
        <v>34</v>
      </c>
      <c r="AA112" s="56" t="s">
        <v>34</v>
      </c>
      <c r="AB112" s="58" t="str">
        <f t="array" ref="AB112">INDEX(publications!$A$1:$A$319, MATCH($B112, publications!$B$1:$B$319, 0))</f>
        <v>Livia</v>
      </c>
      <c r="AC112" s="6" t="s">
        <v>34</v>
      </c>
    </row>
    <row r="113" spans="1:29" ht="13">
      <c r="A113" s="5" t="s">
        <v>3187</v>
      </c>
      <c r="B113" s="91" t="str">
        <f>VLOOKUP($A113,datasets!$A:$B,2,0)</f>
        <v>Giordano et al. 2018, ISPRS Annals of Photogrammetry, Remote Sensing and Spatial Information Sciences (ERBERDB6)</v>
      </c>
      <c r="C113" s="56" t="s">
        <v>3411</v>
      </c>
      <c r="D113" s="86" t="s">
        <v>3541</v>
      </c>
      <c r="E113" s="131" t="s">
        <v>3404</v>
      </c>
      <c r="F113" s="86" t="s">
        <v>34</v>
      </c>
      <c r="G113" s="113" t="s">
        <v>34</v>
      </c>
      <c r="H113" s="125" t="s">
        <v>34</v>
      </c>
      <c r="I113" s="113" t="s">
        <v>34</v>
      </c>
      <c r="J113" s="130" t="s">
        <v>34</v>
      </c>
      <c r="K113" s="86" t="s">
        <v>34</v>
      </c>
      <c r="L113" s="113" t="s">
        <v>34</v>
      </c>
      <c r="M113" s="116" t="s">
        <v>34</v>
      </c>
      <c r="N113" s="86" t="s">
        <v>34</v>
      </c>
      <c r="O113" s="86" t="s">
        <v>34</v>
      </c>
      <c r="P113" s="86" t="s">
        <v>34</v>
      </c>
      <c r="Q113" s="117" t="s">
        <v>34</v>
      </c>
      <c r="R113" s="86" t="s">
        <v>34</v>
      </c>
      <c r="S113" s="117" t="s">
        <v>34</v>
      </c>
      <c r="T113" s="126" t="s">
        <v>34</v>
      </c>
      <c r="U113" s="126" t="s">
        <v>34</v>
      </c>
      <c r="V113" s="127" t="s">
        <v>34</v>
      </c>
      <c r="W113" s="86" t="s">
        <v>34</v>
      </c>
      <c r="X113" s="56" t="s">
        <v>34</v>
      </c>
      <c r="Y113" s="128" t="s">
        <v>34</v>
      </c>
      <c r="Z113" s="86" t="s">
        <v>34</v>
      </c>
      <c r="AA113" s="56" t="s">
        <v>34</v>
      </c>
      <c r="AB113" s="58" t="str">
        <f t="array" ref="AB113">INDEX(publications!$A$1:$A$319, MATCH($B113, publications!$B$1:$B$319, 0))</f>
        <v>Livia</v>
      </c>
      <c r="AC113" s="6" t="s">
        <v>34</v>
      </c>
    </row>
    <row r="114" spans="1:29" ht="13">
      <c r="A114" s="5" t="s">
        <v>3188</v>
      </c>
      <c r="B114" s="91" t="str">
        <f>VLOOKUP($A114,datasets!$A:$B,2,0)</f>
        <v>Giordano et al. 2018, ISPRS Annals of Photogrammetry, Remote Sensing and Spatial Information Sciences (ERBERDB6)</v>
      </c>
      <c r="C114" s="56" t="s">
        <v>3411</v>
      </c>
      <c r="D114" s="86" t="s">
        <v>3541</v>
      </c>
      <c r="E114" s="131" t="s">
        <v>3404</v>
      </c>
      <c r="F114" s="86" t="s">
        <v>34</v>
      </c>
      <c r="G114" s="113" t="s">
        <v>34</v>
      </c>
      <c r="H114" s="125" t="s">
        <v>34</v>
      </c>
      <c r="I114" s="113" t="s">
        <v>34</v>
      </c>
      <c r="J114" s="130" t="s">
        <v>34</v>
      </c>
      <c r="K114" s="86" t="s">
        <v>34</v>
      </c>
      <c r="L114" s="113" t="s">
        <v>34</v>
      </c>
      <c r="M114" s="116" t="s">
        <v>34</v>
      </c>
      <c r="N114" s="86" t="s">
        <v>34</v>
      </c>
      <c r="O114" s="86" t="s">
        <v>34</v>
      </c>
      <c r="P114" s="86" t="s">
        <v>34</v>
      </c>
      <c r="Q114" s="117" t="s">
        <v>34</v>
      </c>
      <c r="R114" s="86" t="s">
        <v>34</v>
      </c>
      <c r="S114" s="117" t="s">
        <v>34</v>
      </c>
      <c r="T114" s="126" t="s">
        <v>34</v>
      </c>
      <c r="U114" s="126" t="s">
        <v>34</v>
      </c>
      <c r="V114" s="127" t="s">
        <v>34</v>
      </c>
      <c r="W114" s="86" t="s">
        <v>34</v>
      </c>
      <c r="X114" s="56" t="s">
        <v>34</v>
      </c>
      <c r="Y114" s="128" t="s">
        <v>34</v>
      </c>
      <c r="Z114" s="86" t="s">
        <v>34</v>
      </c>
      <c r="AA114" s="56" t="s">
        <v>34</v>
      </c>
      <c r="AB114" s="58" t="str">
        <f t="array" ref="AB114">INDEX(publications!$A$1:$A$319, MATCH($B114, publications!$B$1:$B$319, 0))</f>
        <v>Livia</v>
      </c>
      <c r="AC114" s="6" t="s">
        <v>34</v>
      </c>
    </row>
    <row r="115" spans="1:29" ht="13">
      <c r="A115" s="5" t="s">
        <v>3189</v>
      </c>
      <c r="B115" s="91" t="str">
        <f>VLOOKUP($A115,datasets!$A:$B,2,0)</f>
        <v>Giordano et al. 2018, ISPRS Annals of Photogrammetry, Remote Sensing and Spatial Information Sciences (ERBERDB6)</v>
      </c>
      <c r="C115" s="56" t="s">
        <v>3411</v>
      </c>
      <c r="D115" s="86" t="s">
        <v>3541</v>
      </c>
      <c r="E115" s="131" t="s">
        <v>3404</v>
      </c>
      <c r="F115" s="86" t="s">
        <v>34</v>
      </c>
      <c r="G115" s="113" t="s">
        <v>34</v>
      </c>
      <c r="H115" s="125" t="s">
        <v>34</v>
      </c>
      <c r="I115" s="113" t="s">
        <v>34</v>
      </c>
      <c r="J115" s="130" t="s">
        <v>34</v>
      </c>
      <c r="K115" s="86" t="s">
        <v>34</v>
      </c>
      <c r="L115" s="113" t="s">
        <v>34</v>
      </c>
      <c r="M115" s="116" t="s">
        <v>34</v>
      </c>
      <c r="N115" s="86" t="s">
        <v>34</v>
      </c>
      <c r="O115" s="86" t="s">
        <v>34</v>
      </c>
      <c r="P115" s="86" t="s">
        <v>34</v>
      </c>
      <c r="Q115" s="117" t="s">
        <v>34</v>
      </c>
      <c r="R115" s="86" t="s">
        <v>34</v>
      </c>
      <c r="S115" s="117" t="s">
        <v>34</v>
      </c>
      <c r="T115" s="126" t="s">
        <v>34</v>
      </c>
      <c r="U115" s="126" t="s">
        <v>34</v>
      </c>
      <c r="V115" s="127" t="s">
        <v>34</v>
      </c>
      <c r="W115" s="86" t="s">
        <v>34</v>
      </c>
      <c r="X115" s="56" t="s">
        <v>34</v>
      </c>
      <c r="Y115" s="128" t="s">
        <v>34</v>
      </c>
      <c r="Z115" s="86" t="s">
        <v>34</v>
      </c>
      <c r="AA115" s="56" t="s">
        <v>34</v>
      </c>
      <c r="AB115" s="58" t="str">
        <f t="array" ref="AB115">INDEX(publications!$A$1:$A$319, MATCH($B115, publications!$B$1:$B$319, 0))</f>
        <v>Livia</v>
      </c>
      <c r="AC115" s="6" t="s">
        <v>34</v>
      </c>
    </row>
    <row r="116" spans="1:29" ht="13">
      <c r="A116" s="5" t="s">
        <v>3132</v>
      </c>
      <c r="B116" s="91" t="str">
        <f>VLOOKUP($A116,datasets!$A:$B,2,0)</f>
        <v>Holden and Smit 2019, South African Journal of Geomatics (PJ3SVQP3)</v>
      </c>
      <c r="C116" s="56" t="s">
        <v>3411</v>
      </c>
      <c r="D116" s="86" t="s">
        <v>3541</v>
      </c>
      <c r="E116" s="131" t="s">
        <v>3404</v>
      </c>
      <c r="F116" s="56">
        <v>2</v>
      </c>
      <c r="G116" s="113" t="s">
        <v>3520</v>
      </c>
      <c r="H116" s="125">
        <f t="shared" ref="H116:H119" si="6">AVERAGE(F116,F116,G116)</f>
        <v>2</v>
      </c>
      <c r="I116" s="113" t="s">
        <v>3427</v>
      </c>
      <c r="J116" s="130">
        <v>9</v>
      </c>
      <c r="K116" s="86" t="s">
        <v>34</v>
      </c>
      <c r="L116" s="113" t="s">
        <v>34</v>
      </c>
      <c r="M116" s="116" t="s">
        <v>34</v>
      </c>
      <c r="N116" s="86">
        <v>6</v>
      </c>
      <c r="O116" s="86" t="s">
        <v>34</v>
      </c>
      <c r="P116" s="86" t="s">
        <v>34</v>
      </c>
      <c r="Q116" s="117" t="s">
        <v>34</v>
      </c>
      <c r="R116" s="46" t="s">
        <v>3542</v>
      </c>
      <c r="S116" s="118" t="s">
        <v>3412</v>
      </c>
      <c r="T116" s="119" t="s">
        <v>3543</v>
      </c>
      <c r="U116" s="119" t="s">
        <v>3543</v>
      </c>
      <c r="V116" s="127">
        <v>3.75</v>
      </c>
      <c r="W116" s="86" t="s">
        <v>34</v>
      </c>
      <c r="X116" s="56" t="s">
        <v>34</v>
      </c>
      <c r="Y116" s="128" t="s">
        <v>34</v>
      </c>
      <c r="Z116" s="86" t="s">
        <v>34</v>
      </c>
      <c r="AA116" s="86" t="s">
        <v>34</v>
      </c>
      <c r="AB116" s="58" t="str">
        <f t="array" ref="AB116">INDEX(publications!$A$1:$A$319, MATCH($B116, publications!$B$1:$B$319, 0))</f>
        <v>Livia</v>
      </c>
      <c r="AC116" s="6" t="s">
        <v>34</v>
      </c>
    </row>
    <row r="117" spans="1:29" ht="13">
      <c r="A117" s="5" t="s">
        <v>3138</v>
      </c>
      <c r="B117" s="91" t="str">
        <f>VLOOKUP($A117,datasets!$A:$B,2,0)</f>
        <v>Holden and Smit 2019, South African Journal of Geomatics (PJ3SVQP3)</v>
      </c>
      <c r="C117" s="56" t="s">
        <v>3411</v>
      </c>
      <c r="D117" s="86" t="s">
        <v>3541</v>
      </c>
      <c r="E117" s="131" t="s">
        <v>3404</v>
      </c>
      <c r="F117" s="56">
        <v>2</v>
      </c>
      <c r="G117" s="113" t="s">
        <v>3520</v>
      </c>
      <c r="H117" s="125">
        <f t="shared" si="6"/>
        <v>2</v>
      </c>
      <c r="I117" s="113" t="s">
        <v>3456</v>
      </c>
      <c r="J117" s="130">
        <v>23</v>
      </c>
      <c r="K117" s="86" t="s">
        <v>34</v>
      </c>
      <c r="L117" s="113" t="s">
        <v>34</v>
      </c>
      <c r="M117" s="116" t="s">
        <v>34</v>
      </c>
      <c r="N117" s="86">
        <v>14</v>
      </c>
      <c r="O117" s="86" t="s">
        <v>34</v>
      </c>
      <c r="P117" s="86" t="s">
        <v>34</v>
      </c>
      <c r="Q117" s="117" t="s">
        <v>34</v>
      </c>
      <c r="R117" s="46" t="s">
        <v>3542</v>
      </c>
      <c r="S117" s="118" t="s">
        <v>3412</v>
      </c>
      <c r="T117" s="119" t="s">
        <v>3543</v>
      </c>
      <c r="U117" s="119" t="s">
        <v>3543</v>
      </c>
      <c r="V117" s="127">
        <v>3.75</v>
      </c>
      <c r="W117" s="86" t="s">
        <v>34</v>
      </c>
      <c r="X117" s="56" t="s">
        <v>34</v>
      </c>
      <c r="Y117" s="128" t="s">
        <v>34</v>
      </c>
      <c r="Z117" s="86" t="s">
        <v>34</v>
      </c>
      <c r="AA117" s="86" t="s">
        <v>34</v>
      </c>
      <c r="AB117" s="58" t="str">
        <f t="array" ref="AB117">INDEX(publications!$A$1:$A$319, MATCH($B117, publications!$B$1:$B$319, 0))</f>
        <v>Livia</v>
      </c>
      <c r="AC117" s="6" t="s">
        <v>34</v>
      </c>
    </row>
    <row r="118" spans="1:29" ht="13">
      <c r="A118" s="5" t="s">
        <v>3137</v>
      </c>
      <c r="B118" s="91" t="str">
        <f>VLOOKUP($A118,datasets!$A:$B,2,0)</f>
        <v>Holden and Smit 2019, South African Journal of Geomatics (PJ3SVQP3)</v>
      </c>
      <c r="C118" s="56" t="s">
        <v>3411</v>
      </c>
      <c r="D118" s="86" t="s">
        <v>3541</v>
      </c>
      <c r="E118" s="131" t="s">
        <v>3404</v>
      </c>
      <c r="F118" s="56">
        <v>2</v>
      </c>
      <c r="G118" s="113" t="s">
        <v>3520</v>
      </c>
      <c r="H118" s="125">
        <f t="shared" si="6"/>
        <v>2</v>
      </c>
      <c r="I118" s="113" t="s">
        <v>3544</v>
      </c>
      <c r="J118" s="130">
        <v>30</v>
      </c>
      <c r="K118" s="86" t="s">
        <v>34</v>
      </c>
      <c r="L118" s="113" t="s">
        <v>34</v>
      </c>
      <c r="M118" s="116" t="s">
        <v>34</v>
      </c>
      <c r="N118" s="86">
        <v>15</v>
      </c>
      <c r="O118" s="86" t="s">
        <v>34</v>
      </c>
      <c r="P118" s="86" t="s">
        <v>34</v>
      </c>
      <c r="Q118" s="117" t="s">
        <v>34</v>
      </c>
      <c r="R118" s="46" t="s">
        <v>3542</v>
      </c>
      <c r="S118" s="118" t="s">
        <v>3412</v>
      </c>
      <c r="T118" s="119" t="s">
        <v>3543</v>
      </c>
      <c r="U118" s="119" t="s">
        <v>3543</v>
      </c>
      <c r="V118" s="127">
        <v>3.75</v>
      </c>
      <c r="W118" s="86" t="s">
        <v>34</v>
      </c>
      <c r="X118" s="56" t="s">
        <v>34</v>
      </c>
      <c r="Y118" s="128" t="s">
        <v>34</v>
      </c>
      <c r="Z118" s="86" t="s">
        <v>34</v>
      </c>
      <c r="AA118" s="86" t="s">
        <v>34</v>
      </c>
      <c r="AB118" s="58" t="str">
        <f t="array" ref="AB118">INDEX(publications!$A$1:$A$319, MATCH($B118, publications!$B$1:$B$319, 0))</f>
        <v>Livia</v>
      </c>
      <c r="AC118" s="6" t="s">
        <v>34</v>
      </c>
    </row>
    <row r="119" spans="1:29" ht="13">
      <c r="A119" s="97" t="s">
        <v>3136</v>
      </c>
      <c r="B119" s="91" t="str">
        <f>VLOOKUP($A119,datasets!$A:$B,2,0)</f>
        <v>Holden and Smit 2019, South African Journal of Geomatics (PJ3SVQP3)</v>
      </c>
      <c r="C119" s="56" t="s">
        <v>3411</v>
      </c>
      <c r="D119" s="86" t="s">
        <v>3541</v>
      </c>
      <c r="E119" s="131" t="s">
        <v>3404</v>
      </c>
      <c r="F119" s="56">
        <v>2</v>
      </c>
      <c r="G119" s="113" t="s">
        <v>3520</v>
      </c>
      <c r="H119" s="125">
        <f t="shared" si="6"/>
        <v>2</v>
      </c>
      <c r="I119" s="113" t="s">
        <v>3444</v>
      </c>
      <c r="J119" s="130">
        <v>40</v>
      </c>
      <c r="K119" s="86" t="s">
        <v>34</v>
      </c>
      <c r="L119" s="113" t="s">
        <v>34</v>
      </c>
      <c r="M119" s="116" t="s">
        <v>34</v>
      </c>
      <c r="N119" s="86">
        <v>18</v>
      </c>
      <c r="O119" s="86" t="s">
        <v>34</v>
      </c>
      <c r="P119" s="86" t="s">
        <v>34</v>
      </c>
      <c r="Q119" s="117" t="s">
        <v>34</v>
      </c>
      <c r="R119" s="46" t="s">
        <v>3542</v>
      </c>
      <c r="S119" s="118" t="s">
        <v>3412</v>
      </c>
      <c r="T119" s="119" t="s">
        <v>3543</v>
      </c>
      <c r="U119" s="119" t="s">
        <v>3543</v>
      </c>
      <c r="V119" s="127">
        <v>3.75</v>
      </c>
      <c r="W119" s="86" t="s">
        <v>34</v>
      </c>
      <c r="X119" s="56" t="s">
        <v>34</v>
      </c>
      <c r="Y119" s="128" t="s">
        <v>34</v>
      </c>
      <c r="Z119" s="86" t="s">
        <v>34</v>
      </c>
      <c r="AA119" s="86" t="s">
        <v>34</v>
      </c>
      <c r="AB119" s="58" t="str">
        <f t="array" ref="AB119">INDEX(publications!$A$1:$A$319, MATCH($B119, publications!$B$1:$B$319, 0))</f>
        <v>Livia</v>
      </c>
      <c r="AC119" s="6" t="s">
        <v>34</v>
      </c>
    </row>
    <row r="120" spans="1:29" ht="13">
      <c r="A120" s="5" t="s">
        <v>2807</v>
      </c>
      <c r="B120" s="91" t="str">
        <f>VLOOKUP($A120,datasets!$A:$B,2,0)</f>
        <v>Ishiguro et al. 2016, Geomorphology (GSL8VV32)</v>
      </c>
      <c r="C120" s="56" t="s">
        <v>3541</v>
      </c>
      <c r="D120" s="86" t="s">
        <v>3541</v>
      </c>
      <c r="E120" s="131" t="s">
        <v>3404</v>
      </c>
      <c r="F120" s="86" t="s">
        <v>34</v>
      </c>
      <c r="G120" s="113" t="s">
        <v>34</v>
      </c>
      <c r="H120" s="125" t="s">
        <v>34</v>
      </c>
      <c r="I120" s="113" t="s">
        <v>3545</v>
      </c>
      <c r="J120" s="115">
        <v>42</v>
      </c>
      <c r="K120" s="56">
        <v>0.28999999999999998</v>
      </c>
      <c r="L120" s="56">
        <v>0.28999999999999998</v>
      </c>
      <c r="M120" s="116">
        <v>0.28999999999999998</v>
      </c>
      <c r="N120" s="86">
        <v>157</v>
      </c>
      <c r="O120" s="56">
        <v>0.25</v>
      </c>
      <c r="P120" s="56">
        <v>0.25</v>
      </c>
      <c r="Q120" s="118">
        <v>0.25</v>
      </c>
      <c r="R120" s="46" t="s">
        <v>3546</v>
      </c>
      <c r="S120" s="118" t="s">
        <v>3438</v>
      </c>
      <c r="T120" s="119">
        <v>0.15</v>
      </c>
      <c r="U120" s="119">
        <v>0.15</v>
      </c>
      <c r="V120" s="127">
        <v>0.15</v>
      </c>
      <c r="W120" s="86" t="s">
        <v>34</v>
      </c>
      <c r="X120" s="56" t="s">
        <v>34</v>
      </c>
      <c r="Y120" s="121" t="s">
        <v>34</v>
      </c>
      <c r="Z120" s="46" t="s">
        <v>3465</v>
      </c>
      <c r="AA120" s="86" t="s">
        <v>34</v>
      </c>
      <c r="AB120" s="58" t="str">
        <f t="array" ref="AB120">INDEX(publications!$A$1:$A$319, MATCH($B120, publications!$B$1:$B$319, 0))</f>
        <v>Livia</v>
      </c>
      <c r="AC120" s="56" t="s">
        <v>3547</v>
      </c>
    </row>
    <row r="121" spans="1:29" ht="13">
      <c r="A121" s="5" t="s">
        <v>2808</v>
      </c>
      <c r="B121" s="91" t="str">
        <f>VLOOKUP($A121,datasets!$A:$B,2,0)</f>
        <v>Ishiguro et al. 2016, Geomorphology (GSL8VV32)</v>
      </c>
      <c r="C121" s="56" t="s">
        <v>3541</v>
      </c>
      <c r="D121" s="86" t="s">
        <v>3541</v>
      </c>
      <c r="E121" s="131" t="s">
        <v>3404</v>
      </c>
      <c r="F121" s="86" t="s">
        <v>34</v>
      </c>
      <c r="G121" s="113" t="s">
        <v>34</v>
      </c>
      <c r="H121" s="125" t="s">
        <v>34</v>
      </c>
      <c r="I121" s="113" t="s">
        <v>3507</v>
      </c>
      <c r="J121" s="115">
        <v>43</v>
      </c>
      <c r="K121" s="56">
        <v>0.39</v>
      </c>
      <c r="L121" s="56">
        <v>0.39</v>
      </c>
      <c r="M121" s="116">
        <v>0.39</v>
      </c>
      <c r="N121" s="86">
        <v>167</v>
      </c>
      <c r="O121" s="56">
        <v>0.51</v>
      </c>
      <c r="P121" s="56">
        <v>0.51</v>
      </c>
      <c r="Q121" s="118">
        <v>0.51</v>
      </c>
      <c r="R121" s="46" t="s">
        <v>3546</v>
      </c>
      <c r="S121" s="118" t="s">
        <v>3438</v>
      </c>
      <c r="T121" s="119">
        <v>0.15</v>
      </c>
      <c r="U121" s="119">
        <v>0.15</v>
      </c>
      <c r="V121" s="127">
        <v>0.15</v>
      </c>
      <c r="W121" s="86" t="s">
        <v>34</v>
      </c>
      <c r="X121" s="56" t="s">
        <v>34</v>
      </c>
      <c r="Y121" s="121" t="s">
        <v>34</v>
      </c>
      <c r="Z121" s="46" t="s">
        <v>3465</v>
      </c>
      <c r="AA121" s="86" t="s">
        <v>34</v>
      </c>
      <c r="AB121" s="58" t="str">
        <f t="array" ref="AB121">INDEX(publications!$A$1:$A$319, MATCH($B121, publications!$B$1:$B$319, 0))</f>
        <v>Livia</v>
      </c>
      <c r="AC121" s="56" t="s">
        <v>3547</v>
      </c>
    </row>
    <row r="122" spans="1:29" ht="13">
      <c r="A122" s="5" t="s">
        <v>2804</v>
      </c>
      <c r="B122" s="91" t="str">
        <f>VLOOKUP($A122,datasets!$A:$B,2,0)</f>
        <v>Ishiguro et al. 2016, Geomorphology (GSL8VV32)</v>
      </c>
      <c r="C122" s="56" t="s">
        <v>3541</v>
      </c>
      <c r="D122" s="86" t="s">
        <v>3541</v>
      </c>
      <c r="E122" s="131" t="s">
        <v>3404</v>
      </c>
      <c r="F122" s="86" t="s">
        <v>34</v>
      </c>
      <c r="G122" s="113" t="s">
        <v>34</v>
      </c>
      <c r="H122" s="125" t="s">
        <v>34</v>
      </c>
      <c r="I122" s="113" t="s">
        <v>3548</v>
      </c>
      <c r="J122" s="115">
        <v>36</v>
      </c>
      <c r="K122" s="56">
        <v>0.57999999999999996</v>
      </c>
      <c r="L122" s="56">
        <v>0.57999999999999996</v>
      </c>
      <c r="M122" s="116">
        <v>0.57999999999999996</v>
      </c>
      <c r="N122" s="86">
        <v>99</v>
      </c>
      <c r="O122" s="56">
        <v>0.64</v>
      </c>
      <c r="P122" s="56">
        <v>0.64</v>
      </c>
      <c r="Q122" s="118">
        <v>0.64</v>
      </c>
      <c r="R122" s="46" t="s">
        <v>3546</v>
      </c>
      <c r="S122" s="118" t="s">
        <v>3438</v>
      </c>
      <c r="T122" s="119">
        <v>0.15</v>
      </c>
      <c r="U122" s="119">
        <v>0.15</v>
      </c>
      <c r="V122" s="127">
        <v>0.15</v>
      </c>
      <c r="W122" s="86" t="s">
        <v>34</v>
      </c>
      <c r="X122" s="56" t="s">
        <v>34</v>
      </c>
      <c r="Y122" s="121" t="s">
        <v>34</v>
      </c>
      <c r="Z122" s="46" t="s">
        <v>3465</v>
      </c>
      <c r="AA122" s="86" t="s">
        <v>34</v>
      </c>
      <c r="AB122" s="58" t="str">
        <f t="array" ref="AB122">INDEX(publications!$A$1:$A$319, MATCH($B122, publications!$B$1:$B$319, 0))</f>
        <v>Livia</v>
      </c>
      <c r="AC122" s="56" t="s">
        <v>3547</v>
      </c>
    </row>
    <row r="123" spans="1:29" ht="13">
      <c r="A123" s="5" t="s">
        <v>2805</v>
      </c>
      <c r="B123" s="91" t="str">
        <f>VLOOKUP($A123,datasets!$A:$B,2,0)</f>
        <v>Ishiguro et al. 2016, Geomorphology (GSL8VV32)</v>
      </c>
      <c r="C123" s="56" t="s">
        <v>3541</v>
      </c>
      <c r="D123" s="86" t="s">
        <v>3541</v>
      </c>
      <c r="E123" s="131" t="s">
        <v>3404</v>
      </c>
      <c r="F123" s="86" t="s">
        <v>34</v>
      </c>
      <c r="G123" s="113" t="s">
        <v>34</v>
      </c>
      <c r="H123" s="125" t="s">
        <v>34</v>
      </c>
      <c r="I123" s="113" t="s">
        <v>3549</v>
      </c>
      <c r="J123" s="115">
        <v>38</v>
      </c>
      <c r="K123" s="56">
        <v>0.65</v>
      </c>
      <c r="L123" s="56">
        <v>0.65</v>
      </c>
      <c r="M123" s="116">
        <v>0.65</v>
      </c>
      <c r="N123" s="86">
        <v>108</v>
      </c>
      <c r="O123" s="56">
        <v>0.78</v>
      </c>
      <c r="P123" s="56">
        <v>0.78</v>
      </c>
      <c r="Q123" s="118">
        <v>0.78</v>
      </c>
      <c r="R123" s="46" t="s">
        <v>3546</v>
      </c>
      <c r="S123" s="118" t="s">
        <v>3438</v>
      </c>
      <c r="T123" s="119">
        <v>0.15</v>
      </c>
      <c r="U123" s="119">
        <v>0.15</v>
      </c>
      <c r="V123" s="127">
        <v>0.15</v>
      </c>
      <c r="W123" s="86" t="s">
        <v>34</v>
      </c>
      <c r="X123" s="56" t="s">
        <v>34</v>
      </c>
      <c r="Y123" s="121" t="s">
        <v>34</v>
      </c>
      <c r="Z123" s="46" t="s">
        <v>3465</v>
      </c>
      <c r="AA123" s="86" t="s">
        <v>34</v>
      </c>
      <c r="AB123" s="58" t="str">
        <f t="array" ref="AB123">INDEX(publications!$A$1:$A$319, MATCH($B123, publications!$B$1:$B$319, 0))</f>
        <v>Livia</v>
      </c>
      <c r="AC123" s="56" t="s">
        <v>3547</v>
      </c>
    </row>
    <row r="124" spans="1:29" ht="13">
      <c r="A124" s="5" t="s">
        <v>2800</v>
      </c>
      <c r="B124" s="91" t="str">
        <f>VLOOKUP($A124,datasets!$A:$B,2,0)</f>
        <v>Ishiguro et al. 2016, Geomorphology (GSL8VV32)</v>
      </c>
      <c r="C124" s="56" t="s">
        <v>3541</v>
      </c>
      <c r="D124" s="86" t="s">
        <v>3541</v>
      </c>
      <c r="E124" s="131" t="s">
        <v>3404</v>
      </c>
      <c r="F124" s="86" t="s">
        <v>34</v>
      </c>
      <c r="G124" s="113" t="s">
        <v>34</v>
      </c>
      <c r="H124" s="125" t="s">
        <v>34</v>
      </c>
      <c r="I124" s="113" t="s">
        <v>3550</v>
      </c>
      <c r="J124" s="115">
        <v>21</v>
      </c>
      <c r="K124" s="56">
        <v>0.66</v>
      </c>
      <c r="L124" s="56">
        <v>0.66</v>
      </c>
      <c r="M124" s="116">
        <v>0.66</v>
      </c>
      <c r="N124" s="86">
        <v>105</v>
      </c>
      <c r="O124" s="56">
        <v>1.22</v>
      </c>
      <c r="P124" s="56">
        <v>1.22</v>
      </c>
      <c r="Q124" s="118">
        <v>1.22</v>
      </c>
      <c r="R124" s="46" t="s">
        <v>3546</v>
      </c>
      <c r="S124" s="118" t="s">
        <v>3438</v>
      </c>
      <c r="T124" s="119">
        <v>0.15</v>
      </c>
      <c r="U124" s="119">
        <v>0.15</v>
      </c>
      <c r="V124" s="127">
        <v>0.15</v>
      </c>
      <c r="W124" s="86" t="s">
        <v>34</v>
      </c>
      <c r="X124" s="56" t="s">
        <v>34</v>
      </c>
      <c r="Y124" s="121" t="s">
        <v>34</v>
      </c>
      <c r="Z124" s="46" t="s">
        <v>3465</v>
      </c>
      <c r="AA124" s="86" t="s">
        <v>34</v>
      </c>
      <c r="AB124" s="58" t="str">
        <f t="array" ref="AB124">INDEX(publications!$A$1:$A$319, MATCH($B124, publications!$B$1:$B$319, 0))</f>
        <v>Livia</v>
      </c>
      <c r="AC124" s="56" t="s">
        <v>3547</v>
      </c>
    </row>
    <row r="125" spans="1:29" ht="13">
      <c r="A125" s="5" t="s">
        <v>2806</v>
      </c>
      <c r="B125" s="91" t="str">
        <f>VLOOKUP($A125,datasets!$A:$B,2,0)</f>
        <v>Ishiguro et al. 2016, Geomorphology (GSL8VV32)</v>
      </c>
      <c r="C125" s="56" t="s">
        <v>3541</v>
      </c>
      <c r="D125" s="86" t="s">
        <v>3541</v>
      </c>
      <c r="E125" s="131" t="s">
        <v>3404</v>
      </c>
      <c r="F125" s="86" t="s">
        <v>34</v>
      </c>
      <c r="G125" s="113" t="s">
        <v>34</v>
      </c>
      <c r="H125" s="125" t="s">
        <v>34</v>
      </c>
      <c r="I125" s="113" t="s">
        <v>3444</v>
      </c>
      <c r="J125" s="115">
        <v>40</v>
      </c>
      <c r="K125" s="56">
        <v>0.66</v>
      </c>
      <c r="L125" s="56">
        <v>0.66</v>
      </c>
      <c r="M125" s="116">
        <v>0.66</v>
      </c>
      <c r="N125" s="86">
        <v>147</v>
      </c>
      <c r="O125" s="56">
        <v>0.65</v>
      </c>
      <c r="P125" s="56">
        <v>0.65</v>
      </c>
      <c r="Q125" s="118">
        <v>0.65</v>
      </c>
      <c r="R125" s="46" t="s">
        <v>3546</v>
      </c>
      <c r="S125" s="118" t="s">
        <v>3438</v>
      </c>
      <c r="T125" s="119">
        <v>0.15</v>
      </c>
      <c r="U125" s="119">
        <v>0.15</v>
      </c>
      <c r="V125" s="127">
        <v>0.15</v>
      </c>
      <c r="W125" s="86" t="s">
        <v>34</v>
      </c>
      <c r="X125" s="56" t="s">
        <v>34</v>
      </c>
      <c r="Y125" s="121" t="s">
        <v>34</v>
      </c>
      <c r="Z125" s="46" t="s">
        <v>3465</v>
      </c>
      <c r="AA125" s="86" t="s">
        <v>34</v>
      </c>
      <c r="AB125" s="58" t="str">
        <f t="array" ref="AB125">INDEX(publications!$A$1:$A$319, MATCH($B125, publications!$B$1:$B$319, 0))</f>
        <v>Livia</v>
      </c>
      <c r="AC125" s="56" t="s">
        <v>3547</v>
      </c>
    </row>
    <row r="126" spans="1:29" ht="13">
      <c r="A126" s="5" t="s">
        <v>2803</v>
      </c>
      <c r="B126" s="91" t="str">
        <f>VLOOKUP($A126,datasets!$A:$B,2,0)</f>
        <v>Ishiguro et al. 2016, Geomorphology (GSL8VV32)</v>
      </c>
      <c r="C126" s="56" t="s">
        <v>3541</v>
      </c>
      <c r="D126" s="86" t="s">
        <v>3541</v>
      </c>
      <c r="E126" s="131" t="s">
        <v>3404</v>
      </c>
      <c r="F126" s="86" t="s">
        <v>34</v>
      </c>
      <c r="G126" s="113" t="s">
        <v>34</v>
      </c>
      <c r="H126" s="125" t="s">
        <v>34</v>
      </c>
      <c r="I126" s="113" t="s">
        <v>3551</v>
      </c>
      <c r="J126" s="115">
        <v>29</v>
      </c>
      <c r="K126" s="56">
        <v>0.68</v>
      </c>
      <c r="L126" s="56">
        <v>0.68</v>
      </c>
      <c r="M126" s="116">
        <v>0.68</v>
      </c>
      <c r="N126" s="86">
        <v>109</v>
      </c>
      <c r="O126" s="56">
        <v>0.99</v>
      </c>
      <c r="P126" s="56">
        <v>0.99</v>
      </c>
      <c r="Q126" s="118">
        <v>0.99</v>
      </c>
      <c r="R126" s="46" t="s">
        <v>3546</v>
      </c>
      <c r="S126" s="118" t="s">
        <v>3438</v>
      </c>
      <c r="T126" s="119">
        <v>0.15</v>
      </c>
      <c r="U126" s="119">
        <v>0.15</v>
      </c>
      <c r="V126" s="127">
        <v>0.15</v>
      </c>
      <c r="W126" s="86" t="s">
        <v>34</v>
      </c>
      <c r="X126" s="56" t="s">
        <v>34</v>
      </c>
      <c r="Y126" s="121" t="s">
        <v>34</v>
      </c>
      <c r="Z126" s="46" t="s">
        <v>3465</v>
      </c>
      <c r="AA126" s="86" t="s">
        <v>34</v>
      </c>
      <c r="AB126" s="58" t="str">
        <f t="array" ref="AB126">INDEX(publications!$A$1:$A$319, MATCH($B126, publications!$B$1:$B$319, 0))</f>
        <v>Livia</v>
      </c>
      <c r="AC126" s="56" t="s">
        <v>3547</v>
      </c>
    </row>
    <row r="127" spans="1:29" ht="13">
      <c r="A127" s="6" t="s">
        <v>2771</v>
      </c>
      <c r="B127" s="91" t="str">
        <f>VLOOKUP($A127,datasets!$A:$B,2,0)</f>
        <v>Pętlicki et al. 2017, Remote Sensing (NDDTRXM9)</v>
      </c>
      <c r="C127" s="56" t="s">
        <v>3541</v>
      </c>
      <c r="D127" s="86" t="s">
        <v>3541</v>
      </c>
      <c r="E127" s="131" t="s">
        <v>3404</v>
      </c>
      <c r="F127" s="86" t="s">
        <v>34</v>
      </c>
      <c r="G127" s="113" t="s">
        <v>34</v>
      </c>
      <c r="H127" s="114" t="s">
        <v>34</v>
      </c>
      <c r="I127" s="113" t="s">
        <v>3470</v>
      </c>
      <c r="J127" s="115">
        <v>22</v>
      </c>
      <c r="K127" s="56">
        <v>2.4300000000000002</v>
      </c>
      <c r="L127" s="56">
        <v>2.4300000000000002</v>
      </c>
      <c r="M127" s="116">
        <v>2.4300000000000002</v>
      </c>
      <c r="N127" s="86" t="s">
        <v>34</v>
      </c>
      <c r="O127" s="86" t="s">
        <v>34</v>
      </c>
      <c r="P127" s="86" t="s">
        <v>34</v>
      </c>
      <c r="Q127" s="117" t="s">
        <v>34</v>
      </c>
      <c r="R127" s="86" t="s">
        <v>34</v>
      </c>
      <c r="S127" s="117" t="s">
        <v>34</v>
      </c>
      <c r="T127" s="126" t="s">
        <v>34</v>
      </c>
      <c r="U127" s="126" t="s">
        <v>34</v>
      </c>
      <c r="V127" s="127" t="s">
        <v>34</v>
      </c>
      <c r="W127" s="86" t="s">
        <v>34</v>
      </c>
      <c r="X127" s="56" t="s">
        <v>34</v>
      </c>
      <c r="Y127" s="121" t="s">
        <v>34</v>
      </c>
      <c r="Z127" s="46" t="s">
        <v>3408</v>
      </c>
      <c r="AA127" s="86" t="s">
        <v>34</v>
      </c>
      <c r="AB127" s="58" t="str">
        <f t="array" ref="AB127">INDEX(publications!$A$1:$A$319, MATCH($B127, publications!$B$1:$B$319, 0))</f>
        <v>Anette</v>
      </c>
      <c r="AC127" s="6" t="s">
        <v>34</v>
      </c>
    </row>
    <row r="128" spans="1:29" ht="13">
      <c r="A128" s="5" t="s">
        <v>3247</v>
      </c>
      <c r="B128" s="91" t="str">
        <f>VLOOKUP($A128,datasets!$A:$B,2,0)</f>
        <v>Heisig and Simmen 2021, PFG – Journal of Photogrammetry, Remote Sensing and Geoinformation Science (E9FLCYRK)</v>
      </c>
      <c r="C128" s="56" t="s">
        <v>3552</v>
      </c>
      <c r="D128" s="56" t="s">
        <v>3552</v>
      </c>
      <c r="E128" s="131" t="s">
        <v>3404</v>
      </c>
      <c r="F128" s="56" t="s">
        <v>34</v>
      </c>
      <c r="G128" s="113" t="s">
        <v>3553</v>
      </c>
      <c r="H128" s="125" t="s">
        <v>3553</v>
      </c>
      <c r="I128" s="113" t="s">
        <v>3554</v>
      </c>
      <c r="J128" s="115">
        <v>200000</v>
      </c>
      <c r="K128" s="56">
        <v>0.8</v>
      </c>
      <c r="L128" s="56">
        <v>0.4</v>
      </c>
      <c r="M128" s="116">
        <v>0.67</v>
      </c>
      <c r="N128" s="86" t="s">
        <v>34</v>
      </c>
      <c r="O128" s="56">
        <v>1.3</v>
      </c>
      <c r="P128" s="56">
        <v>1.3</v>
      </c>
      <c r="Q128" s="118">
        <v>1.3</v>
      </c>
      <c r="R128" s="46" t="s">
        <v>3555</v>
      </c>
      <c r="S128" s="118" t="s">
        <v>3556</v>
      </c>
      <c r="T128" s="119">
        <v>0.5</v>
      </c>
      <c r="U128" s="126">
        <v>0.5</v>
      </c>
      <c r="V128" s="127">
        <v>0.5</v>
      </c>
      <c r="W128" s="86" t="s">
        <v>34</v>
      </c>
      <c r="X128" s="56" t="s">
        <v>34</v>
      </c>
      <c r="Y128" s="121" t="s">
        <v>34</v>
      </c>
      <c r="Z128" s="46" t="s">
        <v>3465</v>
      </c>
      <c r="AA128" s="56" t="s">
        <v>34</v>
      </c>
      <c r="AB128" s="58" t="str">
        <f t="array" ref="AB128">INDEX(publications!$A$1:$A$319, MATCH($B128, publications!$B$1:$B$319, 0))</f>
        <v>Camillo</v>
      </c>
      <c r="AC128" s="56" t="s">
        <v>3557</v>
      </c>
    </row>
    <row r="129" spans="1:31" ht="13">
      <c r="A129" s="6" t="s">
        <v>3290</v>
      </c>
      <c r="B129" s="91" t="str">
        <f>VLOOKUP($A129,datasets!$A:$B,2,0)</f>
        <v>Persia et al. 2020, Remote Sensing (4ZVAVBQZ)</v>
      </c>
      <c r="C129" s="56" t="s">
        <v>3558</v>
      </c>
      <c r="D129" s="56" t="s">
        <v>3559</v>
      </c>
      <c r="E129" s="131" t="s">
        <v>3404</v>
      </c>
      <c r="F129" s="56" t="s">
        <v>34</v>
      </c>
      <c r="G129" s="113" t="s">
        <v>34</v>
      </c>
      <c r="H129" s="125" t="s">
        <v>34</v>
      </c>
      <c r="I129" s="113" t="s">
        <v>3481</v>
      </c>
      <c r="J129" s="115">
        <v>75</v>
      </c>
      <c r="K129" s="56">
        <v>2.2999999999999998</v>
      </c>
      <c r="L129" s="56">
        <v>3.3</v>
      </c>
      <c r="M129" s="116">
        <v>2.63</v>
      </c>
      <c r="N129" s="86">
        <v>25</v>
      </c>
      <c r="O129" s="56">
        <v>2.8</v>
      </c>
      <c r="P129" s="56">
        <v>4.7</v>
      </c>
      <c r="Q129" s="118">
        <v>3.43</v>
      </c>
      <c r="R129" s="46" t="s">
        <v>34</v>
      </c>
      <c r="S129" s="118" t="s">
        <v>34</v>
      </c>
      <c r="T129" s="119" t="s">
        <v>34</v>
      </c>
      <c r="U129" s="119" t="s">
        <v>34</v>
      </c>
      <c r="V129" s="120" t="s">
        <v>34</v>
      </c>
      <c r="W129" s="56" t="s">
        <v>34</v>
      </c>
      <c r="X129" s="56" t="s">
        <v>34</v>
      </c>
      <c r="Y129" s="121" t="s">
        <v>34</v>
      </c>
      <c r="Z129" s="46" t="s">
        <v>3465</v>
      </c>
      <c r="AA129" s="56" t="s">
        <v>34</v>
      </c>
      <c r="AB129" s="58" t="str">
        <f t="array" ref="AB129">INDEX(publications!$A$1:$A$319, MATCH($B129, publications!$B$1:$B$319, 0))</f>
        <v>Camillo</v>
      </c>
      <c r="AC129" s="6" t="s">
        <v>3498</v>
      </c>
      <c r="AD129" s="6" t="s">
        <v>3560</v>
      </c>
      <c r="AE129" s="6" t="s">
        <v>3561</v>
      </c>
    </row>
    <row r="130" spans="1:31" ht="13">
      <c r="A130" s="5" t="s">
        <v>2873</v>
      </c>
      <c r="B130" s="91" t="str">
        <f>VLOOKUP($A130,datasets!$A:$B,2,0)</f>
        <v>Gomez et al. 2015, Geomorphology (96JUIQK7)</v>
      </c>
      <c r="C130" s="56" t="s">
        <v>3562</v>
      </c>
      <c r="D130" s="56" t="s">
        <v>3562</v>
      </c>
      <c r="E130" s="131" t="s">
        <v>3514</v>
      </c>
      <c r="F130" s="86" t="s">
        <v>34</v>
      </c>
      <c r="G130" s="113" t="s">
        <v>34</v>
      </c>
      <c r="H130" s="125" t="s">
        <v>34</v>
      </c>
      <c r="I130" s="113" t="s">
        <v>3528</v>
      </c>
      <c r="J130" s="130">
        <v>14</v>
      </c>
      <c r="K130" s="86" t="s">
        <v>34</v>
      </c>
      <c r="L130" s="113" t="s">
        <v>34</v>
      </c>
      <c r="M130" s="116" t="s">
        <v>34</v>
      </c>
      <c r="N130" s="86" t="s">
        <v>34</v>
      </c>
      <c r="O130" s="86" t="s">
        <v>34</v>
      </c>
      <c r="P130" s="86" t="s">
        <v>34</v>
      </c>
      <c r="Q130" s="118" t="s">
        <v>34</v>
      </c>
      <c r="R130" s="46" t="s">
        <v>3443</v>
      </c>
      <c r="S130" s="117" t="s">
        <v>3412</v>
      </c>
      <c r="T130" s="126" t="s">
        <v>34</v>
      </c>
      <c r="U130" s="126" t="s">
        <v>34</v>
      </c>
      <c r="V130" s="127" t="s">
        <v>34</v>
      </c>
      <c r="W130" s="86" t="s">
        <v>34</v>
      </c>
      <c r="X130" s="56" t="s">
        <v>34</v>
      </c>
      <c r="Y130" s="128" t="s">
        <v>34</v>
      </c>
      <c r="Z130" s="86" t="s">
        <v>34</v>
      </c>
      <c r="AA130" s="56" t="s">
        <v>34</v>
      </c>
      <c r="AB130" s="58" t="str">
        <f t="array" ref="AB130">INDEX(publications!$A$1:$A$319, MATCH($B130, publications!$B$1:$B$319, 0))</f>
        <v>Livia</v>
      </c>
      <c r="AC130" s="6" t="s">
        <v>34</v>
      </c>
    </row>
    <row r="131" spans="1:31" ht="13">
      <c r="A131" s="5" t="s">
        <v>2876</v>
      </c>
      <c r="B131" s="91" t="str">
        <f>VLOOKUP($A131,datasets!$A:$B,2,0)</f>
        <v>Gomez et al. 2015, Geomorphology (96JUIQK7)</v>
      </c>
      <c r="C131" s="56" t="s">
        <v>3562</v>
      </c>
      <c r="D131" s="56" t="s">
        <v>3562</v>
      </c>
      <c r="E131" s="131" t="s">
        <v>3514</v>
      </c>
      <c r="F131" s="86" t="s">
        <v>34</v>
      </c>
      <c r="G131" s="113" t="s">
        <v>34</v>
      </c>
      <c r="H131" s="125" t="s">
        <v>34</v>
      </c>
      <c r="I131" s="113" t="s">
        <v>3528</v>
      </c>
      <c r="J131" s="130">
        <v>14</v>
      </c>
      <c r="K131" s="86" t="s">
        <v>34</v>
      </c>
      <c r="L131" s="113" t="s">
        <v>34</v>
      </c>
      <c r="M131" s="116" t="s">
        <v>34</v>
      </c>
      <c r="N131" s="86" t="s">
        <v>34</v>
      </c>
      <c r="O131" s="86" t="s">
        <v>34</v>
      </c>
      <c r="P131" s="86" t="s">
        <v>34</v>
      </c>
      <c r="Q131" s="118" t="s">
        <v>34</v>
      </c>
      <c r="R131" s="46" t="s">
        <v>3443</v>
      </c>
      <c r="S131" s="117" t="s">
        <v>3412</v>
      </c>
      <c r="T131" s="126" t="s">
        <v>34</v>
      </c>
      <c r="U131" s="126" t="s">
        <v>34</v>
      </c>
      <c r="V131" s="127" t="s">
        <v>34</v>
      </c>
      <c r="W131" s="86" t="s">
        <v>34</v>
      </c>
      <c r="X131" s="56" t="s">
        <v>34</v>
      </c>
      <c r="Y131" s="128" t="s">
        <v>34</v>
      </c>
      <c r="Z131" s="86" t="s">
        <v>34</v>
      </c>
      <c r="AA131" s="56" t="s">
        <v>34</v>
      </c>
      <c r="AB131" s="58" t="str">
        <f t="array" ref="AB131">INDEX(publications!$A$1:$A$319, MATCH($B131, publications!$B$1:$B$319, 0))</f>
        <v>Livia</v>
      </c>
      <c r="AC131" s="6" t="s">
        <v>34</v>
      </c>
    </row>
    <row r="132" spans="1:31" ht="13">
      <c r="A132" s="5" t="s">
        <v>2877</v>
      </c>
      <c r="B132" s="91" t="str">
        <f>VLOOKUP($A132,datasets!$A:$B,2,0)</f>
        <v>Gomez et al. 2015, Geomorphology (96JUIQK7)</v>
      </c>
      <c r="C132" s="56" t="s">
        <v>3562</v>
      </c>
      <c r="D132" s="56" t="s">
        <v>3562</v>
      </c>
      <c r="E132" s="131" t="s">
        <v>3514</v>
      </c>
      <c r="F132" s="86" t="s">
        <v>34</v>
      </c>
      <c r="G132" s="113" t="s">
        <v>34</v>
      </c>
      <c r="H132" s="125" t="s">
        <v>34</v>
      </c>
      <c r="I132" s="113" t="s">
        <v>3528</v>
      </c>
      <c r="J132" s="130">
        <v>14</v>
      </c>
      <c r="K132" s="86" t="s">
        <v>34</v>
      </c>
      <c r="L132" s="113" t="s">
        <v>34</v>
      </c>
      <c r="M132" s="116" t="s">
        <v>34</v>
      </c>
      <c r="N132" s="86" t="s">
        <v>34</v>
      </c>
      <c r="O132" s="86" t="s">
        <v>34</v>
      </c>
      <c r="P132" s="86" t="s">
        <v>34</v>
      </c>
      <c r="Q132" s="118" t="s">
        <v>34</v>
      </c>
      <c r="R132" s="46" t="s">
        <v>3443</v>
      </c>
      <c r="S132" s="117" t="s">
        <v>3412</v>
      </c>
      <c r="T132" s="126" t="s">
        <v>34</v>
      </c>
      <c r="U132" s="126" t="s">
        <v>34</v>
      </c>
      <c r="V132" s="127" t="s">
        <v>34</v>
      </c>
      <c r="W132" s="86" t="s">
        <v>34</v>
      </c>
      <c r="X132" s="56" t="s">
        <v>34</v>
      </c>
      <c r="Y132" s="128" t="s">
        <v>34</v>
      </c>
      <c r="Z132" s="86" t="s">
        <v>34</v>
      </c>
      <c r="AA132" s="56" t="s">
        <v>34</v>
      </c>
      <c r="AB132" s="58" t="str">
        <f t="array" ref="AB132">INDEX(publications!$A$1:$A$319, MATCH($B132, publications!$B$1:$B$319, 0))</f>
        <v>Livia</v>
      </c>
      <c r="AC132" s="6" t="s">
        <v>34</v>
      </c>
    </row>
    <row r="133" spans="1:31" ht="13">
      <c r="A133" s="5" t="s">
        <v>2878</v>
      </c>
      <c r="B133" s="91" t="str">
        <f>VLOOKUP($A133,datasets!$A:$B,2,0)</f>
        <v>Gomez et al. 2015, Geomorphology (96JUIQK7)</v>
      </c>
      <c r="C133" s="56" t="s">
        <v>3562</v>
      </c>
      <c r="D133" s="56" t="s">
        <v>3562</v>
      </c>
      <c r="E133" s="131" t="s">
        <v>3514</v>
      </c>
      <c r="F133" s="86" t="s">
        <v>34</v>
      </c>
      <c r="G133" s="113" t="s">
        <v>34</v>
      </c>
      <c r="H133" s="125" t="s">
        <v>34</v>
      </c>
      <c r="I133" s="113" t="s">
        <v>3528</v>
      </c>
      <c r="J133" s="130">
        <v>14</v>
      </c>
      <c r="K133" s="86" t="s">
        <v>34</v>
      </c>
      <c r="L133" s="113" t="s">
        <v>34</v>
      </c>
      <c r="M133" s="116" t="s">
        <v>34</v>
      </c>
      <c r="N133" s="86" t="s">
        <v>34</v>
      </c>
      <c r="O133" s="86" t="s">
        <v>34</v>
      </c>
      <c r="P133" s="86" t="s">
        <v>34</v>
      </c>
      <c r="Q133" s="118" t="s">
        <v>34</v>
      </c>
      <c r="R133" s="46" t="s">
        <v>3443</v>
      </c>
      <c r="S133" s="117" t="s">
        <v>3412</v>
      </c>
      <c r="T133" s="126" t="s">
        <v>34</v>
      </c>
      <c r="U133" s="126" t="s">
        <v>34</v>
      </c>
      <c r="V133" s="127" t="s">
        <v>34</v>
      </c>
      <c r="W133" s="86" t="s">
        <v>34</v>
      </c>
      <c r="X133" s="56" t="s">
        <v>34</v>
      </c>
      <c r="Y133" s="128" t="s">
        <v>34</v>
      </c>
      <c r="Z133" s="86" t="s">
        <v>34</v>
      </c>
      <c r="AA133" s="56" t="s">
        <v>34</v>
      </c>
      <c r="AB133" s="58" t="str">
        <f t="array" ref="AB133">INDEX(publications!$A$1:$A$319, MATCH($B133, publications!$B$1:$B$319, 0))</f>
        <v>Livia</v>
      </c>
      <c r="AC133" s="6" t="s">
        <v>34</v>
      </c>
    </row>
    <row r="134" spans="1:31" ht="13">
      <c r="A134" s="5" t="s">
        <v>3330</v>
      </c>
      <c r="B134" s="91" t="str">
        <f>VLOOKUP($A134,datasets!$A:$B,2,0)</f>
        <v>Korsgaard et al. 2016, Scientific Data (UKJUNZNC)</v>
      </c>
      <c r="C134" s="56" t="s">
        <v>3563</v>
      </c>
      <c r="D134" s="56" t="s">
        <v>3563</v>
      </c>
      <c r="E134" s="131" t="s">
        <v>3514</v>
      </c>
      <c r="F134" s="56" t="s">
        <v>34</v>
      </c>
      <c r="G134" s="56" t="s">
        <v>3564</v>
      </c>
      <c r="H134" s="125">
        <v>1.1000000000000001</v>
      </c>
      <c r="I134" s="113" t="s">
        <v>3565</v>
      </c>
      <c r="J134" s="130">
        <v>150</v>
      </c>
      <c r="K134" s="86" t="s">
        <v>34</v>
      </c>
      <c r="L134" s="113" t="s">
        <v>34</v>
      </c>
      <c r="M134" s="116" t="s">
        <v>34</v>
      </c>
      <c r="N134" s="86" t="s">
        <v>34</v>
      </c>
      <c r="O134" s="86" t="s">
        <v>34</v>
      </c>
      <c r="P134" s="86" t="s">
        <v>34</v>
      </c>
      <c r="Q134" s="117" t="s">
        <v>34</v>
      </c>
      <c r="R134" s="46" t="s">
        <v>3566</v>
      </c>
      <c r="S134" s="118" t="s">
        <v>3567</v>
      </c>
      <c r="T134" s="119" t="s">
        <v>34</v>
      </c>
      <c r="U134" s="119">
        <v>44565</v>
      </c>
      <c r="V134" s="137">
        <v>2.5</v>
      </c>
      <c r="W134" s="56">
        <v>10</v>
      </c>
      <c r="X134" s="89">
        <v>44691</v>
      </c>
      <c r="Y134" s="121">
        <v>9.17</v>
      </c>
      <c r="Z134" s="46" t="s">
        <v>3568</v>
      </c>
      <c r="AA134" s="56" t="s">
        <v>3569</v>
      </c>
      <c r="AB134" s="58" t="str">
        <f t="array" ref="AB134">INDEX(publications!$A$1:$A$319, MATCH($B134, publications!$B$1:$B$319, 0))</f>
        <v>Melanie</v>
      </c>
      <c r="AC134" s="6" t="s">
        <v>34</v>
      </c>
    </row>
    <row r="135" spans="1:31" ht="13">
      <c r="A135" s="6" t="s">
        <v>2692</v>
      </c>
      <c r="B135" s="91" t="str">
        <f>VLOOKUP($A135,datasets!$A:$B,2,0)</f>
        <v>Cusicanqui et al. 2021, Journal of Geophysical Research: Earth Surface (ND6RB5G9)</v>
      </c>
      <c r="C135" s="56" t="s">
        <v>3570</v>
      </c>
      <c r="D135" s="56" t="s">
        <v>3570</v>
      </c>
      <c r="E135" s="131" t="s">
        <v>3404</v>
      </c>
      <c r="F135" s="86" t="s">
        <v>34</v>
      </c>
      <c r="G135" s="113" t="s">
        <v>34</v>
      </c>
      <c r="H135" s="114" t="s">
        <v>34</v>
      </c>
      <c r="I135" s="138" t="s">
        <v>3427</v>
      </c>
      <c r="J135" s="130">
        <v>9</v>
      </c>
      <c r="K135" s="86" t="s">
        <v>34</v>
      </c>
      <c r="L135" s="113" t="s">
        <v>34</v>
      </c>
      <c r="M135" s="116" t="s">
        <v>34</v>
      </c>
      <c r="N135" s="86" t="s">
        <v>34</v>
      </c>
      <c r="O135" s="86" t="s">
        <v>34</v>
      </c>
      <c r="P135" s="86" t="s">
        <v>34</v>
      </c>
      <c r="Q135" s="117" t="s">
        <v>34</v>
      </c>
      <c r="R135" s="139" t="s">
        <v>3571</v>
      </c>
      <c r="S135" s="117" t="s">
        <v>3415</v>
      </c>
      <c r="T135" s="126" t="s">
        <v>34</v>
      </c>
      <c r="U135" s="119" t="s">
        <v>34</v>
      </c>
      <c r="V135" s="120" t="s">
        <v>34</v>
      </c>
      <c r="W135" s="56" t="s">
        <v>3572</v>
      </c>
      <c r="X135" s="56" t="s">
        <v>3572</v>
      </c>
      <c r="Y135" s="128">
        <v>0.8</v>
      </c>
      <c r="Z135" s="86" t="s">
        <v>34</v>
      </c>
      <c r="AA135" s="56" t="s">
        <v>34</v>
      </c>
      <c r="AB135" s="122" t="str">
        <f t="array" ref="AB135">INDEX(publications!$A$1:$A$319, MATCH($B135, publications!$B$1:$B$319, 0))</f>
        <v>Camillo</v>
      </c>
      <c r="AC135" s="6" t="s">
        <v>34</v>
      </c>
    </row>
    <row r="136" spans="1:31" ht="13">
      <c r="A136" s="6" t="s">
        <v>2696</v>
      </c>
      <c r="B136" s="91" t="str">
        <f>VLOOKUP($A136,datasets!$A:$B,2,0)</f>
        <v>Cusicanqui et al. 2021, Journal of Geophysical Research: Earth Surface (ND6RB5G9)</v>
      </c>
      <c r="C136" s="56" t="s">
        <v>3570</v>
      </c>
      <c r="D136" s="56" t="s">
        <v>3570</v>
      </c>
      <c r="E136" s="131" t="s">
        <v>3404</v>
      </c>
      <c r="F136" s="86" t="s">
        <v>34</v>
      </c>
      <c r="G136" s="113" t="s">
        <v>34</v>
      </c>
      <c r="H136" s="114" t="s">
        <v>34</v>
      </c>
      <c r="I136" s="138" t="s">
        <v>3441</v>
      </c>
      <c r="J136" s="130">
        <v>10</v>
      </c>
      <c r="K136" s="86" t="s">
        <v>34</v>
      </c>
      <c r="L136" s="113" t="s">
        <v>34</v>
      </c>
      <c r="M136" s="116" t="s">
        <v>34</v>
      </c>
      <c r="N136" s="86" t="s">
        <v>34</v>
      </c>
      <c r="O136" s="86" t="s">
        <v>34</v>
      </c>
      <c r="P136" s="86" t="s">
        <v>34</v>
      </c>
      <c r="Q136" s="117" t="s">
        <v>34</v>
      </c>
      <c r="R136" s="139" t="s">
        <v>3571</v>
      </c>
      <c r="S136" s="117" t="s">
        <v>3415</v>
      </c>
      <c r="T136" s="126" t="s">
        <v>34</v>
      </c>
      <c r="U136" s="119" t="s">
        <v>34</v>
      </c>
      <c r="V136" s="120" t="s">
        <v>34</v>
      </c>
      <c r="W136" s="56" t="s">
        <v>3572</v>
      </c>
      <c r="X136" s="56" t="s">
        <v>3572</v>
      </c>
      <c r="Y136" s="128">
        <v>0.8</v>
      </c>
      <c r="Z136" s="86" t="s">
        <v>34</v>
      </c>
      <c r="AA136" s="56" t="s">
        <v>3573</v>
      </c>
      <c r="AB136" s="122" t="str">
        <f t="array" ref="AB136">INDEX(publications!$A$1:$A$319, MATCH($B136, publications!$B$1:$B$319, 0))</f>
        <v>Camillo</v>
      </c>
      <c r="AC136" s="6" t="s">
        <v>34</v>
      </c>
    </row>
    <row r="137" spans="1:31" ht="13">
      <c r="A137" s="6" t="s">
        <v>2694</v>
      </c>
      <c r="B137" s="91" t="str">
        <f>VLOOKUP($A137,datasets!$A:$B,2,0)</f>
        <v>Cusicanqui et al. 2021, Journal of Geophysical Research: Earth Surface (ND6RB5G9)</v>
      </c>
      <c r="C137" s="56" t="s">
        <v>3570</v>
      </c>
      <c r="D137" s="56" t="s">
        <v>3570</v>
      </c>
      <c r="E137" s="131" t="s">
        <v>3404</v>
      </c>
      <c r="F137" s="86" t="s">
        <v>34</v>
      </c>
      <c r="G137" s="113" t="s">
        <v>34</v>
      </c>
      <c r="H137" s="114" t="s">
        <v>34</v>
      </c>
      <c r="I137" s="138" t="s">
        <v>3405</v>
      </c>
      <c r="J137" s="130">
        <v>11</v>
      </c>
      <c r="K137" s="86" t="s">
        <v>34</v>
      </c>
      <c r="L137" s="113" t="s">
        <v>34</v>
      </c>
      <c r="M137" s="116" t="s">
        <v>34</v>
      </c>
      <c r="N137" s="86" t="s">
        <v>34</v>
      </c>
      <c r="O137" s="86" t="s">
        <v>34</v>
      </c>
      <c r="P137" s="86" t="s">
        <v>34</v>
      </c>
      <c r="Q137" s="117" t="s">
        <v>34</v>
      </c>
      <c r="R137" s="139" t="s">
        <v>3571</v>
      </c>
      <c r="S137" s="117" t="s">
        <v>3415</v>
      </c>
      <c r="T137" s="126" t="s">
        <v>34</v>
      </c>
      <c r="U137" s="119" t="s">
        <v>34</v>
      </c>
      <c r="V137" s="120" t="s">
        <v>34</v>
      </c>
      <c r="W137" s="56" t="s">
        <v>3572</v>
      </c>
      <c r="X137" s="56" t="s">
        <v>3572</v>
      </c>
      <c r="Y137" s="128">
        <v>0.8</v>
      </c>
      <c r="Z137" s="86" t="s">
        <v>34</v>
      </c>
      <c r="AA137" s="56" t="s">
        <v>3573</v>
      </c>
      <c r="AB137" s="122" t="str">
        <f t="array" ref="AB137">INDEX(publications!$A$1:$A$319, MATCH($B137, publications!$B$1:$B$319, 0))</f>
        <v>Camillo</v>
      </c>
      <c r="AC137" s="6" t="s">
        <v>34</v>
      </c>
    </row>
    <row r="138" spans="1:31" ht="13">
      <c r="A138" s="6" t="s">
        <v>2695</v>
      </c>
      <c r="B138" s="91" t="str">
        <f>VLOOKUP($A138,datasets!$A:$B,2,0)</f>
        <v>Cusicanqui et al. 2021, Journal of Geophysical Research: Earth Surface (ND6RB5G9)</v>
      </c>
      <c r="C138" s="56" t="s">
        <v>3570</v>
      </c>
      <c r="D138" s="56" t="s">
        <v>3570</v>
      </c>
      <c r="E138" s="131" t="s">
        <v>3404</v>
      </c>
      <c r="F138" s="86" t="s">
        <v>34</v>
      </c>
      <c r="G138" s="113" t="s">
        <v>34</v>
      </c>
      <c r="H138" s="114" t="s">
        <v>34</v>
      </c>
      <c r="I138" s="138" t="s">
        <v>3431</v>
      </c>
      <c r="J138" s="130">
        <v>12</v>
      </c>
      <c r="K138" s="86" t="s">
        <v>34</v>
      </c>
      <c r="L138" s="113" t="s">
        <v>34</v>
      </c>
      <c r="M138" s="116" t="s">
        <v>34</v>
      </c>
      <c r="N138" s="86" t="s">
        <v>34</v>
      </c>
      <c r="O138" s="86" t="s">
        <v>34</v>
      </c>
      <c r="P138" s="86" t="s">
        <v>34</v>
      </c>
      <c r="Q138" s="117" t="s">
        <v>34</v>
      </c>
      <c r="R138" s="139" t="s">
        <v>3571</v>
      </c>
      <c r="S138" s="117" t="s">
        <v>3415</v>
      </c>
      <c r="T138" s="126" t="s">
        <v>34</v>
      </c>
      <c r="U138" s="119" t="s">
        <v>34</v>
      </c>
      <c r="V138" s="120" t="s">
        <v>34</v>
      </c>
      <c r="W138" s="56" t="s">
        <v>3572</v>
      </c>
      <c r="X138" s="56" t="s">
        <v>3572</v>
      </c>
      <c r="Y138" s="128">
        <v>0.8</v>
      </c>
      <c r="Z138" s="86" t="s">
        <v>34</v>
      </c>
      <c r="AA138" s="56" t="s">
        <v>3573</v>
      </c>
      <c r="AB138" s="122" t="str">
        <f t="array" ref="AB138">INDEX(publications!$A$1:$A$319, MATCH($B138, publications!$B$1:$B$319, 0))</f>
        <v>Camillo</v>
      </c>
      <c r="AC138" s="6" t="s">
        <v>34</v>
      </c>
    </row>
    <row r="139" spans="1:31" ht="13">
      <c r="A139" s="6" t="s">
        <v>2697</v>
      </c>
      <c r="B139" s="91" t="str">
        <f>VLOOKUP($A139,datasets!$A:$B,2,0)</f>
        <v>Cusicanqui et al. 2021, Journal of Geophysical Research: Earth Surface (ND6RB5G9)</v>
      </c>
      <c r="C139" s="56" t="s">
        <v>3570</v>
      </c>
      <c r="D139" s="56" t="s">
        <v>3570</v>
      </c>
      <c r="E139" s="131" t="s">
        <v>3404</v>
      </c>
      <c r="F139" s="86" t="s">
        <v>34</v>
      </c>
      <c r="G139" s="113" t="s">
        <v>34</v>
      </c>
      <c r="H139" s="114" t="s">
        <v>34</v>
      </c>
      <c r="I139" s="138" t="s">
        <v>3410</v>
      </c>
      <c r="J139" s="130">
        <v>13</v>
      </c>
      <c r="K139" s="86" t="s">
        <v>34</v>
      </c>
      <c r="L139" s="113" t="s">
        <v>34</v>
      </c>
      <c r="M139" s="116" t="s">
        <v>34</v>
      </c>
      <c r="N139" s="86" t="s">
        <v>34</v>
      </c>
      <c r="O139" s="86" t="s">
        <v>34</v>
      </c>
      <c r="P139" s="86" t="s">
        <v>34</v>
      </c>
      <c r="Q139" s="117" t="s">
        <v>34</v>
      </c>
      <c r="R139" s="139" t="s">
        <v>3571</v>
      </c>
      <c r="S139" s="117" t="s">
        <v>3415</v>
      </c>
      <c r="T139" s="126" t="s">
        <v>34</v>
      </c>
      <c r="U139" s="119" t="s">
        <v>34</v>
      </c>
      <c r="V139" s="120" t="s">
        <v>34</v>
      </c>
      <c r="W139" s="56">
        <v>0.25</v>
      </c>
      <c r="X139" s="86">
        <v>0.25</v>
      </c>
      <c r="Y139" s="128">
        <v>0.25</v>
      </c>
      <c r="Z139" s="86" t="s">
        <v>34</v>
      </c>
      <c r="AA139" s="56" t="s">
        <v>3573</v>
      </c>
      <c r="AB139" s="122" t="str">
        <f t="array" ref="AB139">INDEX(publications!$A$1:$A$319, MATCH($B139, publications!$B$1:$B$319, 0))</f>
        <v>Camillo</v>
      </c>
      <c r="AC139" s="6" t="s">
        <v>34</v>
      </c>
    </row>
    <row r="140" spans="1:31" ht="13">
      <c r="A140" s="6" t="s">
        <v>2698</v>
      </c>
      <c r="B140" s="91" t="str">
        <f>VLOOKUP($A140,datasets!$A:$B,2,0)</f>
        <v>Cusicanqui et al. 2021, Journal of Geophysical Research: Earth Surface (ND6RB5G9)</v>
      </c>
      <c r="C140" s="56" t="s">
        <v>3570</v>
      </c>
      <c r="D140" s="56" t="s">
        <v>3570</v>
      </c>
      <c r="E140" s="131" t="s">
        <v>3404</v>
      </c>
      <c r="F140" s="86" t="s">
        <v>34</v>
      </c>
      <c r="G140" s="113" t="s">
        <v>34</v>
      </c>
      <c r="H140" s="114" t="s">
        <v>34</v>
      </c>
      <c r="I140" s="138" t="s">
        <v>3528</v>
      </c>
      <c r="J140" s="130">
        <v>14</v>
      </c>
      <c r="K140" s="86" t="s">
        <v>34</v>
      </c>
      <c r="L140" s="113" t="s">
        <v>34</v>
      </c>
      <c r="M140" s="116" t="s">
        <v>34</v>
      </c>
      <c r="N140" s="86" t="s">
        <v>34</v>
      </c>
      <c r="O140" s="86" t="s">
        <v>34</v>
      </c>
      <c r="P140" s="86" t="s">
        <v>34</v>
      </c>
      <c r="Q140" s="117" t="s">
        <v>34</v>
      </c>
      <c r="R140" s="139" t="s">
        <v>3571</v>
      </c>
      <c r="S140" s="117" t="s">
        <v>3415</v>
      </c>
      <c r="T140" s="126" t="s">
        <v>34</v>
      </c>
      <c r="U140" s="119" t="s">
        <v>34</v>
      </c>
      <c r="V140" s="120" t="s">
        <v>34</v>
      </c>
      <c r="W140" s="56">
        <v>0.25</v>
      </c>
      <c r="X140" s="86">
        <v>0.25</v>
      </c>
      <c r="Y140" s="128">
        <v>0.25</v>
      </c>
      <c r="Z140" s="86" t="s">
        <v>34</v>
      </c>
      <c r="AA140" s="56" t="s">
        <v>3573</v>
      </c>
      <c r="AB140" s="122" t="str">
        <f t="array" ref="AB140">INDEX(publications!$A$1:$A$319, MATCH($B140, publications!$B$1:$B$319, 0))</f>
        <v>Camillo</v>
      </c>
      <c r="AC140" s="6" t="s">
        <v>34</v>
      </c>
    </row>
    <row r="141" spans="1:31" ht="13">
      <c r="A141" s="5" t="s">
        <v>2682</v>
      </c>
      <c r="B141" s="91" t="str">
        <f>VLOOKUP($A141,datasets!$A:$B,2,0)</f>
        <v>Fleischer et al. 2021, The Cryosphere (BRUM54LP)</v>
      </c>
      <c r="C141" s="56" t="s">
        <v>3574</v>
      </c>
      <c r="D141" s="56" t="s">
        <v>3570</v>
      </c>
      <c r="E141" s="131" t="s">
        <v>3404</v>
      </c>
      <c r="F141" s="86" t="s">
        <v>34</v>
      </c>
      <c r="G141" s="113" t="s">
        <v>34</v>
      </c>
      <c r="H141" s="125" t="s">
        <v>34</v>
      </c>
      <c r="I141" s="138" t="s">
        <v>3575</v>
      </c>
      <c r="J141" s="130">
        <v>101</v>
      </c>
      <c r="K141" s="86" t="s">
        <v>34</v>
      </c>
      <c r="L141" s="113" t="s">
        <v>34</v>
      </c>
      <c r="M141" s="116" t="s">
        <v>34</v>
      </c>
      <c r="N141" s="86" t="s">
        <v>34</v>
      </c>
      <c r="O141" s="86" t="s">
        <v>34</v>
      </c>
      <c r="P141" s="86" t="s">
        <v>34</v>
      </c>
      <c r="Q141" s="117" t="s">
        <v>34</v>
      </c>
      <c r="R141" s="86" t="s">
        <v>34</v>
      </c>
      <c r="S141" s="117" t="s">
        <v>34</v>
      </c>
      <c r="T141" s="126" t="s">
        <v>34</v>
      </c>
      <c r="U141" s="126" t="s">
        <v>34</v>
      </c>
      <c r="V141" s="127" t="s">
        <v>34</v>
      </c>
      <c r="W141" s="86" t="s">
        <v>34</v>
      </c>
      <c r="X141" s="56" t="s">
        <v>34</v>
      </c>
      <c r="Y141" s="128" t="s">
        <v>34</v>
      </c>
      <c r="Z141" s="86" t="s">
        <v>34</v>
      </c>
      <c r="AA141" s="86" t="s">
        <v>3576</v>
      </c>
      <c r="AB141" s="58" t="str">
        <f t="array" ref="AB141">INDEX(publications!$A$1:$A$319, MATCH($B141, publications!$B$1:$B$319, 0))</f>
        <v>Livia</v>
      </c>
      <c r="AC141" s="6" t="s">
        <v>34</v>
      </c>
    </row>
    <row r="142" spans="1:31" ht="13">
      <c r="A142" s="5" t="s">
        <v>2683</v>
      </c>
      <c r="B142" s="91" t="str">
        <f>VLOOKUP($A142,datasets!$A:$B,2,0)</f>
        <v>Fleischer et al. 2021, The Cryosphere (BRUM54LP)</v>
      </c>
      <c r="C142" s="56" t="s">
        <v>3574</v>
      </c>
      <c r="D142" s="56" t="s">
        <v>3570</v>
      </c>
      <c r="E142" s="131" t="s">
        <v>3404</v>
      </c>
      <c r="F142" s="86" t="s">
        <v>34</v>
      </c>
      <c r="G142" s="113" t="s">
        <v>34</v>
      </c>
      <c r="H142" s="125" t="s">
        <v>34</v>
      </c>
      <c r="I142" s="138" t="s">
        <v>3575</v>
      </c>
      <c r="J142" s="130">
        <v>101</v>
      </c>
      <c r="K142" s="86" t="s">
        <v>34</v>
      </c>
      <c r="L142" s="113" t="s">
        <v>34</v>
      </c>
      <c r="M142" s="116" t="s">
        <v>34</v>
      </c>
      <c r="N142" s="86" t="s">
        <v>34</v>
      </c>
      <c r="O142" s="86" t="s">
        <v>34</v>
      </c>
      <c r="P142" s="86" t="s">
        <v>34</v>
      </c>
      <c r="Q142" s="117" t="s">
        <v>34</v>
      </c>
      <c r="R142" s="86" t="s">
        <v>34</v>
      </c>
      <c r="S142" s="117" t="s">
        <v>34</v>
      </c>
      <c r="T142" s="126" t="s">
        <v>34</v>
      </c>
      <c r="U142" s="126" t="s">
        <v>34</v>
      </c>
      <c r="V142" s="127" t="s">
        <v>34</v>
      </c>
      <c r="W142" s="86" t="s">
        <v>34</v>
      </c>
      <c r="X142" s="56" t="s">
        <v>34</v>
      </c>
      <c r="Y142" s="128" t="s">
        <v>34</v>
      </c>
      <c r="Z142" s="86" t="s">
        <v>34</v>
      </c>
      <c r="AA142" s="86" t="s">
        <v>3576</v>
      </c>
      <c r="AB142" s="58" t="str">
        <f t="array" ref="AB142">INDEX(publications!$A$1:$A$319, MATCH($B142, publications!$B$1:$B$319, 0))</f>
        <v>Livia</v>
      </c>
      <c r="AC142" s="6" t="s">
        <v>34</v>
      </c>
    </row>
    <row r="143" spans="1:31" ht="13">
      <c r="A143" s="5" t="s">
        <v>2809</v>
      </c>
      <c r="B143" s="91" t="str">
        <f>VLOOKUP($A143,datasets!$A:$B,2,0)</f>
        <v>Llena et al. 2018, Rendiconti Online della Società Geologica Italiana (LVY6ENEU)</v>
      </c>
      <c r="C143" s="56" t="s">
        <v>3439</v>
      </c>
      <c r="D143" s="56" t="s">
        <v>3570</v>
      </c>
      <c r="E143" s="131" t="s">
        <v>3404</v>
      </c>
      <c r="F143" s="56" t="s">
        <v>34</v>
      </c>
      <c r="G143" s="113" t="s">
        <v>3577</v>
      </c>
      <c r="H143" s="125">
        <v>0.2</v>
      </c>
      <c r="I143" s="113" t="s">
        <v>3441</v>
      </c>
      <c r="J143" s="130">
        <v>10</v>
      </c>
      <c r="K143" s="86" t="s">
        <v>34</v>
      </c>
      <c r="L143" s="113" t="s">
        <v>34</v>
      </c>
      <c r="M143" s="116" t="s">
        <v>34</v>
      </c>
      <c r="N143" s="86" t="s">
        <v>34</v>
      </c>
      <c r="O143" s="86" t="s">
        <v>34</v>
      </c>
      <c r="P143" s="86" t="s">
        <v>34</v>
      </c>
      <c r="Q143" s="117" t="s">
        <v>34</v>
      </c>
      <c r="R143" s="46" t="s">
        <v>3578</v>
      </c>
      <c r="S143" s="118" t="s">
        <v>3415</v>
      </c>
      <c r="T143" s="119">
        <v>0.2</v>
      </c>
      <c r="U143" s="119">
        <v>0.2</v>
      </c>
      <c r="V143" s="127">
        <v>0.2</v>
      </c>
      <c r="W143" s="86" t="s">
        <v>34</v>
      </c>
      <c r="X143" s="56" t="s">
        <v>34</v>
      </c>
      <c r="Y143" s="128" t="s">
        <v>34</v>
      </c>
      <c r="Z143" s="86" t="s">
        <v>34</v>
      </c>
      <c r="AA143" s="56" t="s">
        <v>3579</v>
      </c>
      <c r="AB143" s="58" t="str">
        <f t="array" ref="AB143">INDEX(publications!$A$1:$A$319, MATCH($B143, publications!$B$1:$B$319, 0))</f>
        <v>Livia</v>
      </c>
      <c r="AC143" s="6" t="s">
        <v>3580</v>
      </c>
    </row>
    <row r="144" spans="1:31" ht="13">
      <c r="A144" s="5" t="s">
        <v>2813</v>
      </c>
      <c r="B144" s="91" t="str">
        <f>VLOOKUP($A144,datasets!$A:$B,2,0)</f>
        <v>Llena et al. 2018, Rendiconti Online della Società Geologica Italiana (LVY6ENEU)</v>
      </c>
      <c r="C144" s="56" t="s">
        <v>3439</v>
      </c>
      <c r="D144" s="56" t="s">
        <v>3570</v>
      </c>
      <c r="E144" s="131" t="s">
        <v>3404</v>
      </c>
      <c r="F144" s="56" t="s">
        <v>34</v>
      </c>
      <c r="G144" s="113" t="s">
        <v>3577</v>
      </c>
      <c r="H144" s="125">
        <v>0.2</v>
      </c>
      <c r="I144" s="113" t="s">
        <v>3441</v>
      </c>
      <c r="J144" s="130">
        <v>10</v>
      </c>
      <c r="K144" s="86" t="s">
        <v>34</v>
      </c>
      <c r="L144" s="113" t="s">
        <v>34</v>
      </c>
      <c r="M144" s="116" t="s">
        <v>34</v>
      </c>
      <c r="N144" s="86" t="s">
        <v>34</v>
      </c>
      <c r="O144" s="86" t="s">
        <v>34</v>
      </c>
      <c r="P144" s="86" t="s">
        <v>34</v>
      </c>
      <c r="Q144" s="117" t="s">
        <v>34</v>
      </c>
      <c r="R144" s="46" t="s">
        <v>3578</v>
      </c>
      <c r="S144" s="118" t="s">
        <v>3415</v>
      </c>
      <c r="T144" s="119">
        <v>0.2</v>
      </c>
      <c r="U144" s="119">
        <v>0.2</v>
      </c>
      <c r="V144" s="127">
        <v>0.2</v>
      </c>
      <c r="W144" s="86" t="s">
        <v>34</v>
      </c>
      <c r="X144" s="56" t="s">
        <v>34</v>
      </c>
      <c r="Y144" s="128" t="s">
        <v>34</v>
      </c>
      <c r="Z144" s="86" t="s">
        <v>34</v>
      </c>
      <c r="AA144" s="56" t="s">
        <v>34</v>
      </c>
      <c r="AB144" s="58" t="str">
        <f t="array" ref="AB144">INDEX(publications!$A$1:$A$319, MATCH($B144, publications!$B$1:$B$319, 0))</f>
        <v>Livia</v>
      </c>
      <c r="AC144" s="6" t="s">
        <v>3580</v>
      </c>
    </row>
    <row r="145" spans="1:29" ht="13">
      <c r="A145" s="5" t="s">
        <v>2821</v>
      </c>
      <c r="B145" s="91" t="str">
        <f>VLOOKUP($A145,datasets!$A:$B,2,0)</f>
        <v>Midgley and Tonkin 2017, Geomorphology (4FQSHSBF)</v>
      </c>
      <c r="C145" s="56" t="s">
        <v>3570</v>
      </c>
      <c r="D145" s="56" t="s">
        <v>3570</v>
      </c>
      <c r="E145" s="131" t="s">
        <v>3404</v>
      </c>
      <c r="F145" s="56">
        <v>0.2</v>
      </c>
      <c r="G145" s="113">
        <v>0.2</v>
      </c>
      <c r="H145" s="125">
        <f>AVERAGE(F145,F145,G145)</f>
        <v>0.20000000000000004</v>
      </c>
      <c r="I145" s="113" t="s">
        <v>3581</v>
      </c>
      <c r="J145" s="115">
        <v>7</v>
      </c>
      <c r="K145" s="56">
        <v>4.5</v>
      </c>
      <c r="L145" s="56">
        <v>4.5</v>
      </c>
      <c r="M145" s="116">
        <v>4.5</v>
      </c>
      <c r="N145" s="86" t="s">
        <v>34</v>
      </c>
      <c r="O145" s="86" t="s">
        <v>34</v>
      </c>
      <c r="P145" s="86" t="s">
        <v>34</v>
      </c>
      <c r="Q145" s="117" t="s">
        <v>34</v>
      </c>
      <c r="R145" s="46" t="s">
        <v>3582</v>
      </c>
      <c r="S145" s="118" t="s">
        <v>3415</v>
      </c>
      <c r="T145" s="119">
        <v>0.2</v>
      </c>
      <c r="U145" s="119">
        <v>0.2</v>
      </c>
      <c r="V145" s="120">
        <v>0.2</v>
      </c>
      <c r="W145" s="56">
        <v>8.5</v>
      </c>
      <c r="X145" s="56">
        <v>8.5</v>
      </c>
      <c r="Y145" s="121">
        <v>8.5</v>
      </c>
      <c r="Z145" s="46" t="s">
        <v>3465</v>
      </c>
      <c r="AA145" s="56" t="s">
        <v>34</v>
      </c>
      <c r="AB145" s="58" t="str">
        <f t="array" ref="AB145">INDEX(publications!$A$1:$A$319, MATCH($B145, publications!$B$1:$B$319, 0))</f>
        <v>Anette</v>
      </c>
      <c r="AC145" s="6" t="s">
        <v>34</v>
      </c>
    </row>
    <row r="146" spans="1:29" ht="13">
      <c r="A146" s="5" t="s">
        <v>3308</v>
      </c>
      <c r="B146" s="91" t="str">
        <f>VLOOKUP($A146,datasets!$A:$B,2,0)</f>
        <v>Nagarajan and Schenk 2016, ISPRS Journal of Photogrammetry and Remote Sensing (Q45H8ZC2)</v>
      </c>
      <c r="C146" s="56" t="s">
        <v>3570</v>
      </c>
      <c r="D146" s="56" t="s">
        <v>3570</v>
      </c>
      <c r="E146" s="131" t="s">
        <v>3404</v>
      </c>
      <c r="F146" s="56" t="s">
        <v>34</v>
      </c>
      <c r="G146" s="113" t="s">
        <v>34</v>
      </c>
      <c r="H146" s="114" t="s">
        <v>34</v>
      </c>
      <c r="I146" s="113" t="s">
        <v>3424</v>
      </c>
      <c r="J146" s="115">
        <v>8</v>
      </c>
      <c r="K146" s="56">
        <v>1.1399999999999999</v>
      </c>
      <c r="L146" s="56">
        <v>1.65</v>
      </c>
      <c r="M146" s="116">
        <v>1.31</v>
      </c>
      <c r="N146" s="86">
        <v>10</v>
      </c>
      <c r="O146" s="86" t="s">
        <v>34</v>
      </c>
      <c r="P146" s="86" t="s">
        <v>34</v>
      </c>
      <c r="Q146" s="117" t="s">
        <v>34</v>
      </c>
      <c r="R146" s="46" t="s">
        <v>3583</v>
      </c>
      <c r="S146" s="117" t="s">
        <v>3396</v>
      </c>
      <c r="T146" s="126" t="s">
        <v>34</v>
      </c>
      <c r="U146" s="126" t="s">
        <v>34</v>
      </c>
      <c r="V146" s="120" t="s">
        <v>34</v>
      </c>
      <c r="W146" s="56">
        <v>2.36</v>
      </c>
      <c r="X146" s="56">
        <v>2.36</v>
      </c>
      <c r="Y146" s="121">
        <v>2.36</v>
      </c>
      <c r="Z146" s="46" t="s">
        <v>3465</v>
      </c>
      <c r="AA146" s="56" t="s">
        <v>34</v>
      </c>
      <c r="AB146" s="58" t="str">
        <f t="array" ref="AB146">INDEX(publications!$A$1:$A$319, MATCH($B146, publications!$B$1:$B$319, 0))</f>
        <v>Thomas</v>
      </c>
      <c r="AC146" s="6" t="s">
        <v>3584</v>
      </c>
    </row>
    <row r="147" spans="1:29" ht="13">
      <c r="A147" s="5" t="s">
        <v>3126</v>
      </c>
      <c r="B147" s="91" t="str">
        <f>VLOOKUP($A147,datasets!$A:$B,2,0)</f>
        <v>Risbøl et al. 2015, Journal of Cultural Heritage (7T8X95KY)</v>
      </c>
      <c r="C147" s="56" t="s">
        <v>3570</v>
      </c>
      <c r="D147" s="56" t="s">
        <v>3570</v>
      </c>
      <c r="E147" s="131" t="s">
        <v>3404</v>
      </c>
      <c r="F147" s="56">
        <v>0.5</v>
      </c>
      <c r="G147" s="86">
        <v>0.5</v>
      </c>
      <c r="H147" s="125">
        <f t="shared" ref="H147:H149" si="7">AVERAGE(F147,F147,G147)</f>
        <v>0.5</v>
      </c>
      <c r="I147" s="86" t="s">
        <v>34</v>
      </c>
      <c r="J147" s="130" t="s">
        <v>34</v>
      </c>
      <c r="K147" s="86" t="s">
        <v>34</v>
      </c>
      <c r="L147" s="113" t="s">
        <v>34</v>
      </c>
      <c r="M147" s="116" t="s">
        <v>34</v>
      </c>
      <c r="N147" s="86" t="s">
        <v>3585</v>
      </c>
      <c r="O147" s="86" t="s">
        <v>34</v>
      </c>
      <c r="P147" s="86" t="s">
        <v>34</v>
      </c>
      <c r="Q147" s="118" t="s">
        <v>34</v>
      </c>
      <c r="R147" s="46" t="s">
        <v>3586</v>
      </c>
      <c r="S147" s="117" t="s">
        <v>3415</v>
      </c>
      <c r="T147" s="126" t="s">
        <v>34</v>
      </c>
      <c r="U147" s="126" t="s">
        <v>34</v>
      </c>
      <c r="V147" s="120" t="s">
        <v>34</v>
      </c>
      <c r="W147" s="56">
        <v>0.16</v>
      </c>
      <c r="X147" s="56">
        <v>0.16</v>
      </c>
      <c r="Y147" s="121">
        <v>0.16</v>
      </c>
      <c r="Z147" s="46" t="s">
        <v>3587</v>
      </c>
      <c r="AA147" s="56" t="s">
        <v>34</v>
      </c>
      <c r="AB147" s="58" t="str">
        <f t="array" ref="AB147">INDEX(publications!$A$1:$A$319, MATCH($B147, publications!$B$1:$B$319, 0))</f>
        <v>Melanie</v>
      </c>
      <c r="AC147" s="6" t="s">
        <v>34</v>
      </c>
    </row>
    <row r="148" spans="1:29" ht="13">
      <c r="A148" s="5" t="s">
        <v>3130</v>
      </c>
      <c r="B148" s="91" t="str">
        <f>VLOOKUP($A148,datasets!$A:$B,2,0)</f>
        <v>Risbøl et al. 2015, Journal of Cultural Heritage (7T8X95KY)</v>
      </c>
      <c r="C148" s="56" t="s">
        <v>3570</v>
      </c>
      <c r="D148" s="56" t="s">
        <v>3570</v>
      </c>
      <c r="E148" s="131" t="s">
        <v>3404</v>
      </c>
      <c r="F148" s="56">
        <v>0.5</v>
      </c>
      <c r="G148" s="86">
        <v>0.5</v>
      </c>
      <c r="H148" s="125">
        <f t="shared" si="7"/>
        <v>0.5</v>
      </c>
      <c r="I148" s="86" t="s">
        <v>34</v>
      </c>
      <c r="J148" s="130" t="s">
        <v>34</v>
      </c>
      <c r="K148" s="86" t="s">
        <v>34</v>
      </c>
      <c r="L148" s="113" t="s">
        <v>34</v>
      </c>
      <c r="M148" s="116" t="s">
        <v>34</v>
      </c>
      <c r="N148" s="86" t="s">
        <v>3585</v>
      </c>
      <c r="O148" s="86" t="s">
        <v>34</v>
      </c>
      <c r="P148" s="86" t="s">
        <v>34</v>
      </c>
      <c r="Q148" s="118" t="s">
        <v>34</v>
      </c>
      <c r="R148" s="46" t="s">
        <v>3586</v>
      </c>
      <c r="S148" s="117" t="s">
        <v>3415</v>
      </c>
      <c r="T148" s="126" t="s">
        <v>34</v>
      </c>
      <c r="U148" s="126" t="s">
        <v>34</v>
      </c>
      <c r="V148" s="120" t="s">
        <v>34</v>
      </c>
      <c r="W148" s="56">
        <v>0.19</v>
      </c>
      <c r="X148" s="56">
        <v>0.19</v>
      </c>
      <c r="Y148" s="121">
        <v>0.19</v>
      </c>
      <c r="Z148" s="46" t="s">
        <v>3587</v>
      </c>
      <c r="AA148" s="56" t="s">
        <v>34</v>
      </c>
      <c r="AB148" s="58" t="str">
        <f t="array" ref="AB148">INDEX(publications!$A$1:$A$319, MATCH($B148, publications!$B$1:$B$319, 0))</f>
        <v>Melanie</v>
      </c>
      <c r="AC148" s="6" t="s">
        <v>34</v>
      </c>
    </row>
    <row r="149" spans="1:29" ht="13">
      <c r="A149" s="5" t="s">
        <v>3131</v>
      </c>
      <c r="B149" s="91" t="str">
        <f>VLOOKUP($A149,datasets!$A:$B,2,0)</f>
        <v>Risbøl et al. 2015, Journal of Cultural Heritage (7T8X95KY)</v>
      </c>
      <c r="C149" s="56" t="s">
        <v>3570</v>
      </c>
      <c r="D149" s="56" t="s">
        <v>3570</v>
      </c>
      <c r="E149" s="131" t="s">
        <v>3404</v>
      </c>
      <c r="F149" s="56">
        <v>0.5</v>
      </c>
      <c r="G149" s="86">
        <v>0.5</v>
      </c>
      <c r="H149" s="125">
        <f t="shared" si="7"/>
        <v>0.5</v>
      </c>
      <c r="I149" s="86" t="s">
        <v>34</v>
      </c>
      <c r="J149" s="130" t="s">
        <v>34</v>
      </c>
      <c r="K149" s="86" t="s">
        <v>34</v>
      </c>
      <c r="L149" s="113" t="s">
        <v>34</v>
      </c>
      <c r="M149" s="116" t="s">
        <v>34</v>
      </c>
      <c r="N149" s="86" t="s">
        <v>3585</v>
      </c>
      <c r="O149" s="86" t="s">
        <v>34</v>
      </c>
      <c r="P149" s="86" t="s">
        <v>34</v>
      </c>
      <c r="Q149" s="118" t="s">
        <v>34</v>
      </c>
      <c r="R149" s="46" t="s">
        <v>3586</v>
      </c>
      <c r="S149" s="117" t="s">
        <v>3415</v>
      </c>
      <c r="T149" s="126" t="s">
        <v>34</v>
      </c>
      <c r="U149" s="126" t="s">
        <v>34</v>
      </c>
      <c r="V149" s="120" t="s">
        <v>34</v>
      </c>
      <c r="W149" s="56">
        <v>0.1</v>
      </c>
      <c r="X149" s="56">
        <v>0.1</v>
      </c>
      <c r="Y149" s="121">
        <v>0.1</v>
      </c>
      <c r="Z149" s="46" t="s">
        <v>3587</v>
      </c>
      <c r="AA149" s="56" t="s">
        <v>34</v>
      </c>
      <c r="AB149" s="58" t="str">
        <f t="array" ref="AB149">INDEX(publications!$A$1:$A$319, MATCH($B149, publications!$B$1:$B$319, 0))</f>
        <v>Melanie</v>
      </c>
      <c r="AC149" s="6" t="s">
        <v>34</v>
      </c>
    </row>
    <row r="150" spans="1:29" ht="13">
      <c r="A150" s="5" t="s">
        <v>3299</v>
      </c>
      <c r="B150" s="91" t="str">
        <f>VLOOKUP($A150,datasets!$A:$B,2,0)</f>
        <v>Turek et al. 2018, Proceedings of the 4th International Conference on Geographical Information Systems Theory, Applications and Management (UKWG7DZS)</v>
      </c>
      <c r="C150" s="56" t="s">
        <v>3411</v>
      </c>
      <c r="D150" s="56" t="s">
        <v>3570</v>
      </c>
      <c r="E150" s="131" t="s">
        <v>3404</v>
      </c>
      <c r="F150" s="86" t="s">
        <v>34</v>
      </c>
      <c r="G150" s="113" t="s">
        <v>34</v>
      </c>
      <c r="H150" s="125" t="s">
        <v>34</v>
      </c>
      <c r="I150" s="113" t="s">
        <v>34</v>
      </c>
      <c r="J150" s="130" t="s">
        <v>34</v>
      </c>
      <c r="K150" s="86" t="s">
        <v>34</v>
      </c>
      <c r="L150" s="113" t="s">
        <v>34</v>
      </c>
      <c r="M150" s="116" t="s">
        <v>34</v>
      </c>
      <c r="N150" s="86" t="s">
        <v>34</v>
      </c>
      <c r="O150" s="86" t="s">
        <v>34</v>
      </c>
      <c r="P150" s="86" t="s">
        <v>34</v>
      </c>
      <c r="Q150" s="117" t="s">
        <v>34</v>
      </c>
      <c r="R150" s="86" t="s">
        <v>34</v>
      </c>
      <c r="S150" s="117" t="s">
        <v>34</v>
      </c>
      <c r="T150" s="126" t="s">
        <v>34</v>
      </c>
      <c r="U150" s="126" t="s">
        <v>34</v>
      </c>
      <c r="V150" s="127" t="s">
        <v>34</v>
      </c>
      <c r="W150" s="86" t="s">
        <v>34</v>
      </c>
      <c r="X150" s="56" t="s">
        <v>34</v>
      </c>
      <c r="Y150" s="128" t="s">
        <v>34</v>
      </c>
      <c r="Z150" s="86" t="s">
        <v>34</v>
      </c>
      <c r="AA150" s="86" t="s">
        <v>34</v>
      </c>
      <c r="AB150" s="58" t="str">
        <f t="array" ref="AB150">INDEX(publications!$A$1:$A$319, MATCH($B150, publications!$B$1:$B$319, 0))</f>
        <v>Melanie</v>
      </c>
      <c r="AC150" s="6" t="s">
        <v>34</v>
      </c>
    </row>
    <row r="151" spans="1:29" ht="13">
      <c r="A151" s="5" t="s">
        <v>3303</v>
      </c>
      <c r="B151" s="91" t="str">
        <f>VLOOKUP($A151,datasets!$A:$B,2,0)</f>
        <v>Turek et al. 2018, Proceedings of the 4th International Conference on Geographical Information Systems Theory, Applications and Management (UKWG7DZS)</v>
      </c>
      <c r="C151" s="56" t="s">
        <v>3411</v>
      </c>
      <c r="D151" s="56" t="s">
        <v>3570</v>
      </c>
      <c r="E151" s="131" t="s">
        <v>3404</v>
      </c>
      <c r="F151" s="86" t="s">
        <v>34</v>
      </c>
      <c r="G151" s="113" t="s">
        <v>34</v>
      </c>
      <c r="H151" s="125" t="s">
        <v>34</v>
      </c>
      <c r="I151" s="113" t="s">
        <v>34</v>
      </c>
      <c r="J151" s="130" t="s">
        <v>34</v>
      </c>
      <c r="K151" s="86" t="s">
        <v>34</v>
      </c>
      <c r="L151" s="113" t="s">
        <v>34</v>
      </c>
      <c r="M151" s="116" t="s">
        <v>34</v>
      </c>
      <c r="N151" s="86" t="s">
        <v>34</v>
      </c>
      <c r="O151" s="86" t="s">
        <v>34</v>
      </c>
      <c r="P151" s="86" t="s">
        <v>34</v>
      </c>
      <c r="Q151" s="117" t="s">
        <v>34</v>
      </c>
      <c r="R151" s="86" t="s">
        <v>34</v>
      </c>
      <c r="S151" s="117" t="s">
        <v>34</v>
      </c>
      <c r="T151" s="126" t="s">
        <v>34</v>
      </c>
      <c r="U151" s="126" t="s">
        <v>34</v>
      </c>
      <c r="V151" s="127" t="s">
        <v>34</v>
      </c>
      <c r="W151" s="86" t="s">
        <v>34</v>
      </c>
      <c r="X151" s="56" t="s">
        <v>34</v>
      </c>
      <c r="Y151" s="128" t="s">
        <v>34</v>
      </c>
      <c r="Z151" s="86" t="s">
        <v>34</v>
      </c>
      <c r="AA151" s="86" t="s">
        <v>34</v>
      </c>
      <c r="AB151" s="58" t="str">
        <f t="array" ref="AB151">INDEX(publications!$A$1:$A$319, MATCH($B151, publications!$B$1:$B$319, 0))</f>
        <v>Melanie</v>
      </c>
      <c r="AC151" s="6" t="s">
        <v>34</v>
      </c>
    </row>
    <row r="152" spans="1:29" ht="13">
      <c r="A152" s="5" t="s">
        <v>3304</v>
      </c>
      <c r="B152" s="91" t="str">
        <f>VLOOKUP($A152,datasets!$A:$B,2,0)</f>
        <v>Turek et al. 2018, Proceedings of the 4th International Conference on Geographical Information Systems Theory, Applications and Management (UKWG7DZS)</v>
      </c>
      <c r="C152" s="56" t="s">
        <v>3411</v>
      </c>
      <c r="D152" s="56" t="s">
        <v>3570</v>
      </c>
      <c r="E152" s="131" t="s">
        <v>3404</v>
      </c>
      <c r="F152" s="86" t="s">
        <v>34</v>
      </c>
      <c r="G152" s="113" t="s">
        <v>34</v>
      </c>
      <c r="H152" s="125" t="s">
        <v>34</v>
      </c>
      <c r="I152" s="113" t="s">
        <v>34</v>
      </c>
      <c r="J152" s="130" t="s">
        <v>34</v>
      </c>
      <c r="K152" s="86" t="s">
        <v>34</v>
      </c>
      <c r="L152" s="113" t="s">
        <v>34</v>
      </c>
      <c r="M152" s="116" t="s">
        <v>34</v>
      </c>
      <c r="N152" s="86" t="s">
        <v>34</v>
      </c>
      <c r="O152" s="86" t="s">
        <v>34</v>
      </c>
      <c r="P152" s="86" t="s">
        <v>34</v>
      </c>
      <c r="Q152" s="117" t="s">
        <v>34</v>
      </c>
      <c r="R152" s="86" t="s">
        <v>34</v>
      </c>
      <c r="S152" s="117" t="s">
        <v>34</v>
      </c>
      <c r="T152" s="126" t="s">
        <v>34</v>
      </c>
      <c r="U152" s="126" t="s">
        <v>34</v>
      </c>
      <c r="V152" s="127" t="s">
        <v>34</v>
      </c>
      <c r="W152" s="86" t="s">
        <v>34</v>
      </c>
      <c r="X152" s="56" t="s">
        <v>34</v>
      </c>
      <c r="Y152" s="128" t="s">
        <v>34</v>
      </c>
      <c r="Z152" s="86" t="s">
        <v>34</v>
      </c>
      <c r="AA152" s="86" t="s">
        <v>34</v>
      </c>
      <c r="AB152" s="58" t="str">
        <f t="array" ref="AB152">INDEX(publications!$A$1:$A$319, MATCH($B152, publications!$B$1:$B$319, 0))</f>
        <v>Melanie</v>
      </c>
      <c r="AC152" s="6" t="s">
        <v>34</v>
      </c>
    </row>
    <row r="153" spans="1:29" ht="13">
      <c r="A153" s="5" t="s">
        <v>3305</v>
      </c>
      <c r="B153" s="91" t="str">
        <f>VLOOKUP($A153,datasets!$A:$B,2,0)</f>
        <v>Turek et al. 2018, Proceedings of the 4th International Conference on Geographical Information Systems Theory, Applications and Management (UKWG7DZS)</v>
      </c>
      <c r="C153" s="56" t="s">
        <v>3411</v>
      </c>
      <c r="D153" s="56" t="s">
        <v>3570</v>
      </c>
      <c r="E153" s="131" t="s">
        <v>3404</v>
      </c>
      <c r="F153" s="86" t="s">
        <v>34</v>
      </c>
      <c r="G153" s="113" t="s">
        <v>34</v>
      </c>
      <c r="H153" s="125" t="s">
        <v>34</v>
      </c>
      <c r="I153" s="113" t="s">
        <v>34</v>
      </c>
      <c r="J153" s="130" t="s">
        <v>34</v>
      </c>
      <c r="K153" s="86" t="s">
        <v>34</v>
      </c>
      <c r="L153" s="113" t="s">
        <v>34</v>
      </c>
      <c r="M153" s="116" t="s">
        <v>34</v>
      </c>
      <c r="N153" s="86" t="s">
        <v>34</v>
      </c>
      <c r="O153" s="86" t="s">
        <v>34</v>
      </c>
      <c r="P153" s="86" t="s">
        <v>34</v>
      </c>
      <c r="Q153" s="117" t="s">
        <v>34</v>
      </c>
      <c r="R153" s="86" t="s">
        <v>34</v>
      </c>
      <c r="S153" s="117" t="s">
        <v>34</v>
      </c>
      <c r="T153" s="126" t="s">
        <v>34</v>
      </c>
      <c r="U153" s="126" t="s">
        <v>34</v>
      </c>
      <c r="V153" s="127" t="s">
        <v>34</v>
      </c>
      <c r="W153" s="86" t="s">
        <v>34</v>
      </c>
      <c r="X153" s="56" t="s">
        <v>34</v>
      </c>
      <c r="Y153" s="128" t="s">
        <v>34</v>
      </c>
      <c r="Z153" s="86" t="s">
        <v>34</v>
      </c>
      <c r="AA153" s="86" t="s">
        <v>34</v>
      </c>
      <c r="AB153" s="58" t="str">
        <f t="array" ref="AB153">INDEX(publications!$A$1:$A$319, MATCH($B153, publications!$B$1:$B$319, 0))</f>
        <v>Melanie</v>
      </c>
      <c r="AC153" s="6" t="s">
        <v>34</v>
      </c>
    </row>
    <row r="154" spans="1:29" ht="13">
      <c r="A154" s="5" t="s">
        <v>3363</v>
      </c>
      <c r="B154" s="91" t="str">
        <f>VLOOKUP($A154,datasets!$A:$B,2,0)</f>
        <v>Véga and St-Onge 2008, Remote Sensing of Environment (7PV3VJZP)</v>
      </c>
      <c r="C154" s="56" t="s">
        <v>3570</v>
      </c>
      <c r="D154" s="56" t="s">
        <v>3570</v>
      </c>
      <c r="E154" s="131" t="s">
        <v>3404</v>
      </c>
      <c r="F154" s="86" t="s">
        <v>34</v>
      </c>
      <c r="G154" s="113" t="s">
        <v>34</v>
      </c>
      <c r="H154" s="125" t="s">
        <v>34</v>
      </c>
      <c r="I154" s="86" t="s">
        <v>34</v>
      </c>
      <c r="J154" s="130" t="s">
        <v>34</v>
      </c>
      <c r="K154" s="86" t="s">
        <v>34</v>
      </c>
      <c r="L154" s="113" t="s">
        <v>34</v>
      </c>
      <c r="M154" s="116" t="s">
        <v>34</v>
      </c>
      <c r="N154" s="86">
        <v>30</v>
      </c>
      <c r="O154" s="86" t="s">
        <v>34</v>
      </c>
      <c r="P154" s="86" t="s">
        <v>34</v>
      </c>
      <c r="Q154" s="118" t="s">
        <v>34</v>
      </c>
      <c r="R154" s="46" t="s">
        <v>3588</v>
      </c>
      <c r="S154" s="117" t="s">
        <v>3396</v>
      </c>
      <c r="T154" s="126" t="s">
        <v>34</v>
      </c>
      <c r="U154" s="126" t="s">
        <v>34</v>
      </c>
      <c r="V154" s="120" t="s">
        <v>34</v>
      </c>
      <c r="W154" s="56" t="s">
        <v>34</v>
      </c>
      <c r="X154" s="56">
        <v>7.0000000000000007E-2</v>
      </c>
      <c r="Y154" s="121">
        <v>7.0000000000000007E-2</v>
      </c>
      <c r="Z154" s="46" t="s">
        <v>3589</v>
      </c>
      <c r="AA154" s="56" t="s">
        <v>34</v>
      </c>
      <c r="AB154" s="58" t="str">
        <f t="array" ref="AB154">INDEX(publications!$A$1:$A$319, MATCH($B154, publications!$B$1:$B$319, 0))</f>
        <v>Anette</v>
      </c>
      <c r="AC154" s="6" t="s">
        <v>34</v>
      </c>
    </row>
    <row r="155" spans="1:29" ht="13">
      <c r="A155" s="5" t="s">
        <v>3365</v>
      </c>
      <c r="B155" s="91" t="str">
        <f>VLOOKUP($A155,datasets!$A:$B,2,0)</f>
        <v>Véga and St-Onge 2008, Remote Sensing of Environment (7PV3VJZP)</v>
      </c>
      <c r="C155" s="56" t="s">
        <v>3570</v>
      </c>
      <c r="D155" s="56" t="s">
        <v>3570</v>
      </c>
      <c r="E155" s="131" t="s">
        <v>3404</v>
      </c>
      <c r="F155" s="86" t="s">
        <v>34</v>
      </c>
      <c r="G155" s="113" t="s">
        <v>34</v>
      </c>
      <c r="H155" s="125" t="s">
        <v>34</v>
      </c>
      <c r="I155" s="86" t="s">
        <v>34</v>
      </c>
      <c r="J155" s="130" t="s">
        <v>34</v>
      </c>
      <c r="K155" s="86" t="s">
        <v>34</v>
      </c>
      <c r="L155" s="113" t="s">
        <v>34</v>
      </c>
      <c r="M155" s="116" t="s">
        <v>34</v>
      </c>
      <c r="N155" s="86">
        <v>30</v>
      </c>
      <c r="O155" s="86" t="s">
        <v>34</v>
      </c>
      <c r="P155" s="86" t="s">
        <v>34</v>
      </c>
      <c r="Q155" s="118" t="s">
        <v>34</v>
      </c>
      <c r="R155" s="46" t="s">
        <v>3588</v>
      </c>
      <c r="S155" s="117" t="s">
        <v>3396</v>
      </c>
      <c r="T155" s="126" t="s">
        <v>34</v>
      </c>
      <c r="U155" s="126" t="s">
        <v>34</v>
      </c>
      <c r="V155" s="120" t="s">
        <v>34</v>
      </c>
      <c r="W155" s="56" t="s">
        <v>34</v>
      </c>
      <c r="X155" s="56">
        <v>0.35</v>
      </c>
      <c r="Y155" s="121">
        <v>0.35</v>
      </c>
      <c r="Z155" s="46" t="s">
        <v>3589</v>
      </c>
      <c r="AA155" s="56" t="s">
        <v>34</v>
      </c>
      <c r="AB155" s="58" t="str">
        <f t="array" ref="AB155">INDEX(publications!$A$1:$A$319, MATCH($B155, publications!$B$1:$B$319, 0))</f>
        <v>Anette</v>
      </c>
      <c r="AC155" s="6" t="s">
        <v>34</v>
      </c>
    </row>
    <row r="156" spans="1:29" ht="13">
      <c r="A156" s="5" t="s">
        <v>3366</v>
      </c>
      <c r="B156" s="91" t="str">
        <f>VLOOKUP($A156,datasets!$A:$B,2,0)</f>
        <v>Véga and St-Onge 2008, Remote Sensing of Environment (7PV3VJZP)</v>
      </c>
      <c r="C156" s="56" t="s">
        <v>3570</v>
      </c>
      <c r="D156" s="56" t="s">
        <v>3570</v>
      </c>
      <c r="E156" s="131" t="s">
        <v>3404</v>
      </c>
      <c r="F156" s="86" t="s">
        <v>34</v>
      </c>
      <c r="G156" s="113" t="s">
        <v>34</v>
      </c>
      <c r="H156" s="125" t="s">
        <v>34</v>
      </c>
      <c r="I156" s="86" t="s">
        <v>34</v>
      </c>
      <c r="J156" s="130" t="s">
        <v>34</v>
      </c>
      <c r="K156" s="86" t="s">
        <v>34</v>
      </c>
      <c r="L156" s="113" t="s">
        <v>34</v>
      </c>
      <c r="M156" s="116" t="s">
        <v>34</v>
      </c>
      <c r="N156" s="86">
        <v>30</v>
      </c>
      <c r="O156" s="86" t="s">
        <v>34</v>
      </c>
      <c r="P156" s="86" t="s">
        <v>34</v>
      </c>
      <c r="Q156" s="118" t="s">
        <v>34</v>
      </c>
      <c r="R156" s="46" t="s">
        <v>3588</v>
      </c>
      <c r="S156" s="117" t="s">
        <v>3396</v>
      </c>
      <c r="T156" s="126" t="s">
        <v>34</v>
      </c>
      <c r="U156" s="126" t="s">
        <v>34</v>
      </c>
      <c r="V156" s="120" t="s">
        <v>34</v>
      </c>
      <c r="W156" s="56" t="s">
        <v>34</v>
      </c>
      <c r="X156" s="56">
        <v>0.04</v>
      </c>
      <c r="Y156" s="121" t="s">
        <v>34</v>
      </c>
      <c r="Z156" s="46" t="s">
        <v>3589</v>
      </c>
      <c r="AA156" s="56" t="s">
        <v>34</v>
      </c>
      <c r="AB156" s="58" t="str">
        <f t="array" ref="AB156">INDEX(publications!$A$1:$A$319, MATCH($B156, publications!$B$1:$B$319, 0))</f>
        <v>Anette</v>
      </c>
      <c r="AC156" s="6" t="s">
        <v>34</v>
      </c>
    </row>
    <row r="157" spans="1:29" ht="13">
      <c r="A157" s="5" t="s">
        <v>3367</v>
      </c>
      <c r="B157" s="91" t="str">
        <f>VLOOKUP($A157,datasets!$A:$B,2,0)</f>
        <v>Véga and St-Onge 2008, Remote Sensing of Environment (7PV3VJZP)</v>
      </c>
      <c r="C157" s="56" t="s">
        <v>3570</v>
      </c>
      <c r="D157" s="56" t="s">
        <v>3570</v>
      </c>
      <c r="E157" s="131" t="s">
        <v>3404</v>
      </c>
      <c r="F157" s="86" t="s">
        <v>34</v>
      </c>
      <c r="G157" s="113" t="s">
        <v>34</v>
      </c>
      <c r="H157" s="125" t="s">
        <v>34</v>
      </c>
      <c r="I157" s="86" t="s">
        <v>34</v>
      </c>
      <c r="J157" s="130" t="s">
        <v>34</v>
      </c>
      <c r="K157" s="86" t="s">
        <v>34</v>
      </c>
      <c r="L157" s="113" t="s">
        <v>34</v>
      </c>
      <c r="M157" s="116" t="s">
        <v>34</v>
      </c>
      <c r="N157" s="86">
        <v>30</v>
      </c>
      <c r="O157" s="86" t="s">
        <v>34</v>
      </c>
      <c r="P157" s="86" t="s">
        <v>34</v>
      </c>
      <c r="Q157" s="118" t="s">
        <v>34</v>
      </c>
      <c r="R157" s="46" t="s">
        <v>3588</v>
      </c>
      <c r="S157" s="117" t="s">
        <v>3396</v>
      </c>
      <c r="T157" s="126" t="s">
        <v>34</v>
      </c>
      <c r="U157" s="126" t="s">
        <v>34</v>
      </c>
      <c r="V157" s="120" t="s">
        <v>34</v>
      </c>
      <c r="W157" s="56" t="s">
        <v>34</v>
      </c>
      <c r="X157" s="56">
        <v>0.03</v>
      </c>
      <c r="Y157" s="121" t="s">
        <v>34</v>
      </c>
      <c r="Z157" s="46" t="s">
        <v>3589</v>
      </c>
      <c r="AA157" s="56" t="s">
        <v>34</v>
      </c>
      <c r="AB157" s="58" t="str">
        <f t="array" ref="AB157">INDEX(publications!$A$1:$A$319, MATCH($B157, publications!$B$1:$B$319, 0))</f>
        <v>Anette</v>
      </c>
      <c r="AC157" s="6" t="s">
        <v>34</v>
      </c>
    </row>
    <row r="158" spans="1:29" ht="13">
      <c r="A158" s="5" t="s">
        <v>3160</v>
      </c>
      <c r="B158" s="91" t="str">
        <f>VLOOKUP($A158,datasets!$A:$B,2,0)</f>
        <v>Belart et al. 2019, Journal of Glaciology (G7RKHNSY)</v>
      </c>
      <c r="C158" s="56" t="s">
        <v>3574</v>
      </c>
      <c r="D158" s="56" t="s">
        <v>3574</v>
      </c>
      <c r="E158" s="131" t="s">
        <v>3404</v>
      </c>
      <c r="F158" s="86" t="s">
        <v>34</v>
      </c>
      <c r="G158" s="113" t="s">
        <v>34</v>
      </c>
      <c r="H158" s="125" t="s">
        <v>34</v>
      </c>
      <c r="I158" s="138" t="s">
        <v>3590</v>
      </c>
      <c r="J158" s="130">
        <v>16</v>
      </c>
      <c r="K158" s="86" t="s">
        <v>34</v>
      </c>
      <c r="L158" s="113" t="s">
        <v>34</v>
      </c>
      <c r="M158" s="116" t="s">
        <v>34</v>
      </c>
      <c r="N158" s="86" t="s">
        <v>34</v>
      </c>
      <c r="O158" s="86" t="s">
        <v>34</v>
      </c>
      <c r="P158" s="86" t="s">
        <v>34</v>
      </c>
      <c r="Q158" s="117" t="s">
        <v>34</v>
      </c>
      <c r="R158" s="86" t="s">
        <v>34</v>
      </c>
      <c r="S158" s="117" t="s">
        <v>34</v>
      </c>
      <c r="T158" s="126" t="s">
        <v>34</v>
      </c>
      <c r="U158" s="126" t="s">
        <v>34</v>
      </c>
      <c r="V158" s="127" t="s">
        <v>34</v>
      </c>
      <c r="W158" s="86" t="s">
        <v>34</v>
      </c>
      <c r="X158" s="56" t="s">
        <v>34</v>
      </c>
      <c r="Y158" s="128" t="s">
        <v>34</v>
      </c>
      <c r="Z158" s="86" t="s">
        <v>34</v>
      </c>
      <c r="AA158" s="86" t="s">
        <v>34</v>
      </c>
      <c r="AB158" s="122" t="str">
        <f t="array" ref="AB158">INDEX(publications!$A$1:$A$319, MATCH($B158, publications!$B$1:$B$319, 0))</f>
        <v>Livia</v>
      </c>
      <c r="AC158" s="6" t="s">
        <v>34</v>
      </c>
    </row>
    <row r="159" spans="1:29" ht="13">
      <c r="A159" s="5" t="s">
        <v>3164</v>
      </c>
      <c r="B159" s="91" t="str">
        <f>VLOOKUP($A159,datasets!$A:$B,2,0)</f>
        <v>Belart et al. 2019, Journal of Glaciology (G7RKHNSY)</v>
      </c>
      <c r="C159" s="56" t="s">
        <v>3574</v>
      </c>
      <c r="D159" s="56" t="s">
        <v>3574</v>
      </c>
      <c r="E159" s="131" t="s">
        <v>3404</v>
      </c>
      <c r="F159" s="86" t="s">
        <v>34</v>
      </c>
      <c r="G159" s="113" t="s">
        <v>34</v>
      </c>
      <c r="H159" s="125" t="s">
        <v>34</v>
      </c>
      <c r="I159" s="138" t="s">
        <v>3591</v>
      </c>
      <c r="J159" s="130">
        <v>65</v>
      </c>
      <c r="K159" s="86" t="s">
        <v>34</v>
      </c>
      <c r="L159" s="113" t="s">
        <v>34</v>
      </c>
      <c r="M159" s="116" t="s">
        <v>34</v>
      </c>
      <c r="N159" s="86" t="s">
        <v>34</v>
      </c>
      <c r="O159" s="86" t="s">
        <v>34</v>
      </c>
      <c r="P159" s="86" t="s">
        <v>34</v>
      </c>
      <c r="Q159" s="117" t="s">
        <v>34</v>
      </c>
      <c r="R159" s="86" t="s">
        <v>34</v>
      </c>
      <c r="S159" s="117" t="s">
        <v>34</v>
      </c>
      <c r="T159" s="126" t="s">
        <v>34</v>
      </c>
      <c r="U159" s="126" t="s">
        <v>34</v>
      </c>
      <c r="V159" s="127" t="s">
        <v>34</v>
      </c>
      <c r="W159" s="86" t="s">
        <v>34</v>
      </c>
      <c r="X159" s="56" t="s">
        <v>34</v>
      </c>
      <c r="Y159" s="128" t="s">
        <v>34</v>
      </c>
      <c r="Z159" s="86" t="s">
        <v>34</v>
      </c>
      <c r="AA159" s="86" t="s">
        <v>34</v>
      </c>
      <c r="AB159" s="122" t="str">
        <f t="array" ref="AB159">INDEX(publications!$A$1:$A$319, MATCH($B159, publications!$B$1:$B$319, 0))</f>
        <v>Livia</v>
      </c>
      <c r="AC159" s="6" t="s">
        <v>34</v>
      </c>
    </row>
    <row r="160" spans="1:29" ht="13">
      <c r="A160" s="5" t="s">
        <v>3165</v>
      </c>
      <c r="B160" s="91" t="str">
        <f>VLOOKUP($A160,datasets!$A:$B,2,0)</f>
        <v>Belart et al. 2019, Journal of Glaciology (G7RKHNSY)</v>
      </c>
      <c r="C160" s="56" t="s">
        <v>3574</v>
      </c>
      <c r="D160" s="56" t="s">
        <v>3574</v>
      </c>
      <c r="E160" s="131" t="s">
        <v>3404</v>
      </c>
      <c r="F160" s="86" t="s">
        <v>34</v>
      </c>
      <c r="G160" s="113" t="s">
        <v>34</v>
      </c>
      <c r="H160" s="125" t="s">
        <v>34</v>
      </c>
      <c r="I160" s="138" t="s">
        <v>3591</v>
      </c>
      <c r="J160" s="130">
        <v>65</v>
      </c>
      <c r="K160" s="86" t="s">
        <v>34</v>
      </c>
      <c r="L160" s="113" t="s">
        <v>34</v>
      </c>
      <c r="M160" s="116" t="s">
        <v>34</v>
      </c>
      <c r="N160" s="86" t="s">
        <v>34</v>
      </c>
      <c r="O160" s="86" t="s">
        <v>34</v>
      </c>
      <c r="P160" s="86" t="s">
        <v>34</v>
      </c>
      <c r="Q160" s="117" t="s">
        <v>34</v>
      </c>
      <c r="R160" s="86" t="s">
        <v>34</v>
      </c>
      <c r="S160" s="117" t="s">
        <v>34</v>
      </c>
      <c r="T160" s="126" t="s">
        <v>34</v>
      </c>
      <c r="U160" s="126" t="s">
        <v>34</v>
      </c>
      <c r="V160" s="127" t="s">
        <v>34</v>
      </c>
      <c r="W160" s="86" t="s">
        <v>34</v>
      </c>
      <c r="X160" s="56" t="s">
        <v>34</v>
      </c>
      <c r="Y160" s="128" t="s">
        <v>34</v>
      </c>
      <c r="Z160" s="86" t="s">
        <v>34</v>
      </c>
      <c r="AA160" s="86" t="s">
        <v>34</v>
      </c>
      <c r="AB160" s="122" t="str">
        <f t="array" ref="AB160">INDEX(publications!$A$1:$A$319, MATCH($B160, publications!$B$1:$B$319, 0))</f>
        <v>Livia</v>
      </c>
      <c r="AC160" s="6" t="s">
        <v>34</v>
      </c>
    </row>
    <row r="161" spans="1:29" ht="13">
      <c r="A161" s="5" t="s">
        <v>3166</v>
      </c>
      <c r="B161" s="91" t="str">
        <f>VLOOKUP($A161,datasets!$A:$B,2,0)</f>
        <v>Belart et al. 2019, Journal of Glaciology (G7RKHNSY)</v>
      </c>
      <c r="C161" s="56" t="s">
        <v>3574</v>
      </c>
      <c r="D161" s="56" t="s">
        <v>3574</v>
      </c>
      <c r="E161" s="131" t="s">
        <v>3404</v>
      </c>
      <c r="F161" s="86" t="s">
        <v>34</v>
      </c>
      <c r="G161" s="113" t="s">
        <v>34</v>
      </c>
      <c r="H161" s="125" t="s">
        <v>34</v>
      </c>
      <c r="I161" s="138" t="s">
        <v>3591</v>
      </c>
      <c r="J161" s="130">
        <v>65</v>
      </c>
      <c r="K161" s="86" t="s">
        <v>34</v>
      </c>
      <c r="L161" s="113" t="s">
        <v>34</v>
      </c>
      <c r="M161" s="116" t="s">
        <v>34</v>
      </c>
      <c r="N161" s="86" t="s">
        <v>34</v>
      </c>
      <c r="O161" s="86" t="s">
        <v>34</v>
      </c>
      <c r="P161" s="86" t="s">
        <v>34</v>
      </c>
      <c r="Q161" s="117" t="s">
        <v>34</v>
      </c>
      <c r="R161" s="86" t="s">
        <v>34</v>
      </c>
      <c r="S161" s="117" t="s">
        <v>34</v>
      </c>
      <c r="T161" s="126" t="s">
        <v>34</v>
      </c>
      <c r="U161" s="126" t="s">
        <v>34</v>
      </c>
      <c r="V161" s="127" t="s">
        <v>34</v>
      </c>
      <c r="W161" s="86" t="s">
        <v>34</v>
      </c>
      <c r="X161" s="56" t="s">
        <v>34</v>
      </c>
      <c r="Y161" s="128" t="s">
        <v>34</v>
      </c>
      <c r="Z161" s="86" t="s">
        <v>34</v>
      </c>
      <c r="AA161" s="86" t="s">
        <v>34</v>
      </c>
      <c r="AB161" s="122" t="str">
        <f t="array" ref="AB161">INDEX(publications!$A$1:$A$319, MATCH($B161, publications!$B$1:$B$319, 0))</f>
        <v>Livia</v>
      </c>
      <c r="AC161" s="6" t="s">
        <v>34</v>
      </c>
    </row>
    <row r="162" spans="1:29" ht="13">
      <c r="A162" s="5" t="s">
        <v>3167</v>
      </c>
      <c r="B162" s="91" t="str">
        <f>VLOOKUP($A162,datasets!$A:$B,2,0)</f>
        <v>Belart et al. 2019, Journal of Glaciology (G7RKHNSY)</v>
      </c>
      <c r="C162" s="56" t="s">
        <v>3574</v>
      </c>
      <c r="D162" s="56" t="s">
        <v>3574</v>
      </c>
      <c r="E162" s="131" t="s">
        <v>3404</v>
      </c>
      <c r="F162" s="86" t="s">
        <v>34</v>
      </c>
      <c r="G162" s="113" t="s">
        <v>34</v>
      </c>
      <c r="H162" s="125" t="s">
        <v>34</v>
      </c>
      <c r="I162" s="138" t="s">
        <v>3591</v>
      </c>
      <c r="J162" s="130">
        <v>65</v>
      </c>
      <c r="K162" s="86" t="s">
        <v>34</v>
      </c>
      <c r="L162" s="113" t="s">
        <v>34</v>
      </c>
      <c r="M162" s="116" t="s">
        <v>34</v>
      </c>
      <c r="N162" s="86" t="s">
        <v>34</v>
      </c>
      <c r="O162" s="86" t="s">
        <v>34</v>
      </c>
      <c r="P162" s="86" t="s">
        <v>34</v>
      </c>
      <c r="Q162" s="117" t="s">
        <v>34</v>
      </c>
      <c r="R162" s="86" t="s">
        <v>34</v>
      </c>
      <c r="S162" s="117" t="s">
        <v>34</v>
      </c>
      <c r="T162" s="126" t="s">
        <v>34</v>
      </c>
      <c r="U162" s="126" t="s">
        <v>34</v>
      </c>
      <c r="V162" s="127" t="s">
        <v>34</v>
      </c>
      <c r="W162" s="86" t="s">
        <v>34</v>
      </c>
      <c r="X162" s="56" t="s">
        <v>34</v>
      </c>
      <c r="Y162" s="128" t="s">
        <v>34</v>
      </c>
      <c r="Z162" s="86" t="s">
        <v>34</v>
      </c>
      <c r="AA162" s="86" t="s">
        <v>34</v>
      </c>
      <c r="AB162" s="122" t="str">
        <f t="array" ref="AB162">INDEX(publications!$A$1:$A$319, MATCH($B162, publications!$B$1:$B$319, 0))</f>
        <v>Livia</v>
      </c>
      <c r="AC162" s="6" t="s">
        <v>34</v>
      </c>
    </row>
    <row r="163" spans="1:29" ht="13">
      <c r="A163" s="5" t="s">
        <v>3168</v>
      </c>
      <c r="B163" s="91" t="str">
        <f>VLOOKUP($A163,datasets!$A:$B,2,0)</f>
        <v>Belart et al. 2019, Journal of Glaciology (G7RKHNSY)</v>
      </c>
      <c r="C163" s="56" t="s">
        <v>3574</v>
      </c>
      <c r="D163" s="56" t="s">
        <v>3574</v>
      </c>
      <c r="E163" s="131" t="s">
        <v>3404</v>
      </c>
      <c r="F163" s="86" t="s">
        <v>34</v>
      </c>
      <c r="G163" s="113" t="s">
        <v>34</v>
      </c>
      <c r="H163" s="125" t="s">
        <v>34</v>
      </c>
      <c r="I163" s="138" t="s">
        <v>3591</v>
      </c>
      <c r="J163" s="130">
        <v>65</v>
      </c>
      <c r="K163" s="86" t="s">
        <v>34</v>
      </c>
      <c r="L163" s="113" t="s">
        <v>34</v>
      </c>
      <c r="M163" s="116" t="s">
        <v>34</v>
      </c>
      <c r="N163" s="86" t="s">
        <v>34</v>
      </c>
      <c r="O163" s="86" t="s">
        <v>34</v>
      </c>
      <c r="P163" s="86" t="s">
        <v>34</v>
      </c>
      <c r="Q163" s="117" t="s">
        <v>34</v>
      </c>
      <c r="R163" s="86" t="s">
        <v>34</v>
      </c>
      <c r="S163" s="117" t="s">
        <v>34</v>
      </c>
      <c r="T163" s="126" t="s">
        <v>34</v>
      </c>
      <c r="U163" s="126" t="s">
        <v>34</v>
      </c>
      <c r="V163" s="127" t="s">
        <v>34</v>
      </c>
      <c r="W163" s="86" t="s">
        <v>34</v>
      </c>
      <c r="X163" s="56" t="s">
        <v>34</v>
      </c>
      <c r="Y163" s="128" t="s">
        <v>34</v>
      </c>
      <c r="Z163" s="86" t="s">
        <v>34</v>
      </c>
      <c r="AA163" s="86" t="s">
        <v>34</v>
      </c>
      <c r="AB163" s="122" t="str">
        <f t="array" ref="AB163">INDEX(publications!$A$1:$A$319, MATCH($B163, publications!$B$1:$B$319, 0))</f>
        <v>Livia</v>
      </c>
      <c r="AC163" s="6" t="s">
        <v>34</v>
      </c>
    </row>
    <row r="164" spans="1:29" ht="13">
      <c r="A164" s="5" t="s">
        <v>3169</v>
      </c>
      <c r="B164" s="91" t="str">
        <f>VLOOKUP($A164,datasets!$A:$B,2,0)</f>
        <v>Belart et al. 2019, Journal of Glaciology (G7RKHNSY)</v>
      </c>
      <c r="C164" s="56" t="s">
        <v>3574</v>
      </c>
      <c r="D164" s="56" t="s">
        <v>3574</v>
      </c>
      <c r="E164" s="131" t="s">
        <v>3404</v>
      </c>
      <c r="F164" s="86" t="s">
        <v>34</v>
      </c>
      <c r="G164" s="113" t="s">
        <v>34</v>
      </c>
      <c r="H164" s="125" t="s">
        <v>34</v>
      </c>
      <c r="I164" s="138" t="s">
        <v>3591</v>
      </c>
      <c r="J164" s="130">
        <v>65</v>
      </c>
      <c r="K164" s="86" t="s">
        <v>34</v>
      </c>
      <c r="L164" s="113" t="s">
        <v>34</v>
      </c>
      <c r="M164" s="116" t="s">
        <v>34</v>
      </c>
      <c r="N164" s="86" t="s">
        <v>34</v>
      </c>
      <c r="O164" s="86" t="s">
        <v>34</v>
      </c>
      <c r="P164" s="86" t="s">
        <v>34</v>
      </c>
      <c r="Q164" s="117" t="s">
        <v>34</v>
      </c>
      <c r="R164" s="86" t="s">
        <v>34</v>
      </c>
      <c r="S164" s="117" t="s">
        <v>34</v>
      </c>
      <c r="T164" s="126" t="s">
        <v>34</v>
      </c>
      <c r="U164" s="126" t="s">
        <v>34</v>
      </c>
      <c r="V164" s="127" t="s">
        <v>34</v>
      </c>
      <c r="W164" s="86" t="s">
        <v>34</v>
      </c>
      <c r="X164" s="56" t="s">
        <v>34</v>
      </c>
      <c r="Y164" s="128" t="s">
        <v>34</v>
      </c>
      <c r="Z164" s="86" t="s">
        <v>34</v>
      </c>
      <c r="AA164" s="86" t="s">
        <v>34</v>
      </c>
      <c r="AB164" s="122" t="str">
        <f t="array" ref="AB164">INDEX(publications!$A$1:$A$319, MATCH($B164, publications!$B$1:$B$319, 0))</f>
        <v>Livia</v>
      </c>
      <c r="AC164" s="6" t="s">
        <v>34</v>
      </c>
    </row>
    <row r="165" spans="1:29" ht="13">
      <c r="A165" s="5" t="s">
        <v>3171</v>
      </c>
      <c r="B165" s="91" t="str">
        <f>VLOOKUP($A165,datasets!$A:$B,2,0)</f>
        <v>Belart et al. 2020, Frontiers in Earth Science (2XDGW8V2)</v>
      </c>
      <c r="C165" s="56" t="s">
        <v>3574</v>
      </c>
      <c r="D165" s="56" t="s">
        <v>3574</v>
      </c>
      <c r="E165" s="131" t="s">
        <v>3404</v>
      </c>
      <c r="F165" s="56" t="s">
        <v>34</v>
      </c>
      <c r="G165" s="113" t="s">
        <v>34</v>
      </c>
      <c r="H165" s="125" t="s">
        <v>34</v>
      </c>
      <c r="I165" s="113" t="s">
        <v>3591</v>
      </c>
      <c r="J165" s="130">
        <v>65</v>
      </c>
      <c r="K165" s="86" t="s">
        <v>34</v>
      </c>
      <c r="L165" s="113" t="s">
        <v>34</v>
      </c>
      <c r="M165" s="116" t="s">
        <v>34</v>
      </c>
      <c r="N165" s="86" t="s">
        <v>34</v>
      </c>
      <c r="O165" s="86" t="s">
        <v>34</v>
      </c>
      <c r="P165" s="86" t="s">
        <v>34</v>
      </c>
      <c r="Q165" s="117" t="s">
        <v>34</v>
      </c>
      <c r="R165" s="46" t="s">
        <v>34</v>
      </c>
      <c r="S165" s="117" t="s">
        <v>34</v>
      </c>
      <c r="T165" s="126" t="s">
        <v>34</v>
      </c>
      <c r="U165" s="126" t="s">
        <v>34</v>
      </c>
      <c r="V165" s="127" t="s">
        <v>34</v>
      </c>
      <c r="W165" s="86" t="s">
        <v>34</v>
      </c>
      <c r="X165" s="56" t="s">
        <v>34</v>
      </c>
      <c r="Y165" s="128" t="s">
        <v>34</v>
      </c>
      <c r="Z165" s="86" t="s">
        <v>34</v>
      </c>
      <c r="AA165" s="56" t="s">
        <v>34</v>
      </c>
      <c r="AB165" s="58" t="str">
        <f t="array" ref="AB165">INDEX(publications!$A$1:$A$319, MATCH($B165, publications!$B$1:$B$319, 0))</f>
        <v>Amaury</v>
      </c>
      <c r="AC165" s="6" t="s">
        <v>34</v>
      </c>
    </row>
    <row r="166" spans="1:29" ht="13">
      <c r="A166" s="5" t="s">
        <v>2675</v>
      </c>
      <c r="B166" s="91" t="str">
        <f>VLOOKUP($A166,datasets!$A:$B,2,0)</f>
        <v>Fleischer et al. 2021, The Cryosphere (BRUM54LP)</v>
      </c>
      <c r="C166" s="56" t="s">
        <v>3574</v>
      </c>
      <c r="D166" s="56" t="s">
        <v>3574</v>
      </c>
      <c r="E166" s="131" t="s">
        <v>3404</v>
      </c>
      <c r="F166" s="86" t="s">
        <v>34</v>
      </c>
      <c r="G166" s="113" t="s">
        <v>34</v>
      </c>
      <c r="H166" s="125" t="s">
        <v>34</v>
      </c>
      <c r="I166" s="138" t="s">
        <v>3575</v>
      </c>
      <c r="J166" s="130">
        <v>101</v>
      </c>
      <c r="K166" s="86" t="s">
        <v>34</v>
      </c>
      <c r="L166" s="113" t="s">
        <v>34</v>
      </c>
      <c r="M166" s="116" t="s">
        <v>34</v>
      </c>
      <c r="N166" s="86" t="s">
        <v>34</v>
      </c>
      <c r="O166" s="86" t="s">
        <v>34</v>
      </c>
      <c r="P166" s="86" t="s">
        <v>34</v>
      </c>
      <c r="Q166" s="117" t="s">
        <v>34</v>
      </c>
      <c r="R166" s="86" t="s">
        <v>34</v>
      </c>
      <c r="S166" s="117" t="s">
        <v>34</v>
      </c>
      <c r="T166" s="126" t="s">
        <v>34</v>
      </c>
      <c r="U166" s="126" t="s">
        <v>34</v>
      </c>
      <c r="V166" s="127" t="s">
        <v>34</v>
      </c>
      <c r="W166" s="86" t="s">
        <v>34</v>
      </c>
      <c r="X166" s="56" t="s">
        <v>34</v>
      </c>
      <c r="Y166" s="128" t="s">
        <v>34</v>
      </c>
      <c r="Z166" s="86" t="s">
        <v>34</v>
      </c>
      <c r="AA166" s="56" t="s">
        <v>3576</v>
      </c>
      <c r="AB166" s="129" t="str">
        <f t="array" ref="AB166">INDEX(publications!$A$1:$A$319, MATCH($B166, publications!$B$1:$B$319, 0))</f>
        <v>Livia</v>
      </c>
      <c r="AC166" s="6" t="s">
        <v>34</v>
      </c>
    </row>
    <row r="167" spans="1:29" ht="13">
      <c r="A167" s="5" t="s">
        <v>2680</v>
      </c>
      <c r="B167" s="91" t="str">
        <f>VLOOKUP($A167,datasets!$A:$B,2,0)</f>
        <v>Fleischer et al. 2021, The Cryosphere (BRUM54LP)</v>
      </c>
      <c r="C167" s="56" t="s">
        <v>3574</v>
      </c>
      <c r="D167" s="56" t="s">
        <v>3574</v>
      </c>
      <c r="E167" s="131" t="s">
        <v>3404</v>
      </c>
      <c r="F167" s="86" t="s">
        <v>34</v>
      </c>
      <c r="G167" s="113" t="s">
        <v>34</v>
      </c>
      <c r="H167" s="125" t="s">
        <v>34</v>
      </c>
      <c r="I167" s="138" t="s">
        <v>3575</v>
      </c>
      <c r="J167" s="130">
        <v>101</v>
      </c>
      <c r="K167" s="86" t="s">
        <v>34</v>
      </c>
      <c r="L167" s="113" t="s">
        <v>34</v>
      </c>
      <c r="M167" s="116" t="s">
        <v>34</v>
      </c>
      <c r="N167" s="86" t="s">
        <v>34</v>
      </c>
      <c r="O167" s="86" t="s">
        <v>34</v>
      </c>
      <c r="P167" s="86" t="s">
        <v>34</v>
      </c>
      <c r="Q167" s="117" t="s">
        <v>34</v>
      </c>
      <c r="R167" s="86" t="s">
        <v>34</v>
      </c>
      <c r="S167" s="117" t="s">
        <v>34</v>
      </c>
      <c r="T167" s="126" t="s">
        <v>34</v>
      </c>
      <c r="U167" s="126" t="s">
        <v>34</v>
      </c>
      <c r="V167" s="127" t="s">
        <v>34</v>
      </c>
      <c r="W167" s="86" t="s">
        <v>34</v>
      </c>
      <c r="X167" s="56" t="s">
        <v>34</v>
      </c>
      <c r="Y167" s="128" t="s">
        <v>34</v>
      </c>
      <c r="Z167" s="86" t="s">
        <v>34</v>
      </c>
      <c r="AA167" s="86" t="s">
        <v>3576</v>
      </c>
      <c r="AB167" s="129" t="str">
        <f t="array" ref="AB167">INDEX(publications!$A$1:$A$319, MATCH($B167, publications!$B$1:$B$319, 0))</f>
        <v>Livia</v>
      </c>
      <c r="AC167" s="6" t="s">
        <v>34</v>
      </c>
    </row>
    <row r="168" spans="1:29" ht="13">
      <c r="A168" s="5" t="s">
        <v>2681</v>
      </c>
      <c r="B168" s="91" t="str">
        <f>VLOOKUP($A168,datasets!$A:$B,2,0)</f>
        <v>Fleischer et al. 2021, The Cryosphere (BRUM54LP)</v>
      </c>
      <c r="C168" s="56" t="s">
        <v>3574</v>
      </c>
      <c r="D168" s="56" t="s">
        <v>3574</v>
      </c>
      <c r="E168" s="131" t="s">
        <v>3404</v>
      </c>
      <c r="F168" s="86" t="s">
        <v>34</v>
      </c>
      <c r="G168" s="113" t="s">
        <v>34</v>
      </c>
      <c r="H168" s="125" t="s">
        <v>34</v>
      </c>
      <c r="I168" s="138" t="s">
        <v>3575</v>
      </c>
      <c r="J168" s="130">
        <v>101</v>
      </c>
      <c r="K168" s="86" t="s">
        <v>34</v>
      </c>
      <c r="L168" s="113" t="s">
        <v>34</v>
      </c>
      <c r="M168" s="116" t="s">
        <v>34</v>
      </c>
      <c r="N168" s="86" t="s">
        <v>34</v>
      </c>
      <c r="O168" s="86" t="s">
        <v>34</v>
      </c>
      <c r="P168" s="86" t="s">
        <v>34</v>
      </c>
      <c r="Q168" s="117" t="s">
        <v>34</v>
      </c>
      <c r="R168" s="86" t="s">
        <v>34</v>
      </c>
      <c r="S168" s="117" t="s">
        <v>34</v>
      </c>
      <c r="T168" s="126" t="s">
        <v>34</v>
      </c>
      <c r="U168" s="126" t="s">
        <v>34</v>
      </c>
      <c r="V168" s="127" t="s">
        <v>34</v>
      </c>
      <c r="W168" s="86" t="s">
        <v>34</v>
      </c>
      <c r="X168" s="56" t="s">
        <v>34</v>
      </c>
      <c r="Y168" s="128" t="s">
        <v>34</v>
      </c>
      <c r="Z168" s="86" t="s">
        <v>34</v>
      </c>
      <c r="AA168" s="86" t="s">
        <v>3576</v>
      </c>
      <c r="AB168" s="129" t="str">
        <f t="array" ref="AB168">INDEX(publications!$A$1:$A$319, MATCH($B168, publications!$B$1:$B$319, 0))</f>
        <v>Livia</v>
      </c>
      <c r="AC168" s="6" t="s">
        <v>34</v>
      </c>
    </row>
    <row r="169" spans="1:29" ht="13">
      <c r="A169" s="5" t="s">
        <v>2687</v>
      </c>
      <c r="B169" s="91" t="e">
        <f>VLOOKUP($A169,datasets!$A:$B,2,0)</f>
        <v>#N/A</v>
      </c>
      <c r="C169" s="86" t="s">
        <v>34</v>
      </c>
      <c r="D169" s="86" t="s">
        <v>34</v>
      </c>
      <c r="E169" s="131" t="s">
        <v>34</v>
      </c>
      <c r="F169" s="86" t="s">
        <v>34</v>
      </c>
      <c r="G169" s="113" t="s">
        <v>34</v>
      </c>
      <c r="H169" s="114" t="s">
        <v>34</v>
      </c>
      <c r="I169" s="113" t="s">
        <v>3592</v>
      </c>
      <c r="J169" s="130">
        <v>55</v>
      </c>
      <c r="K169" s="86" t="s">
        <v>34</v>
      </c>
      <c r="L169" s="113" t="s">
        <v>34</v>
      </c>
      <c r="M169" s="116" t="s">
        <v>34</v>
      </c>
      <c r="N169" s="86" t="s">
        <v>34</v>
      </c>
      <c r="O169" s="86" t="s">
        <v>34</v>
      </c>
      <c r="P169" s="86" t="s">
        <v>34</v>
      </c>
      <c r="Q169" s="117" t="s">
        <v>34</v>
      </c>
      <c r="R169" s="46" t="s">
        <v>3415</v>
      </c>
      <c r="S169" s="117" t="s">
        <v>3415</v>
      </c>
      <c r="T169" s="126" t="s">
        <v>34</v>
      </c>
      <c r="U169" s="126" t="s">
        <v>34</v>
      </c>
      <c r="V169" s="127" t="s">
        <v>34</v>
      </c>
      <c r="W169" s="86" t="s">
        <v>34</v>
      </c>
      <c r="X169" s="56" t="s">
        <v>34</v>
      </c>
      <c r="Y169" s="128" t="s">
        <v>34</v>
      </c>
      <c r="Z169" s="86" t="s">
        <v>34</v>
      </c>
      <c r="AA169" s="56" t="s">
        <v>3593</v>
      </c>
      <c r="AB169" s="58" t="e">
        <f t="array" ref="AB169">INDEX(publications!$A$1:$A$319, MATCH($B169, publications!$B$1:$B$319, 0))</f>
        <v>#N/A</v>
      </c>
      <c r="AC169" s="6" t="s">
        <v>34</v>
      </c>
    </row>
    <row r="170" spans="1:29" ht="13">
      <c r="A170" s="5" t="s">
        <v>2268</v>
      </c>
      <c r="B170" s="91" t="str">
        <f>VLOOKUP($A170,datasets!$A:$B,2,0)</f>
        <v>Altmann et al. 2020, Water (LRT6Z88R)</v>
      </c>
      <c r="C170" s="86" t="s">
        <v>34</v>
      </c>
      <c r="D170" s="86" t="s">
        <v>34</v>
      </c>
      <c r="E170" s="131" t="s">
        <v>34</v>
      </c>
      <c r="F170" s="86" t="s">
        <v>34</v>
      </c>
      <c r="G170" s="113" t="s">
        <v>34</v>
      </c>
      <c r="H170" s="114" t="s">
        <v>34</v>
      </c>
      <c r="I170" s="113" t="s">
        <v>3594</v>
      </c>
      <c r="J170" s="130">
        <v>58</v>
      </c>
      <c r="K170" s="86" t="s">
        <v>34</v>
      </c>
      <c r="L170" s="113" t="s">
        <v>34</v>
      </c>
      <c r="M170" s="116" t="s">
        <v>34</v>
      </c>
      <c r="N170" s="86" t="s">
        <v>34</v>
      </c>
      <c r="O170" s="86" t="s">
        <v>34</v>
      </c>
      <c r="P170" s="86" t="s">
        <v>34</v>
      </c>
      <c r="Q170" s="117" t="s">
        <v>34</v>
      </c>
      <c r="R170" s="46" t="s">
        <v>3415</v>
      </c>
      <c r="S170" s="117" t="s">
        <v>3415</v>
      </c>
      <c r="T170" s="126" t="s">
        <v>34</v>
      </c>
      <c r="U170" s="126" t="s">
        <v>34</v>
      </c>
      <c r="V170" s="127" t="s">
        <v>34</v>
      </c>
      <c r="W170" s="86" t="s">
        <v>34</v>
      </c>
      <c r="X170" s="56" t="s">
        <v>34</v>
      </c>
      <c r="Y170" s="128" t="s">
        <v>34</v>
      </c>
      <c r="Z170" s="86" t="s">
        <v>34</v>
      </c>
      <c r="AA170" s="56" t="s">
        <v>3593</v>
      </c>
      <c r="AB170" s="58" t="str">
        <f t="array" ref="AB170">INDEX(publications!$A$1:$A$319, MATCH($B170, publications!$B$1:$B$319, 0))</f>
        <v>Livia</v>
      </c>
      <c r="AC170" s="6" t="s">
        <v>34</v>
      </c>
    </row>
    <row r="171" spans="1:29" ht="13">
      <c r="A171" s="5" t="s">
        <v>3144</v>
      </c>
      <c r="B171" s="91" t="str">
        <f>VLOOKUP($A171,datasets!$A:$B,2,0)</f>
        <v>Andreassen et al. 2020, Journal of Glaciology (PQ3Q9H6A)</v>
      </c>
      <c r="C171" s="86" t="s">
        <v>34</v>
      </c>
      <c r="D171" s="86" t="s">
        <v>34</v>
      </c>
      <c r="E171" s="131" t="s">
        <v>34</v>
      </c>
      <c r="F171" s="86" t="s">
        <v>34</v>
      </c>
      <c r="G171" s="113" t="s">
        <v>34</v>
      </c>
      <c r="H171" s="114" t="s">
        <v>34</v>
      </c>
      <c r="I171" s="113" t="s">
        <v>3595</v>
      </c>
      <c r="J171" s="130">
        <v>31</v>
      </c>
      <c r="K171" s="86" t="s">
        <v>34</v>
      </c>
      <c r="L171" s="113" t="s">
        <v>34</v>
      </c>
      <c r="M171" s="116" t="s">
        <v>34</v>
      </c>
      <c r="N171" s="86" t="s">
        <v>34</v>
      </c>
      <c r="O171" s="86" t="s">
        <v>34</v>
      </c>
      <c r="P171" s="86" t="s">
        <v>34</v>
      </c>
      <c r="Q171" s="117" t="s">
        <v>34</v>
      </c>
      <c r="R171" s="46" t="s">
        <v>3471</v>
      </c>
      <c r="S171" s="118" t="s">
        <v>3415</v>
      </c>
      <c r="T171" s="119">
        <v>2</v>
      </c>
      <c r="U171" s="126">
        <v>2</v>
      </c>
      <c r="V171" s="127">
        <v>2</v>
      </c>
      <c r="W171" s="86" t="s">
        <v>34</v>
      </c>
      <c r="X171" s="56" t="s">
        <v>34</v>
      </c>
      <c r="Y171" s="128" t="s">
        <v>34</v>
      </c>
      <c r="Z171" s="86" t="s">
        <v>34</v>
      </c>
      <c r="AA171" s="86" t="s">
        <v>34</v>
      </c>
      <c r="AB171" s="58" t="str">
        <f t="array" ref="AB171">INDEX(publications!$A$1:$A$319, MATCH($B171, publications!$B$1:$B$319, 0))</f>
        <v>Melanie</v>
      </c>
      <c r="AC171" s="6" t="s">
        <v>34</v>
      </c>
    </row>
    <row r="172" spans="1:29" ht="13">
      <c r="A172" s="5" t="s">
        <v>3319</v>
      </c>
      <c r="B172" s="91" t="str">
        <f>VLOOKUP($A172,datasets!$A:$B,2,0)</f>
        <v>Baily et al. 2003, Earth Surface Processes and Landforms (L945V4QX)</v>
      </c>
      <c r="C172" s="86" t="s">
        <v>34</v>
      </c>
      <c r="D172" s="86" t="s">
        <v>34</v>
      </c>
      <c r="E172" s="131" t="s">
        <v>34</v>
      </c>
      <c r="F172" s="86" t="s">
        <v>34</v>
      </c>
      <c r="G172" s="113" t="s">
        <v>34</v>
      </c>
      <c r="H172" s="114" t="s">
        <v>34</v>
      </c>
      <c r="I172" s="86" t="s">
        <v>34</v>
      </c>
      <c r="J172" s="130" t="s">
        <v>34</v>
      </c>
      <c r="K172" s="86" t="s">
        <v>34</v>
      </c>
      <c r="L172" s="113" t="s">
        <v>34</v>
      </c>
      <c r="M172" s="116" t="s">
        <v>34</v>
      </c>
      <c r="N172" s="86" t="s">
        <v>34</v>
      </c>
      <c r="O172" s="86" t="s">
        <v>34</v>
      </c>
      <c r="P172" s="86" t="s">
        <v>34</v>
      </c>
      <c r="Q172" s="117" t="s">
        <v>34</v>
      </c>
      <c r="R172" s="86" t="s">
        <v>34</v>
      </c>
      <c r="S172" s="117" t="s">
        <v>34</v>
      </c>
      <c r="T172" s="126" t="s">
        <v>34</v>
      </c>
      <c r="U172" s="126" t="s">
        <v>34</v>
      </c>
      <c r="V172" s="127" t="s">
        <v>34</v>
      </c>
      <c r="W172" s="86" t="s">
        <v>34</v>
      </c>
      <c r="X172" s="56" t="s">
        <v>34</v>
      </c>
      <c r="Y172" s="128" t="s">
        <v>34</v>
      </c>
      <c r="Z172" s="86" t="s">
        <v>34</v>
      </c>
      <c r="AA172" s="86" t="s">
        <v>34</v>
      </c>
      <c r="AB172" s="58" t="str">
        <f t="array" ref="AB172">INDEX(publications!$A$1:$A$319, MATCH($B172, publications!$B$1:$B$319, 0))</f>
        <v>Livia</v>
      </c>
      <c r="AC172" s="6" t="s">
        <v>34</v>
      </c>
    </row>
    <row r="173" spans="1:29" ht="13">
      <c r="A173" s="5" t="s">
        <v>3056</v>
      </c>
      <c r="B173" s="91" t="str">
        <f>VLOOKUP($A173,datasets!$A:$B,2,0)</f>
        <v>Bakker and Lane 2017, Earth Surface Processes and Landforms (XYRENZKG)</v>
      </c>
      <c r="C173" s="113" t="s">
        <v>34</v>
      </c>
      <c r="D173" s="113" t="s">
        <v>34</v>
      </c>
      <c r="E173" s="131" t="s">
        <v>34</v>
      </c>
      <c r="F173" s="113" t="s">
        <v>34</v>
      </c>
      <c r="G173" s="113" t="s">
        <v>34</v>
      </c>
      <c r="H173" s="125" t="s">
        <v>34</v>
      </c>
      <c r="I173" s="113" t="s">
        <v>3528</v>
      </c>
      <c r="J173" s="130">
        <v>14</v>
      </c>
      <c r="K173" s="113" t="s">
        <v>34</v>
      </c>
      <c r="L173" s="113" t="s">
        <v>34</v>
      </c>
      <c r="M173" s="116" t="s">
        <v>34</v>
      </c>
      <c r="N173" s="113" t="s">
        <v>34</v>
      </c>
      <c r="O173" s="113" t="s">
        <v>34</v>
      </c>
      <c r="P173" s="86" t="s">
        <v>34</v>
      </c>
      <c r="Q173" s="117" t="s">
        <v>34</v>
      </c>
      <c r="R173" s="46" t="s">
        <v>3596</v>
      </c>
      <c r="S173" s="114" t="s">
        <v>3415</v>
      </c>
      <c r="T173" s="126" t="s">
        <v>34</v>
      </c>
      <c r="U173" s="126" t="s">
        <v>34</v>
      </c>
      <c r="V173" s="127" t="s">
        <v>34</v>
      </c>
      <c r="W173" s="113" t="s">
        <v>34</v>
      </c>
      <c r="X173" s="56" t="s">
        <v>34</v>
      </c>
      <c r="Y173" s="128" t="s">
        <v>34</v>
      </c>
      <c r="Z173" s="113" t="s">
        <v>34</v>
      </c>
      <c r="AA173" s="56" t="s">
        <v>3597</v>
      </c>
      <c r="AB173" s="58" t="str">
        <f t="array" ref="AB173">INDEX(publications!$A$1:$A$319, MATCH($B173, publications!$B$1:$B$319, 0))</f>
        <v>Livia</v>
      </c>
      <c r="AC173" s="6" t="s">
        <v>34</v>
      </c>
    </row>
    <row r="174" spans="1:29" ht="13">
      <c r="A174" s="5" t="s">
        <v>3060</v>
      </c>
      <c r="B174" s="91" t="str">
        <f>VLOOKUP($A174,datasets!$A:$B,2,0)</f>
        <v>Bakker and Lane 2017, Earth Surface Processes and Landforms (XYRENZKG)</v>
      </c>
      <c r="C174" s="113" t="s">
        <v>34</v>
      </c>
      <c r="D174" s="113" t="s">
        <v>34</v>
      </c>
      <c r="E174" s="131" t="s">
        <v>34</v>
      </c>
      <c r="F174" s="113" t="s">
        <v>34</v>
      </c>
      <c r="G174" s="113" t="s">
        <v>34</v>
      </c>
      <c r="H174" s="125" t="s">
        <v>34</v>
      </c>
      <c r="I174" s="113" t="s">
        <v>3598</v>
      </c>
      <c r="J174" s="130">
        <v>19</v>
      </c>
      <c r="K174" s="113" t="s">
        <v>34</v>
      </c>
      <c r="L174" s="113" t="s">
        <v>34</v>
      </c>
      <c r="M174" s="116" t="s">
        <v>34</v>
      </c>
      <c r="N174" s="113" t="s">
        <v>34</v>
      </c>
      <c r="O174" s="113" t="s">
        <v>34</v>
      </c>
      <c r="P174" s="86" t="s">
        <v>34</v>
      </c>
      <c r="Q174" s="117" t="s">
        <v>34</v>
      </c>
      <c r="R174" s="46" t="s">
        <v>3596</v>
      </c>
      <c r="S174" s="114" t="s">
        <v>3415</v>
      </c>
      <c r="T174" s="126" t="s">
        <v>34</v>
      </c>
      <c r="U174" s="126" t="s">
        <v>34</v>
      </c>
      <c r="V174" s="127" t="s">
        <v>34</v>
      </c>
      <c r="W174" s="113" t="s">
        <v>34</v>
      </c>
      <c r="X174" s="56" t="s">
        <v>34</v>
      </c>
      <c r="Y174" s="128" t="s">
        <v>34</v>
      </c>
      <c r="Z174" s="113" t="s">
        <v>34</v>
      </c>
      <c r="AA174" s="56" t="s">
        <v>34</v>
      </c>
      <c r="AB174" s="58" t="str">
        <f t="array" ref="AB174">INDEX(publications!$A$1:$A$319, MATCH($B174, publications!$B$1:$B$319, 0))</f>
        <v>Livia</v>
      </c>
      <c r="AC174" s="6" t="s">
        <v>34</v>
      </c>
    </row>
    <row r="175" spans="1:29" ht="13">
      <c r="A175" s="5" t="s">
        <v>3061</v>
      </c>
      <c r="B175" s="91" t="str">
        <f>VLOOKUP($A175,datasets!$A:$B,2,0)</f>
        <v>Bakker and Lane 2017, Earth Surface Processes and Landforms (XYRENZKG)</v>
      </c>
      <c r="C175" s="113" t="s">
        <v>34</v>
      </c>
      <c r="D175" s="113" t="s">
        <v>34</v>
      </c>
      <c r="E175" s="131" t="s">
        <v>34</v>
      </c>
      <c r="F175" s="113" t="s">
        <v>34</v>
      </c>
      <c r="G175" s="113" t="s">
        <v>34</v>
      </c>
      <c r="H175" s="125" t="s">
        <v>34</v>
      </c>
      <c r="I175" s="113" t="s">
        <v>3598</v>
      </c>
      <c r="J175" s="130">
        <v>19</v>
      </c>
      <c r="K175" s="113" t="s">
        <v>34</v>
      </c>
      <c r="L175" s="113" t="s">
        <v>34</v>
      </c>
      <c r="M175" s="116" t="s">
        <v>34</v>
      </c>
      <c r="N175" s="113" t="s">
        <v>34</v>
      </c>
      <c r="O175" s="113" t="s">
        <v>34</v>
      </c>
      <c r="P175" s="86" t="s">
        <v>34</v>
      </c>
      <c r="Q175" s="117" t="s">
        <v>34</v>
      </c>
      <c r="R175" s="46" t="s">
        <v>3596</v>
      </c>
      <c r="S175" s="114" t="s">
        <v>3415</v>
      </c>
      <c r="T175" s="126" t="s">
        <v>34</v>
      </c>
      <c r="U175" s="126" t="s">
        <v>34</v>
      </c>
      <c r="V175" s="127" t="s">
        <v>34</v>
      </c>
      <c r="W175" s="113" t="s">
        <v>34</v>
      </c>
      <c r="X175" s="56" t="s">
        <v>34</v>
      </c>
      <c r="Y175" s="128" t="s">
        <v>34</v>
      </c>
      <c r="Z175" s="113" t="s">
        <v>34</v>
      </c>
      <c r="AA175" s="56" t="s">
        <v>34</v>
      </c>
      <c r="AB175" s="58" t="str">
        <f t="array" ref="AB175">INDEX(publications!$A$1:$A$319, MATCH($B175, publications!$B$1:$B$319, 0))</f>
        <v>Livia</v>
      </c>
      <c r="AC175" s="6" t="s">
        <v>34</v>
      </c>
    </row>
    <row r="176" spans="1:29" ht="13">
      <c r="A176" s="5" t="s">
        <v>3065</v>
      </c>
      <c r="B176" s="91" t="str">
        <f>VLOOKUP($A176,datasets!$A:$B,2,0)</f>
        <v>Bakker and Lane 2017, Earth Surface Processes and Landforms (XYRENZKG)</v>
      </c>
      <c r="C176" s="113" t="s">
        <v>34</v>
      </c>
      <c r="D176" s="113" t="s">
        <v>34</v>
      </c>
      <c r="E176" s="131" t="s">
        <v>34</v>
      </c>
      <c r="F176" s="113" t="s">
        <v>34</v>
      </c>
      <c r="G176" s="113" t="s">
        <v>34</v>
      </c>
      <c r="H176" s="125" t="s">
        <v>34</v>
      </c>
      <c r="I176" s="113" t="s">
        <v>3530</v>
      </c>
      <c r="J176" s="130">
        <v>20</v>
      </c>
      <c r="K176" s="113" t="s">
        <v>34</v>
      </c>
      <c r="L176" s="113" t="s">
        <v>34</v>
      </c>
      <c r="M176" s="116" t="s">
        <v>34</v>
      </c>
      <c r="N176" s="113" t="s">
        <v>34</v>
      </c>
      <c r="O176" s="113" t="s">
        <v>34</v>
      </c>
      <c r="P176" s="86" t="s">
        <v>34</v>
      </c>
      <c r="Q176" s="117" t="s">
        <v>34</v>
      </c>
      <c r="R176" s="46" t="s">
        <v>3596</v>
      </c>
      <c r="S176" s="114" t="s">
        <v>3415</v>
      </c>
      <c r="T176" s="126" t="s">
        <v>34</v>
      </c>
      <c r="U176" s="126" t="s">
        <v>34</v>
      </c>
      <c r="V176" s="127" t="s">
        <v>34</v>
      </c>
      <c r="W176" s="113" t="s">
        <v>34</v>
      </c>
      <c r="X176" s="56" t="s">
        <v>34</v>
      </c>
      <c r="Y176" s="128" t="s">
        <v>34</v>
      </c>
      <c r="Z176" s="113" t="s">
        <v>34</v>
      </c>
      <c r="AA176" s="56" t="s">
        <v>34</v>
      </c>
      <c r="AB176" s="58" t="str">
        <f t="array" ref="AB176">INDEX(publications!$A$1:$A$319, MATCH($B176, publications!$B$1:$B$319, 0))</f>
        <v>Livia</v>
      </c>
      <c r="AC176" s="6" t="s">
        <v>34</v>
      </c>
    </row>
    <row r="177" spans="1:29" ht="13">
      <c r="A177" s="5" t="s">
        <v>3066</v>
      </c>
      <c r="B177" s="91" t="str">
        <f>VLOOKUP($A177,datasets!$A:$B,2,0)</f>
        <v>Bakker and Lane 2017, Earth Surface Processes and Landforms (XYRENZKG)</v>
      </c>
      <c r="C177" s="113" t="s">
        <v>34</v>
      </c>
      <c r="D177" s="113" t="s">
        <v>34</v>
      </c>
      <c r="E177" s="131" t="s">
        <v>34</v>
      </c>
      <c r="F177" s="113" t="s">
        <v>34</v>
      </c>
      <c r="G177" s="113" t="s">
        <v>34</v>
      </c>
      <c r="H177" s="125" t="s">
        <v>34</v>
      </c>
      <c r="I177" s="113" t="s">
        <v>3550</v>
      </c>
      <c r="J177" s="130">
        <v>21</v>
      </c>
      <c r="K177" s="113" t="s">
        <v>34</v>
      </c>
      <c r="L177" s="113" t="s">
        <v>34</v>
      </c>
      <c r="M177" s="116" t="s">
        <v>34</v>
      </c>
      <c r="N177" s="113" t="s">
        <v>34</v>
      </c>
      <c r="O177" s="113" t="s">
        <v>34</v>
      </c>
      <c r="P177" s="86" t="s">
        <v>34</v>
      </c>
      <c r="Q177" s="117" t="s">
        <v>34</v>
      </c>
      <c r="R177" s="46" t="s">
        <v>3596</v>
      </c>
      <c r="S177" s="114" t="s">
        <v>3415</v>
      </c>
      <c r="T177" s="126" t="s">
        <v>34</v>
      </c>
      <c r="U177" s="126" t="s">
        <v>34</v>
      </c>
      <c r="V177" s="127" t="s">
        <v>34</v>
      </c>
      <c r="W177" s="113" t="s">
        <v>34</v>
      </c>
      <c r="X177" s="56" t="s">
        <v>34</v>
      </c>
      <c r="Y177" s="128" t="s">
        <v>34</v>
      </c>
      <c r="Z177" s="113" t="s">
        <v>34</v>
      </c>
      <c r="AA177" s="56" t="s">
        <v>34</v>
      </c>
      <c r="AB177" s="58" t="str">
        <f t="array" ref="AB177">INDEX(publications!$A$1:$A$319, MATCH($B177, publications!$B$1:$B$319, 0))</f>
        <v>Livia</v>
      </c>
      <c r="AC177" s="6" t="s">
        <v>34</v>
      </c>
    </row>
    <row r="178" spans="1:29" ht="13">
      <c r="A178" s="5" t="s">
        <v>3063</v>
      </c>
      <c r="B178" s="91" t="str">
        <f>VLOOKUP($A178,datasets!$A:$B,2,0)</f>
        <v>Bakker and Lane 2017, Earth Surface Processes and Landforms (XYRENZKG)</v>
      </c>
      <c r="C178" s="113" t="s">
        <v>34</v>
      </c>
      <c r="D178" s="113" t="s">
        <v>34</v>
      </c>
      <c r="E178" s="131" t="s">
        <v>34</v>
      </c>
      <c r="F178" s="113" t="s">
        <v>34</v>
      </c>
      <c r="G178" s="113" t="s">
        <v>34</v>
      </c>
      <c r="H178" s="125" t="s">
        <v>34</v>
      </c>
      <c r="I178" s="113" t="s">
        <v>3470</v>
      </c>
      <c r="J178" s="130">
        <v>22</v>
      </c>
      <c r="K178" s="113" t="s">
        <v>34</v>
      </c>
      <c r="L178" s="113" t="s">
        <v>34</v>
      </c>
      <c r="M178" s="116" t="s">
        <v>34</v>
      </c>
      <c r="N178" s="113" t="s">
        <v>34</v>
      </c>
      <c r="O178" s="113" t="s">
        <v>34</v>
      </c>
      <c r="P178" s="86" t="s">
        <v>34</v>
      </c>
      <c r="Q178" s="117" t="s">
        <v>34</v>
      </c>
      <c r="R178" s="46" t="s">
        <v>3596</v>
      </c>
      <c r="S178" s="114" t="s">
        <v>3415</v>
      </c>
      <c r="T178" s="126" t="s">
        <v>34</v>
      </c>
      <c r="U178" s="126" t="s">
        <v>34</v>
      </c>
      <c r="V178" s="127" t="s">
        <v>34</v>
      </c>
      <c r="W178" s="113" t="s">
        <v>34</v>
      </c>
      <c r="X178" s="56" t="s">
        <v>34</v>
      </c>
      <c r="Y178" s="128" t="s">
        <v>34</v>
      </c>
      <c r="Z178" s="113" t="s">
        <v>34</v>
      </c>
      <c r="AA178" s="56" t="s">
        <v>34</v>
      </c>
      <c r="AB178" s="58" t="str">
        <f t="array" ref="AB178">INDEX(publications!$A$1:$A$319, MATCH($B178, publications!$B$1:$B$319, 0))</f>
        <v>Livia</v>
      </c>
      <c r="AC178" s="6" t="s">
        <v>34</v>
      </c>
    </row>
    <row r="179" spans="1:29" ht="13">
      <c r="A179" s="5" t="s">
        <v>3062</v>
      </c>
      <c r="B179" s="91" t="str">
        <f>VLOOKUP($A179,datasets!$A:$B,2,0)</f>
        <v>Bakker and Lane 2017, Earth Surface Processes and Landforms (XYRENZKG)</v>
      </c>
      <c r="C179" s="113" t="s">
        <v>34</v>
      </c>
      <c r="D179" s="113" t="s">
        <v>34</v>
      </c>
      <c r="E179" s="131" t="s">
        <v>34</v>
      </c>
      <c r="F179" s="113" t="s">
        <v>34</v>
      </c>
      <c r="G179" s="113" t="s">
        <v>34</v>
      </c>
      <c r="H179" s="125" t="s">
        <v>34</v>
      </c>
      <c r="I179" s="113" t="s">
        <v>3456</v>
      </c>
      <c r="J179" s="130">
        <v>23</v>
      </c>
      <c r="K179" s="113" t="s">
        <v>34</v>
      </c>
      <c r="L179" s="113" t="s">
        <v>34</v>
      </c>
      <c r="M179" s="116" t="s">
        <v>34</v>
      </c>
      <c r="N179" s="113" t="s">
        <v>34</v>
      </c>
      <c r="O179" s="113" t="s">
        <v>34</v>
      </c>
      <c r="P179" s="86" t="s">
        <v>34</v>
      </c>
      <c r="Q179" s="117" t="s">
        <v>34</v>
      </c>
      <c r="R179" s="46" t="s">
        <v>3596</v>
      </c>
      <c r="S179" s="114" t="s">
        <v>3415</v>
      </c>
      <c r="T179" s="126" t="s">
        <v>34</v>
      </c>
      <c r="U179" s="126" t="s">
        <v>34</v>
      </c>
      <c r="V179" s="127" t="s">
        <v>34</v>
      </c>
      <c r="W179" s="113" t="s">
        <v>34</v>
      </c>
      <c r="X179" s="56" t="s">
        <v>34</v>
      </c>
      <c r="Y179" s="128" t="s">
        <v>34</v>
      </c>
      <c r="Z179" s="113" t="s">
        <v>34</v>
      </c>
      <c r="AA179" s="56" t="s">
        <v>34</v>
      </c>
      <c r="AB179" s="58" t="str">
        <f t="array" ref="AB179">INDEX(publications!$A$1:$A$319, MATCH($B179, publications!$B$1:$B$319, 0))</f>
        <v>Livia</v>
      </c>
      <c r="AC179" s="6" t="s">
        <v>34</v>
      </c>
    </row>
    <row r="180" spans="1:29" ht="13">
      <c r="A180" s="5" t="s">
        <v>3064</v>
      </c>
      <c r="B180" s="91" t="str">
        <f>VLOOKUP($A180,datasets!$A:$B,2,0)</f>
        <v>Bakker and Lane 2017, Earth Surface Processes and Landforms (XYRENZKG)</v>
      </c>
      <c r="C180" s="113" t="s">
        <v>34</v>
      </c>
      <c r="D180" s="113" t="s">
        <v>34</v>
      </c>
      <c r="E180" s="131" t="s">
        <v>34</v>
      </c>
      <c r="F180" s="113" t="s">
        <v>34</v>
      </c>
      <c r="G180" s="113" t="s">
        <v>34</v>
      </c>
      <c r="H180" s="125" t="s">
        <v>34</v>
      </c>
      <c r="I180" s="113" t="s">
        <v>3454</v>
      </c>
      <c r="J180" s="130">
        <v>25</v>
      </c>
      <c r="K180" s="113" t="s">
        <v>34</v>
      </c>
      <c r="L180" s="113" t="s">
        <v>34</v>
      </c>
      <c r="M180" s="116" t="s">
        <v>34</v>
      </c>
      <c r="N180" s="113" t="s">
        <v>34</v>
      </c>
      <c r="O180" s="113" t="s">
        <v>34</v>
      </c>
      <c r="P180" s="86" t="s">
        <v>34</v>
      </c>
      <c r="Q180" s="117" t="s">
        <v>34</v>
      </c>
      <c r="R180" s="46" t="s">
        <v>3596</v>
      </c>
      <c r="S180" s="114" t="s">
        <v>3415</v>
      </c>
      <c r="T180" s="126" t="s">
        <v>34</v>
      </c>
      <c r="U180" s="126" t="s">
        <v>34</v>
      </c>
      <c r="V180" s="127" t="s">
        <v>34</v>
      </c>
      <c r="W180" s="113" t="s">
        <v>34</v>
      </c>
      <c r="X180" s="56" t="s">
        <v>34</v>
      </c>
      <c r="Y180" s="128" t="s">
        <v>34</v>
      </c>
      <c r="Z180" s="113" t="s">
        <v>34</v>
      </c>
      <c r="AA180" s="56" t="s">
        <v>34</v>
      </c>
      <c r="AB180" s="58" t="str">
        <f t="array" ref="AB180">INDEX(publications!$A$1:$A$319, MATCH($B180, publications!$B$1:$B$319, 0))</f>
        <v>Livia</v>
      </c>
      <c r="AC180" s="6" t="s">
        <v>34</v>
      </c>
    </row>
    <row r="181" spans="1:29" ht="13">
      <c r="A181" s="6" t="s">
        <v>3216</v>
      </c>
      <c r="B181" s="91" t="str">
        <f>VLOOKUP($A181,datasets!$A:$B,2,0)</f>
        <v>Batlle 2018, Preprint (9SKMSD4Z)</v>
      </c>
      <c r="C181" s="86" t="s">
        <v>34</v>
      </c>
      <c r="D181" s="86" t="s">
        <v>34</v>
      </c>
      <c r="E181" s="131" t="s">
        <v>34</v>
      </c>
      <c r="F181" s="86" t="s">
        <v>34</v>
      </c>
      <c r="G181" s="113" t="s">
        <v>34</v>
      </c>
      <c r="H181" s="125" t="s">
        <v>34</v>
      </c>
      <c r="I181" s="113" t="s">
        <v>3537</v>
      </c>
      <c r="J181" s="130">
        <v>26</v>
      </c>
      <c r="K181" s="86" t="s">
        <v>34</v>
      </c>
      <c r="L181" s="113" t="s">
        <v>34</v>
      </c>
      <c r="M181" s="116" t="s">
        <v>34</v>
      </c>
      <c r="N181" s="86">
        <v>55</v>
      </c>
      <c r="O181" s="56">
        <v>9</v>
      </c>
      <c r="P181" s="56">
        <v>9</v>
      </c>
      <c r="Q181" s="118">
        <v>9</v>
      </c>
      <c r="R181" s="46" t="s">
        <v>3599</v>
      </c>
      <c r="S181" s="117" t="s">
        <v>3600</v>
      </c>
      <c r="T181" s="126" t="s">
        <v>34</v>
      </c>
      <c r="U181" s="126" t="s">
        <v>34</v>
      </c>
      <c r="V181" s="127" t="s">
        <v>34</v>
      </c>
      <c r="W181" s="86" t="s">
        <v>34</v>
      </c>
      <c r="X181" s="56" t="s">
        <v>34</v>
      </c>
      <c r="Y181" s="128" t="s">
        <v>34</v>
      </c>
      <c r="Z181" s="86" t="s">
        <v>34</v>
      </c>
      <c r="AA181" s="56" t="s">
        <v>34</v>
      </c>
      <c r="AB181" s="58" t="str">
        <f t="array" ref="AB181">INDEX(publications!$A$1:$A$319, MATCH($B181, publications!$B$1:$B$319, 0))</f>
        <v>Camillo</v>
      </c>
      <c r="AC181" s="6" t="s">
        <v>34</v>
      </c>
    </row>
    <row r="182" spans="1:29" ht="13">
      <c r="A182" s="5" t="s">
        <v>3170</v>
      </c>
      <c r="B182" s="91" t="str">
        <f>VLOOKUP($A182,datasets!$A:$B,2,0)</f>
        <v>Belart et al. 2020, Frontiers in Earth Science (2XDGW8V2)</v>
      </c>
      <c r="C182" s="56" t="s">
        <v>34</v>
      </c>
      <c r="D182" s="56" t="s">
        <v>34</v>
      </c>
      <c r="E182" s="131" t="s">
        <v>34</v>
      </c>
      <c r="F182" s="56" t="s">
        <v>34</v>
      </c>
      <c r="G182" s="113" t="s">
        <v>34</v>
      </c>
      <c r="H182" s="125" t="s">
        <v>34</v>
      </c>
      <c r="I182" s="113" t="s">
        <v>3590</v>
      </c>
      <c r="J182" s="130">
        <v>16</v>
      </c>
      <c r="K182" s="86" t="s">
        <v>34</v>
      </c>
      <c r="L182" s="113" t="s">
        <v>34</v>
      </c>
      <c r="M182" s="116" t="s">
        <v>34</v>
      </c>
      <c r="N182" s="86" t="s">
        <v>34</v>
      </c>
      <c r="O182" s="86" t="s">
        <v>34</v>
      </c>
      <c r="P182" s="86" t="s">
        <v>34</v>
      </c>
      <c r="Q182" s="117" t="s">
        <v>34</v>
      </c>
      <c r="R182" s="46" t="s">
        <v>3582</v>
      </c>
      <c r="S182" s="117" t="s">
        <v>3415</v>
      </c>
      <c r="T182" s="126" t="s">
        <v>34</v>
      </c>
      <c r="U182" s="126" t="s">
        <v>34</v>
      </c>
      <c r="V182" s="127" t="s">
        <v>34</v>
      </c>
      <c r="W182" s="86" t="s">
        <v>34</v>
      </c>
      <c r="X182" s="56" t="s">
        <v>34</v>
      </c>
      <c r="Y182" s="128" t="s">
        <v>34</v>
      </c>
      <c r="Z182" s="86" t="s">
        <v>34</v>
      </c>
      <c r="AA182" s="56" t="s">
        <v>3504</v>
      </c>
      <c r="AB182" s="58" t="str">
        <f t="array" ref="AB182">INDEX(publications!$A$1:$A$319, MATCH($B182, publications!$B$1:$B$319, 0))</f>
        <v>Amaury</v>
      </c>
      <c r="AC182" s="6" t="s">
        <v>34</v>
      </c>
    </row>
    <row r="183" spans="1:29" ht="13">
      <c r="A183" s="5" t="s">
        <v>2952</v>
      </c>
      <c r="B183" s="91" t="str">
        <f>VLOOKUP($A183,datasets!$A:$B,2,0)</f>
        <v>Berveglieri et al. 2016, IEEE Journal of Selected Topics in Applied Earth Observations and Remote Sensing (7BFYB2XH)</v>
      </c>
      <c r="C183" s="86" t="s">
        <v>34</v>
      </c>
      <c r="D183" s="86" t="s">
        <v>34</v>
      </c>
      <c r="E183" s="131" t="s">
        <v>34</v>
      </c>
      <c r="F183" s="86" t="s">
        <v>34</v>
      </c>
      <c r="G183" s="113" t="s">
        <v>34</v>
      </c>
      <c r="H183" s="125" t="s">
        <v>34</v>
      </c>
      <c r="I183" s="113" t="s">
        <v>3601</v>
      </c>
      <c r="J183" s="130">
        <v>3</v>
      </c>
      <c r="K183" s="86" t="s">
        <v>34</v>
      </c>
      <c r="L183" s="113" t="s">
        <v>34</v>
      </c>
      <c r="M183" s="116" t="s">
        <v>34</v>
      </c>
      <c r="N183" s="86">
        <v>3</v>
      </c>
      <c r="O183" s="86" t="s">
        <v>34</v>
      </c>
      <c r="P183" s="86" t="s">
        <v>34</v>
      </c>
      <c r="Q183" s="118" t="s">
        <v>34</v>
      </c>
      <c r="R183" s="46" t="s">
        <v>3508</v>
      </c>
      <c r="S183" s="118" t="s">
        <v>3508</v>
      </c>
      <c r="T183" s="119">
        <v>0.5</v>
      </c>
      <c r="U183" s="119">
        <v>0.5</v>
      </c>
      <c r="V183" s="127">
        <v>0.5</v>
      </c>
      <c r="W183" s="86" t="s">
        <v>34</v>
      </c>
      <c r="X183" s="56" t="s">
        <v>34</v>
      </c>
      <c r="Y183" s="128" t="s">
        <v>34</v>
      </c>
      <c r="Z183" s="86" t="s">
        <v>34</v>
      </c>
      <c r="AA183" s="56" t="s">
        <v>34</v>
      </c>
      <c r="AB183" s="58" t="str">
        <f t="array" ref="AB183">INDEX(publications!$A$1:$A$319, MATCH($B183, publications!$B$1:$B$319, 0))</f>
        <v>Livia</v>
      </c>
      <c r="AC183" s="6" t="s">
        <v>34</v>
      </c>
    </row>
    <row r="184" spans="1:29" ht="13">
      <c r="A184" s="5" t="s">
        <v>2955</v>
      </c>
      <c r="B184" s="91" t="str">
        <f>VLOOKUP($A184,datasets!$A:$B,2,0)</f>
        <v>Berveglieri et al. 2018, ISPRS Journal of Photogrammetry and Remote Sensing (89YP4S4S)</v>
      </c>
      <c r="C184" s="86" t="s">
        <v>34</v>
      </c>
      <c r="D184" s="86" t="s">
        <v>34</v>
      </c>
      <c r="E184" s="131" t="s">
        <v>34</v>
      </c>
      <c r="F184" s="86" t="s">
        <v>34</v>
      </c>
      <c r="G184" s="113" t="s">
        <v>34</v>
      </c>
      <c r="H184" s="125" t="s">
        <v>34</v>
      </c>
      <c r="I184" s="113" t="s">
        <v>3601</v>
      </c>
      <c r="J184" s="130">
        <v>3</v>
      </c>
      <c r="K184" s="86" t="s">
        <v>34</v>
      </c>
      <c r="L184" s="113" t="s">
        <v>34</v>
      </c>
      <c r="M184" s="116" t="s">
        <v>34</v>
      </c>
      <c r="N184" s="86" t="s">
        <v>34</v>
      </c>
      <c r="O184" s="86" t="s">
        <v>34</v>
      </c>
      <c r="P184" s="86" t="s">
        <v>34</v>
      </c>
      <c r="Q184" s="118" t="s">
        <v>34</v>
      </c>
      <c r="R184" s="46" t="s">
        <v>3508</v>
      </c>
      <c r="S184" s="118" t="s">
        <v>3508</v>
      </c>
      <c r="T184" s="119">
        <v>0.5</v>
      </c>
      <c r="U184" s="119">
        <v>0.5</v>
      </c>
      <c r="V184" s="127">
        <v>0.5</v>
      </c>
      <c r="W184" s="86" t="s">
        <v>34</v>
      </c>
      <c r="X184" s="56" t="s">
        <v>34</v>
      </c>
      <c r="Y184" s="128" t="s">
        <v>34</v>
      </c>
      <c r="Z184" s="86" t="s">
        <v>34</v>
      </c>
      <c r="AA184" s="56" t="s">
        <v>34</v>
      </c>
      <c r="AB184" s="58" t="str">
        <f t="array" ref="AB184">INDEX(publications!$A$1:$A$319, MATCH($B184, publications!$B$1:$B$319, 0))</f>
        <v>Livia</v>
      </c>
      <c r="AC184" s="6" t="s">
        <v>34</v>
      </c>
    </row>
    <row r="185" spans="1:29" ht="13">
      <c r="A185" s="5" t="s">
        <v>2956</v>
      </c>
      <c r="B185" s="91" t="str">
        <f>VLOOKUP($A185,datasets!$A:$B,2,0)</f>
        <v>Berveglieri et al. 2018, ISPRS Journal of Photogrammetry and Remote Sensing (89YP4S4S)</v>
      </c>
      <c r="C185" s="86" t="s">
        <v>34</v>
      </c>
      <c r="D185" s="86" t="s">
        <v>34</v>
      </c>
      <c r="E185" s="131" t="s">
        <v>34</v>
      </c>
      <c r="F185" s="86" t="s">
        <v>34</v>
      </c>
      <c r="G185" s="113" t="s">
        <v>34</v>
      </c>
      <c r="H185" s="125" t="s">
        <v>34</v>
      </c>
      <c r="I185" s="113" t="s">
        <v>3601</v>
      </c>
      <c r="J185" s="130">
        <v>3</v>
      </c>
      <c r="K185" s="86" t="s">
        <v>34</v>
      </c>
      <c r="L185" s="113" t="s">
        <v>34</v>
      </c>
      <c r="M185" s="116" t="s">
        <v>34</v>
      </c>
      <c r="N185" s="86" t="s">
        <v>34</v>
      </c>
      <c r="O185" s="86" t="s">
        <v>34</v>
      </c>
      <c r="P185" s="86" t="s">
        <v>34</v>
      </c>
      <c r="Q185" s="118" t="s">
        <v>34</v>
      </c>
      <c r="R185" s="46" t="s">
        <v>3508</v>
      </c>
      <c r="S185" s="118" t="s">
        <v>3508</v>
      </c>
      <c r="T185" s="119">
        <v>0.5</v>
      </c>
      <c r="U185" s="119">
        <v>0.5</v>
      </c>
      <c r="V185" s="127">
        <v>0.5</v>
      </c>
      <c r="W185" s="86" t="s">
        <v>34</v>
      </c>
      <c r="X185" s="56" t="s">
        <v>34</v>
      </c>
      <c r="Y185" s="128" t="s">
        <v>34</v>
      </c>
      <c r="Z185" s="86" t="s">
        <v>34</v>
      </c>
      <c r="AA185" s="56" t="s">
        <v>34</v>
      </c>
      <c r="AB185" s="58" t="str">
        <f t="array" ref="AB185">INDEX(publications!$A$1:$A$319, MATCH($B185, publications!$B$1:$B$319, 0))</f>
        <v>Livia</v>
      </c>
      <c r="AC185" s="6" t="s">
        <v>34</v>
      </c>
    </row>
    <row r="186" spans="1:29" ht="13">
      <c r="A186" s="5" t="s">
        <v>2688</v>
      </c>
      <c r="B186" s="91" t="str">
        <f>VLOOKUP($A186,datasets!$A:$B,2,0)</f>
        <v>Betz et al. 2019, Zeitschrift für Geomorphologie (C97XPXE6)</v>
      </c>
      <c r="C186" s="86" t="s">
        <v>34</v>
      </c>
      <c r="D186" s="86" t="s">
        <v>34</v>
      </c>
      <c r="E186" s="131" t="s">
        <v>34</v>
      </c>
      <c r="F186" s="86" t="s">
        <v>34</v>
      </c>
      <c r="G186" s="113" t="s">
        <v>34</v>
      </c>
      <c r="H186" s="125" t="s">
        <v>34</v>
      </c>
      <c r="I186" s="86" t="s">
        <v>34</v>
      </c>
      <c r="J186" s="130" t="s">
        <v>34</v>
      </c>
      <c r="K186" s="86" t="s">
        <v>34</v>
      </c>
      <c r="L186" s="113" t="s">
        <v>34</v>
      </c>
      <c r="M186" s="116" t="s">
        <v>34</v>
      </c>
      <c r="N186" s="86" t="s">
        <v>34</v>
      </c>
      <c r="O186" s="86" t="s">
        <v>34</v>
      </c>
      <c r="P186" s="86" t="s">
        <v>34</v>
      </c>
      <c r="Q186" s="117" t="s">
        <v>34</v>
      </c>
      <c r="R186" s="86" t="s">
        <v>34</v>
      </c>
      <c r="S186" s="117" t="s">
        <v>34</v>
      </c>
      <c r="T186" s="126" t="s">
        <v>34</v>
      </c>
      <c r="U186" s="126" t="s">
        <v>34</v>
      </c>
      <c r="V186" s="127" t="s">
        <v>34</v>
      </c>
      <c r="W186" s="86" t="s">
        <v>34</v>
      </c>
      <c r="X186" s="56" t="s">
        <v>34</v>
      </c>
      <c r="Y186" s="121" t="s">
        <v>34</v>
      </c>
      <c r="Z186" s="46" t="s">
        <v>3602</v>
      </c>
      <c r="AA186" s="86" t="s">
        <v>34</v>
      </c>
      <c r="AB186" s="58" t="str">
        <f t="array" ref="AB186">INDEX(publications!$A$1:$A$319, MATCH($B186, publications!$B$1:$B$319, 0))</f>
        <v>Anette</v>
      </c>
      <c r="AC186" s="6" t="s">
        <v>34</v>
      </c>
    </row>
    <row r="187" spans="1:29" ht="13">
      <c r="A187" s="5" t="s">
        <v>2957</v>
      </c>
      <c r="B187" s="91" t="str">
        <f>VLOOKUP($A187,datasets!$A:$B,2,0)</f>
        <v>Bhattacharya et al. 2018, 2018 4th International Conference on Recent Advances in Information Technology (RAIT) (2HQXTLS6)</v>
      </c>
      <c r="C187" s="56" t="s">
        <v>34</v>
      </c>
      <c r="D187" s="56" t="s">
        <v>34</v>
      </c>
      <c r="E187" s="131" t="s">
        <v>34</v>
      </c>
      <c r="F187" s="56" t="s">
        <v>34</v>
      </c>
      <c r="G187" s="113" t="s">
        <v>34</v>
      </c>
      <c r="H187" s="125" t="s">
        <v>34</v>
      </c>
      <c r="I187" s="113" t="s">
        <v>3603</v>
      </c>
      <c r="J187" s="115" t="s">
        <v>3603</v>
      </c>
      <c r="K187" s="56">
        <v>5.52</v>
      </c>
      <c r="L187" s="56">
        <v>5.52</v>
      </c>
      <c r="M187" s="116">
        <v>5.52</v>
      </c>
      <c r="N187" s="86" t="s">
        <v>34</v>
      </c>
      <c r="O187" s="86" t="s">
        <v>34</v>
      </c>
      <c r="P187" s="86" t="s">
        <v>34</v>
      </c>
      <c r="Q187" s="117" t="s">
        <v>34</v>
      </c>
      <c r="R187" s="46" t="s">
        <v>3604</v>
      </c>
      <c r="S187" s="117" t="s">
        <v>3605</v>
      </c>
      <c r="T187" s="126" t="s">
        <v>34</v>
      </c>
      <c r="U187" s="126" t="s">
        <v>34</v>
      </c>
      <c r="V187" s="127" t="s">
        <v>34</v>
      </c>
      <c r="W187" s="86" t="s">
        <v>34</v>
      </c>
      <c r="X187" s="56" t="s">
        <v>34</v>
      </c>
      <c r="Y187" s="121" t="s">
        <v>34</v>
      </c>
      <c r="Z187" s="46" t="s">
        <v>3606</v>
      </c>
      <c r="AA187" s="56" t="s">
        <v>3504</v>
      </c>
      <c r="AB187" s="58" t="str">
        <f t="array" ref="AB187">INDEX(publications!$A$1:$A$319, MATCH($B187, publications!$B$1:$B$319, 0))</f>
        <v>Bob</v>
      </c>
      <c r="AC187" s="123" t="s">
        <v>3607</v>
      </c>
    </row>
    <row r="188" spans="1:29" ht="13">
      <c r="A188" s="5" t="s">
        <v>2960</v>
      </c>
      <c r="B188" s="91" t="str">
        <f>VLOOKUP($A188,datasets!$A:$B,2,0)</f>
        <v>Bitelli and Girelli 2009, Journal of Cultural Heritage (U5IZQNWE)</v>
      </c>
      <c r="C188" s="86" t="s">
        <v>34</v>
      </c>
      <c r="D188" s="86" t="s">
        <v>34</v>
      </c>
      <c r="E188" s="131" t="s">
        <v>34</v>
      </c>
      <c r="F188" s="86" t="s">
        <v>34</v>
      </c>
      <c r="G188" s="113" t="s">
        <v>34</v>
      </c>
      <c r="H188" s="125" t="s">
        <v>34</v>
      </c>
      <c r="I188" s="113" t="s">
        <v>3456</v>
      </c>
      <c r="J188" s="115">
        <v>23</v>
      </c>
      <c r="K188" s="56">
        <v>5</v>
      </c>
      <c r="L188" s="56">
        <v>5</v>
      </c>
      <c r="M188" s="116">
        <v>5</v>
      </c>
      <c r="N188" s="86" t="s">
        <v>34</v>
      </c>
      <c r="O188" s="86" t="s">
        <v>34</v>
      </c>
      <c r="P188" s="86" t="s">
        <v>34</v>
      </c>
      <c r="Q188" s="117" t="s">
        <v>34</v>
      </c>
      <c r="R188" s="46" t="s">
        <v>3608</v>
      </c>
      <c r="S188" s="117" t="s">
        <v>3605</v>
      </c>
      <c r="T188" s="126" t="s">
        <v>34</v>
      </c>
      <c r="U188" s="126" t="s">
        <v>34</v>
      </c>
      <c r="V188" s="127" t="s">
        <v>34</v>
      </c>
      <c r="W188" s="86" t="s">
        <v>34</v>
      </c>
      <c r="X188" s="56" t="s">
        <v>34</v>
      </c>
      <c r="Y188" s="121" t="s">
        <v>34</v>
      </c>
      <c r="Z188" s="46" t="s">
        <v>34</v>
      </c>
      <c r="AA188" s="86" t="s">
        <v>34</v>
      </c>
      <c r="AB188" s="136" t="str">
        <f t="array" ref="AB188">INDEX(publications!$A$1:$A$319, MATCH($B188, publications!$B$1:$B$319, 0))</f>
        <v>Bob</v>
      </c>
      <c r="AC188" s="6" t="s">
        <v>34</v>
      </c>
    </row>
    <row r="189" spans="1:29" ht="13">
      <c r="A189" s="5" t="s">
        <v>3292</v>
      </c>
      <c r="B189" s="91" t="str">
        <f>VLOOKUP($A189,datasets!$A:$B,2,0)</f>
        <v>Bolch et al. 2011, The Cryosphere (D5BPHY87)</v>
      </c>
      <c r="C189" s="86" t="s">
        <v>34</v>
      </c>
      <c r="D189" s="86" t="s">
        <v>34</v>
      </c>
      <c r="E189" s="131" t="s">
        <v>34</v>
      </c>
      <c r="F189" s="86" t="s">
        <v>34</v>
      </c>
      <c r="G189" s="113" t="s">
        <v>34</v>
      </c>
      <c r="H189" s="125" t="s">
        <v>34</v>
      </c>
      <c r="I189" s="113" t="s">
        <v>3609</v>
      </c>
      <c r="J189" s="115">
        <v>200</v>
      </c>
      <c r="K189" s="56">
        <v>7.9</v>
      </c>
      <c r="L189" s="56">
        <v>20.6</v>
      </c>
      <c r="M189" s="116">
        <v>12.13</v>
      </c>
      <c r="N189" s="86">
        <v>14</v>
      </c>
      <c r="O189" s="86" t="s">
        <v>34</v>
      </c>
      <c r="P189" s="86" t="s">
        <v>34</v>
      </c>
      <c r="Q189" s="117" t="s">
        <v>34</v>
      </c>
      <c r="R189" s="46" t="s">
        <v>3610</v>
      </c>
      <c r="S189" s="117" t="s">
        <v>3611</v>
      </c>
      <c r="T189" s="126" t="s">
        <v>34</v>
      </c>
      <c r="U189" s="119" t="s">
        <v>34</v>
      </c>
      <c r="V189" s="120" t="s">
        <v>34</v>
      </c>
      <c r="W189" s="56">
        <v>17.8</v>
      </c>
      <c r="X189" s="86">
        <v>20.6</v>
      </c>
      <c r="Y189" s="128">
        <v>18.73</v>
      </c>
      <c r="Z189" s="86" t="s">
        <v>34</v>
      </c>
      <c r="AA189" s="56" t="s">
        <v>3612</v>
      </c>
      <c r="AB189" s="94" t="str">
        <f t="array" ref="AB189">INDEX(publications!$A$1:$A$319, MATCH($B189, publications!$B$1:$B$319, 0))</f>
        <v>Amaury</v>
      </c>
      <c r="AC189" s="6" t="s">
        <v>34</v>
      </c>
    </row>
    <row r="190" spans="1:29" ht="13">
      <c r="A190" s="5" t="s">
        <v>3294</v>
      </c>
      <c r="B190" s="91" t="str">
        <f>VLOOKUP($A190,datasets!$A:$B,2,0)</f>
        <v>Bolch et al. 2011, The Cryosphere (D5BPHY87)</v>
      </c>
      <c r="C190" s="86" t="s">
        <v>34</v>
      </c>
      <c r="D190" s="86" t="s">
        <v>34</v>
      </c>
      <c r="E190" s="131" t="s">
        <v>34</v>
      </c>
      <c r="F190" s="86" t="s">
        <v>34</v>
      </c>
      <c r="G190" s="113" t="s">
        <v>34</v>
      </c>
      <c r="H190" s="125" t="s">
        <v>34</v>
      </c>
      <c r="I190" s="113" t="s">
        <v>3609</v>
      </c>
      <c r="J190" s="115">
        <v>200</v>
      </c>
      <c r="K190" s="56">
        <v>7.9</v>
      </c>
      <c r="L190" s="56">
        <v>20.6</v>
      </c>
      <c r="M190" s="116">
        <v>12.13</v>
      </c>
      <c r="N190" s="86">
        <v>14</v>
      </c>
      <c r="O190" s="86" t="s">
        <v>34</v>
      </c>
      <c r="P190" s="86" t="s">
        <v>34</v>
      </c>
      <c r="Q190" s="117" t="s">
        <v>34</v>
      </c>
      <c r="R190" s="46" t="s">
        <v>3613</v>
      </c>
      <c r="S190" s="117" t="s">
        <v>3438</v>
      </c>
      <c r="T190" s="126" t="s">
        <v>34</v>
      </c>
      <c r="U190" s="126" t="s">
        <v>34</v>
      </c>
      <c r="V190" s="120" t="s">
        <v>34</v>
      </c>
      <c r="W190" s="56">
        <v>17.8</v>
      </c>
      <c r="X190" s="86">
        <v>20.6</v>
      </c>
      <c r="Y190" s="128">
        <v>18.73</v>
      </c>
      <c r="Z190" s="86" t="s">
        <v>34</v>
      </c>
      <c r="AA190" s="56" t="s">
        <v>3612</v>
      </c>
      <c r="AB190" s="94" t="str">
        <f t="array" ref="AB190">INDEX(publications!$A$1:$A$319, MATCH($B190, publications!$B$1:$B$319, 0))</f>
        <v>Amaury</v>
      </c>
      <c r="AC190" s="6" t="s">
        <v>34</v>
      </c>
    </row>
    <row r="191" spans="1:29" ht="13">
      <c r="A191" s="5" t="s">
        <v>2963</v>
      </c>
      <c r="B191" s="91" t="str">
        <f>VLOOKUP($A191,datasets!$A:$B,2,0)</f>
        <v>Bolch et al. 2011, The Cryosphere (D5BPHY87)</v>
      </c>
      <c r="C191" s="86" t="s">
        <v>34</v>
      </c>
      <c r="D191" s="86" t="s">
        <v>34</v>
      </c>
      <c r="E191" s="131" t="s">
        <v>34</v>
      </c>
      <c r="F191" s="86" t="s">
        <v>34</v>
      </c>
      <c r="G191" s="113" t="s">
        <v>34</v>
      </c>
      <c r="H191" s="125" t="s">
        <v>34</v>
      </c>
      <c r="I191" s="113" t="s">
        <v>3609</v>
      </c>
      <c r="J191" s="115">
        <v>200</v>
      </c>
      <c r="K191" s="56">
        <v>7.9</v>
      </c>
      <c r="L191" s="56">
        <v>20.6</v>
      </c>
      <c r="M191" s="116">
        <v>12.13</v>
      </c>
      <c r="N191" s="86">
        <v>14</v>
      </c>
      <c r="O191" s="86" t="s">
        <v>34</v>
      </c>
      <c r="P191" s="86" t="s">
        <v>34</v>
      </c>
      <c r="Q191" s="117" t="s">
        <v>34</v>
      </c>
      <c r="R191" s="46" t="s">
        <v>3613</v>
      </c>
      <c r="S191" s="117" t="s">
        <v>3438</v>
      </c>
      <c r="T191" s="126" t="s">
        <v>34</v>
      </c>
      <c r="U191" s="126" t="s">
        <v>34</v>
      </c>
      <c r="V191" s="120" t="s">
        <v>34</v>
      </c>
      <c r="W191" s="56">
        <v>17.8</v>
      </c>
      <c r="X191" s="86">
        <v>20.6</v>
      </c>
      <c r="Y191" s="128">
        <v>18.73</v>
      </c>
      <c r="Z191" s="86" t="s">
        <v>34</v>
      </c>
      <c r="AA191" s="56" t="s">
        <v>3612</v>
      </c>
      <c r="AB191" s="94" t="str">
        <f t="array" ref="AB191">INDEX(publications!$A$1:$A$319, MATCH($B191, publications!$B$1:$B$319, 0))</f>
        <v>Amaury</v>
      </c>
      <c r="AC191" s="6" t="s">
        <v>34</v>
      </c>
    </row>
    <row r="192" spans="1:29" ht="13">
      <c r="A192" s="5" t="s">
        <v>2929</v>
      </c>
      <c r="B192" s="91" t="str">
        <f>VLOOKUP($A192,datasets!$A:$B,2,0)</f>
        <v>Bolch et al. 2017, The Cryosphere (UFU92EAC)</v>
      </c>
      <c r="C192" s="86" t="s">
        <v>34</v>
      </c>
      <c r="D192" s="86" t="s">
        <v>34</v>
      </c>
      <c r="E192" s="131" t="s">
        <v>34</v>
      </c>
      <c r="F192" s="86" t="s">
        <v>34</v>
      </c>
      <c r="G192" s="113" t="s">
        <v>34</v>
      </c>
      <c r="H192" s="125" t="s">
        <v>34</v>
      </c>
      <c r="I192" s="113" t="s">
        <v>3614</v>
      </c>
      <c r="J192" s="130">
        <v>28</v>
      </c>
      <c r="K192" s="86" t="s">
        <v>34</v>
      </c>
      <c r="L192" s="113" t="s">
        <v>34</v>
      </c>
      <c r="M192" s="116" t="s">
        <v>34</v>
      </c>
      <c r="N192" s="86" t="s">
        <v>34</v>
      </c>
      <c r="O192" s="86" t="s">
        <v>34</v>
      </c>
      <c r="P192" s="86" t="s">
        <v>34</v>
      </c>
      <c r="Q192" s="117" t="s">
        <v>34</v>
      </c>
      <c r="R192" s="46" t="s">
        <v>3501</v>
      </c>
      <c r="S192" s="117" t="s">
        <v>3407</v>
      </c>
      <c r="T192" s="126" t="s">
        <v>34</v>
      </c>
      <c r="U192" s="126" t="s">
        <v>34</v>
      </c>
      <c r="V192" s="127" t="s">
        <v>34</v>
      </c>
      <c r="W192" s="86" t="s">
        <v>34</v>
      </c>
      <c r="X192" s="56" t="s">
        <v>34</v>
      </c>
      <c r="Y192" s="128" t="s">
        <v>34</v>
      </c>
      <c r="Z192" s="86" t="s">
        <v>34</v>
      </c>
      <c r="AA192" s="56" t="s">
        <v>3615</v>
      </c>
      <c r="AB192" s="136" t="str">
        <f t="array" ref="AB192">INDEX(publications!$A$1:$A$319, MATCH($B192, publications!$B$1:$B$319, 0))</f>
        <v>Amaury</v>
      </c>
      <c r="AC192" s="6" t="s">
        <v>34</v>
      </c>
    </row>
    <row r="193" spans="1:29" ht="13">
      <c r="A193" s="5" t="s">
        <v>2750</v>
      </c>
      <c r="B193" s="91" t="str">
        <f>VLOOKUP($A193,datasets!$A:$B,2,0)</f>
        <v>Bolles and Forman 2018, Frontiers in Earth Science (PBSVU4ID)</v>
      </c>
      <c r="C193" s="86" t="s">
        <v>34</v>
      </c>
      <c r="D193" s="86" t="s">
        <v>34</v>
      </c>
      <c r="E193" s="131" t="s">
        <v>34</v>
      </c>
      <c r="F193" s="86" t="s">
        <v>34</v>
      </c>
      <c r="G193" s="113" t="s">
        <v>34</v>
      </c>
      <c r="H193" s="114" t="s">
        <v>34</v>
      </c>
      <c r="I193" s="113" t="s">
        <v>3616</v>
      </c>
      <c r="J193" s="130">
        <v>435</v>
      </c>
      <c r="K193" s="86" t="s">
        <v>34</v>
      </c>
      <c r="L193" s="113" t="s">
        <v>34</v>
      </c>
      <c r="M193" s="116" t="s">
        <v>34</v>
      </c>
      <c r="N193" s="86" t="s">
        <v>34</v>
      </c>
      <c r="O193" s="86" t="s">
        <v>34</v>
      </c>
      <c r="P193" s="86" t="s">
        <v>34</v>
      </c>
      <c r="Q193" s="117" t="s">
        <v>34</v>
      </c>
      <c r="R193" s="86" t="s">
        <v>34</v>
      </c>
      <c r="S193" s="117" t="s">
        <v>34</v>
      </c>
      <c r="T193" s="126" t="s">
        <v>34</v>
      </c>
      <c r="U193" s="119" t="s">
        <v>34</v>
      </c>
      <c r="V193" s="120" t="s">
        <v>34</v>
      </c>
      <c r="W193" s="56" t="s">
        <v>3617</v>
      </c>
      <c r="X193" s="56" t="s">
        <v>3617</v>
      </c>
      <c r="Y193" s="128">
        <v>5</v>
      </c>
      <c r="Z193" s="86" t="s">
        <v>34</v>
      </c>
      <c r="AA193" s="86" t="s">
        <v>34</v>
      </c>
      <c r="AB193" s="58" t="str">
        <f t="array" ref="AB193">INDEX(publications!$A$1:$A$319, MATCH($B193, publications!$B$1:$B$319, 0))</f>
        <v>Anette</v>
      </c>
      <c r="AC193" s="6" t="s">
        <v>34</v>
      </c>
    </row>
    <row r="194" spans="1:29" ht="13">
      <c r="A194" s="5" t="s">
        <v>2747</v>
      </c>
      <c r="B194" s="91" t="str">
        <f>VLOOKUP($A194,datasets!$A:$B,2,0)</f>
        <v>Bolles and Forman 2018, Frontiers in Earth Science (PBSVU4ID)</v>
      </c>
      <c r="C194" s="86" t="s">
        <v>34</v>
      </c>
      <c r="D194" s="86" t="s">
        <v>34</v>
      </c>
      <c r="E194" s="131" t="s">
        <v>34</v>
      </c>
      <c r="F194" s="86" t="s">
        <v>34</v>
      </c>
      <c r="G194" s="113" t="s">
        <v>34</v>
      </c>
      <c r="H194" s="114" t="s">
        <v>34</v>
      </c>
      <c r="I194" s="113" t="s">
        <v>3618</v>
      </c>
      <c r="J194" s="130">
        <v>496</v>
      </c>
      <c r="K194" s="86" t="s">
        <v>34</v>
      </c>
      <c r="L194" s="113" t="s">
        <v>34</v>
      </c>
      <c r="M194" s="116" t="s">
        <v>34</v>
      </c>
      <c r="N194" s="86" t="s">
        <v>34</v>
      </c>
      <c r="O194" s="86" t="s">
        <v>34</v>
      </c>
      <c r="P194" s="86" t="s">
        <v>34</v>
      </c>
      <c r="Q194" s="117" t="s">
        <v>34</v>
      </c>
      <c r="R194" s="86" t="s">
        <v>34</v>
      </c>
      <c r="S194" s="117" t="s">
        <v>34</v>
      </c>
      <c r="T194" s="126" t="s">
        <v>34</v>
      </c>
      <c r="U194" s="119" t="s">
        <v>34</v>
      </c>
      <c r="V194" s="120" t="s">
        <v>34</v>
      </c>
      <c r="W194" s="56" t="s">
        <v>3617</v>
      </c>
      <c r="X194" s="56" t="s">
        <v>3617</v>
      </c>
      <c r="Y194" s="128">
        <v>5</v>
      </c>
      <c r="Z194" s="86" t="s">
        <v>34</v>
      </c>
      <c r="AA194" s="86" t="s">
        <v>34</v>
      </c>
      <c r="AB194" s="58" t="str">
        <f t="array" ref="AB194">INDEX(publications!$A$1:$A$319, MATCH($B194, publications!$B$1:$B$319, 0))</f>
        <v>Anette</v>
      </c>
      <c r="AC194" s="6" t="s">
        <v>34</v>
      </c>
    </row>
    <row r="195" spans="1:29" ht="13">
      <c r="A195" s="5" t="s">
        <v>2751</v>
      </c>
      <c r="B195" s="91" t="str">
        <f>VLOOKUP($A195,datasets!$A:$B,2,0)</f>
        <v>Bolles and Forman 2018, Frontiers in Earth Science (PBSVU4ID)</v>
      </c>
      <c r="C195" s="86" t="s">
        <v>34</v>
      </c>
      <c r="D195" s="86" t="s">
        <v>34</v>
      </c>
      <c r="E195" s="131" t="s">
        <v>34</v>
      </c>
      <c r="F195" s="86" t="s">
        <v>34</v>
      </c>
      <c r="G195" s="113" t="s">
        <v>34</v>
      </c>
      <c r="H195" s="114" t="s">
        <v>34</v>
      </c>
      <c r="I195" s="113" t="s">
        <v>3619</v>
      </c>
      <c r="J195" s="130">
        <v>540</v>
      </c>
      <c r="K195" s="86" t="s">
        <v>34</v>
      </c>
      <c r="L195" s="113" t="s">
        <v>34</v>
      </c>
      <c r="M195" s="116" t="s">
        <v>34</v>
      </c>
      <c r="N195" s="86" t="s">
        <v>34</v>
      </c>
      <c r="O195" s="86" t="s">
        <v>34</v>
      </c>
      <c r="P195" s="86" t="s">
        <v>34</v>
      </c>
      <c r="Q195" s="117" t="s">
        <v>34</v>
      </c>
      <c r="R195" s="86" t="s">
        <v>34</v>
      </c>
      <c r="S195" s="117" t="s">
        <v>34</v>
      </c>
      <c r="T195" s="126" t="s">
        <v>34</v>
      </c>
      <c r="U195" s="119" t="s">
        <v>34</v>
      </c>
      <c r="V195" s="120" t="s">
        <v>34</v>
      </c>
      <c r="W195" s="56" t="s">
        <v>3617</v>
      </c>
      <c r="X195" s="56" t="s">
        <v>3617</v>
      </c>
      <c r="Y195" s="128">
        <v>5</v>
      </c>
      <c r="Z195" s="86" t="s">
        <v>34</v>
      </c>
      <c r="AA195" s="86" t="s">
        <v>34</v>
      </c>
      <c r="AB195" s="58" t="str">
        <f t="array" ref="AB195">INDEX(publications!$A$1:$A$319, MATCH($B195, publications!$B$1:$B$319, 0))</f>
        <v>Anette</v>
      </c>
      <c r="AC195" s="6" t="s">
        <v>34</v>
      </c>
    </row>
    <row r="196" spans="1:29" ht="13">
      <c r="A196" s="5" t="s">
        <v>2749</v>
      </c>
      <c r="B196" s="91" t="str">
        <f>VLOOKUP($A196,datasets!$A:$B,2,0)</f>
        <v>Bolles and Forman 2018, Frontiers in Earth Science (PBSVU4ID)</v>
      </c>
      <c r="C196" s="86" t="s">
        <v>34</v>
      </c>
      <c r="D196" s="86" t="s">
        <v>34</v>
      </c>
      <c r="E196" s="131" t="s">
        <v>34</v>
      </c>
      <c r="F196" s="86" t="s">
        <v>34</v>
      </c>
      <c r="G196" s="113" t="s">
        <v>34</v>
      </c>
      <c r="H196" s="114" t="s">
        <v>34</v>
      </c>
      <c r="I196" s="113" t="s">
        <v>3620</v>
      </c>
      <c r="J196" s="130">
        <v>556</v>
      </c>
      <c r="K196" s="86" t="s">
        <v>34</v>
      </c>
      <c r="L196" s="113" t="s">
        <v>34</v>
      </c>
      <c r="M196" s="116" t="s">
        <v>34</v>
      </c>
      <c r="N196" s="86" t="s">
        <v>34</v>
      </c>
      <c r="O196" s="86" t="s">
        <v>34</v>
      </c>
      <c r="P196" s="86" t="s">
        <v>34</v>
      </c>
      <c r="Q196" s="117" t="s">
        <v>34</v>
      </c>
      <c r="R196" s="86" t="s">
        <v>34</v>
      </c>
      <c r="S196" s="117" t="s">
        <v>34</v>
      </c>
      <c r="T196" s="126" t="s">
        <v>34</v>
      </c>
      <c r="U196" s="119" t="s">
        <v>34</v>
      </c>
      <c r="V196" s="120" t="s">
        <v>34</v>
      </c>
      <c r="W196" s="56" t="s">
        <v>3617</v>
      </c>
      <c r="X196" s="56" t="s">
        <v>3617</v>
      </c>
      <c r="Y196" s="128">
        <v>5</v>
      </c>
      <c r="Z196" s="86" t="s">
        <v>34</v>
      </c>
      <c r="AA196" s="86" t="s">
        <v>34</v>
      </c>
      <c r="AB196" s="58" t="str">
        <f t="array" ref="AB196">INDEX(publications!$A$1:$A$319, MATCH($B196, publications!$B$1:$B$319, 0))</f>
        <v>Anette</v>
      </c>
      <c r="AC196" s="6" t="s">
        <v>34</v>
      </c>
    </row>
    <row r="197" spans="1:29" ht="13">
      <c r="A197" s="5" t="s">
        <v>2742</v>
      </c>
      <c r="B197" s="91" t="str">
        <f>VLOOKUP($A197,datasets!$A:$B,2,0)</f>
        <v>Bolles and Forman 2018, Frontiers in Earth Science (PBSVU4ID)</v>
      </c>
      <c r="C197" s="86" t="s">
        <v>34</v>
      </c>
      <c r="D197" s="86" t="s">
        <v>34</v>
      </c>
      <c r="E197" s="131" t="s">
        <v>34</v>
      </c>
      <c r="F197" s="86" t="s">
        <v>34</v>
      </c>
      <c r="G197" s="113" t="s">
        <v>34</v>
      </c>
      <c r="H197" s="114" t="s">
        <v>34</v>
      </c>
      <c r="I197" s="113" t="s">
        <v>3621</v>
      </c>
      <c r="J197" s="130">
        <v>634</v>
      </c>
      <c r="K197" s="86" t="s">
        <v>34</v>
      </c>
      <c r="L197" s="113" t="s">
        <v>34</v>
      </c>
      <c r="M197" s="116" t="s">
        <v>34</v>
      </c>
      <c r="N197" s="86" t="s">
        <v>34</v>
      </c>
      <c r="O197" s="86" t="s">
        <v>34</v>
      </c>
      <c r="P197" s="86" t="s">
        <v>34</v>
      </c>
      <c r="Q197" s="117" t="s">
        <v>34</v>
      </c>
      <c r="R197" s="86" t="s">
        <v>34</v>
      </c>
      <c r="S197" s="117" t="s">
        <v>34</v>
      </c>
      <c r="T197" s="126" t="s">
        <v>34</v>
      </c>
      <c r="U197" s="119" t="s">
        <v>34</v>
      </c>
      <c r="V197" s="120" t="s">
        <v>34</v>
      </c>
      <c r="W197" s="56" t="s">
        <v>3617</v>
      </c>
      <c r="X197" s="56" t="s">
        <v>3617</v>
      </c>
      <c r="Y197" s="128">
        <v>5</v>
      </c>
      <c r="Z197" s="86" t="s">
        <v>34</v>
      </c>
      <c r="AA197" s="86" t="s">
        <v>34</v>
      </c>
      <c r="AB197" s="58" t="str">
        <f t="array" ref="AB197">INDEX(publications!$A$1:$A$319, MATCH($B197, publications!$B$1:$B$319, 0))</f>
        <v>Anette</v>
      </c>
      <c r="AC197" s="6" t="s">
        <v>34</v>
      </c>
    </row>
    <row r="198" spans="1:29" ht="13">
      <c r="A198" s="5" t="s">
        <v>2748</v>
      </c>
      <c r="B198" s="91" t="str">
        <f>VLOOKUP($A198,datasets!$A:$B,2,0)</f>
        <v>Bolles and Forman 2018, Frontiers in Earth Science (PBSVU4ID)</v>
      </c>
      <c r="C198" s="86" t="s">
        <v>34</v>
      </c>
      <c r="D198" s="86" t="s">
        <v>34</v>
      </c>
      <c r="E198" s="131" t="s">
        <v>34</v>
      </c>
      <c r="F198" s="86" t="s">
        <v>34</v>
      </c>
      <c r="G198" s="113" t="s">
        <v>34</v>
      </c>
      <c r="H198" s="114" t="s">
        <v>34</v>
      </c>
      <c r="I198" s="113" t="s">
        <v>3622</v>
      </c>
      <c r="J198" s="130">
        <v>1384</v>
      </c>
      <c r="K198" s="86" t="s">
        <v>34</v>
      </c>
      <c r="L198" s="113" t="s">
        <v>34</v>
      </c>
      <c r="M198" s="116" t="s">
        <v>34</v>
      </c>
      <c r="N198" s="86" t="s">
        <v>34</v>
      </c>
      <c r="O198" s="86" t="s">
        <v>34</v>
      </c>
      <c r="P198" s="86" t="s">
        <v>34</v>
      </c>
      <c r="Q198" s="117" t="s">
        <v>34</v>
      </c>
      <c r="R198" s="86" t="s">
        <v>34</v>
      </c>
      <c r="S198" s="117" t="s">
        <v>34</v>
      </c>
      <c r="T198" s="126" t="s">
        <v>34</v>
      </c>
      <c r="U198" s="119" t="s">
        <v>34</v>
      </c>
      <c r="V198" s="120" t="s">
        <v>34</v>
      </c>
      <c r="W198" s="56" t="s">
        <v>3617</v>
      </c>
      <c r="X198" s="56" t="s">
        <v>3617</v>
      </c>
      <c r="Y198" s="128">
        <v>5</v>
      </c>
      <c r="Z198" s="86" t="s">
        <v>34</v>
      </c>
      <c r="AA198" s="86" t="s">
        <v>34</v>
      </c>
      <c r="AB198" s="136" t="str">
        <f t="array" ref="AB198">INDEX(publications!$A$1:$A$319, MATCH($B198, publications!$B$1:$B$319, 0))</f>
        <v>Anette</v>
      </c>
      <c r="AC198" s="6" t="s">
        <v>34</v>
      </c>
    </row>
    <row r="199" spans="1:29" ht="13">
      <c r="A199" s="6" t="s">
        <v>2689</v>
      </c>
      <c r="B199" s="91" t="str">
        <f>VLOOKUP($A199,datasets!$A:$B,2,0)</f>
        <v>Bożek et al. 2019, Remote Sensing (MJIMZDLP)</v>
      </c>
      <c r="C199" s="86" t="s">
        <v>34</v>
      </c>
      <c r="D199" s="86" t="s">
        <v>34</v>
      </c>
      <c r="E199" s="131" t="s">
        <v>34</v>
      </c>
      <c r="F199" s="86" t="s">
        <v>34</v>
      </c>
      <c r="G199" s="113" t="s">
        <v>34</v>
      </c>
      <c r="H199" s="114" t="s">
        <v>34</v>
      </c>
      <c r="I199" s="113" t="s">
        <v>3544</v>
      </c>
      <c r="J199" s="115">
        <v>30</v>
      </c>
      <c r="K199" s="56">
        <v>2</v>
      </c>
      <c r="L199" s="56">
        <v>2</v>
      </c>
      <c r="M199" s="116">
        <v>2</v>
      </c>
      <c r="N199" s="86" t="s">
        <v>34</v>
      </c>
      <c r="O199" s="86" t="s">
        <v>34</v>
      </c>
      <c r="P199" s="86" t="s">
        <v>34</v>
      </c>
      <c r="Q199" s="117" t="s">
        <v>34</v>
      </c>
      <c r="R199" s="46" t="s">
        <v>3623</v>
      </c>
      <c r="S199" s="117" t="s">
        <v>3623</v>
      </c>
      <c r="T199" s="126" t="s">
        <v>34</v>
      </c>
      <c r="U199" s="126" t="s">
        <v>34</v>
      </c>
      <c r="V199" s="127" t="s">
        <v>34</v>
      </c>
      <c r="W199" s="86" t="s">
        <v>34</v>
      </c>
      <c r="X199" s="56" t="s">
        <v>34</v>
      </c>
      <c r="Y199" s="121" t="s">
        <v>34</v>
      </c>
      <c r="Z199" s="46" t="s">
        <v>34</v>
      </c>
      <c r="AA199" s="86" t="s">
        <v>34</v>
      </c>
      <c r="AB199" s="58" t="str">
        <f t="array" ref="AB199">INDEX(publications!$A$1:$A$319, MATCH($B199, publications!$B$1:$B$319, 0))</f>
        <v>Camillo</v>
      </c>
      <c r="AC199" s="46" t="s">
        <v>3624</v>
      </c>
    </row>
    <row r="200" spans="1:29" ht="13">
      <c r="A200" s="5" t="s">
        <v>3273</v>
      </c>
      <c r="B200" s="91" t="str">
        <f>VLOOKUP($A200,datasets!$A:$B,2,0)</f>
        <v>Broadbent 2017, University of Redlands (69S6EE9C)</v>
      </c>
      <c r="C200" s="86" t="s">
        <v>34</v>
      </c>
      <c r="D200" s="86" t="s">
        <v>34</v>
      </c>
      <c r="E200" s="131" t="s">
        <v>34</v>
      </c>
      <c r="F200" s="86" t="s">
        <v>34</v>
      </c>
      <c r="G200" s="113" t="s">
        <v>34</v>
      </c>
      <c r="H200" s="125" t="s">
        <v>34</v>
      </c>
      <c r="I200" s="113" t="s">
        <v>3441</v>
      </c>
      <c r="J200" s="130">
        <v>10</v>
      </c>
      <c r="K200" s="86" t="s">
        <v>34</v>
      </c>
      <c r="L200" s="113" t="s">
        <v>34</v>
      </c>
      <c r="M200" s="116" t="s">
        <v>34</v>
      </c>
      <c r="N200" s="86">
        <v>24</v>
      </c>
      <c r="O200" s="86" t="s">
        <v>34</v>
      </c>
      <c r="P200" s="86" t="s">
        <v>34</v>
      </c>
      <c r="Q200" s="118" t="s">
        <v>34</v>
      </c>
      <c r="R200" s="123" t="s">
        <v>3625</v>
      </c>
      <c r="S200" s="118" t="s">
        <v>34</v>
      </c>
      <c r="T200" s="119">
        <v>5</v>
      </c>
      <c r="U200" s="119">
        <v>5</v>
      </c>
      <c r="V200" s="120">
        <v>5</v>
      </c>
      <c r="W200" s="56" t="s">
        <v>3626</v>
      </c>
      <c r="X200" s="56" t="s">
        <v>3626</v>
      </c>
      <c r="Y200" s="128">
        <v>10</v>
      </c>
      <c r="Z200" s="86" t="s">
        <v>34</v>
      </c>
      <c r="AA200" s="56" t="s">
        <v>3627</v>
      </c>
      <c r="AB200" s="129" t="str">
        <f t="array" ref="AB200">INDEX(publications!$A$1:$A$319, MATCH($B200, publications!$B$1:$B$319, 0))</f>
        <v>Camillo</v>
      </c>
      <c r="AC200" s="6" t="s">
        <v>34</v>
      </c>
    </row>
    <row r="201" spans="1:29" ht="13">
      <c r="A201" s="5" t="s">
        <v>2752</v>
      </c>
      <c r="B201" s="91" t="str">
        <f>VLOOKUP($A201,datasets!$A:$B,2,0)</f>
        <v>Capolupo et al. 2018, International Journal of Applied Earth Observation and Geoinformation (VPA8IRXJ)</v>
      </c>
      <c r="C201" s="86" t="s">
        <v>34</v>
      </c>
      <c r="D201" s="86" t="s">
        <v>34</v>
      </c>
      <c r="E201" s="131" t="s">
        <v>34</v>
      </c>
      <c r="F201" s="86" t="s">
        <v>34</v>
      </c>
      <c r="G201" s="113" t="s">
        <v>34</v>
      </c>
      <c r="H201" s="125" t="s">
        <v>34</v>
      </c>
      <c r="I201" s="113" t="s">
        <v>3628</v>
      </c>
      <c r="J201" s="130">
        <v>50</v>
      </c>
      <c r="K201" s="113" t="s">
        <v>34</v>
      </c>
      <c r="L201" s="113" t="s">
        <v>34</v>
      </c>
      <c r="M201" s="116" t="s">
        <v>34</v>
      </c>
      <c r="N201" s="86">
        <v>25</v>
      </c>
      <c r="O201" s="113" t="s">
        <v>34</v>
      </c>
      <c r="P201" s="86" t="s">
        <v>34</v>
      </c>
      <c r="Q201" s="117" t="s">
        <v>34</v>
      </c>
      <c r="R201" s="46" t="s">
        <v>3508</v>
      </c>
      <c r="S201" s="118" t="s">
        <v>3508</v>
      </c>
      <c r="T201" s="119">
        <v>0.05</v>
      </c>
      <c r="U201" s="119">
        <v>0.05</v>
      </c>
      <c r="V201" s="127" t="s">
        <v>3629</v>
      </c>
      <c r="W201" s="113" t="s">
        <v>34</v>
      </c>
      <c r="X201" s="56" t="s">
        <v>34</v>
      </c>
      <c r="Y201" s="121" t="s">
        <v>34</v>
      </c>
      <c r="Z201" s="140" t="s">
        <v>34</v>
      </c>
      <c r="AA201" s="113" t="s">
        <v>34</v>
      </c>
      <c r="AB201" s="58" t="str">
        <f t="array" ref="AB201">INDEX(publications!$A$1:$A$319, MATCH($B201, publications!$B$1:$B$319, 0))</f>
        <v>Livia</v>
      </c>
      <c r="AC201" s="6" t="s">
        <v>3630</v>
      </c>
    </row>
    <row r="202" spans="1:29" ht="13">
      <c r="A202" s="5" t="s">
        <v>2965</v>
      </c>
      <c r="B202" s="91" t="str">
        <f>VLOOKUP($A202,datasets!$A:$B,2,0)</f>
        <v>Cardenal et al. 2006, Proceedings of the Spatial Accuracy 2006 (ANVHQVC3)</v>
      </c>
      <c r="C202" s="86" t="s">
        <v>34</v>
      </c>
      <c r="D202" s="86" t="s">
        <v>34</v>
      </c>
      <c r="E202" s="131" t="s">
        <v>34</v>
      </c>
      <c r="F202" s="86" t="s">
        <v>34</v>
      </c>
      <c r="G202" s="113" t="s">
        <v>34</v>
      </c>
      <c r="H202" s="125" t="s">
        <v>34</v>
      </c>
      <c r="I202" s="86" t="s">
        <v>34</v>
      </c>
      <c r="J202" s="130" t="s">
        <v>34</v>
      </c>
      <c r="K202" s="86" t="s">
        <v>34</v>
      </c>
      <c r="L202" s="113" t="s">
        <v>34</v>
      </c>
      <c r="M202" s="116" t="s">
        <v>34</v>
      </c>
      <c r="N202" s="86" t="s">
        <v>34</v>
      </c>
      <c r="O202" s="86" t="s">
        <v>34</v>
      </c>
      <c r="P202" s="86" t="s">
        <v>34</v>
      </c>
      <c r="Q202" s="117" t="s">
        <v>34</v>
      </c>
      <c r="R202" s="86" t="s">
        <v>34</v>
      </c>
      <c r="S202" s="117" t="s">
        <v>34</v>
      </c>
      <c r="T202" s="126" t="s">
        <v>34</v>
      </c>
      <c r="U202" s="126" t="s">
        <v>34</v>
      </c>
      <c r="V202" s="127" t="s">
        <v>34</v>
      </c>
      <c r="W202" s="86" t="s">
        <v>34</v>
      </c>
      <c r="X202" s="56" t="s">
        <v>34</v>
      </c>
      <c r="Y202" s="128" t="s">
        <v>34</v>
      </c>
      <c r="Z202" s="86" t="s">
        <v>34</v>
      </c>
      <c r="AA202" s="56" t="s">
        <v>34</v>
      </c>
      <c r="AB202" s="58" t="str">
        <f t="array" ref="AB202">INDEX(publications!$A$1:$A$319, MATCH($B202, publications!$B$1:$B$319, 0))</f>
        <v>Livia</v>
      </c>
      <c r="AC202" s="6" t="s">
        <v>34</v>
      </c>
    </row>
    <row r="203" spans="1:29" ht="13">
      <c r="A203" s="5" t="s">
        <v>2966</v>
      </c>
      <c r="B203" s="91" t="str">
        <f>VLOOKUP($A203,datasets!$A:$B,2,0)</f>
        <v>Cardenal et al. 2006, Proceedings of the Spatial Accuracy 2006 (ANVHQVC3)</v>
      </c>
      <c r="C203" s="86" t="s">
        <v>34</v>
      </c>
      <c r="D203" s="86" t="s">
        <v>34</v>
      </c>
      <c r="E203" s="131" t="s">
        <v>34</v>
      </c>
      <c r="F203" s="86" t="s">
        <v>34</v>
      </c>
      <c r="G203" s="113" t="s">
        <v>34</v>
      </c>
      <c r="H203" s="125" t="s">
        <v>34</v>
      </c>
      <c r="I203" s="86" t="s">
        <v>34</v>
      </c>
      <c r="J203" s="130" t="s">
        <v>34</v>
      </c>
      <c r="K203" s="86" t="s">
        <v>34</v>
      </c>
      <c r="L203" s="113" t="s">
        <v>34</v>
      </c>
      <c r="M203" s="116" t="s">
        <v>34</v>
      </c>
      <c r="N203" s="86" t="s">
        <v>34</v>
      </c>
      <c r="O203" s="86" t="s">
        <v>34</v>
      </c>
      <c r="P203" s="86" t="s">
        <v>34</v>
      </c>
      <c r="Q203" s="117" t="s">
        <v>34</v>
      </c>
      <c r="R203" s="86" t="s">
        <v>34</v>
      </c>
      <c r="S203" s="117" t="s">
        <v>34</v>
      </c>
      <c r="T203" s="126" t="s">
        <v>34</v>
      </c>
      <c r="U203" s="126" t="s">
        <v>34</v>
      </c>
      <c r="V203" s="127" t="s">
        <v>34</v>
      </c>
      <c r="W203" s="86" t="s">
        <v>34</v>
      </c>
      <c r="X203" s="56" t="s">
        <v>34</v>
      </c>
      <c r="Y203" s="128" t="s">
        <v>34</v>
      </c>
      <c r="Z203" s="86" t="s">
        <v>34</v>
      </c>
      <c r="AA203" s="56" t="s">
        <v>34</v>
      </c>
      <c r="AB203" s="58" t="str">
        <f t="array" ref="AB203">INDEX(publications!$A$1:$A$319, MATCH($B203, publications!$B$1:$B$319, 0))</f>
        <v>Livia</v>
      </c>
      <c r="AC203" s="6" t="s">
        <v>34</v>
      </c>
    </row>
    <row r="204" spans="1:29" ht="13">
      <c r="A204" s="5" t="s">
        <v>2967</v>
      </c>
      <c r="B204" s="91" t="str">
        <f>VLOOKUP($A204,datasets!$A:$B,2,0)</f>
        <v>Cardenal et al. 2006, Proceedings of the Spatial Accuracy 2006 (ANVHQVC3)</v>
      </c>
      <c r="C204" s="86" t="s">
        <v>34</v>
      </c>
      <c r="D204" s="86" t="s">
        <v>34</v>
      </c>
      <c r="E204" s="131" t="s">
        <v>34</v>
      </c>
      <c r="F204" s="86" t="s">
        <v>34</v>
      </c>
      <c r="G204" s="113" t="s">
        <v>34</v>
      </c>
      <c r="H204" s="125" t="s">
        <v>34</v>
      </c>
      <c r="I204" s="86" t="s">
        <v>34</v>
      </c>
      <c r="J204" s="130" t="s">
        <v>34</v>
      </c>
      <c r="K204" s="86" t="s">
        <v>34</v>
      </c>
      <c r="L204" s="113" t="s">
        <v>34</v>
      </c>
      <c r="M204" s="116" t="s">
        <v>34</v>
      </c>
      <c r="N204" s="86" t="s">
        <v>34</v>
      </c>
      <c r="O204" s="86" t="s">
        <v>34</v>
      </c>
      <c r="P204" s="86" t="s">
        <v>34</v>
      </c>
      <c r="Q204" s="117" t="s">
        <v>34</v>
      </c>
      <c r="R204" s="86" t="s">
        <v>34</v>
      </c>
      <c r="S204" s="117" t="s">
        <v>34</v>
      </c>
      <c r="T204" s="126" t="s">
        <v>34</v>
      </c>
      <c r="U204" s="126" t="s">
        <v>34</v>
      </c>
      <c r="V204" s="127" t="s">
        <v>34</v>
      </c>
      <c r="W204" s="86" t="s">
        <v>34</v>
      </c>
      <c r="X204" s="56" t="s">
        <v>34</v>
      </c>
      <c r="Y204" s="128" t="s">
        <v>34</v>
      </c>
      <c r="Z204" s="86" t="s">
        <v>34</v>
      </c>
      <c r="AA204" s="56" t="s">
        <v>34</v>
      </c>
      <c r="AB204" s="58" t="str">
        <f t="array" ref="AB204">INDEX(publications!$A$1:$A$319, MATCH($B204, publications!$B$1:$B$319, 0))</f>
        <v>Livia</v>
      </c>
      <c r="AC204" s="6" t="s">
        <v>34</v>
      </c>
    </row>
    <row r="205" spans="1:29" ht="13">
      <c r="A205" s="5" t="s">
        <v>2968</v>
      </c>
      <c r="B205" s="91" t="str">
        <f>VLOOKUP($A205,datasets!$A:$B,2,0)</f>
        <v>Cardenal et al. 2006, Proceedings of the Spatial Accuracy 2006 (ANVHQVC3)</v>
      </c>
      <c r="C205" s="86" t="s">
        <v>34</v>
      </c>
      <c r="D205" s="86" t="s">
        <v>34</v>
      </c>
      <c r="E205" s="131" t="s">
        <v>34</v>
      </c>
      <c r="F205" s="86" t="s">
        <v>34</v>
      </c>
      <c r="G205" s="113" t="s">
        <v>34</v>
      </c>
      <c r="H205" s="125" t="s">
        <v>34</v>
      </c>
      <c r="I205" s="86" t="s">
        <v>34</v>
      </c>
      <c r="J205" s="130" t="s">
        <v>34</v>
      </c>
      <c r="K205" s="86" t="s">
        <v>34</v>
      </c>
      <c r="L205" s="113" t="s">
        <v>34</v>
      </c>
      <c r="M205" s="116" t="s">
        <v>34</v>
      </c>
      <c r="N205" s="86" t="s">
        <v>34</v>
      </c>
      <c r="O205" s="86" t="s">
        <v>34</v>
      </c>
      <c r="P205" s="86" t="s">
        <v>34</v>
      </c>
      <c r="Q205" s="117" t="s">
        <v>34</v>
      </c>
      <c r="R205" s="86" t="s">
        <v>34</v>
      </c>
      <c r="S205" s="117" t="s">
        <v>34</v>
      </c>
      <c r="T205" s="126" t="s">
        <v>34</v>
      </c>
      <c r="U205" s="126" t="s">
        <v>34</v>
      </c>
      <c r="V205" s="127" t="s">
        <v>34</v>
      </c>
      <c r="W205" s="86" t="s">
        <v>34</v>
      </c>
      <c r="X205" s="56" t="s">
        <v>34</v>
      </c>
      <c r="Y205" s="128" t="s">
        <v>34</v>
      </c>
      <c r="Z205" s="86" t="s">
        <v>34</v>
      </c>
      <c r="AA205" s="56" t="s">
        <v>34</v>
      </c>
      <c r="AB205" s="58" t="str">
        <f t="array" ref="AB205">INDEX(publications!$A$1:$A$319, MATCH($B205, publications!$B$1:$B$319, 0))</f>
        <v>Livia</v>
      </c>
      <c r="AC205" s="6" t="s">
        <v>34</v>
      </c>
    </row>
    <row r="206" spans="1:29" ht="13">
      <c r="A206" s="5" t="s">
        <v>2969</v>
      </c>
      <c r="B206" s="91" t="str">
        <f>VLOOKUP($A206,datasets!$A:$B,2,0)</f>
        <v>Cardenal et al. 2006, Proceedings of the Spatial Accuracy 2006 (ANVHQVC3)</v>
      </c>
      <c r="C206" s="86" t="s">
        <v>34</v>
      </c>
      <c r="D206" s="86" t="s">
        <v>34</v>
      </c>
      <c r="E206" s="131" t="s">
        <v>34</v>
      </c>
      <c r="F206" s="86" t="s">
        <v>34</v>
      </c>
      <c r="G206" s="113" t="s">
        <v>34</v>
      </c>
      <c r="H206" s="125" t="s">
        <v>34</v>
      </c>
      <c r="I206" s="86" t="s">
        <v>34</v>
      </c>
      <c r="J206" s="130" t="s">
        <v>34</v>
      </c>
      <c r="K206" s="86" t="s">
        <v>34</v>
      </c>
      <c r="L206" s="113" t="s">
        <v>34</v>
      </c>
      <c r="M206" s="116" t="s">
        <v>34</v>
      </c>
      <c r="N206" s="86" t="s">
        <v>34</v>
      </c>
      <c r="O206" s="86" t="s">
        <v>34</v>
      </c>
      <c r="P206" s="86" t="s">
        <v>34</v>
      </c>
      <c r="Q206" s="117" t="s">
        <v>34</v>
      </c>
      <c r="R206" s="86" t="s">
        <v>34</v>
      </c>
      <c r="S206" s="117" t="s">
        <v>34</v>
      </c>
      <c r="T206" s="126" t="s">
        <v>34</v>
      </c>
      <c r="U206" s="126" t="s">
        <v>34</v>
      </c>
      <c r="V206" s="127" t="s">
        <v>34</v>
      </c>
      <c r="W206" s="86" t="s">
        <v>34</v>
      </c>
      <c r="X206" s="56" t="s">
        <v>34</v>
      </c>
      <c r="Y206" s="128" t="s">
        <v>34</v>
      </c>
      <c r="Z206" s="86" t="s">
        <v>34</v>
      </c>
      <c r="AA206" s="56" t="s">
        <v>34</v>
      </c>
      <c r="AB206" s="58" t="str">
        <f t="array" ref="AB206">INDEX(publications!$A$1:$A$319, MATCH($B206, publications!$B$1:$B$319, 0))</f>
        <v>Livia</v>
      </c>
      <c r="AC206" s="6" t="s">
        <v>34</v>
      </c>
    </row>
    <row r="207" spans="1:29" ht="13">
      <c r="A207" s="5" t="s">
        <v>3272</v>
      </c>
      <c r="B207" s="91" t="str">
        <f>VLOOKUP($A207,datasets!$A:$B,2,0)</f>
        <v>Carvalho et al. 2020, Earth Surface Processes and Landforms (RFLJ9CDM)</v>
      </c>
      <c r="C207" s="56" t="s">
        <v>34</v>
      </c>
      <c r="D207" s="56" t="s">
        <v>34</v>
      </c>
      <c r="E207" s="131" t="s">
        <v>34</v>
      </c>
      <c r="F207" s="56">
        <v>0.5</v>
      </c>
      <c r="G207" s="113">
        <v>0.5</v>
      </c>
      <c r="H207" s="125">
        <f t="shared" ref="H207:H209" si="8">AVERAGE(F207,F207,G207)</f>
        <v>0.5</v>
      </c>
      <c r="I207" s="113" t="s">
        <v>3449</v>
      </c>
      <c r="J207" s="130">
        <v>15</v>
      </c>
      <c r="K207" s="86" t="s">
        <v>34</v>
      </c>
      <c r="L207" s="113" t="s">
        <v>34</v>
      </c>
      <c r="M207" s="116" t="s">
        <v>34</v>
      </c>
      <c r="N207" s="86">
        <v>81</v>
      </c>
      <c r="O207" s="86" t="s">
        <v>34</v>
      </c>
      <c r="P207" s="86" t="s">
        <v>34</v>
      </c>
      <c r="Q207" s="117" t="s">
        <v>34</v>
      </c>
      <c r="R207" s="46" t="s">
        <v>3415</v>
      </c>
      <c r="S207" s="118" t="s">
        <v>3415</v>
      </c>
      <c r="T207" s="119" t="s">
        <v>34</v>
      </c>
      <c r="U207" s="119" t="s">
        <v>34</v>
      </c>
      <c r="V207" s="120" t="s">
        <v>34</v>
      </c>
      <c r="W207" s="56">
        <v>0.57999999999999996</v>
      </c>
      <c r="X207" s="56">
        <v>0.57999999999999996</v>
      </c>
      <c r="Y207" s="121">
        <v>0.57999999999999996</v>
      </c>
      <c r="Z207" s="46" t="s">
        <v>3465</v>
      </c>
      <c r="AA207" s="56" t="s">
        <v>3631</v>
      </c>
      <c r="AB207" s="58" t="str">
        <f t="array" ref="AB207">INDEX(publications!$A$1:$A$319, MATCH($B207, publications!$B$1:$B$319, 0))</f>
        <v>Livia</v>
      </c>
      <c r="AC207" s="6" t="s">
        <v>34</v>
      </c>
    </row>
    <row r="208" spans="1:29" ht="13">
      <c r="A208" s="5" t="s">
        <v>3271</v>
      </c>
      <c r="B208" s="91" t="str">
        <f>VLOOKUP($A208,datasets!$A:$B,2,0)</f>
        <v>Carvalho et al. 2020, Earth Surface Processes and Landforms (RFLJ9CDM)</v>
      </c>
      <c r="C208" s="56" t="s">
        <v>34</v>
      </c>
      <c r="D208" s="56" t="s">
        <v>34</v>
      </c>
      <c r="E208" s="131" t="s">
        <v>34</v>
      </c>
      <c r="F208" s="56">
        <v>0.5</v>
      </c>
      <c r="G208" s="113">
        <v>0.5</v>
      </c>
      <c r="H208" s="125">
        <f t="shared" si="8"/>
        <v>0.5</v>
      </c>
      <c r="I208" s="113" t="s">
        <v>3550</v>
      </c>
      <c r="J208" s="130">
        <v>21</v>
      </c>
      <c r="K208" s="86" t="s">
        <v>34</v>
      </c>
      <c r="L208" s="113" t="s">
        <v>34</v>
      </c>
      <c r="M208" s="116" t="s">
        <v>34</v>
      </c>
      <c r="N208" s="86">
        <v>94</v>
      </c>
      <c r="O208" s="86" t="s">
        <v>34</v>
      </c>
      <c r="P208" s="86" t="s">
        <v>34</v>
      </c>
      <c r="Q208" s="117" t="s">
        <v>34</v>
      </c>
      <c r="R208" s="46" t="s">
        <v>3415</v>
      </c>
      <c r="S208" s="118" t="s">
        <v>3415</v>
      </c>
      <c r="T208" s="119" t="s">
        <v>34</v>
      </c>
      <c r="U208" s="119" t="s">
        <v>34</v>
      </c>
      <c r="V208" s="120" t="s">
        <v>34</v>
      </c>
      <c r="W208" s="56">
        <v>0.5</v>
      </c>
      <c r="X208" s="56">
        <v>0.5</v>
      </c>
      <c r="Y208" s="121">
        <v>0.5</v>
      </c>
      <c r="Z208" s="46" t="s">
        <v>3465</v>
      </c>
      <c r="AA208" s="56" t="s">
        <v>3631</v>
      </c>
      <c r="AB208" s="58" t="str">
        <f t="array" ref="AB208">INDEX(publications!$A$1:$A$319, MATCH($B208, publications!$B$1:$B$319, 0))</f>
        <v>Livia</v>
      </c>
      <c r="AC208" s="6" t="s">
        <v>34</v>
      </c>
    </row>
    <row r="209" spans="1:29" ht="13">
      <c r="A209" s="5" t="s">
        <v>3268</v>
      </c>
      <c r="B209" s="91" t="str">
        <f>VLOOKUP($A209,datasets!$A:$B,2,0)</f>
        <v>Carvalho et al. 2020, Earth Surface Processes and Landforms (RFLJ9CDM)</v>
      </c>
      <c r="C209" s="56" t="s">
        <v>34</v>
      </c>
      <c r="D209" s="56" t="s">
        <v>34</v>
      </c>
      <c r="E209" s="131" t="s">
        <v>34</v>
      </c>
      <c r="F209" s="56">
        <v>0.5</v>
      </c>
      <c r="G209" s="113">
        <v>0.5</v>
      </c>
      <c r="H209" s="125">
        <f t="shared" si="8"/>
        <v>0.5</v>
      </c>
      <c r="I209" s="113" t="s">
        <v>3456</v>
      </c>
      <c r="J209" s="130">
        <v>23</v>
      </c>
      <c r="K209" s="86" t="s">
        <v>34</v>
      </c>
      <c r="L209" s="113" t="s">
        <v>34</v>
      </c>
      <c r="M209" s="116" t="s">
        <v>34</v>
      </c>
      <c r="N209" s="86">
        <v>141</v>
      </c>
      <c r="O209" s="86" t="s">
        <v>34</v>
      </c>
      <c r="P209" s="86" t="s">
        <v>34</v>
      </c>
      <c r="Q209" s="117" t="s">
        <v>34</v>
      </c>
      <c r="R209" s="46" t="s">
        <v>3415</v>
      </c>
      <c r="S209" s="118" t="s">
        <v>3415</v>
      </c>
      <c r="T209" s="119" t="s">
        <v>34</v>
      </c>
      <c r="U209" s="119" t="s">
        <v>34</v>
      </c>
      <c r="V209" s="120" t="s">
        <v>34</v>
      </c>
      <c r="W209" s="56">
        <v>0.63</v>
      </c>
      <c r="X209" s="56">
        <v>0.63</v>
      </c>
      <c r="Y209" s="121">
        <v>0.63</v>
      </c>
      <c r="Z209" s="46" t="s">
        <v>3465</v>
      </c>
      <c r="AA209" s="56" t="s">
        <v>3631</v>
      </c>
      <c r="AB209" s="58" t="str">
        <f t="array" ref="AB209">INDEX(publications!$A$1:$A$319, MATCH($B209, publications!$B$1:$B$319, 0))</f>
        <v>Livia</v>
      </c>
      <c r="AC209" s="6" t="s">
        <v>34</v>
      </c>
    </row>
    <row r="210" spans="1:29" ht="13">
      <c r="A210" s="6" t="s">
        <v>3282</v>
      </c>
      <c r="B210" s="91" t="str">
        <f>VLOOKUP($A210,datasets!$A:$B,2,0)</f>
        <v>Carvalho et al. 2021, Earth Surface Processes and Landforms (DIS2XCPI)</v>
      </c>
      <c r="C210" s="86" t="s">
        <v>34</v>
      </c>
      <c r="D210" s="86" t="s">
        <v>34</v>
      </c>
      <c r="E210" s="131" t="s">
        <v>34</v>
      </c>
      <c r="F210" s="86" t="s">
        <v>34</v>
      </c>
      <c r="G210" s="113" t="s">
        <v>34</v>
      </c>
      <c r="H210" s="125" t="s">
        <v>34</v>
      </c>
      <c r="I210" s="113" t="s">
        <v>3454</v>
      </c>
      <c r="J210" s="115">
        <v>25</v>
      </c>
      <c r="K210" s="56">
        <v>0.69</v>
      </c>
      <c r="L210" s="56">
        <v>0.69</v>
      </c>
      <c r="M210" s="116">
        <v>0.69</v>
      </c>
      <c r="N210" s="86">
        <v>60</v>
      </c>
      <c r="O210" s="56">
        <v>0.74</v>
      </c>
      <c r="P210" s="56">
        <v>0.74</v>
      </c>
      <c r="Q210" s="118">
        <v>0.74</v>
      </c>
      <c r="R210" s="46" t="s">
        <v>3578</v>
      </c>
      <c r="S210" s="118" t="s">
        <v>3415</v>
      </c>
      <c r="T210" s="119" t="s">
        <v>34</v>
      </c>
      <c r="U210" s="119" t="s">
        <v>34</v>
      </c>
      <c r="V210" s="127" t="s">
        <v>34</v>
      </c>
      <c r="W210" s="86" t="s">
        <v>34</v>
      </c>
      <c r="X210" s="56" t="s">
        <v>34</v>
      </c>
      <c r="Y210" s="128" t="s">
        <v>34</v>
      </c>
      <c r="Z210" s="86" t="s">
        <v>34</v>
      </c>
      <c r="AA210" s="56" t="s">
        <v>34</v>
      </c>
      <c r="AB210" s="58" t="str">
        <f t="array" ref="AB210">INDEX(publications!$A$1:$A$319, MATCH($B210, publications!$B$1:$B$319, 0))</f>
        <v>Camillo</v>
      </c>
      <c r="AC210" s="6" t="s">
        <v>3580</v>
      </c>
    </row>
    <row r="211" spans="1:29" ht="13">
      <c r="A211" s="6" t="s">
        <v>3281</v>
      </c>
      <c r="B211" s="91" t="str">
        <f>VLOOKUP($A211,datasets!$A:$B,2,0)</f>
        <v>Carvalho et al. 2021, Earth Surface Processes and Landforms (DIS2XCPI)</v>
      </c>
      <c r="C211" s="86" t="s">
        <v>34</v>
      </c>
      <c r="D211" s="86" t="s">
        <v>34</v>
      </c>
      <c r="E211" s="131" t="s">
        <v>34</v>
      </c>
      <c r="F211" s="86" t="s">
        <v>34</v>
      </c>
      <c r="G211" s="113" t="s">
        <v>34</v>
      </c>
      <c r="H211" s="125" t="s">
        <v>34</v>
      </c>
      <c r="I211" s="113" t="s">
        <v>3544</v>
      </c>
      <c r="J211" s="115">
        <v>30</v>
      </c>
      <c r="K211" s="56">
        <v>0.72</v>
      </c>
      <c r="L211" s="56">
        <v>0.72</v>
      </c>
      <c r="M211" s="116">
        <v>0.72</v>
      </c>
      <c r="N211" s="86">
        <v>93</v>
      </c>
      <c r="O211" s="56">
        <v>0.67</v>
      </c>
      <c r="P211" s="56">
        <v>0.67</v>
      </c>
      <c r="Q211" s="118">
        <v>0.67</v>
      </c>
      <c r="R211" s="46" t="s">
        <v>3578</v>
      </c>
      <c r="S211" s="118" t="s">
        <v>3415</v>
      </c>
      <c r="T211" s="119" t="s">
        <v>34</v>
      </c>
      <c r="U211" s="119" t="s">
        <v>34</v>
      </c>
      <c r="V211" s="127" t="s">
        <v>34</v>
      </c>
      <c r="W211" s="86" t="s">
        <v>34</v>
      </c>
      <c r="X211" s="56" t="s">
        <v>34</v>
      </c>
      <c r="Y211" s="128" t="s">
        <v>34</v>
      </c>
      <c r="Z211" s="86" t="s">
        <v>34</v>
      </c>
      <c r="AA211" s="56" t="s">
        <v>34</v>
      </c>
      <c r="AB211" s="58" t="str">
        <f t="array" ref="AB211">INDEX(publications!$A$1:$A$319, MATCH($B211, publications!$B$1:$B$319, 0))</f>
        <v>Camillo</v>
      </c>
      <c r="AC211" s="6" t="s">
        <v>3580</v>
      </c>
    </row>
    <row r="212" spans="1:29" ht="13">
      <c r="A212" s="6" t="s">
        <v>3279</v>
      </c>
      <c r="B212" s="91" t="str">
        <f>VLOOKUP($A212,datasets!$A:$B,2,0)</f>
        <v>Carvalho et al. 2021, Earth Surface Processes and Landforms (DIS2XCPI)</v>
      </c>
      <c r="C212" s="86" t="s">
        <v>34</v>
      </c>
      <c r="D212" s="86" t="s">
        <v>34</v>
      </c>
      <c r="E212" s="131" t="s">
        <v>34</v>
      </c>
      <c r="F212" s="86" t="s">
        <v>34</v>
      </c>
      <c r="G212" s="113" t="s">
        <v>34</v>
      </c>
      <c r="H212" s="125" t="s">
        <v>34</v>
      </c>
      <c r="I212" s="113" t="s">
        <v>3452</v>
      </c>
      <c r="J212" s="115">
        <v>17</v>
      </c>
      <c r="K212" s="56">
        <v>0.73</v>
      </c>
      <c r="L212" s="56">
        <v>0.73</v>
      </c>
      <c r="M212" s="116">
        <v>0.73</v>
      </c>
      <c r="N212" s="86">
        <v>39</v>
      </c>
      <c r="O212" s="56">
        <v>0.83</v>
      </c>
      <c r="P212" s="56">
        <v>0.83</v>
      </c>
      <c r="Q212" s="118">
        <v>0.83</v>
      </c>
      <c r="R212" s="46" t="s">
        <v>3578</v>
      </c>
      <c r="S212" s="118" t="s">
        <v>3415</v>
      </c>
      <c r="T212" s="119" t="s">
        <v>34</v>
      </c>
      <c r="U212" s="119" t="s">
        <v>34</v>
      </c>
      <c r="V212" s="127" t="s">
        <v>34</v>
      </c>
      <c r="W212" s="86" t="s">
        <v>34</v>
      </c>
      <c r="X212" s="56" t="s">
        <v>34</v>
      </c>
      <c r="Y212" s="128" t="s">
        <v>34</v>
      </c>
      <c r="Z212" s="86" t="s">
        <v>34</v>
      </c>
      <c r="AA212" s="56" t="s">
        <v>34</v>
      </c>
      <c r="AB212" s="58" t="str">
        <f t="array" ref="AB212">INDEX(publications!$A$1:$A$319, MATCH($B212, publications!$B$1:$B$319, 0))</f>
        <v>Camillo</v>
      </c>
      <c r="AC212" s="6" t="s">
        <v>3580</v>
      </c>
    </row>
    <row r="213" spans="1:29" ht="13">
      <c r="A213" s="6" t="s">
        <v>3280</v>
      </c>
      <c r="B213" s="91" t="str">
        <f>VLOOKUP($A213,datasets!$A:$B,2,0)</f>
        <v>Carvalho et al. 2021, Earth Surface Processes and Landforms (DIS2XCPI)</v>
      </c>
      <c r="C213" s="86" t="s">
        <v>34</v>
      </c>
      <c r="D213" s="86" t="s">
        <v>34</v>
      </c>
      <c r="E213" s="131" t="s">
        <v>34</v>
      </c>
      <c r="F213" s="86" t="s">
        <v>34</v>
      </c>
      <c r="G213" s="113" t="s">
        <v>34</v>
      </c>
      <c r="H213" s="125" t="s">
        <v>34</v>
      </c>
      <c r="I213" s="113" t="s">
        <v>3456</v>
      </c>
      <c r="J213" s="115">
        <v>23</v>
      </c>
      <c r="K213" s="56">
        <v>0.78</v>
      </c>
      <c r="L213" s="56">
        <v>0.78</v>
      </c>
      <c r="M213" s="116">
        <v>0.78</v>
      </c>
      <c r="N213" s="86">
        <v>77</v>
      </c>
      <c r="O213" s="56">
        <v>0.68</v>
      </c>
      <c r="P213" s="56">
        <v>0.68</v>
      </c>
      <c r="Q213" s="118">
        <v>0.68</v>
      </c>
      <c r="R213" s="46" t="s">
        <v>3578</v>
      </c>
      <c r="S213" s="118" t="s">
        <v>3415</v>
      </c>
      <c r="T213" s="119" t="s">
        <v>34</v>
      </c>
      <c r="U213" s="119" t="s">
        <v>34</v>
      </c>
      <c r="V213" s="127" t="s">
        <v>34</v>
      </c>
      <c r="W213" s="86" t="s">
        <v>34</v>
      </c>
      <c r="X213" s="56" t="s">
        <v>34</v>
      </c>
      <c r="Y213" s="128" t="s">
        <v>34</v>
      </c>
      <c r="Z213" s="86" t="s">
        <v>34</v>
      </c>
      <c r="AA213" s="56" t="s">
        <v>34</v>
      </c>
      <c r="AB213" s="58" t="str">
        <f t="array" ref="AB213">INDEX(publications!$A$1:$A$319, MATCH($B213, publications!$B$1:$B$319, 0))</f>
        <v>Camillo</v>
      </c>
      <c r="AC213" s="6" t="s">
        <v>3580</v>
      </c>
    </row>
    <row r="214" spans="1:29" ht="13">
      <c r="A214" s="5" t="s">
        <v>3277</v>
      </c>
      <c r="B214" s="91" t="str">
        <f>VLOOKUP($A214,datasets!$A:$B,2,0)</f>
        <v>Carvalho et al. 2021, Earth Surface Processes and Landforms (DIS2XCPI)</v>
      </c>
      <c r="C214" s="86" t="s">
        <v>34</v>
      </c>
      <c r="D214" s="86" t="s">
        <v>34</v>
      </c>
      <c r="E214" s="131" t="s">
        <v>34</v>
      </c>
      <c r="F214" s="86" t="s">
        <v>34</v>
      </c>
      <c r="G214" s="113" t="s">
        <v>34</v>
      </c>
      <c r="H214" s="125" t="s">
        <v>34</v>
      </c>
      <c r="I214" s="113" t="s">
        <v>3470</v>
      </c>
      <c r="J214" s="115">
        <v>22</v>
      </c>
      <c r="K214" s="56">
        <v>1.65</v>
      </c>
      <c r="L214" s="56">
        <v>1.65</v>
      </c>
      <c r="M214" s="116">
        <v>1.65</v>
      </c>
      <c r="N214" s="86">
        <v>78</v>
      </c>
      <c r="O214" s="56">
        <v>3.07</v>
      </c>
      <c r="P214" s="56">
        <v>3.07</v>
      </c>
      <c r="Q214" s="118">
        <v>3.07</v>
      </c>
      <c r="R214" s="46" t="s">
        <v>3578</v>
      </c>
      <c r="S214" s="118" t="s">
        <v>3415</v>
      </c>
      <c r="T214" s="119" t="s">
        <v>34</v>
      </c>
      <c r="U214" s="119" t="s">
        <v>34</v>
      </c>
      <c r="V214" s="127" t="s">
        <v>34</v>
      </c>
      <c r="W214" s="86" t="s">
        <v>34</v>
      </c>
      <c r="X214" s="56" t="s">
        <v>34</v>
      </c>
      <c r="Y214" s="128" t="s">
        <v>34</v>
      </c>
      <c r="Z214" s="86" t="s">
        <v>34</v>
      </c>
      <c r="AA214" s="56" t="s">
        <v>34</v>
      </c>
      <c r="AB214" s="58" t="str">
        <f t="array" ref="AB214">INDEX(publications!$A$1:$A$319, MATCH($B214, publications!$B$1:$B$319, 0))</f>
        <v>Camillo</v>
      </c>
      <c r="AC214" s="6" t="s">
        <v>3580</v>
      </c>
    </row>
    <row r="215" spans="1:29" ht="13">
      <c r="A215" s="5" t="s">
        <v>2781</v>
      </c>
      <c r="B215" s="91" t="str">
        <f>VLOOKUP($A215,datasets!$A:$B,2,0)</f>
        <v>Casado et al. 2018, International Journal of Geographical Information Science (RWU3ALN9)</v>
      </c>
      <c r="C215" s="86" t="s">
        <v>34</v>
      </c>
      <c r="D215" s="86" t="s">
        <v>34</v>
      </c>
      <c r="E215" s="131" t="s">
        <v>34</v>
      </c>
      <c r="F215" s="86" t="s">
        <v>34</v>
      </c>
      <c r="G215" s="113" t="s">
        <v>34</v>
      </c>
      <c r="H215" s="125" t="s">
        <v>34</v>
      </c>
      <c r="I215" s="113" t="s">
        <v>3632</v>
      </c>
      <c r="J215" s="130">
        <v>35</v>
      </c>
      <c r="K215" s="86" t="s">
        <v>34</v>
      </c>
      <c r="L215" s="113" t="s">
        <v>34</v>
      </c>
      <c r="M215" s="116" t="s">
        <v>34</v>
      </c>
      <c r="N215" s="86" t="s">
        <v>34</v>
      </c>
      <c r="O215" s="86" t="s">
        <v>34</v>
      </c>
      <c r="P215" s="86" t="s">
        <v>34</v>
      </c>
      <c r="Q215" s="117" t="s">
        <v>34</v>
      </c>
      <c r="R215" s="86" t="s">
        <v>34</v>
      </c>
      <c r="S215" s="117" t="s">
        <v>34</v>
      </c>
      <c r="T215" s="126" t="s">
        <v>34</v>
      </c>
      <c r="U215" s="126" t="s">
        <v>34</v>
      </c>
      <c r="V215" s="127" t="s">
        <v>34</v>
      </c>
      <c r="W215" s="86" t="s">
        <v>34</v>
      </c>
      <c r="X215" s="56" t="s">
        <v>34</v>
      </c>
      <c r="Y215" s="128" t="s">
        <v>34</v>
      </c>
      <c r="Z215" s="86" t="s">
        <v>34</v>
      </c>
      <c r="AA215" s="86" t="s">
        <v>34</v>
      </c>
      <c r="AB215" s="58" t="str">
        <f t="array" ref="AB215">INDEX(publications!$A$1:$A$319, MATCH($B215, publications!$B$1:$B$319, 0))</f>
        <v>Livia</v>
      </c>
      <c r="AC215" s="6" t="s">
        <v>34</v>
      </c>
    </row>
    <row r="216" spans="1:29" ht="13">
      <c r="A216" s="5" t="s">
        <v>2970</v>
      </c>
      <c r="B216" s="91" t="str">
        <f>VLOOKUP($A216,datasets!$A:$B,2,0)</f>
        <v>Casana and Cothren 2008, Antiquity (U3Q4U35X)</v>
      </c>
      <c r="C216" s="56" t="s">
        <v>3633</v>
      </c>
      <c r="D216" s="86" t="s">
        <v>34</v>
      </c>
      <c r="E216" s="131" t="s">
        <v>3404</v>
      </c>
      <c r="F216" s="86" t="s">
        <v>34</v>
      </c>
      <c r="G216" s="113" t="s">
        <v>34</v>
      </c>
      <c r="H216" s="125" t="s">
        <v>34</v>
      </c>
      <c r="I216" s="113" t="s">
        <v>3634</v>
      </c>
      <c r="J216" s="130">
        <v>20</v>
      </c>
      <c r="K216" s="86" t="s">
        <v>34</v>
      </c>
      <c r="L216" s="113" t="s">
        <v>34</v>
      </c>
      <c r="M216" s="116" t="s">
        <v>34</v>
      </c>
      <c r="N216" s="86" t="s">
        <v>34</v>
      </c>
      <c r="O216" s="86" t="s">
        <v>34</v>
      </c>
      <c r="P216" s="86" t="s">
        <v>34</v>
      </c>
      <c r="Q216" s="117" t="s">
        <v>34</v>
      </c>
      <c r="R216" s="46" t="s">
        <v>3406</v>
      </c>
      <c r="S216" s="117" t="s">
        <v>3407</v>
      </c>
      <c r="T216" s="126" t="s">
        <v>34</v>
      </c>
      <c r="U216" s="126" t="s">
        <v>34</v>
      </c>
      <c r="V216" s="127" t="s">
        <v>34</v>
      </c>
      <c r="W216" s="86" t="s">
        <v>34</v>
      </c>
      <c r="X216" s="56" t="s">
        <v>34</v>
      </c>
      <c r="Y216" s="128" t="s">
        <v>34</v>
      </c>
      <c r="Z216" s="86" t="s">
        <v>34</v>
      </c>
      <c r="AA216" s="86" t="s">
        <v>34</v>
      </c>
      <c r="AB216" s="58" t="str">
        <f t="array" ref="AB216">INDEX(publications!$A$1:$A$319, MATCH($B216, publications!$B$1:$B$319, 0))</f>
        <v>Bob</v>
      </c>
      <c r="AC216" s="6" t="s">
        <v>34</v>
      </c>
    </row>
    <row r="217" spans="1:29" ht="13">
      <c r="A217" s="5" t="s">
        <v>2972</v>
      </c>
      <c r="B217" s="91" t="str">
        <f>VLOOKUP($A217,datasets!$A:$B,2,0)</f>
        <v>Casana and Cothren 2008, Antiquity (U3Q4U35X)</v>
      </c>
      <c r="C217" s="56" t="s">
        <v>3633</v>
      </c>
      <c r="D217" s="86" t="s">
        <v>34</v>
      </c>
      <c r="E217" s="131" t="s">
        <v>3404</v>
      </c>
      <c r="F217" s="86" t="s">
        <v>34</v>
      </c>
      <c r="G217" s="113" t="s">
        <v>34</v>
      </c>
      <c r="H217" s="125" t="s">
        <v>34</v>
      </c>
      <c r="I217" s="113" t="s">
        <v>3634</v>
      </c>
      <c r="J217" s="130">
        <v>20</v>
      </c>
      <c r="K217" s="86" t="s">
        <v>34</v>
      </c>
      <c r="L217" s="113" t="s">
        <v>34</v>
      </c>
      <c r="M217" s="116" t="s">
        <v>34</v>
      </c>
      <c r="N217" s="86" t="s">
        <v>34</v>
      </c>
      <c r="O217" s="86" t="s">
        <v>34</v>
      </c>
      <c r="P217" s="86" t="s">
        <v>34</v>
      </c>
      <c r="Q217" s="117" t="s">
        <v>34</v>
      </c>
      <c r="R217" s="46" t="s">
        <v>3406</v>
      </c>
      <c r="S217" s="117" t="s">
        <v>3407</v>
      </c>
      <c r="T217" s="126" t="s">
        <v>34</v>
      </c>
      <c r="U217" s="126" t="s">
        <v>34</v>
      </c>
      <c r="V217" s="127" t="s">
        <v>34</v>
      </c>
      <c r="W217" s="86" t="s">
        <v>34</v>
      </c>
      <c r="X217" s="56" t="s">
        <v>34</v>
      </c>
      <c r="Y217" s="128" t="s">
        <v>34</v>
      </c>
      <c r="Z217" s="86" t="s">
        <v>34</v>
      </c>
      <c r="AA217" s="86" t="s">
        <v>34</v>
      </c>
      <c r="AB217" s="58" t="str">
        <f t="array" ref="AB217">INDEX(publications!$A$1:$A$319, MATCH($B217, publications!$B$1:$B$319, 0))</f>
        <v>Bob</v>
      </c>
      <c r="AC217" s="6" t="s">
        <v>34</v>
      </c>
    </row>
    <row r="218" spans="1:29" ht="13">
      <c r="A218" s="6" t="s">
        <v>2973</v>
      </c>
      <c r="B218" s="91" t="str">
        <f>VLOOKUP($A218,datasets!$A:$B,2,0)</f>
        <v>Casana and Cothren 2008, Antiquity (U3Q4U35X)</v>
      </c>
      <c r="C218" s="56" t="s">
        <v>3633</v>
      </c>
      <c r="D218" s="86" t="s">
        <v>34</v>
      </c>
      <c r="E218" s="131" t="s">
        <v>3404</v>
      </c>
      <c r="F218" s="86" t="s">
        <v>34</v>
      </c>
      <c r="G218" s="113" t="s">
        <v>34</v>
      </c>
      <c r="H218" s="125" t="s">
        <v>34</v>
      </c>
      <c r="I218" s="113" t="s">
        <v>3634</v>
      </c>
      <c r="J218" s="130">
        <v>20</v>
      </c>
      <c r="K218" s="86" t="s">
        <v>34</v>
      </c>
      <c r="L218" s="113" t="s">
        <v>34</v>
      </c>
      <c r="M218" s="116" t="s">
        <v>34</v>
      </c>
      <c r="N218" s="86" t="s">
        <v>34</v>
      </c>
      <c r="O218" s="86" t="s">
        <v>34</v>
      </c>
      <c r="P218" s="86" t="s">
        <v>34</v>
      </c>
      <c r="Q218" s="117" t="s">
        <v>34</v>
      </c>
      <c r="R218" s="46" t="s">
        <v>3406</v>
      </c>
      <c r="S218" s="117" t="s">
        <v>3407</v>
      </c>
      <c r="T218" s="126" t="s">
        <v>34</v>
      </c>
      <c r="U218" s="126" t="s">
        <v>34</v>
      </c>
      <c r="V218" s="127" t="s">
        <v>34</v>
      </c>
      <c r="W218" s="86" t="s">
        <v>34</v>
      </c>
      <c r="X218" s="56" t="s">
        <v>34</v>
      </c>
      <c r="Y218" s="128" t="s">
        <v>34</v>
      </c>
      <c r="Z218" s="86" t="s">
        <v>34</v>
      </c>
      <c r="AA218" s="86" t="s">
        <v>34</v>
      </c>
      <c r="AB218" s="58" t="str">
        <f t="array" ref="AB218">INDEX(publications!$A$1:$A$319, MATCH($B218, publications!$B$1:$B$319, 0))</f>
        <v>Bob</v>
      </c>
      <c r="AC218" s="6" t="s">
        <v>34</v>
      </c>
    </row>
    <row r="219" spans="1:29" ht="13">
      <c r="A219" s="6" t="s">
        <v>3175</v>
      </c>
      <c r="B219" s="91" t="str">
        <f>VLOOKUP($A219,datasets!$A:$B,2,0)</f>
        <v>Child et al. 2021, Remote Sensing (E675XV2W)</v>
      </c>
      <c r="C219" s="86" t="s">
        <v>34</v>
      </c>
      <c r="D219" s="86" t="s">
        <v>34</v>
      </c>
      <c r="E219" s="131" t="s">
        <v>34</v>
      </c>
      <c r="F219" s="86" t="s">
        <v>34</v>
      </c>
      <c r="G219" s="113" t="s">
        <v>34</v>
      </c>
      <c r="H219" s="125" t="s">
        <v>34</v>
      </c>
      <c r="I219" s="113" t="s">
        <v>3635</v>
      </c>
      <c r="J219" s="115">
        <v>136</v>
      </c>
      <c r="K219" s="56">
        <v>2</v>
      </c>
      <c r="L219" s="89">
        <v>44656</v>
      </c>
      <c r="M219" s="116">
        <v>3.5</v>
      </c>
      <c r="N219" s="86" t="s">
        <v>34</v>
      </c>
      <c r="O219" s="86" t="s">
        <v>34</v>
      </c>
      <c r="P219" s="86" t="s">
        <v>34</v>
      </c>
      <c r="Q219" s="117" t="s">
        <v>34</v>
      </c>
      <c r="R219" s="46" t="s">
        <v>3636</v>
      </c>
      <c r="S219" s="118" t="s">
        <v>2659</v>
      </c>
      <c r="T219" s="119" t="s">
        <v>3637</v>
      </c>
      <c r="U219" s="119" t="s">
        <v>3638</v>
      </c>
      <c r="V219" s="120">
        <v>3.5000000000000003E-2</v>
      </c>
      <c r="W219" s="56" t="s">
        <v>34</v>
      </c>
      <c r="X219" s="86" t="s">
        <v>3639</v>
      </c>
      <c r="Y219" s="141">
        <v>1.6</v>
      </c>
      <c r="Z219" s="86" t="s">
        <v>34</v>
      </c>
      <c r="AA219" s="56" t="s">
        <v>3640</v>
      </c>
      <c r="AB219" s="58" t="str">
        <f t="array" ref="AB219">INDEX(publications!$A$1:$A$319, MATCH($B219, publications!$B$1:$B$319, 0))</f>
        <v>Melanie</v>
      </c>
      <c r="AC219" s="6" t="s">
        <v>34</v>
      </c>
    </row>
    <row r="220" spans="1:29" ht="13">
      <c r="A220" s="5" t="s">
        <v>3172</v>
      </c>
      <c r="B220" s="91" t="str">
        <f>VLOOKUP($A220,datasets!$A:$B,2,0)</f>
        <v>Child et al. 2021, Remote Sensing (E675XV2W)</v>
      </c>
      <c r="C220" s="86" t="s">
        <v>34</v>
      </c>
      <c r="D220" s="86" t="s">
        <v>34</v>
      </c>
      <c r="E220" s="131" t="s">
        <v>34</v>
      </c>
      <c r="F220" s="86" t="s">
        <v>34</v>
      </c>
      <c r="G220" s="113" t="s">
        <v>34</v>
      </c>
      <c r="H220" s="125" t="s">
        <v>34</v>
      </c>
      <c r="I220" s="113" t="s">
        <v>3641</v>
      </c>
      <c r="J220" s="115">
        <v>143</v>
      </c>
      <c r="K220" s="56">
        <v>2</v>
      </c>
      <c r="L220" s="89">
        <v>44656</v>
      </c>
      <c r="M220" s="116">
        <v>3.5</v>
      </c>
      <c r="N220" s="86" t="s">
        <v>34</v>
      </c>
      <c r="O220" s="86" t="s">
        <v>34</v>
      </c>
      <c r="P220" s="86" t="s">
        <v>34</v>
      </c>
      <c r="Q220" s="117" t="s">
        <v>34</v>
      </c>
      <c r="R220" s="46" t="s">
        <v>3636</v>
      </c>
      <c r="S220" s="118" t="s">
        <v>2659</v>
      </c>
      <c r="T220" s="119" t="s">
        <v>3637</v>
      </c>
      <c r="U220" s="119" t="s">
        <v>3638</v>
      </c>
      <c r="V220" s="120">
        <v>3.5000000000000003E-2</v>
      </c>
      <c r="W220" s="56" t="s">
        <v>34</v>
      </c>
      <c r="X220" s="86" t="s">
        <v>3642</v>
      </c>
      <c r="Y220" s="141">
        <v>0.5</v>
      </c>
      <c r="Z220" s="86" t="s">
        <v>34</v>
      </c>
      <c r="AA220" s="56" t="s">
        <v>3640</v>
      </c>
      <c r="AB220" s="58" t="str">
        <f t="array" ref="AB220">INDEX(publications!$A$1:$A$319, MATCH($B220, publications!$B$1:$B$319, 0))</f>
        <v>Melanie</v>
      </c>
      <c r="AC220" s="6" t="s">
        <v>34</v>
      </c>
    </row>
    <row r="221" spans="1:29" ht="13">
      <c r="A221" s="6" t="s">
        <v>2788</v>
      </c>
      <c r="B221" s="91" t="str">
        <f>VLOOKUP($A221,datasets!$A:$B,2,0)</f>
        <v>Cogliati et al. 2017, ISPRS Annals of Photogrammetry, Remote Sensing and Spatial Information Sciences (Z32D9335)</v>
      </c>
      <c r="C221" s="113" t="s">
        <v>34</v>
      </c>
      <c r="D221" s="86" t="s">
        <v>34</v>
      </c>
      <c r="E221" s="131" t="s">
        <v>34</v>
      </c>
      <c r="F221" s="113" t="s">
        <v>34</v>
      </c>
      <c r="G221" s="113" t="s">
        <v>34</v>
      </c>
      <c r="H221" s="125" t="s">
        <v>34</v>
      </c>
      <c r="I221" s="113" t="s">
        <v>3601</v>
      </c>
      <c r="J221" s="115">
        <v>3</v>
      </c>
      <c r="K221" s="56">
        <v>4.4000000000000004</v>
      </c>
      <c r="L221" s="56">
        <v>4.4000000000000004</v>
      </c>
      <c r="M221" s="116">
        <v>4.4000000000000004</v>
      </c>
      <c r="N221" s="113" t="s">
        <v>34</v>
      </c>
      <c r="O221" s="113" t="s">
        <v>34</v>
      </c>
      <c r="P221" s="86" t="s">
        <v>34</v>
      </c>
      <c r="Q221" s="117" t="s">
        <v>34</v>
      </c>
      <c r="R221" s="46" t="s">
        <v>3643</v>
      </c>
      <c r="S221" s="117" t="s">
        <v>3644</v>
      </c>
      <c r="T221" s="126" t="s">
        <v>34</v>
      </c>
      <c r="U221" s="126" t="s">
        <v>34</v>
      </c>
      <c r="V221" s="120" t="s">
        <v>34</v>
      </c>
      <c r="W221" s="56">
        <v>6.5</v>
      </c>
      <c r="X221" s="56">
        <v>6.5</v>
      </c>
      <c r="Y221" s="121">
        <v>6.5</v>
      </c>
      <c r="Z221" s="46" t="s">
        <v>3645</v>
      </c>
      <c r="AA221" s="113" t="s">
        <v>34</v>
      </c>
      <c r="AB221" s="58" t="str">
        <f t="array" ref="AB221">INDEX(publications!$A$1:$A$319, MATCH($B221, publications!$B$1:$B$319, 0))</f>
        <v>Bob</v>
      </c>
      <c r="AC221" s="6" t="s">
        <v>34</v>
      </c>
    </row>
    <row r="222" spans="1:29" ht="13">
      <c r="A222" s="6" t="s">
        <v>2789</v>
      </c>
      <c r="B222" s="91" t="str">
        <f>VLOOKUP($A222,datasets!$A:$B,2,0)</f>
        <v>Cogliati et al. 2017, ISPRS Annals of Photogrammetry, Remote Sensing and Spatial Information Sciences (Z32D9335)</v>
      </c>
      <c r="C222" s="113" t="s">
        <v>34</v>
      </c>
      <c r="D222" s="86" t="s">
        <v>34</v>
      </c>
      <c r="E222" s="131" t="s">
        <v>34</v>
      </c>
      <c r="F222" s="113" t="s">
        <v>34</v>
      </c>
      <c r="G222" s="113" t="s">
        <v>34</v>
      </c>
      <c r="H222" s="125" t="s">
        <v>34</v>
      </c>
      <c r="I222" s="113" t="s">
        <v>3601</v>
      </c>
      <c r="J222" s="115">
        <v>3</v>
      </c>
      <c r="K222" s="56">
        <v>4.5999999999999996</v>
      </c>
      <c r="L222" s="56">
        <v>4.5999999999999996</v>
      </c>
      <c r="M222" s="116">
        <v>4.5999999999999996</v>
      </c>
      <c r="N222" s="113" t="s">
        <v>34</v>
      </c>
      <c r="O222" s="113" t="s">
        <v>34</v>
      </c>
      <c r="P222" s="86" t="s">
        <v>34</v>
      </c>
      <c r="Q222" s="117" t="s">
        <v>34</v>
      </c>
      <c r="R222" s="46" t="s">
        <v>3643</v>
      </c>
      <c r="S222" s="117" t="s">
        <v>3644</v>
      </c>
      <c r="T222" s="126" t="s">
        <v>34</v>
      </c>
      <c r="U222" s="126" t="s">
        <v>34</v>
      </c>
      <c r="V222" s="120" t="s">
        <v>34</v>
      </c>
      <c r="W222" s="56">
        <v>4.9000000000000004</v>
      </c>
      <c r="X222" s="56">
        <v>4.9000000000000004</v>
      </c>
      <c r="Y222" s="121">
        <v>4.9000000000000004</v>
      </c>
      <c r="Z222" s="46" t="s">
        <v>3645</v>
      </c>
      <c r="AA222" s="113" t="s">
        <v>34</v>
      </c>
      <c r="AB222" s="58" t="str">
        <f t="array" ref="AB222">INDEX(publications!$A$1:$A$319, MATCH($B222, publications!$B$1:$B$319, 0))</f>
        <v>Bob</v>
      </c>
      <c r="AC222" s="6" t="s">
        <v>34</v>
      </c>
    </row>
    <row r="223" spans="1:29" ht="13">
      <c r="A223" s="6" t="s">
        <v>2790</v>
      </c>
      <c r="B223" s="91" t="str">
        <f>VLOOKUP($A223,datasets!$A:$B,2,0)</f>
        <v>Cogliati et al. 2017, ISPRS Annals of Photogrammetry, Remote Sensing and Spatial Information Sciences (Z32D9335)</v>
      </c>
      <c r="C223" s="113" t="s">
        <v>34</v>
      </c>
      <c r="D223" s="86" t="s">
        <v>34</v>
      </c>
      <c r="E223" s="131" t="s">
        <v>34</v>
      </c>
      <c r="F223" s="113" t="s">
        <v>34</v>
      </c>
      <c r="G223" s="113" t="s">
        <v>34</v>
      </c>
      <c r="H223" s="125" t="s">
        <v>34</v>
      </c>
      <c r="I223" s="113" t="s">
        <v>3601</v>
      </c>
      <c r="J223" s="115">
        <v>3</v>
      </c>
      <c r="K223" s="56">
        <v>7</v>
      </c>
      <c r="L223" s="56">
        <v>7</v>
      </c>
      <c r="M223" s="116">
        <v>7</v>
      </c>
      <c r="N223" s="113" t="s">
        <v>34</v>
      </c>
      <c r="O223" s="113" t="s">
        <v>34</v>
      </c>
      <c r="P223" s="86" t="s">
        <v>34</v>
      </c>
      <c r="Q223" s="117" t="s">
        <v>34</v>
      </c>
      <c r="R223" s="46" t="s">
        <v>3643</v>
      </c>
      <c r="S223" s="117" t="s">
        <v>3644</v>
      </c>
      <c r="T223" s="126" t="s">
        <v>34</v>
      </c>
      <c r="U223" s="126" t="s">
        <v>34</v>
      </c>
      <c r="V223" s="120" t="s">
        <v>34</v>
      </c>
      <c r="W223" s="56">
        <v>8.6</v>
      </c>
      <c r="X223" s="56">
        <v>8.6</v>
      </c>
      <c r="Y223" s="121">
        <v>8.6</v>
      </c>
      <c r="Z223" s="46" t="s">
        <v>3645</v>
      </c>
      <c r="AA223" s="113" t="s">
        <v>34</v>
      </c>
      <c r="AB223" s="58" t="str">
        <f t="array" ref="AB223">INDEX(publications!$A$1:$A$319, MATCH($B223, publications!$B$1:$B$319, 0))</f>
        <v>Bob</v>
      </c>
      <c r="AC223" s="6" t="s">
        <v>34</v>
      </c>
    </row>
    <row r="224" spans="1:29" ht="13">
      <c r="A224" s="5" t="s">
        <v>2785</v>
      </c>
      <c r="B224" s="91" t="str">
        <f>VLOOKUP($A224,datasets!$A:$B,2,0)</f>
        <v>Cogliati et al. 2017, ISPRS Annals of Photogrammetry, Remote Sensing and Spatial Information Sciences (Z32D9335)</v>
      </c>
      <c r="C224" s="113" t="s">
        <v>34</v>
      </c>
      <c r="D224" s="86" t="s">
        <v>34</v>
      </c>
      <c r="E224" s="131" t="s">
        <v>34</v>
      </c>
      <c r="F224" s="113" t="s">
        <v>34</v>
      </c>
      <c r="G224" s="113" t="s">
        <v>34</v>
      </c>
      <c r="H224" s="125" t="s">
        <v>34</v>
      </c>
      <c r="I224" s="113" t="s">
        <v>3601</v>
      </c>
      <c r="J224" s="115">
        <v>3</v>
      </c>
      <c r="K224" s="56">
        <v>7.6</v>
      </c>
      <c r="L224" s="56">
        <v>7.6</v>
      </c>
      <c r="M224" s="116">
        <v>7.6</v>
      </c>
      <c r="N224" s="113" t="s">
        <v>34</v>
      </c>
      <c r="O224" s="113" t="s">
        <v>34</v>
      </c>
      <c r="P224" s="86" t="s">
        <v>34</v>
      </c>
      <c r="Q224" s="117" t="s">
        <v>34</v>
      </c>
      <c r="R224" s="46" t="s">
        <v>3643</v>
      </c>
      <c r="S224" s="117" t="s">
        <v>3644</v>
      </c>
      <c r="T224" s="126" t="s">
        <v>34</v>
      </c>
      <c r="U224" s="126" t="s">
        <v>34</v>
      </c>
      <c r="V224" s="120" t="s">
        <v>34</v>
      </c>
      <c r="W224" s="56">
        <v>6.5</v>
      </c>
      <c r="X224" s="56">
        <v>6.5</v>
      </c>
      <c r="Y224" s="121">
        <v>6.5</v>
      </c>
      <c r="Z224" s="46" t="s">
        <v>3645</v>
      </c>
      <c r="AA224" s="113" t="s">
        <v>34</v>
      </c>
      <c r="AB224" s="58" t="str">
        <f t="array" ref="AB224">INDEX(publications!$A$1:$A$319, MATCH($B224, publications!$B$1:$B$319, 0))</f>
        <v>Bob</v>
      </c>
      <c r="AC224" s="6" t="s">
        <v>34</v>
      </c>
    </row>
    <row r="225" spans="1:29" ht="13">
      <c r="A225" s="5" t="s">
        <v>2913</v>
      </c>
      <c r="B225" s="91" t="str">
        <f>VLOOKUP($A225,datasets!$A:$B,2,0)</f>
        <v>Dehecq et al. 2020, Frontiers in Earth Science (IWKSCW57)</v>
      </c>
      <c r="C225" s="86" t="s">
        <v>34</v>
      </c>
      <c r="D225" s="86" t="s">
        <v>34</v>
      </c>
      <c r="E225" s="131" t="s">
        <v>34</v>
      </c>
      <c r="F225" s="86" t="s">
        <v>34</v>
      </c>
      <c r="G225" s="113" t="s">
        <v>34</v>
      </c>
      <c r="H225" s="125" t="s">
        <v>34</v>
      </c>
      <c r="I225" s="113" t="s">
        <v>3646</v>
      </c>
      <c r="J225" s="130">
        <v>0</v>
      </c>
      <c r="K225" s="86" t="s">
        <v>34</v>
      </c>
      <c r="L225" s="113" t="s">
        <v>34</v>
      </c>
      <c r="M225" s="116" t="s">
        <v>34</v>
      </c>
      <c r="N225" s="86" t="s">
        <v>34</v>
      </c>
      <c r="O225" s="86" t="s">
        <v>34</v>
      </c>
      <c r="P225" s="86" t="s">
        <v>34</v>
      </c>
      <c r="Q225" s="117" t="s">
        <v>34</v>
      </c>
      <c r="R225" s="46" t="s">
        <v>3647</v>
      </c>
      <c r="S225" s="117" t="s">
        <v>3648</v>
      </c>
      <c r="T225" s="126" t="s">
        <v>34</v>
      </c>
      <c r="U225" s="126" t="s">
        <v>34</v>
      </c>
      <c r="V225" s="120" t="s">
        <v>34</v>
      </c>
      <c r="W225" s="56">
        <v>5</v>
      </c>
      <c r="X225" s="56">
        <v>5</v>
      </c>
      <c r="Y225" s="121">
        <v>5</v>
      </c>
      <c r="Z225" s="46" t="s">
        <v>3649</v>
      </c>
      <c r="AA225" s="56" t="s">
        <v>3650</v>
      </c>
      <c r="AB225" s="58" t="str">
        <f t="array" ref="AB225">INDEX(publications!$A$1:$A$319, MATCH($B225, publications!$B$1:$B$319, 0))</f>
        <v>Amaury</v>
      </c>
      <c r="AC225" s="6" t="s">
        <v>34</v>
      </c>
    </row>
    <row r="226" spans="1:29" ht="13">
      <c r="A226" s="5" t="s">
        <v>3176</v>
      </c>
      <c r="B226" s="91" t="str">
        <f>VLOOKUP($A226,datasets!$A:$B,2,0)</f>
        <v>Denzinger et al. 2021, Journal of Glaciology (C5WD2SYT)</v>
      </c>
      <c r="C226" s="86" t="s">
        <v>34</v>
      </c>
      <c r="D226" s="86" t="s">
        <v>34</v>
      </c>
      <c r="E226" s="131" t="s">
        <v>34</v>
      </c>
      <c r="F226" s="86" t="s">
        <v>34</v>
      </c>
      <c r="G226" s="113" t="s">
        <v>34</v>
      </c>
      <c r="H226" s="125" t="s">
        <v>34</v>
      </c>
      <c r="I226" s="113" t="s">
        <v>3651</v>
      </c>
      <c r="J226" s="115">
        <v>18</v>
      </c>
      <c r="K226" s="56">
        <v>2.5</v>
      </c>
      <c r="L226" s="56">
        <v>2.5</v>
      </c>
      <c r="M226" s="116">
        <v>2.5</v>
      </c>
      <c r="N226" s="86" t="s">
        <v>34</v>
      </c>
      <c r="O226" s="86" t="s">
        <v>34</v>
      </c>
      <c r="P226" s="86" t="s">
        <v>34</v>
      </c>
      <c r="Q226" s="117" t="s">
        <v>34</v>
      </c>
      <c r="R226" s="46" t="s">
        <v>3652</v>
      </c>
      <c r="S226" s="117" t="s">
        <v>3438</v>
      </c>
      <c r="T226" s="126" t="s">
        <v>34</v>
      </c>
      <c r="U226" s="126" t="s">
        <v>34</v>
      </c>
      <c r="V226" s="127" t="s">
        <v>34</v>
      </c>
      <c r="W226" s="86" t="s">
        <v>3653</v>
      </c>
      <c r="X226" s="56">
        <v>0.03</v>
      </c>
      <c r="Y226" s="121">
        <v>0.59</v>
      </c>
      <c r="Z226" s="46" t="s">
        <v>3587</v>
      </c>
      <c r="AA226" s="56" t="s">
        <v>3573</v>
      </c>
      <c r="AB226" s="58" t="str">
        <f t="array" ref="AB226">INDEX(publications!$A$1:$A$319, MATCH($B226, publications!$B$1:$B$319, 0))</f>
        <v>Livia</v>
      </c>
      <c r="AC226" s="46" t="s">
        <v>3654</v>
      </c>
    </row>
    <row r="227" spans="1:29" ht="13">
      <c r="A227" s="5" t="s">
        <v>2859</v>
      </c>
      <c r="B227" s="142" t="str">
        <f>VLOOKUP($A227,datasets!$A:$B,2,0)</f>
        <v>Derrien et al. 2015, Geophysical Research Letters (FW4KPDXH)</v>
      </c>
      <c r="C227" s="86" t="s">
        <v>34</v>
      </c>
      <c r="D227" s="86" t="s">
        <v>34</v>
      </c>
      <c r="E227" s="131" t="s">
        <v>34</v>
      </c>
      <c r="F227" s="86" t="s">
        <v>34</v>
      </c>
      <c r="G227" s="113" t="s">
        <v>34</v>
      </c>
      <c r="H227" s="125" t="s">
        <v>34</v>
      </c>
      <c r="I227" s="86" t="s">
        <v>34</v>
      </c>
      <c r="J227" s="130" t="s">
        <v>34</v>
      </c>
      <c r="K227" s="86" t="s">
        <v>34</v>
      </c>
      <c r="L227" s="113" t="s">
        <v>34</v>
      </c>
      <c r="M227" s="116" t="s">
        <v>34</v>
      </c>
      <c r="N227" s="86" t="s">
        <v>34</v>
      </c>
      <c r="O227" s="86" t="s">
        <v>34</v>
      </c>
      <c r="P227" s="86" t="s">
        <v>34</v>
      </c>
      <c r="Q227" s="117" t="s">
        <v>34</v>
      </c>
      <c r="R227" s="86" t="s">
        <v>34</v>
      </c>
      <c r="S227" s="117" t="s">
        <v>34</v>
      </c>
      <c r="T227" s="126" t="s">
        <v>34</v>
      </c>
      <c r="U227" s="126" t="s">
        <v>34</v>
      </c>
      <c r="V227" s="127" t="s">
        <v>34</v>
      </c>
      <c r="W227" s="86" t="s">
        <v>34</v>
      </c>
      <c r="X227" s="56" t="s">
        <v>34</v>
      </c>
      <c r="Y227" s="128" t="s">
        <v>34</v>
      </c>
      <c r="Z227" s="86" t="s">
        <v>34</v>
      </c>
      <c r="AA227" s="86" t="s">
        <v>34</v>
      </c>
      <c r="AB227" s="58" t="str">
        <f t="array" ref="AB227">INDEX(publications!$A$1:$A$319, MATCH($B227, publications!$B$1:$B$319, 0))</f>
        <v>Livia</v>
      </c>
      <c r="AC227" s="6" t="s">
        <v>34</v>
      </c>
    </row>
    <row r="228" spans="1:29" ht="13">
      <c r="A228" s="5" t="s">
        <v>2860</v>
      </c>
      <c r="B228" s="142" t="str">
        <f>VLOOKUP($A228,datasets!$A:$B,2,0)</f>
        <v>Derrien et al. 2015, Geophysical Research Letters (FW4KPDXH)</v>
      </c>
      <c r="C228" s="86" t="s">
        <v>34</v>
      </c>
      <c r="D228" s="86" t="s">
        <v>34</v>
      </c>
      <c r="E228" s="131" t="s">
        <v>34</v>
      </c>
      <c r="F228" s="86" t="s">
        <v>34</v>
      </c>
      <c r="G228" s="113" t="s">
        <v>34</v>
      </c>
      <c r="H228" s="125" t="s">
        <v>34</v>
      </c>
      <c r="I228" s="86" t="s">
        <v>34</v>
      </c>
      <c r="J228" s="130" t="s">
        <v>34</v>
      </c>
      <c r="K228" s="86" t="s">
        <v>34</v>
      </c>
      <c r="L228" s="113" t="s">
        <v>34</v>
      </c>
      <c r="M228" s="116" t="s">
        <v>34</v>
      </c>
      <c r="N228" s="86" t="s">
        <v>34</v>
      </c>
      <c r="O228" s="86" t="s">
        <v>34</v>
      </c>
      <c r="P228" s="86" t="s">
        <v>34</v>
      </c>
      <c r="Q228" s="117" t="s">
        <v>34</v>
      </c>
      <c r="R228" s="86" t="s">
        <v>34</v>
      </c>
      <c r="S228" s="117" t="s">
        <v>34</v>
      </c>
      <c r="T228" s="126" t="s">
        <v>34</v>
      </c>
      <c r="U228" s="126" t="s">
        <v>34</v>
      </c>
      <c r="V228" s="127" t="s">
        <v>34</v>
      </c>
      <c r="W228" s="86" t="s">
        <v>34</v>
      </c>
      <c r="X228" s="56" t="s">
        <v>34</v>
      </c>
      <c r="Y228" s="128" t="s">
        <v>34</v>
      </c>
      <c r="Z228" s="86" t="s">
        <v>34</v>
      </c>
      <c r="AA228" s="86" t="s">
        <v>34</v>
      </c>
      <c r="AB228" s="58" t="str">
        <f t="array" ref="AB228">INDEX(publications!$A$1:$A$319, MATCH($B228, publications!$B$1:$B$319, 0))</f>
        <v>Livia</v>
      </c>
      <c r="AC228" s="6" t="s">
        <v>34</v>
      </c>
    </row>
    <row r="229" spans="1:29" ht="13">
      <c r="A229" s="5" t="s">
        <v>2861</v>
      </c>
      <c r="B229" s="142" t="str">
        <f>VLOOKUP($A229,datasets!$A:$B,2,0)</f>
        <v>Derrien et al. 2015, Geophysical Research Letters (FW4KPDXH)</v>
      </c>
      <c r="C229" s="86" t="s">
        <v>34</v>
      </c>
      <c r="D229" s="86" t="s">
        <v>34</v>
      </c>
      <c r="E229" s="131" t="s">
        <v>34</v>
      </c>
      <c r="F229" s="86" t="s">
        <v>34</v>
      </c>
      <c r="G229" s="113" t="s">
        <v>34</v>
      </c>
      <c r="H229" s="125" t="s">
        <v>34</v>
      </c>
      <c r="I229" s="86" t="s">
        <v>34</v>
      </c>
      <c r="J229" s="130" t="s">
        <v>34</v>
      </c>
      <c r="K229" s="86" t="s">
        <v>34</v>
      </c>
      <c r="L229" s="113" t="s">
        <v>34</v>
      </c>
      <c r="M229" s="116" t="s">
        <v>34</v>
      </c>
      <c r="N229" s="86" t="s">
        <v>34</v>
      </c>
      <c r="O229" s="86" t="s">
        <v>34</v>
      </c>
      <c r="P229" s="86" t="s">
        <v>34</v>
      </c>
      <c r="Q229" s="117" t="s">
        <v>34</v>
      </c>
      <c r="R229" s="86" t="s">
        <v>34</v>
      </c>
      <c r="S229" s="117" t="s">
        <v>34</v>
      </c>
      <c r="T229" s="126" t="s">
        <v>34</v>
      </c>
      <c r="U229" s="126" t="s">
        <v>34</v>
      </c>
      <c r="V229" s="127" t="s">
        <v>34</v>
      </c>
      <c r="W229" s="86" t="s">
        <v>34</v>
      </c>
      <c r="X229" s="56" t="s">
        <v>34</v>
      </c>
      <c r="Y229" s="128" t="s">
        <v>34</v>
      </c>
      <c r="Z229" s="86" t="s">
        <v>34</v>
      </c>
      <c r="AA229" s="86" t="s">
        <v>34</v>
      </c>
      <c r="AB229" s="58" t="str">
        <f t="array" ref="AB229">INDEX(publications!$A$1:$A$319, MATCH($B229, publications!$B$1:$B$319, 0))</f>
        <v>Livia</v>
      </c>
      <c r="AC229" s="6" t="s">
        <v>34</v>
      </c>
    </row>
    <row r="230" spans="1:29" ht="13">
      <c r="A230" s="5" t="s">
        <v>2862</v>
      </c>
      <c r="B230" s="142" t="str">
        <f>VLOOKUP($A230,datasets!$A:$B,2,0)</f>
        <v>Derrien et al. 2015, Geophysical Research Letters (FW4KPDXH)</v>
      </c>
      <c r="C230" s="86" t="s">
        <v>34</v>
      </c>
      <c r="D230" s="86" t="s">
        <v>34</v>
      </c>
      <c r="E230" s="131" t="s">
        <v>34</v>
      </c>
      <c r="F230" s="86" t="s">
        <v>34</v>
      </c>
      <c r="G230" s="113" t="s">
        <v>34</v>
      </c>
      <c r="H230" s="125" t="s">
        <v>34</v>
      </c>
      <c r="I230" s="86" t="s">
        <v>34</v>
      </c>
      <c r="J230" s="130" t="s">
        <v>34</v>
      </c>
      <c r="K230" s="86" t="s">
        <v>34</v>
      </c>
      <c r="L230" s="113" t="s">
        <v>34</v>
      </c>
      <c r="M230" s="116" t="s">
        <v>34</v>
      </c>
      <c r="N230" s="86" t="s">
        <v>34</v>
      </c>
      <c r="O230" s="86" t="s">
        <v>34</v>
      </c>
      <c r="P230" s="86" t="s">
        <v>34</v>
      </c>
      <c r="Q230" s="117" t="s">
        <v>34</v>
      </c>
      <c r="R230" s="86" t="s">
        <v>34</v>
      </c>
      <c r="S230" s="117" t="s">
        <v>34</v>
      </c>
      <c r="T230" s="126" t="s">
        <v>34</v>
      </c>
      <c r="U230" s="126" t="s">
        <v>34</v>
      </c>
      <c r="V230" s="127" t="s">
        <v>34</v>
      </c>
      <c r="W230" s="86" t="s">
        <v>34</v>
      </c>
      <c r="X230" s="56" t="s">
        <v>34</v>
      </c>
      <c r="Y230" s="128" t="s">
        <v>34</v>
      </c>
      <c r="Z230" s="86" t="s">
        <v>34</v>
      </c>
      <c r="AA230" s="86" t="s">
        <v>34</v>
      </c>
      <c r="AB230" s="58" t="str">
        <f t="array" ref="AB230">INDEX(publications!$A$1:$A$319, MATCH($B230, publications!$B$1:$B$319, 0))</f>
        <v>Livia</v>
      </c>
      <c r="AC230" s="6" t="s">
        <v>34</v>
      </c>
    </row>
    <row r="231" spans="1:29" ht="13">
      <c r="A231" s="5" t="s">
        <v>2863</v>
      </c>
      <c r="B231" s="142" t="str">
        <f>VLOOKUP($A231,datasets!$A:$B,2,0)</f>
        <v>Derrien et al. 2015, Geophysical Research Letters (FW4KPDXH)</v>
      </c>
      <c r="C231" s="86" t="s">
        <v>34</v>
      </c>
      <c r="D231" s="86" t="s">
        <v>34</v>
      </c>
      <c r="E231" s="131" t="s">
        <v>34</v>
      </c>
      <c r="F231" s="86" t="s">
        <v>34</v>
      </c>
      <c r="G231" s="113" t="s">
        <v>34</v>
      </c>
      <c r="H231" s="125" t="s">
        <v>34</v>
      </c>
      <c r="I231" s="86" t="s">
        <v>34</v>
      </c>
      <c r="J231" s="130" t="s">
        <v>34</v>
      </c>
      <c r="K231" s="86" t="s">
        <v>34</v>
      </c>
      <c r="L231" s="113" t="s">
        <v>34</v>
      </c>
      <c r="M231" s="116" t="s">
        <v>34</v>
      </c>
      <c r="N231" s="86" t="s">
        <v>34</v>
      </c>
      <c r="O231" s="86" t="s">
        <v>34</v>
      </c>
      <c r="P231" s="86" t="s">
        <v>34</v>
      </c>
      <c r="Q231" s="117" t="s">
        <v>34</v>
      </c>
      <c r="R231" s="86" t="s">
        <v>34</v>
      </c>
      <c r="S231" s="117" t="s">
        <v>34</v>
      </c>
      <c r="T231" s="126" t="s">
        <v>34</v>
      </c>
      <c r="U231" s="126" t="s">
        <v>34</v>
      </c>
      <c r="V231" s="127" t="s">
        <v>34</v>
      </c>
      <c r="W231" s="86" t="s">
        <v>34</v>
      </c>
      <c r="X231" s="56" t="s">
        <v>34</v>
      </c>
      <c r="Y231" s="128" t="s">
        <v>34</v>
      </c>
      <c r="Z231" s="86" t="s">
        <v>34</v>
      </c>
      <c r="AA231" s="86" t="s">
        <v>34</v>
      </c>
      <c r="AB231" s="58" t="str">
        <f t="array" ref="AB231">INDEX(publications!$A$1:$A$319, MATCH($B231, publications!$B$1:$B$319, 0))</f>
        <v>Livia</v>
      </c>
      <c r="AC231" s="6" t="s">
        <v>34</v>
      </c>
    </row>
    <row r="232" spans="1:29" ht="13">
      <c r="A232" s="6" t="s">
        <v>3252</v>
      </c>
      <c r="B232" s="91" t="str">
        <f>VLOOKUP($A232,datasets!$A:$B,2,0)</f>
        <v>Falaschi et al. 2019, Frontiers in Earth Science (YW232UWW)</v>
      </c>
      <c r="C232" s="113" t="s">
        <v>34</v>
      </c>
      <c r="D232" s="113" t="s">
        <v>34</v>
      </c>
      <c r="E232" s="131" t="s">
        <v>34</v>
      </c>
      <c r="F232" s="113" t="s">
        <v>34</v>
      </c>
      <c r="G232" s="113" t="s">
        <v>34</v>
      </c>
      <c r="H232" s="125" t="s">
        <v>34</v>
      </c>
      <c r="I232" s="113" t="s">
        <v>3550</v>
      </c>
      <c r="J232" s="130">
        <v>21</v>
      </c>
      <c r="K232" s="113" t="s">
        <v>34</v>
      </c>
      <c r="L232" s="113" t="s">
        <v>34</v>
      </c>
      <c r="M232" s="116" t="s">
        <v>34</v>
      </c>
      <c r="N232" s="113" t="s">
        <v>34</v>
      </c>
      <c r="O232" s="113" t="s">
        <v>34</v>
      </c>
      <c r="P232" s="86" t="s">
        <v>34</v>
      </c>
      <c r="Q232" s="117" t="s">
        <v>34</v>
      </c>
      <c r="R232" s="46" t="s">
        <v>3655</v>
      </c>
      <c r="S232" s="114" t="s">
        <v>3438</v>
      </c>
      <c r="T232" s="126" t="s">
        <v>34</v>
      </c>
      <c r="U232" s="126" t="s">
        <v>34</v>
      </c>
      <c r="V232" s="120" t="s">
        <v>34</v>
      </c>
      <c r="W232" s="56">
        <v>6</v>
      </c>
      <c r="X232" s="113">
        <v>6</v>
      </c>
      <c r="Y232" s="128" t="s">
        <v>3656</v>
      </c>
      <c r="Z232" s="113" t="s">
        <v>34</v>
      </c>
      <c r="AA232" s="56" t="s">
        <v>3657</v>
      </c>
      <c r="AB232" s="58" t="str">
        <f t="array" ref="AB232">INDEX(publications!$A$1:$A$319, MATCH($B232, publications!$B$1:$B$319, 0))</f>
        <v>Amaury</v>
      </c>
      <c r="AC232" s="6" t="s">
        <v>34</v>
      </c>
    </row>
    <row r="233" spans="1:29" ht="13">
      <c r="A233" s="12" t="s">
        <v>3255</v>
      </c>
      <c r="B233" s="91" t="str">
        <f>VLOOKUP($A233,datasets!$A:$B,2,0)</f>
        <v>Falaschi et al. 2019, Frontiers in Earth Science (YW232UWW)</v>
      </c>
      <c r="C233" s="113" t="s">
        <v>34</v>
      </c>
      <c r="D233" s="113" t="s">
        <v>34</v>
      </c>
      <c r="E233" s="131" t="s">
        <v>34</v>
      </c>
      <c r="F233" s="113" t="s">
        <v>34</v>
      </c>
      <c r="G233" s="113" t="s">
        <v>34</v>
      </c>
      <c r="H233" s="125" t="s">
        <v>34</v>
      </c>
      <c r="I233" s="113" t="s">
        <v>3550</v>
      </c>
      <c r="J233" s="130">
        <v>21</v>
      </c>
      <c r="K233" s="113" t="s">
        <v>34</v>
      </c>
      <c r="L233" s="113" t="s">
        <v>34</v>
      </c>
      <c r="M233" s="116" t="s">
        <v>34</v>
      </c>
      <c r="N233" s="113" t="s">
        <v>34</v>
      </c>
      <c r="O233" s="113" t="s">
        <v>34</v>
      </c>
      <c r="P233" s="86" t="s">
        <v>34</v>
      </c>
      <c r="Q233" s="117" t="s">
        <v>34</v>
      </c>
      <c r="R233" s="46" t="s">
        <v>3655</v>
      </c>
      <c r="S233" s="114" t="s">
        <v>3438</v>
      </c>
      <c r="T233" s="126" t="s">
        <v>34</v>
      </c>
      <c r="U233" s="126" t="s">
        <v>34</v>
      </c>
      <c r="V233" s="120" t="s">
        <v>34</v>
      </c>
      <c r="W233" s="56">
        <v>6</v>
      </c>
      <c r="X233" s="113">
        <v>6</v>
      </c>
      <c r="Y233" s="128" t="s">
        <v>3656</v>
      </c>
      <c r="Z233" s="113" t="s">
        <v>34</v>
      </c>
      <c r="AA233" s="143" t="s">
        <v>3657</v>
      </c>
      <c r="AB233" s="58" t="str">
        <f t="array" ref="AB233">INDEX(publications!$A$1:$A$319, MATCH($B233, publications!$B$1:$B$319, 0))</f>
        <v>Amaury</v>
      </c>
      <c r="AC233" s="6" t="s">
        <v>34</v>
      </c>
    </row>
    <row r="234" spans="1:29" ht="13">
      <c r="A234" s="5" t="s">
        <v>3283</v>
      </c>
      <c r="B234" s="91" t="str">
        <f>VLOOKUP($A234,datasets!$A:$B,2,0)</f>
        <v>Farías-Barahona et al. 2020, Journal of Glaciology (MDM8SQRY)</v>
      </c>
      <c r="C234" s="86" t="s">
        <v>34</v>
      </c>
      <c r="D234" s="86" t="s">
        <v>34</v>
      </c>
      <c r="E234" s="131" t="s">
        <v>34</v>
      </c>
      <c r="F234" s="86" t="s">
        <v>34</v>
      </c>
      <c r="G234" s="113" t="s">
        <v>34</v>
      </c>
      <c r="H234" s="114" t="s">
        <v>34</v>
      </c>
      <c r="I234" s="86" t="s">
        <v>34</v>
      </c>
      <c r="J234" s="115" t="s">
        <v>34</v>
      </c>
      <c r="K234" s="56">
        <v>0.2</v>
      </c>
      <c r="L234" s="56">
        <v>0.2</v>
      </c>
      <c r="M234" s="116">
        <v>0.2</v>
      </c>
      <c r="N234" s="86" t="s">
        <v>34</v>
      </c>
      <c r="O234" s="86" t="s">
        <v>34</v>
      </c>
      <c r="P234" s="86" t="s">
        <v>34</v>
      </c>
      <c r="Q234" s="117" t="s">
        <v>34</v>
      </c>
      <c r="R234" s="46" t="s">
        <v>3658</v>
      </c>
      <c r="S234" s="118" t="s">
        <v>3659</v>
      </c>
      <c r="T234" s="119">
        <v>0.2</v>
      </c>
      <c r="U234" s="119">
        <v>0.2</v>
      </c>
      <c r="V234" s="120">
        <v>0.2</v>
      </c>
      <c r="W234" s="56">
        <v>2.2999999999999998</v>
      </c>
      <c r="X234" s="86">
        <v>2.2999999999999998</v>
      </c>
      <c r="Y234" s="128">
        <v>2.2999999999999998</v>
      </c>
      <c r="Z234" s="86" t="s">
        <v>34</v>
      </c>
      <c r="AA234" s="56" t="s">
        <v>3660</v>
      </c>
      <c r="AB234" s="58" t="str">
        <f t="array" ref="AB234">INDEX(publications!$A$1:$A$319, MATCH($B234, publications!$B$1:$B$319, 0))</f>
        <v>Melanie</v>
      </c>
      <c r="AC234" s="6" t="s">
        <v>34</v>
      </c>
    </row>
    <row r="235" spans="1:29" ht="13">
      <c r="A235" s="6" t="s">
        <v>3285</v>
      </c>
      <c r="B235" s="91" t="str">
        <f>VLOOKUP($A235,datasets!$A:$B,2,0)</f>
        <v>Farías-Barahona et al. 2020, Journal of Glaciology (MDM8SQRY)</v>
      </c>
      <c r="C235" s="86" t="s">
        <v>34</v>
      </c>
      <c r="D235" s="86" t="s">
        <v>34</v>
      </c>
      <c r="E235" s="131" t="s">
        <v>34</v>
      </c>
      <c r="F235" s="86" t="s">
        <v>34</v>
      </c>
      <c r="G235" s="113" t="s">
        <v>34</v>
      </c>
      <c r="H235" s="114" t="s">
        <v>34</v>
      </c>
      <c r="I235" s="86" t="s">
        <v>34</v>
      </c>
      <c r="J235" s="115" t="s">
        <v>34</v>
      </c>
      <c r="K235" s="56">
        <v>0.2</v>
      </c>
      <c r="L235" s="56">
        <v>0.2</v>
      </c>
      <c r="M235" s="116">
        <v>0.2</v>
      </c>
      <c r="N235" s="86" t="s">
        <v>34</v>
      </c>
      <c r="O235" s="86" t="s">
        <v>34</v>
      </c>
      <c r="P235" s="86" t="s">
        <v>34</v>
      </c>
      <c r="Q235" s="117" t="s">
        <v>34</v>
      </c>
      <c r="R235" s="46" t="s">
        <v>3658</v>
      </c>
      <c r="S235" s="118" t="s">
        <v>3659</v>
      </c>
      <c r="T235" s="119">
        <v>0.2</v>
      </c>
      <c r="U235" s="119">
        <v>0.2</v>
      </c>
      <c r="V235" s="120">
        <v>0.2</v>
      </c>
      <c r="W235" s="56">
        <v>2.5</v>
      </c>
      <c r="X235" s="86">
        <v>2.5</v>
      </c>
      <c r="Y235" s="128">
        <v>2.5</v>
      </c>
      <c r="Z235" s="86" t="s">
        <v>34</v>
      </c>
      <c r="AA235" s="56" t="s">
        <v>3660</v>
      </c>
      <c r="AB235" s="58" t="str">
        <f t="array" ref="AB235">INDEX(publications!$A$1:$A$319, MATCH($B235, publications!$B$1:$B$319, 0))</f>
        <v>Melanie</v>
      </c>
      <c r="AC235" s="6" t="s">
        <v>34</v>
      </c>
    </row>
    <row r="236" spans="1:29" ht="13">
      <c r="A236" s="6" t="s">
        <v>3286</v>
      </c>
      <c r="B236" s="91" t="str">
        <f>VLOOKUP($A236,datasets!$A:$B,2,0)</f>
        <v>Farías-Barahona et al. 2020, Journal of Glaciology (MDM8SQRY)</v>
      </c>
      <c r="C236" s="86" t="s">
        <v>34</v>
      </c>
      <c r="D236" s="86" t="s">
        <v>34</v>
      </c>
      <c r="E236" s="131" t="s">
        <v>34</v>
      </c>
      <c r="F236" s="86" t="s">
        <v>34</v>
      </c>
      <c r="G236" s="113" t="s">
        <v>34</v>
      </c>
      <c r="H236" s="114" t="s">
        <v>34</v>
      </c>
      <c r="I236" s="86" t="s">
        <v>34</v>
      </c>
      <c r="J236" s="115" t="s">
        <v>34</v>
      </c>
      <c r="K236" s="56">
        <v>0.2</v>
      </c>
      <c r="L236" s="56">
        <v>0.2</v>
      </c>
      <c r="M236" s="116">
        <v>0.2</v>
      </c>
      <c r="N236" s="86" t="s">
        <v>34</v>
      </c>
      <c r="O236" s="86" t="s">
        <v>34</v>
      </c>
      <c r="P236" s="86" t="s">
        <v>34</v>
      </c>
      <c r="Q236" s="117" t="s">
        <v>34</v>
      </c>
      <c r="R236" s="46" t="s">
        <v>3658</v>
      </c>
      <c r="S236" s="118" t="s">
        <v>3659</v>
      </c>
      <c r="T236" s="119">
        <v>0.2</v>
      </c>
      <c r="U236" s="119">
        <v>0.2</v>
      </c>
      <c r="V236" s="120">
        <v>0.2</v>
      </c>
      <c r="W236" s="56">
        <v>0.9</v>
      </c>
      <c r="X236" s="86">
        <v>0.9</v>
      </c>
      <c r="Y236" s="128">
        <v>0.9</v>
      </c>
      <c r="Z236" s="86" t="s">
        <v>34</v>
      </c>
      <c r="AA236" s="56" t="s">
        <v>3660</v>
      </c>
      <c r="AB236" s="58" t="str">
        <f t="array" ref="AB236">INDEX(publications!$A$1:$A$319, MATCH($B236, publications!$B$1:$B$319, 0))</f>
        <v>Melanie</v>
      </c>
      <c r="AC236" s="6" t="s">
        <v>34</v>
      </c>
    </row>
    <row r="237" spans="1:29" ht="13">
      <c r="A237" s="5" t="s">
        <v>2864</v>
      </c>
      <c r="B237" s="91" t="str">
        <f>VLOOKUP($A237,datasets!$A:$B,2,0)</f>
        <v>Feurer and Vinatier 2018, ISPRS Journal of Photogrammetry and Remote Sensing (4IQDTMM4)</v>
      </c>
      <c r="C237" s="86" t="s">
        <v>34</v>
      </c>
      <c r="D237" s="86" t="s">
        <v>34</v>
      </c>
      <c r="E237" s="131" t="s">
        <v>34</v>
      </c>
      <c r="F237" s="86" t="s">
        <v>34</v>
      </c>
      <c r="G237" s="113" t="s">
        <v>34</v>
      </c>
      <c r="H237" s="125" t="s">
        <v>34</v>
      </c>
      <c r="I237" s="113" t="s">
        <v>3413</v>
      </c>
      <c r="J237" s="130">
        <v>105</v>
      </c>
      <c r="K237" s="86" t="s">
        <v>34</v>
      </c>
      <c r="L237" s="113" t="s">
        <v>34</v>
      </c>
      <c r="M237" s="116" t="s">
        <v>34</v>
      </c>
      <c r="N237" s="86" t="s">
        <v>34</v>
      </c>
      <c r="O237" s="86" t="s">
        <v>34</v>
      </c>
      <c r="P237" s="86" t="s">
        <v>34</v>
      </c>
      <c r="Q237" s="117" t="s">
        <v>34</v>
      </c>
      <c r="R237" s="46" t="s">
        <v>3661</v>
      </c>
      <c r="S237" s="118" t="s">
        <v>3438</v>
      </c>
      <c r="T237" s="144">
        <v>0.5</v>
      </c>
      <c r="U237" s="144" t="s">
        <v>3662</v>
      </c>
      <c r="V237" s="145">
        <v>0.5</v>
      </c>
      <c r="W237" s="56" t="s">
        <v>3663</v>
      </c>
      <c r="X237" s="56" t="s">
        <v>3663</v>
      </c>
      <c r="Y237" s="128">
        <v>14.65</v>
      </c>
      <c r="Z237" s="86" t="s">
        <v>34</v>
      </c>
      <c r="AA237" s="56" t="s">
        <v>34</v>
      </c>
      <c r="AB237" s="58" t="str">
        <f t="array" ref="AB237">INDEX(publications!$A$1:$A$319, MATCH($B237, publications!$B$1:$B$319, 0))</f>
        <v>Anette</v>
      </c>
      <c r="AC237" s="6" t="s">
        <v>34</v>
      </c>
    </row>
    <row r="238" spans="1:29" ht="13">
      <c r="A238" s="6" t="s">
        <v>2867</v>
      </c>
      <c r="B238" s="91" t="str">
        <f>VLOOKUP($A238,datasets!$A:$B,2,0)</f>
        <v>Feurer and Vinatier 2018, ISPRS Journal of Photogrammetry and Remote Sensing (4IQDTMM4)</v>
      </c>
      <c r="C238" s="86" t="s">
        <v>34</v>
      </c>
      <c r="D238" s="86" t="s">
        <v>34</v>
      </c>
      <c r="E238" s="131" t="s">
        <v>34</v>
      </c>
      <c r="F238" s="86" t="s">
        <v>34</v>
      </c>
      <c r="G238" s="113" t="s">
        <v>34</v>
      </c>
      <c r="H238" s="125" t="s">
        <v>34</v>
      </c>
      <c r="I238" s="86" t="s">
        <v>34</v>
      </c>
      <c r="J238" s="130" t="s">
        <v>34</v>
      </c>
      <c r="K238" s="86" t="s">
        <v>34</v>
      </c>
      <c r="L238" s="113" t="s">
        <v>34</v>
      </c>
      <c r="M238" s="116" t="s">
        <v>34</v>
      </c>
      <c r="N238" s="86" t="s">
        <v>34</v>
      </c>
      <c r="O238" s="86" t="s">
        <v>34</v>
      </c>
      <c r="P238" s="86" t="s">
        <v>34</v>
      </c>
      <c r="Q238" s="117" t="s">
        <v>34</v>
      </c>
      <c r="R238" s="86" t="s">
        <v>34</v>
      </c>
      <c r="S238" s="117" t="s">
        <v>34</v>
      </c>
      <c r="T238" s="146" t="s">
        <v>34</v>
      </c>
      <c r="U238" s="146" t="s">
        <v>34</v>
      </c>
      <c r="V238" s="147" t="s">
        <v>34</v>
      </c>
      <c r="W238" s="86" t="s">
        <v>34</v>
      </c>
      <c r="X238" s="56" t="s">
        <v>34</v>
      </c>
      <c r="Y238" s="128" t="s">
        <v>34</v>
      </c>
      <c r="Z238" s="86" t="s">
        <v>34</v>
      </c>
      <c r="AA238" s="56" t="s">
        <v>34</v>
      </c>
      <c r="AB238" s="58" t="str">
        <f t="array" ref="AB238">INDEX(publications!$A$1:$A$319, MATCH($B238, publications!$B$1:$B$319, 0))</f>
        <v>Anette</v>
      </c>
      <c r="AC238" s="6" t="s">
        <v>34</v>
      </c>
    </row>
    <row r="239" spans="1:29" ht="13">
      <c r="A239" s="5" t="s">
        <v>2868</v>
      </c>
      <c r="B239" s="91" t="str">
        <f>VLOOKUP($A239,datasets!$A:$B,2,0)</f>
        <v>Feurer and Vinatier 2018, ISPRS Journal of Photogrammetry and Remote Sensing (4IQDTMM4)</v>
      </c>
      <c r="C239" s="86" t="s">
        <v>34</v>
      </c>
      <c r="D239" s="86" t="s">
        <v>34</v>
      </c>
      <c r="E239" s="131" t="s">
        <v>34</v>
      </c>
      <c r="F239" s="86" t="s">
        <v>34</v>
      </c>
      <c r="G239" s="113" t="s">
        <v>34</v>
      </c>
      <c r="H239" s="125" t="s">
        <v>34</v>
      </c>
      <c r="I239" s="86" t="s">
        <v>34</v>
      </c>
      <c r="J239" s="130" t="s">
        <v>34</v>
      </c>
      <c r="K239" s="86" t="s">
        <v>34</v>
      </c>
      <c r="L239" s="113" t="s">
        <v>34</v>
      </c>
      <c r="M239" s="116" t="s">
        <v>34</v>
      </c>
      <c r="N239" s="86" t="s">
        <v>34</v>
      </c>
      <c r="O239" s="86" t="s">
        <v>34</v>
      </c>
      <c r="P239" s="86" t="s">
        <v>34</v>
      </c>
      <c r="Q239" s="117" t="s">
        <v>34</v>
      </c>
      <c r="R239" s="86" t="s">
        <v>34</v>
      </c>
      <c r="S239" s="117" t="s">
        <v>34</v>
      </c>
      <c r="T239" s="146" t="s">
        <v>34</v>
      </c>
      <c r="U239" s="146" t="s">
        <v>34</v>
      </c>
      <c r="V239" s="147" t="s">
        <v>34</v>
      </c>
      <c r="W239" s="86" t="s">
        <v>34</v>
      </c>
      <c r="X239" s="56" t="s">
        <v>34</v>
      </c>
      <c r="Y239" s="128" t="s">
        <v>34</v>
      </c>
      <c r="Z239" s="86" t="s">
        <v>34</v>
      </c>
      <c r="AA239" s="56" t="s">
        <v>34</v>
      </c>
      <c r="AB239" s="58" t="str">
        <f t="array" ref="AB239">INDEX(publications!$A$1:$A$319, MATCH($B239, publications!$B$1:$B$319, 0))</f>
        <v>Anette</v>
      </c>
      <c r="AC239" s="6" t="s">
        <v>34</v>
      </c>
    </row>
    <row r="240" spans="1:29" ht="13">
      <c r="A240" s="6" t="s">
        <v>2869</v>
      </c>
      <c r="B240" s="91" t="str">
        <f>VLOOKUP($A240,datasets!$A:$B,2,0)</f>
        <v>Feurer and Vinatier 2018, ISPRS Journal of Photogrammetry and Remote Sensing (4IQDTMM4)</v>
      </c>
      <c r="C240" s="86" t="s">
        <v>34</v>
      </c>
      <c r="D240" s="86" t="s">
        <v>34</v>
      </c>
      <c r="E240" s="131" t="s">
        <v>34</v>
      </c>
      <c r="F240" s="86" t="s">
        <v>34</v>
      </c>
      <c r="G240" s="113" t="s">
        <v>34</v>
      </c>
      <c r="H240" s="125" t="s">
        <v>34</v>
      </c>
      <c r="I240" s="86" t="s">
        <v>34</v>
      </c>
      <c r="J240" s="130" t="s">
        <v>34</v>
      </c>
      <c r="K240" s="86" t="s">
        <v>34</v>
      </c>
      <c r="L240" s="113" t="s">
        <v>34</v>
      </c>
      <c r="M240" s="116" t="s">
        <v>34</v>
      </c>
      <c r="N240" s="86" t="s">
        <v>34</v>
      </c>
      <c r="O240" s="86" t="s">
        <v>34</v>
      </c>
      <c r="P240" s="86" t="s">
        <v>34</v>
      </c>
      <c r="Q240" s="117" t="s">
        <v>34</v>
      </c>
      <c r="R240" s="86" t="s">
        <v>34</v>
      </c>
      <c r="S240" s="117" t="s">
        <v>34</v>
      </c>
      <c r="T240" s="146" t="s">
        <v>34</v>
      </c>
      <c r="U240" s="146" t="s">
        <v>34</v>
      </c>
      <c r="V240" s="147" t="s">
        <v>34</v>
      </c>
      <c r="W240" s="86" t="s">
        <v>34</v>
      </c>
      <c r="X240" s="56" t="s">
        <v>34</v>
      </c>
      <c r="Y240" s="128" t="s">
        <v>34</v>
      </c>
      <c r="Z240" s="86" t="s">
        <v>34</v>
      </c>
      <c r="AA240" s="56" t="s">
        <v>34</v>
      </c>
      <c r="AB240" s="58" t="str">
        <f t="array" ref="AB240">INDEX(publications!$A$1:$A$319, MATCH($B240, publications!$B$1:$B$319, 0))</f>
        <v>Anette</v>
      </c>
      <c r="AC240" s="6" t="s">
        <v>34</v>
      </c>
    </row>
    <row r="241" spans="1:31" ht="13">
      <c r="A241" s="5" t="s">
        <v>3321</v>
      </c>
      <c r="B241" s="91" t="str">
        <f>VLOOKUP($A241,datasets!$A:$B,2,0)</f>
        <v>Fieber et al. 2018, Remote Sensing of Environment (5ER8DF4Z)</v>
      </c>
      <c r="C241" s="86" t="s">
        <v>34</v>
      </c>
      <c r="D241" s="86" t="s">
        <v>34</v>
      </c>
      <c r="E241" s="131" t="s">
        <v>34</v>
      </c>
      <c r="F241" s="86" t="s">
        <v>34</v>
      </c>
      <c r="G241" s="113" t="s">
        <v>34</v>
      </c>
      <c r="H241" s="125" t="s">
        <v>34</v>
      </c>
      <c r="I241" s="113" t="s">
        <v>3430</v>
      </c>
      <c r="J241" s="115">
        <v>53</v>
      </c>
      <c r="K241" s="56" t="s">
        <v>3664</v>
      </c>
      <c r="L241" s="56" t="s">
        <v>3664</v>
      </c>
      <c r="M241" s="116">
        <v>7.59</v>
      </c>
      <c r="N241" s="86" t="s">
        <v>34</v>
      </c>
      <c r="O241" s="124" t="s">
        <v>3393</v>
      </c>
      <c r="P241" s="56" t="s">
        <v>34</v>
      </c>
      <c r="Q241" s="118" t="s">
        <v>34</v>
      </c>
      <c r="R241" s="46" t="s">
        <v>3665</v>
      </c>
      <c r="S241" s="133" t="s">
        <v>3438</v>
      </c>
      <c r="T241" s="134" t="s">
        <v>34</v>
      </c>
      <c r="U241" s="126" t="s">
        <v>34</v>
      </c>
      <c r="V241" s="120" t="s">
        <v>34</v>
      </c>
      <c r="W241" s="56">
        <v>18.32</v>
      </c>
      <c r="X241" s="56">
        <v>18.32</v>
      </c>
      <c r="Y241" s="121">
        <v>18.32</v>
      </c>
      <c r="Z241" s="46" t="s">
        <v>3568</v>
      </c>
      <c r="AA241" s="56" t="s">
        <v>3504</v>
      </c>
      <c r="AB241" s="129" t="str">
        <f t="array" ref="AB241">INDEX(publications!$A$1:$A$319, MATCH($B241, publications!$B$1:$B$319, 0))</f>
        <v>Amaury</v>
      </c>
      <c r="AC241" s="148" t="s">
        <v>3666</v>
      </c>
      <c r="AD241" s="149"/>
      <c r="AE241" s="149"/>
    </row>
    <row r="242" spans="1:31" ht="13">
      <c r="A242" s="5" t="s">
        <v>2753</v>
      </c>
      <c r="B242" s="91" t="str">
        <f>VLOOKUP($A242,datasets!$A:$B,2,0)</f>
        <v>Frankl et al. 2015, International Journal of Digital Earth (KR7QGQ96)</v>
      </c>
      <c r="C242" s="56" t="s">
        <v>3667</v>
      </c>
      <c r="D242" s="86" t="s">
        <v>34</v>
      </c>
      <c r="E242" s="131" t="s">
        <v>34</v>
      </c>
      <c r="F242" s="86" t="s">
        <v>34</v>
      </c>
      <c r="G242" s="113" t="s">
        <v>34</v>
      </c>
      <c r="H242" s="114" t="s">
        <v>34</v>
      </c>
      <c r="I242" s="113" t="s">
        <v>3449</v>
      </c>
      <c r="J242" s="115">
        <v>15</v>
      </c>
      <c r="K242" s="56">
        <v>30</v>
      </c>
      <c r="L242" s="56">
        <v>50.7</v>
      </c>
      <c r="M242" s="116">
        <v>36.9</v>
      </c>
      <c r="N242" s="86">
        <v>16</v>
      </c>
      <c r="O242" s="86" t="s">
        <v>34</v>
      </c>
      <c r="P242" s="86" t="s">
        <v>34</v>
      </c>
      <c r="Q242" s="117" t="s">
        <v>34</v>
      </c>
      <c r="R242" s="86" t="s">
        <v>34</v>
      </c>
      <c r="S242" s="117" t="s">
        <v>34</v>
      </c>
      <c r="T242" s="126" t="s">
        <v>34</v>
      </c>
      <c r="U242" s="126" t="s">
        <v>34</v>
      </c>
      <c r="V242" s="127" t="s">
        <v>34</v>
      </c>
      <c r="W242" s="86" t="s">
        <v>34</v>
      </c>
      <c r="X242" s="56" t="s">
        <v>34</v>
      </c>
      <c r="Y242" s="128" t="s">
        <v>34</v>
      </c>
      <c r="Z242" s="86" t="s">
        <v>34</v>
      </c>
      <c r="AA242" s="86" t="s">
        <v>34</v>
      </c>
      <c r="AB242" s="58" t="str">
        <f t="array" ref="AB242">INDEX(publications!$A$1:$A$319, MATCH($B242, publications!$B$1:$B$319, 0))</f>
        <v>Livia</v>
      </c>
      <c r="AC242" s="6" t="s">
        <v>34</v>
      </c>
    </row>
    <row r="243" spans="1:31" ht="13">
      <c r="A243" s="5" t="s">
        <v>3073</v>
      </c>
      <c r="B243" s="91" t="str">
        <f>VLOOKUP($A243,datasets!$A:$B,2,0)</f>
        <v>Galiatsatos et al. 2008, Photogrammetric Engineering and Remote Sensing (NP2PWBRU)</v>
      </c>
      <c r="C243" s="86" t="s">
        <v>34</v>
      </c>
      <c r="D243" s="86" t="s">
        <v>34</v>
      </c>
      <c r="E243" s="131" t="s">
        <v>34</v>
      </c>
      <c r="F243" s="86" t="s">
        <v>34</v>
      </c>
      <c r="G243" s="113" t="s">
        <v>34</v>
      </c>
      <c r="H243" s="114" t="s">
        <v>34</v>
      </c>
      <c r="I243" s="113" t="s">
        <v>3632</v>
      </c>
      <c r="J243" s="115">
        <v>35</v>
      </c>
      <c r="K243" s="56">
        <v>3.2</v>
      </c>
      <c r="L243" s="56">
        <v>2.0950000000000002</v>
      </c>
      <c r="M243" s="116">
        <v>2.83</v>
      </c>
      <c r="N243" s="86" t="s">
        <v>34</v>
      </c>
      <c r="O243" s="86" t="s">
        <v>34</v>
      </c>
      <c r="P243" s="86" t="s">
        <v>34</v>
      </c>
      <c r="Q243" s="117" t="s">
        <v>34</v>
      </c>
      <c r="R243" s="6" t="s">
        <v>3668</v>
      </c>
      <c r="S243" s="117" t="s">
        <v>3600</v>
      </c>
      <c r="T243" s="126" t="s">
        <v>34</v>
      </c>
      <c r="U243" s="119" t="s">
        <v>34</v>
      </c>
      <c r="V243" s="120" t="s">
        <v>34</v>
      </c>
      <c r="W243" s="56">
        <v>3.89</v>
      </c>
      <c r="X243" s="56">
        <v>3.89</v>
      </c>
      <c r="Y243" s="121">
        <v>3.89</v>
      </c>
      <c r="Z243" s="46" t="s">
        <v>3461</v>
      </c>
      <c r="AA243" s="86" t="s">
        <v>34</v>
      </c>
      <c r="AB243" s="58" t="str">
        <f t="array" ref="AB243">INDEX(publications!$A$1:$A$319, MATCH($B243, publications!$B$1:$B$319, 0))</f>
        <v>Bob</v>
      </c>
      <c r="AC243" s="6" t="s">
        <v>3498</v>
      </c>
      <c r="AD243" s="56" t="s">
        <v>3669</v>
      </c>
    </row>
    <row r="244" spans="1:31" ht="13">
      <c r="A244" s="5" t="s">
        <v>3191</v>
      </c>
      <c r="B244" s="91" t="str">
        <f>VLOOKUP($A244,datasets!$A:$B,2,0)</f>
        <v>Girod et al. 2018, Geoscientific Instrumentation, Methods and Data Systems (V5H2LDCV)</v>
      </c>
      <c r="C244" s="113" t="s">
        <v>34</v>
      </c>
      <c r="D244" s="113" t="s">
        <v>34</v>
      </c>
      <c r="E244" s="131" t="s">
        <v>34</v>
      </c>
      <c r="F244" s="113" t="s">
        <v>34</v>
      </c>
      <c r="G244" s="113" t="s">
        <v>34</v>
      </c>
      <c r="H244" s="125" t="s">
        <v>34</v>
      </c>
      <c r="I244" s="113" t="s">
        <v>34</v>
      </c>
      <c r="J244" s="130" t="s">
        <v>34</v>
      </c>
      <c r="K244" s="113" t="s">
        <v>34</v>
      </c>
      <c r="L244" s="113" t="s">
        <v>34</v>
      </c>
      <c r="M244" s="116" t="s">
        <v>34</v>
      </c>
      <c r="N244" s="113" t="s">
        <v>34</v>
      </c>
      <c r="O244" s="113" t="s">
        <v>34</v>
      </c>
      <c r="P244" s="86" t="s">
        <v>34</v>
      </c>
      <c r="Q244" s="117" t="s">
        <v>34</v>
      </c>
      <c r="R244" s="46" t="s">
        <v>3670</v>
      </c>
      <c r="S244" s="118" t="s">
        <v>3412</v>
      </c>
      <c r="T244" s="119">
        <v>2</v>
      </c>
      <c r="U244" s="119">
        <v>2</v>
      </c>
      <c r="V244" s="120">
        <v>2</v>
      </c>
      <c r="W244" s="56" t="s">
        <v>3671</v>
      </c>
      <c r="X244" s="56" t="s">
        <v>3671</v>
      </c>
      <c r="Y244" s="128" t="s">
        <v>3672</v>
      </c>
      <c r="Z244" s="113" t="s">
        <v>34</v>
      </c>
      <c r="AA244" s="56" t="s">
        <v>3673</v>
      </c>
      <c r="AB244" s="58" t="str">
        <f t="array" ref="AB244">INDEX(publications!$A$1:$A$319, MATCH($B244, publications!$B$1:$B$319, 0))</f>
        <v>Luc</v>
      </c>
      <c r="AC244" s="6" t="s">
        <v>34</v>
      </c>
    </row>
    <row r="245" spans="1:31" ht="13">
      <c r="A245" s="6" t="s">
        <v>2931</v>
      </c>
      <c r="B245" s="91" t="str">
        <f>VLOOKUP($A245,datasets!$A:$B,2,0)</f>
        <v>Goerlich et al. 2017, Remote Sensing (TPNA7T79)</v>
      </c>
      <c r="C245" s="86" t="s">
        <v>34</v>
      </c>
      <c r="D245" s="86" t="s">
        <v>34</v>
      </c>
      <c r="E245" s="131" t="s">
        <v>34</v>
      </c>
      <c r="F245" s="86" t="s">
        <v>34</v>
      </c>
      <c r="G245" s="113" t="s">
        <v>34</v>
      </c>
      <c r="H245" s="125" t="s">
        <v>34</v>
      </c>
      <c r="I245" s="113" t="s">
        <v>3551</v>
      </c>
      <c r="J245" s="130">
        <v>29</v>
      </c>
      <c r="K245" s="86" t="s">
        <v>34</v>
      </c>
      <c r="L245" s="113" t="s">
        <v>34</v>
      </c>
      <c r="M245" s="116" t="s">
        <v>34</v>
      </c>
      <c r="N245" s="86" t="s">
        <v>34</v>
      </c>
      <c r="O245" s="86" t="s">
        <v>34</v>
      </c>
      <c r="P245" s="86" t="s">
        <v>34</v>
      </c>
      <c r="Q245" s="117" t="s">
        <v>34</v>
      </c>
      <c r="R245" s="46" t="s">
        <v>3501</v>
      </c>
      <c r="S245" s="117" t="s">
        <v>3407</v>
      </c>
      <c r="T245" s="126" t="s">
        <v>34</v>
      </c>
      <c r="U245" s="126" t="s">
        <v>34</v>
      </c>
      <c r="V245" s="120" t="s">
        <v>34</v>
      </c>
      <c r="W245" s="56">
        <v>8.3000000000000007</v>
      </c>
      <c r="X245" s="56">
        <v>8.3000000000000007</v>
      </c>
      <c r="Y245" s="121">
        <v>8.3000000000000007</v>
      </c>
      <c r="Z245" s="46" t="s">
        <v>3503</v>
      </c>
      <c r="AA245" s="92" t="s">
        <v>3674</v>
      </c>
      <c r="AB245" s="58" t="str">
        <f t="array" ref="AB245">INDEX(publications!$A$1:$A$319, MATCH($B245, publications!$B$1:$B$319, 0))</f>
        <v>Amaury</v>
      </c>
      <c r="AC245" s="6" t="s">
        <v>34</v>
      </c>
    </row>
    <row r="246" spans="1:31" ht="13">
      <c r="A246" s="5" t="s">
        <v>3295</v>
      </c>
      <c r="B246" s="91" t="str">
        <f>VLOOKUP($A246,datasets!$A:$B,2,0)</f>
        <v>Goerlich et al. 2017, Remote Sensing (TPNA7T79)</v>
      </c>
      <c r="C246" s="86" t="s">
        <v>34</v>
      </c>
      <c r="D246" s="86" t="s">
        <v>34</v>
      </c>
      <c r="E246" s="131" t="s">
        <v>34</v>
      </c>
      <c r="F246" s="86" t="s">
        <v>34</v>
      </c>
      <c r="G246" s="113" t="s">
        <v>34</v>
      </c>
      <c r="H246" s="125" t="s">
        <v>34</v>
      </c>
      <c r="I246" s="113" t="s">
        <v>3675</v>
      </c>
      <c r="J246" s="130">
        <v>179</v>
      </c>
      <c r="K246" s="86" t="s">
        <v>34</v>
      </c>
      <c r="L246" s="113" t="s">
        <v>34</v>
      </c>
      <c r="M246" s="116" t="s">
        <v>34</v>
      </c>
      <c r="N246" s="86" t="s">
        <v>34</v>
      </c>
      <c r="O246" s="86" t="s">
        <v>34</v>
      </c>
      <c r="P246" s="86" t="s">
        <v>34</v>
      </c>
      <c r="Q246" s="117" t="s">
        <v>34</v>
      </c>
      <c r="R246" s="46" t="s">
        <v>3501</v>
      </c>
      <c r="S246" s="118" t="s">
        <v>3407</v>
      </c>
      <c r="T246" s="119">
        <v>20</v>
      </c>
      <c r="U246" s="119">
        <v>20</v>
      </c>
      <c r="V246" s="120">
        <v>20</v>
      </c>
      <c r="W246" s="56">
        <v>8.3000000000000007</v>
      </c>
      <c r="X246" s="56">
        <v>8.3000000000000007</v>
      </c>
      <c r="Y246" s="121">
        <v>8.3000000000000007</v>
      </c>
      <c r="Z246" s="46" t="s">
        <v>3503</v>
      </c>
      <c r="AA246" s="56" t="s">
        <v>3674</v>
      </c>
      <c r="AB246" s="58" t="str">
        <f t="array" ref="AB246">INDEX(publications!$A$1:$A$319, MATCH($B246, publications!$B$1:$B$319, 0))</f>
        <v>Amaury</v>
      </c>
      <c r="AC246" s="6" t="s">
        <v>34</v>
      </c>
    </row>
    <row r="247" spans="1:31" ht="13">
      <c r="A247" s="5" t="s">
        <v>2870</v>
      </c>
      <c r="B247" s="91" t="str">
        <f>VLOOKUP($A247,datasets!$A:$B,2,0)</f>
        <v>Gomez 2012, arXiv (87CUAK8B)</v>
      </c>
      <c r="C247" s="86" t="s">
        <v>34</v>
      </c>
      <c r="D247" s="86" t="s">
        <v>34</v>
      </c>
      <c r="E247" s="131" t="s">
        <v>34</v>
      </c>
      <c r="F247" s="86" t="s">
        <v>34</v>
      </c>
      <c r="G247" s="113" t="s">
        <v>34</v>
      </c>
      <c r="H247" s="125" t="s">
        <v>34</v>
      </c>
      <c r="I247" s="86" t="s">
        <v>34</v>
      </c>
      <c r="J247" s="130" t="s">
        <v>34</v>
      </c>
      <c r="K247" s="86" t="s">
        <v>34</v>
      </c>
      <c r="L247" s="113" t="s">
        <v>34</v>
      </c>
      <c r="M247" s="116" t="s">
        <v>34</v>
      </c>
      <c r="N247" s="86" t="s">
        <v>34</v>
      </c>
      <c r="O247" s="86" t="s">
        <v>34</v>
      </c>
      <c r="P247" s="86" t="s">
        <v>34</v>
      </c>
      <c r="Q247" s="118" t="s">
        <v>34</v>
      </c>
      <c r="R247" s="46" t="s">
        <v>3676</v>
      </c>
      <c r="S247" s="117" t="s">
        <v>3495</v>
      </c>
      <c r="T247" s="126" t="s">
        <v>34</v>
      </c>
      <c r="U247" s="126" t="s">
        <v>34</v>
      </c>
      <c r="V247" s="127" t="s">
        <v>34</v>
      </c>
      <c r="W247" s="86" t="s">
        <v>34</v>
      </c>
      <c r="X247" s="56" t="s">
        <v>34</v>
      </c>
      <c r="Y247" s="121" t="s">
        <v>34</v>
      </c>
      <c r="Z247" s="46" t="s">
        <v>3677</v>
      </c>
      <c r="AA247" s="56" t="s">
        <v>34</v>
      </c>
      <c r="AB247" s="58" t="str">
        <f t="array" ref="AB247">INDEX(publications!$A$1:$A$319, MATCH($B247, publications!$B$1:$B$319, 0))</f>
        <v>Anette</v>
      </c>
      <c r="AC247" s="6" t="s">
        <v>34</v>
      </c>
    </row>
    <row r="248" spans="1:31" ht="13">
      <c r="A248" s="6" t="s">
        <v>2871</v>
      </c>
      <c r="B248" s="91" t="str">
        <f>VLOOKUP($A248,datasets!$A:$B,2,0)</f>
        <v>Gomez 2012, arXiv (87CUAK8B)</v>
      </c>
      <c r="C248" s="86" t="s">
        <v>34</v>
      </c>
      <c r="D248" s="86" t="s">
        <v>34</v>
      </c>
      <c r="E248" s="131" t="s">
        <v>34</v>
      </c>
      <c r="F248" s="86" t="s">
        <v>34</v>
      </c>
      <c r="G248" s="113" t="s">
        <v>34</v>
      </c>
      <c r="H248" s="125" t="s">
        <v>34</v>
      </c>
      <c r="I248" s="86" t="s">
        <v>34</v>
      </c>
      <c r="J248" s="130" t="s">
        <v>34</v>
      </c>
      <c r="K248" s="86" t="s">
        <v>34</v>
      </c>
      <c r="L248" s="113" t="s">
        <v>34</v>
      </c>
      <c r="M248" s="116" t="s">
        <v>34</v>
      </c>
      <c r="N248" s="86" t="s">
        <v>34</v>
      </c>
      <c r="O248" s="86" t="s">
        <v>34</v>
      </c>
      <c r="P248" s="86" t="s">
        <v>34</v>
      </c>
      <c r="Q248" s="118" t="s">
        <v>34</v>
      </c>
      <c r="R248" s="46" t="s">
        <v>3676</v>
      </c>
      <c r="S248" s="117" t="s">
        <v>3495</v>
      </c>
      <c r="T248" s="126" t="s">
        <v>34</v>
      </c>
      <c r="U248" s="126" t="s">
        <v>34</v>
      </c>
      <c r="V248" s="127" t="s">
        <v>34</v>
      </c>
      <c r="W248" s="86" t="s">
        <v>34</v>
      </c>
      <c r="X248" s="56" t="s">
        <v>34</v>
      </c>
      <c r="Y248" s="121" t="s">
        <v>34</v>
      </c>
      <c r="Z248" s="46" t="s">
        <v>3677</v>
      </c>
      <c r="AA248" s="56" t="s">
        <v>34</v>
      </c>
      <c r="AB248" s="58" t="str">
        <f t="array" ref="AB248">INDEX(publications!$A$1:$A$319, MATCH($B248, publications!$B$1:$B$319, 0))</f>
        <v>Anette</v>
      </c>
      <c r="AC248" s="6" t="s">
        <v>34</v>
      </c>
    </row>
    <row r="249" spans="1:31" ht="13">
      <c r="A249" s="6" t="s">
        <v>2872</v>
      </c>
      <c r="B249" s="91" t="str">
        <f>VLOOKUP($A249,datasets!$A:$B,2,0)</f>
        <v>Gomez 2012, arXiv (87CUAK8B)</v>
      </c>
      <c r="C249" s="86" t="s">
        <v>34</v>
      </c>
      <c r="D249" s="86" t="s">
        <v>34</v>
      </c>
      <c r="E249" s="131" t="s">
        <v>34</v>
      </c>
      <c r="F249" s="86" t="s">
        <v>34</v>
      </c>
      <c r="G249" s="113" t="s">
        <v>34</v>
      </c>
      <c r="H249" s="125" t="s">
        <v>34</v>
      </c>
      <c r="I249" s="86" t="s">
        <v>34</v>
      </c>
      <c r="J249" s="130" t="s">
        <v>34</v>
      </c>
      <c r="K249" s="86" t="s">
        <v>34</v>
      </c>
      <c r="L249" s="113" t="s">
        <v>34</v>
      </c>
      <c r="M249" s="116" t="s">
        <v>34</v>
      </c>
      <c r="N249" s="86" t="s">
        <v>34</v>
      </c>
      <c r="O249" s="86" t="s">
        <v>34</v>
      </c>
      <c r="P249" s="86" t="s">
        <v>34</v>
      </c>
      <c r="Q249" s="118" t="s">
        <v>34</v>
      </c>
      <c r="R249" s="46" t="s">
        <v>3676</v>
      </c>
      <c r="S249" s="117" t="s">
        <v>3495</v>
      </c>
      <c r="T249" s="126" t="s">
        <v>34</v>
      </c>
      <c r="U249" s="126" t="s">
        <v>34</v>
      </c>
      <c r="V249" s="127" t="s">
        <v>34</v>
      </c>
      <c r="W249" s="86" t="s">
        <v>34</v>
      </c>
      <c r="X249" s="56" t="s">
        <v>34</v>
      </c>
      <c r="Y249" s="121" t="s">
        <v>34</v>
      </c>
      <c r="Z249" s="46" t="s">
        <v>3677</v>
      </c>
      <c r="AA249" s="56" t="s">
        <v>34</v>
      </c>
      <c r="AB249" s="58" t="str">
        <f t="array" ref="AB249">INDEX(publications!$A$1:$A$319, MATCH($B249, publications!$B$1:$B$319, 0))</f>
        <v>Anette</v>
      </c>
      <c r="AC249" s="6" t="s">
        <v>34</v>
      </c>
    </row>
    <row r="250" spans="1:31" ht="13">
      <c r="A250" s="5" t="s">
        <v>2774</v>
      </c>
      <c r="B250" s="91" t="str">
        <f>VLOOKUP($A250,datasets!$A:$B,2,0)</f>
        <v>Gonçalves 2016, ISPRS - International Archives of the Photogrammetry, Remote Sensing and Spatial Information Sciences (4N97ZMU9)</v>
      </c>
      <c r="C250" s="56" t="s">
        <v>34</v>
      </c>
      <c r="D250" s="56" t="s">
        <v>34</v>
      </c>
      <c r="E250" s="131" t="s">
        <v>34</v>
      </c>
      <c r="F250" s="56" t="s">
        <v>34</v>
      </c>
      <c r="G250" s="113" t="s">
        <v>34</v>
      </c>
      <c r="H250" s="125" t="s">
        <v>34</v>
      </c>
      <c r="I250" s="113" t="s">
        <v>3424</v>
      </c>
      <c r="J250" s="130">
        <v>8</v>
      </c>
      <c r="K250" s="86" t="s">
        <v>34</v>
      </c>
      <c r="L250" s="113" t="s">
        <v>34</v>
      </c>
      <c r="M250" s="116" t="s">
        <v>34</v>
      </c>
      <c r="N250" s="86">
        <v>1183</v>
      </c>
      <c r="O250" s="56">
        <v>4.7</v>
      </c>
      <c r="P250" s="56">
        <v>4.7</v>
      </c>
      <c r="Q250" s="118">
        <v>4.7</v>
      </c>
      <c r="R250" s="46" t="s">
        <v>3396</v>
      </c>
      <c r="S250" s="118" t="s">
        <v>3396</v>
      </c>
      <c r="T250" s="119" t="s">
        <v>34</v>
      </c>
      <c r="U250" s="119" t="s">
        <v>34</v>
      </c>
      <c r="V250" s="127" t="s">
        <v>34</v>
      </c>
      <c r="W250" s="86" t="s">
        <v>34</v>
      </c>
      <c r="X250" s="56" t="s">
        <v>34</v>
      </c>
      <c r="Y250" s="121" t="s">
        <v>34</v>
      </c>
      <c r="Z250" s="46" t="s">
        <v>3465</v>
      </c>
      <c r="AA250" s="56" t="s">
        <v>34</v>
      </c>
      <c r="AB250" s="58" t="str">
        <f t="array" ref="AB250">INDEX(publications!$A$1:$A$319, MATCH($B250, publications!$B$1:$B$319, 0))</f>
        <v>Livia</v>
      </c>
      <c r="AC250" s="6" t="s">
        <v>34</v>
      </c>
    </row>
    <row r="251" spans="1:31" ht="13">
      <c r="A251" s="5" t="s">
        <v>2911</v>
      </c>
      <c r="B251" s="91" t="str">
        <f>VLOOKUP($A251,datasets!$A:$B,2,0)</f>
        <v>Grottoli et al. 2021, Remote Sensing (ISESFWSP)</v>
      </c>
      <c r="C251" s="86" t="s">
        <v>34</v>
      </c>
      <c r="D251" s="86" t="s">
        <v>34</v>
      </c>
      <c r="E251" s="131" t="s">
        <v>34</v>
      </c>
      <c r="F251" s="86" t="s">
        <v>34</v>
      </c>
      <c r="G251" s="113" t="s">
        <v>34</v>
      </c>
      <c r="H251" s="125" t="s">
        <v>34</v>
      </c>
      <c r="I251" s="113" t="s">
        <v>3678</v>
      </c>
      <c r="J251" s="115">
        <v>28</v>
      </c>
      <c r="K251" s="56">
        <v>2.4</v>
      </c>
      <c r="L251" s="56">
        <v>0.06</v>
      </c>
      <c r="M251" s="116">
        <v>1.62</v>
      </c>
      <c r="N251" s="86" t="s">
        <v>34</v>
      </c>
      <c r="O251" s="86" t="s">
        <v>34</v>
      </c>
      <c r="P251" s="86" t="s">
        <v>34</v>
      </c>
      <c r="Q251" s="117" t="s">
        <v>34</v>
      </c>
      <c r="R251" s="46" t="s">
        <v>3582</v>
      </c>
      <c r="S251" s="118" t="s">
        <v>3415</v>
      </c>
      <c r="T251" s="119">
        <v>0.1</v>
      </c>
      <c r="U251" s="119">
        <v>0.1</v>
      </c>
      <c r="V251" s="120">
        <v>0.1</v>
      </c>
      <c r="W251" s="56">
        <v>1</v>
      </c>
      <c r="X251" s="86">
        <v>1</v>
      </c>
      <c r="Y251" s="128">
        <v>1</v>
      </c>
      <c r="Z251" s="86" t="s">
        <v>34</v>
      </c>
      <c r="AA251" s="56" t="s">
        <v>3679</v>
      </c>
      <c r="AB251" s="58" t="str">
        <f t="array" ref="AB251">INDEX(publications!$A$1:$A$319, MATCH($B251, publications!$B$1:$B$319, 0))</f>
        <v>Bob</v>
      </c>
      <c r="AC251" s="6" t="s">
        <v>3498</v>
      </c>
      <c r="AD251" s="6" t="s">
        <v>3680</v>
      </c>
    </row>
    <row r="252" spans="1:31" ht="13">
      <c r="A252" s="5" t="s">
        <v>2979</v>
      </c>
      <c r="B252" s="91" t="str">
        <f>VLOOKUP($A252,datasets!$A:$B,2,0)</f>
        <v>Holzer et al. 2015, The Cryosphere (5UI9RGTX)</v>
      </c>
      <c r="C252" s="86" t="s">
        <v>34</v>
      </c>
      <c r="D252" s="86" t="s">
        <v>34</v>
      </c>
      <c r="E252" s="131" t="s">
        <v>34</v>
      </c>
      <c r="F252" s="86" t="s">
        <v>34</v>
      </c>
      <c r="G252" s="113" t="s">
        <v>34</v>
      </c>
      <c r="H252" s="125" t="s">
        <v>34</v>
      </c>
      <c r="I252" s="113" t="s">
        <v>3651</v>
      </c>
      <c r="J252" s="130">
        <v>18</v>
      </c>
      <c r="K252" s="86" t="s">
        <v>34</v>
      </c>
      <c r="L252" s="113" t="s">
        <v>34</v>
      </c>
      <c r="M252" s="116" t="s">
        <v>34</v>
      </c>
      <c r="N252" s="86" t="s">
        <v>34</v>
      </c>
      <c r="O252" s="86" t="s">
        <v>34</v>
      </c>
      <c r="P252" s="86" t="s">
        <v>34</v>
      </c>
      <c r="Q252" s="118" t="s">
        <v>34</v>
      </c>
      <c r="R252" s="46" t="s">
        <v>3681</v>
      </c>
      <c r="S252" s="117" t="s">
        <v>3682</v>
      </c>
      <c r="T252" s="126" t="s">
        <v>34</v>
      </c>
      <c r="U252" s="126" t="s">
        <v>34</v>
      </c>
      <c r="V252" s="120" t="s">
        <v>34</v>
      </c>
      <c r="W252" s="56">
        <v>12.8</v>
      </c>
      <c r="X252" s="56">
        <v>12.8</v>
      </c>
      <c r="Y252" s="121">
        <v>12.8</v>
      </c>
      <c r="Z252" s="46" t="s">
        <v>3503</v>
      </c>
      <c r="AA252" s="92" t="s">
        <v>3683</v>
      </c>
      <c r="AB252" s="58" t="str">
        <f t="array" ref="AB252">INDEX(publications!$A$1:$A$319, MATCH($B252, publications!$B$1:$B$319, 0))</f>
        <v>Amaury</v>
      </c>
      <c r="AC252" s="6" t="s">
        <v>34</v>
      </c>
    </row>
    <row r="253" spans="1:31" ht="13">
      <c r="A253" s="5" t="s">
        <v>3204</v>
      </c>
      <c r="B253" s="91" t="str">
        <f>VLOOKUP($A253,datasets!$A:$B,2,0)</f>
        <v>Jao et al. 2014, Environments (QQMI8N9T)</v>
      </c>
      <c r="C253" s="56" t="s">
        <v>3684</v>
      </c>
      <c r="D253" s="86" t="s">
        <v>34</v>
      </c>
      <c r="E253" s="131" t="s">
        <v>3404</v>
      </c>
      <c r="F253" s="86" t="s">
        <v>34</v>
      </c>
      <c r="G253" s="113" t="s">
        <v>34</v>
      </c>
      <c r="H253" s="114" t="s">
        <v>34</v>
      </c>
      <c r="I253" s="113" t="s">
        <v>3427</v>
      </c>
      <c r="J253" s="115">
        <v>9</v>
      </c>
      <c r="K253" s="56">
        <v>7.25</v>
      </c>
      <c r="L253" s="56" t="s">
        <v>34</v>
      </c>
      <c r="M253" s="116" t="s">
        <v>34</v>
      </c>
      <c r="N253" s="86">
        <v>9</v>
      </c>
      <c r="O253" s="56">
        <v>17.62</v>
      </c>
      <c r="P253" s="56" t="s">
        <v>34</v>
      </c>
      <c r="Q253" s="118">
        <v>17.62</v>
      </c>
      <c r="R253" s="46" t="s">
        <v>3396</v>
      </c>
      <c r="S253" s="133" t="s">
        <v>3396</v>
      </c>
      <c r="T253" s="134" t="s">
        <v>34</v>
      </c>
      <c r="U253" s="126" t="s">
        <v>34</v>
      </c>
      <c r="V253" s="127" t="s">
        <v>34</v>
      </c>
      <c r="W253" s="86" t="s">
        <v>34</v>
      </c>
      <c r="X253" s="56" t="s">
        <v>34</v>
      </c>
      <c r="Y253" s="121" t="s">
        <v>34</v>
      </c>
      <c r="Z253" s="46" t="s">
        <v>34</v>
      </c>
      <c r="AA253" s="86" t="s">
        <v>34</v>
      </c>
      <c r="AB253" s="58" t="str">
        <f t="array" ref="AB253">INDEX(publications!$A$1:$A$319, MATCH($B253, publications!$B$1:$B$319, 0))</f>
        <v>Livia</v>
      </c>
      <c r="AC253" s="56" t="s">
        <v>3685</v>
      </c>
    </row>
    <row r="254" spans="1:31" ht="13">
      <c r="A254" s="5" t="s">
        <v>3323</v>
      </c>
      <c r="B254" s="91" t="str">
        <f>VLOOKUP($A254,datasets!$A:$B,2,0)</f>
        <v>Jao et al. 2014, Environments (QQMI8N9T)</v>
      </c>
      <c r="C254" s="56" t="s">
        <v>3684</v>
      </c>
      <c r="D254" s="86" t="s">
        <v>34</v>
      </c>
      <c r="E254" s="131" t="s">
        <v>3404</v>
      </c>
      <c r="F254" s="86" t="s">
        <v>34</v>
      </c>
      <c r="G254" s="113" t="s">
        <v>34</v>
      </c>
      <c r="H254" s="114" t="s">
        <v>34</v>
      </c>
      <c r="I254" s="113" t="s">
        <v>3427</v>
      </c>
      <c r="J254" s="115">
        <v>9</v>
      </c>
      <c r="K254" s="56">
        <v>7.25</v>
      </c>
      <c r="L254" s="56" t="s">
        <v>34</v>
      </c>
      <c r="M254" s="116" t="s">
        <v>34</v>
      </c>
      <c r="N254" s="86">
        <v>9</v>
      </c>
      <c r="O254" s="56">
        <v>17.62</v>
      </c>
      <c r="P254" s="56" t="s">
        <v>34</v>
      </c>
      <c r="Q254" s="118">
        <v>17.62</v>
      </c>
      <c r="R254" s="46" t="s">
        <v>3396</v>
      </c>
      <c r="S254" s="133" t="s">
        <v>3396</v>
      </c>
      <c r="T254" s="134" t="s">
        <v>34</v>
      </c>
      <c r="U254" s="126" t="s">
        <v>34</v>
      </c>
      <c r="V254" s="127" t="s">
        <v>34</v>
      </c>
      <c r="W254" s="86" t="s">
        <v>34</v>
      </c>
      <c r="X254" s="56" t="s">
        <v>34</v>
      </c>
      <c r="Y254" s="121" t="s">
        <v>34</v>
      </c>
      <c r="Z254" s="46" t="s">
        <v>34</v>
      </c>
      <c r="AA254" s="86" t="s">
        <v>34</v>
      </c>
      <c r="AB254" s="58" t="str">
        <f t="array" ref="AB254">INDEX(publications!$A$1:$A$319, MATCH($B254, publications!$B$1:$B$319, 0))</f>
        <v>Livia</v>
      </c>
      <c r="AC254" s="56" t="s">
        <v>3686</v>
      </c>
    </row>
    <row r="255" spans="1:31" ht="13">
      <c r="A255" s="5" t="s">
        <v>3219</v>
      </c>
      <c r="B255" s="91" t="str">
        <f>VLOOKUP($A255,datasets!$A:$B,2,0)</f>
        <v>Kääb et al. 2021, The Cryosphere (RBYR4QG6)</v>
      </c>
      <c r="C255" s="86" t="s">
        <v>34</v>
      </c>
      <c r="D255" s="86" t="s">
        <v>34</v>
      </c>
      <c r="E255" s="131" t="s">
        <v>34</v>
      </c>
      <c r="F255" s="86" t="s">
        <v>34</v>
      </c>
      <c r="G255" s="113" t="s">
        <v>34</v>
      </c>
      <c r="H255" s="114" t="s">
        <v>34</v>
      </c>
      <c r="I255" s="86" t="s">
        <v>34</v>
      </c>
      <c r="J255" s="130" t="s">
        <v>34</v>
      </c>
      <c r="K255" s="86" t="s">
        <v>34</v>
      </c>
      <c r="L255" s="113" t="s">
        <v>34</v>
      </c>
      <c r="M255" s="116" t="s">
        <v>34</v>
      </c>
      <c r="N255" s="86" t="s">
        <v>34</v>
      </c>
      <c r="O255" s="86" t="s">
        <v>34</v>
      </c>
      <c r="P255" s="86" t="s">
        <v>34</v>
      </c>
      <c r="Q255" s="117" t="s">
        <v>34</v>
      </c>
      <c r="R255" s="86" t="s">
        <v>34</v>
      </c>
      <c r="S255" s="117" t="s">
        <v>34</v>
      </c>
      <c r="T255" s="126" t="s">
        <v>34</v>
      </c>
      <c r="U255" s="126" t="s">
        <v>34</v>
      </c>
      <c r="V255" s="127" t="s">
        <v>34</v>
      </c>
      <c r="W255" s="86" t="s">
        <v>34</v>
      </c>
      <c r="X255" s="56" t="s">
        <v>34</v>
      </c>
      <c r="Y255" s="128" t="s">
        <v>34</v>
      </c>
      <c r="Z255" s="86" t="s">
        <v>34</v>
      </c>
      <c r="AA255" s="86" t="s">
        <v>34</v>
      </c>
      <c r="AB255" s="58" t="str">
        <f t="array" ref="AB255">INDEX(publications!$A$1:$A$319, MATCH($B255, publications!$B$1:$B$319, 0))</f>
        <v>Melanie</v>
      </c>
      <c r="AC255" s="6" t="s">
        <v>34</v>
      </c>
    </row>
    <row r="256" spans="1:31" ht="13">
      <c r="A256" s="5" t="s">
        <v>3231</v>
      </c>
      <c r="B256" s="91" t="str">
        <f>VLOOKUP($A256,datasets!$A:$B,2,0)</f>
        <v>Kääb et al. 2021, The Cryosphere (RBYR4QG6)</v>
      </c>
      <c r="C256" s="86" t="s">
        <v>34</v>
      </c>
      <c r="D256" s="86" t="s">
        <v>34</v>
      </c>
      <c r="E256" s="131" t="s">
        <v>34</v>
      </c>
      <c r="F256" s="86" t="s">
        <v>34</v>
      </c>
      <c r="G256" s="113" t="s">
        <v>34</v>
      </c>
      <c r="H256" s="114" t="s">
        <v>34</v>
      </c>
      <c r="I256" s="86" t="s">
        <v>34</v>
      </c>
      <c r="J256" s="130" t="s">
        <v>34</v>
      </c>
      <c r="K256" s="86" t="s">
        <v>34</v>
      </c>
      <c r="L256" s="113" t="s">
        <v>34</v>
      </c>
      <c r="M256" s="116" t="s">
        <v>34</v>
      </c>
      <c r="N256" s="86" t="s">
        <v>34</v>
      </c>
      <c r="O256" s="86" t="s">
        <v>34</v>
      </c>
      <c r="P256" s="86" t="s">
        <v>34</v>
      </c>
      <c r="Q256" s="117" t="s">
        <v>34</v>
      </c>
      <c r="R256" s="86" t="s">
        <v>34</v>
      </c>
      <c r="S256" s="117" t="s">
        <v>34</v>
      </c>
      <c r="T256" s="126" t="s">
        <v>34</v>
      </c>
      <c r="U256" s="126" t="s">
        <v>34</v>
      </c>
      <c r="V256" s="127" t="s">
        <v>34</v>
      </c>
      <c r="W256" s="86" t="s">
        <v>34</v>
      </c>
      <c r="X256" s="56" t="s">
        <v>34</v>
      </c>
      <c r="Y256" s="128" t="s">
        <v>34</v>
      </c>
      <c r="Z256" s="86" t="s">
        <v>34</v>
      </c>
      <c r="AA256" s="86" t="s">
        <v>34</v>
      </c>
      <c r="AB256" s="58" t="str">
        <f t="array" ref="AB256">INDEX(publications!$A$1:$A$319, MATCH($B256, publications!$B$1:$B$319, 0))</f>
        <v>Melanie</v>
      </c>
      <c r="AC256" s="6" t="s">
        <v>34</v>
      </c>
    </row>
    <row r="257" spans="1:29" ht="13">
      <c r="A257" s="5" t="s">
        <v>3232</v>
      </c>
      <c r="B257" s="91" t="str">
        <f>VLOOKUP($A257,datasets!$A:$B,2,0)</f>
        <v>Kääb et al. 2021, The Cryosphere (RBYR4QG6)</v>
      </c>
      <c r="C257" s="86" t="s">
        <v>34</v>
      </c>
      <c r="D257" s="86" t="s">
        <v>34</v>
      </c>
      <c r="E257" s="131" t="s">
        <v>34</v>
      </c>
      <c r="F257" s="86" t="s">
        <v>34</v>
      </c>
      <c r="G257" s="113" t="s">
        <v>34</v>
      </c>
      <c r="H257" s="114" t="s">
        <v>34</v>
      </c>
      <c r="I257" s="86" t="s">
        <v>34</v>
      </c>
      <c r="J257" s="130" t="s">
        <v>34</v>
      </c>
      <c r="K257" s="86" t="s">
        <v>34</v>
      </c>
      <c r="L257" s="113" t="s">
        <v>34</v>
      </c>
      <c r="M257" s="116" t="s">
        <v>34</v>
      </c>
      <c r="N257" s="86" t="s">
        <v>34</v>
      </c>
      <c r="O257" s="86" t="s">
        <v>34</v>
      </c>
      <c r="P257" s="86" t="s">
        <v>34</v>
      </c>
      <c r="Q257" s="117" t="s">
        <v>34</v>
      </c>
      <c r="R257" s="86" t="s">
        <v>34</v>
      </c>
      <c r="S257" s="117" t="s">
        <v>34</v>
      </c>
      <c r="T257" s="126" t="s">
        <v>34</v>
      </c>
      <c r="U257" s="126" t="s">
        <v>34</v>
      </c>
      <c r="V257" s="127" t="s">
        <v>34</v>
      </c>
      <c r="W257" s="86" t="s">
        <v>34</v>
      </c>
      <c r="X257" s="56" t="s">
        <v>34</v>
      </c>
      <c r="Y257" s="128" t="s">
        <v>34</v>
      </c>
      <c r="Z257" s="86" t="s">
        <v>34</v>
      </c>
      <c r="AA257" s="86" t="s">
        <v>34</v>
      </c>
      <c r="AB257" s="58" t="str">
        <f t="array" ref="AB257">INDEX(publications!$A$1:$A$319, MATCH($B257, publications!$B$1:$B$319, 0))</f>
        <v>Melanie</v>
      </c>
      <c r="AC257" s="6" t="s">
        <v>34</v>
      </c>
    </row>
    <row r="258" spans="1:29" ht="13">
      <c r="A258" s="5" t="s">
        <v>3233</v>
      </c>
      <c r="B258" s="91" t="str">
        <f>VLOOKUP($A258,datasets!$A:$B,2,0)</f>
        <v>Kääb et al. 2021, The Cryosphere (RBYR4QG6)</v>
      </c>
      <c r="C258" s="86" t="s">
        <v>34</v>
      </c>
      <c r="D258" s="86" t="s">
        <v>34</v>
      </c>
      <c r="E258" s="131" t="s">
        <v>34</v>
      </c>
      <c r="F258" s="86" t="s">
        <v>34</v>
      </c>
      <c r="G258" s="113" t="s">
        <v>34</v>
      </c>
      <c r="H258" s="114" t="s">
        <v>34</v>
      </c>
      <c r="I258" s="86" t="s">
        <v>34</v>
      </c>
      <c r="J258" s="130" t="s">
        <v>34</v>
      </c>
      <c r="K258" s="86" t="s">
        <v>34</v>
      </c>
      <c r="L258" s="113" t="s">
        <v>34</v>
      </c>
      <c r="M258" s="116" t="s">
        <v>34</v>
      </c>
      <c r="N258" s="86" t="s">
        <v>34</v>
      </c>
      <c r="O258" s="86" t="s">
        <v>34</v>
      </c>
      <c r="P258" s="86" t="s">
        <v>34</v>
      </c>
      <c r="Q258" s="117" t="s">
        <v>34</v>
      </c>
      <c r="R258" s="86" t="s">
        <v>34</v>
      </c>
      <c r="S258" s="117" t="s">
        <v>34</v>
      </c>
      <c r="T258" s="126" t="s">
        <v>34</v>
      </c>
      <c r="U258" s="126" t="s">
        <v>34</v>
      </c>
      <c r="V258" s="127" t="s">
        <v>34</v>
      </c>
      <c r="W258" s="86" t="s">
        <v>34</v>
      </c>
      <c r="X258" s="56" t="s">
        <v>34</v>
      </c>
      <c r="Y258" s="128" t="s">
        <v>34</v>
      </c>
      <c r="Z258" s="86" t="s">
        <v>34</v>
      </c>
      <c r="AA258" s="86" t="s">
        <v>34</v>
      </c>
      <c r="AB258" s="58" t="str">
        <f t="array" ref="AB258">INDEX(publications!$A$1:$A$319, MATCH($B258, publications!$B$1:$B$319, 0))</f>
        <v>Melanie</v>
      </c>
      <c r="AC258" s="6" t="s">
        <v>34</v>
      </c>
    </row>
    <row r="259" spans="1:29" ht="13">
      <c r="A259" s="5" t="s">
        <v>3234</v>
      </c>
      <c r="B259" s="91" t="str">
        <f>VLOOKUP($A259,datasets!$A:$B,2,0)</f>
        <v>Kääb et al. 2021, The Cryosphere (RBYR4QG6)</v>
      </c>
      <c r="C259" s="86" t="s">
        <v>34</v>
      </c>
      <c r="D259" s="86" t="s">
        <v>34</v>
      </c>
      <c r="E259" s="131" t="s">
        <v>34</v>
      </c>
      <c r="F259" s="86" t="s">
        <v>34</v>
      </c>
      <c r="G259" s="113" t="s">
        <v>34</v>
      </c>
      <c r="H259" s="114" t="s">
        <v>34</v>
      </c>
      <c r="I259" s="86" t="s">
        <v>34</v>
      </c>
      <c r="J259" s="130" t="s">
        <v>34</v>
      </c>
      <c r="K259" s="86" t="s">
        <v>34</v>
      </c>
      <c r="L259" s="113" t="s">
        <v>34</v>
      </c>
      <c r="M259" s="116" t="s">
        <v>34</v>
      </c>
      <c r="N259" s="86" t="s">
        <v>34</v>
      </c>
      <c r="O259" s="86" t="s">
        <v>34</v>
      </c>
      <c r="P259" s="86" t="s">
        <v>34</v>
      </c>
      <c r="Q259" s="117" t="s">
        <v>34</v>
      </c>
      <c r="R259" s="86" t="s">
        <v>34</v>
      </c>
      <c r="S259" s="117" t="s">
        <v>34</v>
      </c>
      <c r="T259" s="126" t="s">
        <v>34</v>
      </c>
      <c r="U259" s="126" t="s">
        <v>34</v>
      </c>
      <c r="V259" s="127" t="s">
        <v>34</v>
      </c>
      <c r="W259" s="86" t="s">
        <v>34</v>
      </c>
      <c r="X259" s="56" t="s">
        <v>34</v>
      </c>
      <c r="Y259" s="128" t="s">
        <v>34</v>
      </c>
      <c r="Z259" s="86" t="s">
        <v>34</v>
      </c>
      <c r="AA259" s="86" t="s">
        <v>34</v>
      </c>
      <c r="AB259" s="58" t="str">
        <f t="array" ref="AB259">INDEX(publications!$A$1:$A$319, MATCH($B259, publications!$B$1:$B$319, 0))</f>
        <v>Melanie</v>
      </c>
      <c r="AC259" s="6" t="s">
        <v>34</v>
      </c>
    </row>
    <row r="260" spans="1:29" ht="13">
      <c r="A260" s="5" t="s">
        <v>3223</v>
      </c>
      <c r="B260" s="91" t="str">
        <f>VLOOKUP($A260,datasets!$A:$B,2,0)</f>
        <v>Kääb et al. 2021, The Cryosphere (RBYR4QG6)</v>
      </c>
      <c r="C260" s="86" t="s">
        <v>34</v>
      </c>
      <c r="D260" s="86" t="s">
        <v>34</v>
      </c>
      <c r="E260" s="131" t="s">
        <v>34</v>
      </c>
      <c r="F260" s="86" t="s">
        <v>34</v>
      </c>
      <c r="G260" s="113" t="s">
        <v>34</v>
      </c>
      <c r="H260" s="114" t="s">
        <v>34</v>
      </c>
      <c r="I260" s="86" t="s">
        <v>34</v>
      </c>
      <c r="J260" s="130" t="s">
        <v>34</v>
      </c>
      <c r="K260" s="86" t="s">
        <v>34</v>
      </c>
      <c r="L260" s="113" t="s">
        <v>34</v>
      </c>
      <c r="M260" s="116" t="s">
        <v>34</v>
      </c>
      <c r="N260" s="86" t="s">
        <v>34</v>
      </c>
      <c r="O260" s="86" t="s">
        <v>34</v>
      </c>
      <c r="P260" s="86" t="s">
        <v>34</v>
      </c>
      <c r="Q260" s="117" t="s">
        <v>34</v>
      </c>
      <c r="R260" s="86" t="s">
        <v>34</v>
      </c>
      <c r="S260" s="117" t="s">
        <v>34</v>
      </c>
      <c r="T260" s="126" t="s">
        <v>34</v>
      </c>
      <c r="U260" s="126" t="s">
        <v>34</v>
      </c>
      <c r="V260" s="127" t="s">
        <v>34</v>
      </c>
      <c r="W260" s="86" t="s">
        <v>34</v>
      </c>
      <c r="X260" s="56" t="s">
        <v>34</v>
      </c>
      <c r="Y260" s="128" t="s">
        <v>34</v>
      </c>
      <c r="Z260" s="86" t="s">
        <v>34</v>
      </c>
      <c r="AA260" s="86" t="s">
        <v>34</v>
      </c>
      <c r="AB260" s="58" t="str">
        <f t="array" ref="AB260">INDEX(publications!$A$1:$A$319, MATCH($B260, publications!$B$1:$B$319, 0))</f>
        <v>Melanie</v>
      </c>
      <c r="AC260" s="6" t="s">
        <v>34</v>
      </c>
    </row>
    <row r="261" spans="1:29" ht="13">
      <c r="A261" s="5" t="s">
        <v>3224</v>
      </c>
      <c r="B261" s="91" t="str">
        <f>VLOOKUP($A261,datasets!$A:$B,2,0)</f>
        <v>Kääb et al. 2021, The Cryosphere (RBYR4QG6)</v>
      </c>
      <c r="C261" s="86" t="s">
        <v>34</v>
      </c>
      <c r="D261" s="86" t="s">
        <v>34</v>
      </c>
      <c r="E261" s="131" t="s">
        <v>34</v>
      </c>
      <c r="F261" s="86" t="s">
        <v>34</v>
      </c>
      <c r="G261" s="113" t="s">
        <v>34</v>
      </c>
      <c r="H261" s="114" t="s">
        <v>34</v>
      </c>
      <c r="I261" s="86" t="s">
        <v>34</v>
      </c>
      <c r="J261" s="130" t="s">
        <v>34</v>
      </c>
      <c r="K261" s="86" t="s">
        <v>34</v>
      </c>
      <c r="L261" s="113" t="s">
        <v>34</v>
      </c>
      <c r="M261" s="116" t="s">
        <v>34</v>
      </c>
      <c r="N261" s="86" t="s">
        <v>34</v>
      </c>
      <c r="O261" s="86" t="s">
        <v>34</v>
      </c>
      <c r="P261" s="86" t="s">
        <v>34</v>
      </c>
      <c r="Q261" s="117" t="s">
        <v>34</v>
      </c>
      <c r="R261" s="86" t="s">
        <v>34</v>
      </c>
      <c r="S261" s="117" t="s">
        <v>34</v>
      </c>
      <c r="T261" s="126" t="s">
        <v>34</v>
      </c>
      <c r="U261" s="126" t="s">
        <v>34</v>
      </c>
      <c r="V261" s="127" t="s">
        <v>34</v>
      </c>
      <c r="W261" s="86" t="s">
        <v>34</v>
      </c>
      <c r="X261" s="56" t="s">
        <v>34</v>
      </c>
      <c r="Y261" s="128" t="s">
        <v>34</v>
      </c>
      <c r="Z261" s="86" t="s">
        <v>34</v>
      </c>
      <c r="AA261" s="86" t="s">
        <v>34</v>
      </c>
      <c r="AB261" s="58" t="str">
        <f t="array" ref="AB261">INDEX(publications!$A$1:$A$319, MATCH($B261, publications!$B$1:$B$319, 0))</f>
        <v>Melanie</v>
      </c>
      <c r="AC261" s="6" t="s">
        <v>34</v>
      </c>
    </row>
    <row r="262" spans="1:29" ht="13">
      <c r="A262" s="5" t="s">
        <v>3225</v>
      </c>
      <c r="B262" s="91" t="str">
        <f>VLOOKUP($A262,datasets!$A:$B,2,0)</f>
        <v>Kääb et al. 2021, The Cryosphere (RBYR4QG6)</v>
      </c>
      <c r="C262" s="86" t="s">
        <v>34</v>
      </c>
      <c r="D262" s="86" t="s">
        <v>34</v>
      </c>
      <c r="E262" s="131" t="s">
        <v>34</v>
      </c>
      <c r="F262" s="86" t="s">
        <v>34</v>
      </c>
      <c r="G262" s="113" t="s">
        <v>34</v>
      </c>
      <c r="H262" s="114" t="s">
        <v>34</v>
      </c>
      <c r="I262" s="86" t="s">
        <v>34</v>
      </c>
      <c r="J262" s="130" t="s">
        <v>34</v>
      </c>
      <c r="K262" s="86" t="s">
        <v>34</v>
      </c>
      <c r="L262" s="113" t="s">
        <v>34</v>
      </c>
      <c r="M262" s="116" t="s">
        <v>34</v>
      </c>
      <c r="N262" s="86" t="s">
        <v>34</v>
      </c>
      <c r="O262" s="86" t="s">
        <v>34</v>
      </c>
      <c r="P262" s="86" t="s">
        <v>34</v>
      </c>
      <c r="Q262" s="117" t="s">
        <v>34</v>
      </c>
      <c r="R262" s="86" t="s">
        <v>34</v>
      </c>
      <c r="S262" s="117" t="s">
        <v>34</v>
      </c>
      <c r="T262" s="126" t="s">
        <v>34</v>
      </c>
      <c r="U262" s="126" t="s">
        <v>34</v>
      </c>
      <c r="V262" s="127" t="s">
        <v>34</v>
      </c>
      <c r="W262" s="86" t="s">
        <v>34</v>
      </c>
      <c r="X262" s="56" t="s">
        <v>34</v>
      </c>
      <c r="Y262" s="128" t="s">
        <v>34</v>
      </c>
      <c r="Z262" s="86" t="s">
        <v>34</v>
      </c>
      <c r="AA262" s="86" t="s">
        <v>34</v>
      </c>
      <c r="AB262" s="58" t="str">
        <f t="array" ref="AB262">INDEX(publications!$A$1:$A$319, MATCH($B262, publications!$B$1:$B$319, 0))</f>
        <v>Melanie</v>
      </c>
      <c r="AC262" s="6" t="s">
        <v>34</v>
      </c>
    </row>
    <row r="263" spans="1:29" ht="13">
      <c r="A263" s="5" t="s">
        <v>3226</v>
      </c>
      <c r="B263" s="91" t="str">
        <f>VLOOKUP($A263,datasets!$A:$B,2,0)</f>
        <v>Kääb et al. 2021, The Cryosphere (RBYR4QG6)</v>
      </c>
      <c r="C263" s="86" t="s">
        <v>34</v>
      </c>
      <c r="D263" s="86" t="s">
        <v>34</v>
      </c>
      <c r="E263" s="131" t="s">
        <v>34</v>
      </c>
      <c r="F263" s="86" t="s">
        <v>34</v>
      </c>
      <c r="G263" s="113" t="s">
        <v>34</v>
      </c>
      <c r="H263" s="114" t="s">
        <v>34</v>
      </c>
      <c r="I263" s="86" t="s">
        <v>34</v>
      </c>
      <c r="J263" s="130" t="s">
        <v>34</v>
      </c>
      <c r="K263" s="86" t="s">
        <v>34</v>
      </c>
      <c r="L263" s="113" t="s">
        <v>34</v>
      </c>
      <c r="M263" s="116" t="s">
        <v>34</v>
      </c>
      <c r="N263" s="86" t="s">
        <v>34</v>
      </c>
      <c r="O263" s="86" t="s">
        <v>34</v>
      </c>
      <c r="P263" s="86" t="s">
        <v>34</v>
      </c>
      <c r="Q263" s="117" t="s">
        <v>34</v>
      </c>
      <c r="R263" s="86" t="s">
        <v>34</v>
      </c>
      <c r="S263" s="117" t="s">
        <v>34</v>
      </c>
      <c r="T263" s="126" t="s">
        <v>34</v>
      </c>
      <c r="U263" s="126" t="s">
        <v>34</v>
      </c>
      <c r="V263" s="127" t="s">
        <v>34</v>
      </c>
      <c r="W263" s="86" t="s">
        <v>34</v>
      </c>
      <c r="X263" s="56" t="s">
        <v>34</v>
      </c>
      <c r="Y263" s="128" t="s">
        <v>34</v>
      </c>
      <c r="Z263" s="86" t="s">
        <v>34</v>
      </c>
      <c r="AA263" s="86" t="s">
        <v>34</v>
      </c>
      <c r="AB263" s="58" t="str">
        <f t="array" ref="AB263">INDEX(publications!$A$1:$A$319, MATCH($B263, publications!$B$1:$B$319, 0))</f>
        <v>Melanie</v>
      </c>
      <c r="AC263" s="6" t="s">
        <v>34</v>
      </c>
    </row>
    <row r="264" spans="1:29" ht="13">
      <c r="A264" s="5" t="s">
        <v>3227</v>
      </c>
      <c r="B264" s="91" t="str">
        <f>VLOOKUP($A264,datasets!$A:$B,2,0)</f>
        <v>Kääb et al. 2021, The Cryosphere (RBYR4QG6)</v>
      </c>
      <c r="C264" s="86" t="s">
        <v>34</v>
      </c>
      <c r="D264" s="86" t="s">
        <v>34</v>
      </c>
      <c r="E264" s="131" t="s">
        <v>34</v>
      </c>
      <c r="F264" s="86" t="s">
        <v>34</v>
      </c>
      <c r="G264" s="113" t="s">
        <v>34</v>
      </c>
      <c r="H264" s="114" t="s">
        <v>34</v>
      </c>
      <c r="I264" s="86" t="s">
        <v>34</v>
      </c>
      <c r="J264" s="130" t="s">
        <v>34</v>
      </c>
      <c r="K264" s="86" t="s">
        <v>34</v>
      </c>
      <c r="L264" s="113" t="s">
        <v>34</v>
      </c>
      <c r="M264" s="116" t="s">
        <v>34</v>
      </c>
      <c r="N264" s="86" t="s">
        <v>34</v>
      </c>
      <c r="O264" s="86" t="s">
        <v>34</v>
      </c>
      <c r="P264" s="86" t="s">
        <v>34</v>
      </c>
      <c r="Q264" s="117" t="s">
        <v>34</v>
      </c>
      <c r="R264" s="86" t="s">
        <v>34</v>
      </c>
      <c r="S264" s="117" t="s">
        <v>34</v>
      </c>
      <c r="T264" s="126" t="s">
        <v>34</v>
      </c>
      <c r="U264" s="126" t="s">
        <v>34</v>
      </c>
      <c r="V264" s="127" t="s">
        <v>34</v>
      </c>
      <c r="W264" s="86" t="s">
        <v>34</v>
      </c>
      <c r="X264" s="56" t="s">
        <v>34</v>
      </c>
      <c r="Y264" s="128" t="s">
        <v>34</v>
      </c>
      <c r="Z264" s="86" t="s">
        <v>34</v>
      </c>
      <c r="AA264" s="86" t="s">
        <v>34</v>
      </c>
      <c r="AB264" s="58" t="str">
        <f t="array" ref="AB264">INDEX(publications!$A$1:$A$319, MATCH($B264, publications!$B$1:$B$319, 0))</f>
        <v>Melanie</v>
      </c>
      <c r="AC264" s="6" t="s">
        <v>34</v>
      </c>
    </row>
    <row r="265" spans="1:29" ht="13">
      <c r="A265" s="5" t="s">
        <v>3228</v>
      </c>
      <c r="B265" s="91" t="str">
        <f>VLOOKUP($A265,datasets!$A:$B,2,0)</f>
        <v>Kääb et al. 2021, The Cryosphere (RBYR4QG6)</v>
      </c>
      <c r="C265" s="86" t="s">
        <v>34</v>
      </c>
      <c r="D265" s="86" t="s">
        <v>34</v>
      </c>
      <c r="E265" s="131" t="s">
        <v>34</v>
      </c>
      <c r="F265" s="86" t="s">
        <v>34</v>
      </c>
      <c r="G265" s="113" t="s">
        <v>34</v>
      </c>
      <c r="H265" s="114" t="s">
        <v>34</v>
      </c>
      <c r="I265" s="86" t="s">
        <v>34</v>
      </c>
      <c r="J265" s="130" t="s">
        <v>34</v>
      </c>
      <c r="K265" s="86" t="s">
        <v>34</v>
      </c>
      <c r="L265" s="113" t="s">
        <v>34</v>
      </c>
      <c r="M265" s="116" t="s">
        <v>34</v>
      </c>
      <c r="N265" s="86" t="s">
        <v>34</v>
      </c>
      <c r="O265" s="86" t="s">
        <v>34</v>
      </c>
      <c r="P265" s="86" t="s">
        <v>34</v>
      </c>
      <c r="Q265" s="117" t="s">
        <v>34</v>
      </c>
      <c r="R265" s="86" t="s">
        <v>34</v>
      </c>
      <c r="S265" s="117" t="s">
        <v>34</v>
      </c>
      <c r="T265" s="126" t="s">
        <v>34</v>
      </c>
      <c r="U265" s="126" t="s">
        <v>34</v>
      </c>
      <c r="V265" s="127" t="s">
        <v>34</v>
      </c>
      <c r="W265" s="86" t="s">
        <v>34</v>
      </c>
      <c r="X265" s="56" t="s">
        <v>34</v>
      </c>
      <c r="Y265" s="128" t="s">
        <v>34</v>
      </c>
      <c r="Z265" s="86" t="s">
        <v>34</v>
      </c>
      <c r="AA265" s="86" t="s">
        <v>34</v>
      </c>
      <c r="AB265" s="58" t="str">
        <f t="array" ref="AB265">INDEX(publications!$A$1:$A$319, MATCH($B265, publications!$B$1:$B$319, 0))</f>
        <v>Melanie</v>
      </c>
      <c r="AC265" s="6" t="s">
        <v>34</v>
      </c>
    </row>
    <row r="266" spans="1:29" ht="13">
      <c r="A266" s="5" t="s">
        <v>3229</v>
      </c>
      <c r="B266" s="91" t="str">
        <f>VLOOKUP($A266,datasets!$A:$B,2,0)</f>
        <v>Kääb et al. 2021, The Cryosphere (RBYR4QG6)</v>
      </c>
      <c r="C266" s="86" t="s">
        <v>34</v>
      </c>
      <c r="D266" s="86" t="s">
        <v>34</v>
      </c>
      <c r="E266" s="131" t="s">
        <v>34</v>
      </c>
      <c r="F266" s="86" t="s">
        <v>34</v>
      </c>
      <c r="G266" s="113" t="s">
        <v>34</v>
      </c>
      <c r="H266" s="114" t="s">
        <v>34</v>
      </c>
      <c r="I266" s="86" t="s">
        <v>34</v>
      </c>
      <c r="J266" s="130" t="s">
        <v>34</v>
      </c>
      <c r="K266" s="86" t="s">
        <v>34</v>
      </c>
      <c r="L266" s="113" t="s">
        <v>34</v>
      </c>
      <c r="M266" s="116" t="s">
        <v>34</v>
      </c>
      <c r="N266" s="86" t="s">
        <v>34</v>
      </c>
      <c r="O266" s="86" t="s">
        <v>34</v>
      </c>
      <c r="P266" s="86" t="s">
        <v>34</v>
      </c>
      <c r="Q266" s="117" t="s">
        <v>34</v>
      </c>
      <c r="R266" s="86" t="s">
        <v>34</v>
      </c>
      <c r="S266" s="117" t="s">
        <v>34</v>
      </c>
      <c r="T266" s="126" t="s">
        <v>34</v>
      </c>
      <c r="U266" s="126" t="s">
        <v>34</v>
      </c>
      <c r="V266" s="127" t="s">
        <v>34</v>
      </c>
      <c r="W266" s="86" t="s">
        <v>34</v>
      </c>
      <c r="X266" s="56" t="s">
        <v>34</v>
      </c>
      <c r="Y266" s="128" t="s">
        <v>34</v>
      </c>
      <c r="Z266" s="86" t="s">
        <v>34</v>
      </c>
      <c r="AA266" s="86" t="s">
        <v>34</v>
      </c>
      <c r="AB266" s="58" t="str">
        <f t="array" ref="AB266">INDEX(publications!$A$1:$A$319, MATCH($B266, publications!$B$1:$B$319, 0))</f>
        <v>Melanie</v>
      </c>
      <c r="AC266" s="6" t="s">
        <v>34</v>
      </c>
    </row>
    <row r="267" spans="1:29" ht="13">
      <c r="A267" s="5" t="s">
        <v>3230</v>
      </c>
      <c r="B267" s="91" t="str">
        <f>VLOOKUP($A267,datasets!$A:$B,2,0)</f>
        <v>Kääb et al. 2021, The Cryosphere (RBYR4QG6)</v>
      </c>
      <c r="C267" s="86" t="s">
        <v>34</v>
      </c>
      <c r="D267" s="86" t="s">
        <v>34</v>
      </c>
      <c r="E267" s="131" t="s">
        <v>34</v>
      </c>
      <c r="F267" s="86" t="s">
        <v>34</v>
      </c>
      <c r="G267" s="113" t="s">
        <v>34</v>
      </c>
      <c r="H267" s="114" t="s">
        <v>34</v>
      </c>
      <c r="I267" s="86" t="s">
        <v>34</v>
      </c>
      <c r="J267" s="130" t="s">
        <v>34</v>
      </c>
      <c r="K267" s="86" t="s">
        <v>34</v>
      </c>
      <c r="L267" s="113" t="s">
        <v>34</v>
      </c>
      <c r="M267" s="116" t="s">
        <v>34</v>
      </c>
      <c r="N267" s="86" t="s">
        <v>34</v>
      </c>
      <c r="O267" s="86" t="s">
        <v>34</v>
      </c>
      <c r="P267" s="86" t="s">
        <v>34</v>
      </c>
      <c r="Q267" s="117" t="s">
        <v>34</v>
      </c>
      <c r="R267" s="86" t="s">
        <v>34</v>
      </c>
      <c r="S267" s="117" t="s">
        <v>34</v>
      </c>
      <c r="T267" s="126" t="s">
        <v>34</v>
      </c>
      <c r="U267" s="126" t="s">
        <v>34</v>
      </c>
      <c r="V267" s="127" t="s">
        <v>34</v>
      </c>
      <c r="W267" s="86" t="s">
        <v>34</v>
      </c>
      <c r="X267" s="56" t="s">
        <v>34</v>
      </c>
      <c r="Y267" s="128" t="s">
        <v>34</v>
      </c>
      <c r="Z267" s="86" t="s">
        <v>34</v>
      </c>
      <c r="AA267" s="86" t="s">
        <v>34</v>
      </c>
      <c r="AB267" s="58" t="str">
        <f t="array" ref="AB267">INDEX(publications!$A$1:$A$319, MATCH($B267, publications!$B$1:$B$319, 0))</f>
        <v>Melanie</v>
      </c>
      <c r="AC267" s="6" t="s">
        <v>34</v>
      </c>
    </row>
    <row r="268" spans="1:29" ht="13">
      <c r="A268" s="5" t="s">
        <v>3206</v>
      </c>
      <c r="B268" s="91" t="str">
        <f>VLOOKUP($A268,datasets!$A:$B,2,0)</f>
        <v>King et al. 2020, One Earth (PB8P2UVG)</v>
      </c>
      <c r="C268" s="86" t="s">
        <v>34</v>
      </c>
      <c r="D268" s="86" t="s">
        <v>34</v>
      </c>
      <c r="E268" s="131" t="s">
        <v>34</v>
      </c>
      <c r="F268" s="86" t="s">
        <v>34</v>
      </c>
      <c r="G268" s="113" t="s">
        <v>34</v>
      </c>
      <c r="H268" s="114" t="s">
        <v>34</v>
      </c>
      <c r="I268" s="86" t="s">
        <v>34</v>
      </c>
      <c r="J268" s="130" t="s">
        <v>34</v>
      </c>
      <c r="K268" s="86" t="s">
        <v>34</v>
      </c>
      <c r="L268" s="113" t="s">
        <v>34</v>
      </c>
      <c r="M268" s="116" t="s">
        <v>34</v>
      </c>
      <c r="N268" s="86" t="s">
        <v>34</v>
      </c>
      <c r="O268" s="86" t="s">
        <v>34</v>
      </c>
      <c r="P268" s="86" t="s">
        <v>34</v>
      </c>
      <c r="Q268" s="117" t="s">
        <v>34</v>
      </c>
      <c r="R268" s="86" t="s">
        <v>34</v>
      </c>
      <c r="S268" s="117" t="s">
        <v>34</v>
      </c>
      <c r="T268" s="126" t="s">
        <v>34</v>
      </c>
      <c r="U268" s="126" t="s">
        <v>34</v>
      </c>
      <c r="V268" s="127" t="s">
        <v>34</v>
      </c>
      <c r="W268" s="86" t="s">
        <v>34</v>
      </c>
      <c r="X268" s="56" t="s">
        <v>34</v>
      </c>
      <c r="Y268" s="128" t="s">
        <v>34</v>
      </c>
      <c r="Z268" s="86" t="s">
        <v>34</v>
      </c>
      <c r="AA268" s="86" t="s">
        <v>34</v>
      </c>
      <c r="AB268" s="58" t="str">
        <f t="array" ref="AB268">INDEX(publications!$A$1:$A$319, MATCH($B268, publications!$B$1:$B$319, 0))</f>
        <v>Melanie</v>
      </c>
      <c r="AC268" s="6" t="s">
        <v>34</v>
      </c>
    </row>
    <row r="269" spans="1:29" ht="13">
      <c r="A269" s="5" t="s">
        <v>3207</v>
      </c>
      <c r="B269" s="91" t="str">
        <f>VLOOKUP($A269,datasets!$A:$B,2,0)</f>
        <v>King et al. 2020, One Earth (PB8P2UVG)</v>
      </c>
      <c r="C269" s="86" t="s">
        <v>34</v>
      </c>
      <c r="D269" s="86" t="s">
        <v>34</v>
      </c>
      <c r="E269" s="131" t="s">
        <v>34</v>
      </c>
      <c r="F269" s="86" t="s">
        <v>34</v>
      </c>
      <c r="G269" s="113" t="s">
        <v>34</v>
      </c>
      <c r="H269" s="114" t="s">
        <v>34</v>
      </c>
      <c r="I269" s="86" t="s">
        <v>34</v>
      </c>
      <c r="J269" s="130" t="s">
        <v>34</v>
      </c>
      <c r="K269" s="86" t="s">
        <v>34</v>
      </c>
      <c r="L269" s="113" t="s">
        <v>34</v>
      </c>
      <c r="M269" s="116" t="s">
        <v>34</v>
      </c>
      <c r="N269" s="86" t="s">
        <v>34</v>
      </c>
      <c r="O269" s="86" t="s">
        <v>34</v>
      </c>
      <c r="P269" s="86" t="s">
        <v>34</v>
      </c>
      <c r="Q269" s="117" t="s">
        <v>34</v>
      </c>
      <c r="R269" s="86" t="s">
        <v>34</v>
      </c>
      <c r="S269" s="117" t="s">
        <v>34</v>
      </c>
      <c r="T269" s="126" t="s">
        <v>34</v>
      </c>
      <c r="U269" s="126" t="s">
        <v>34</v>
      </c>
      <c r="V269" s="127" t="s">
        <v>34</v>
      </c>
      <c r="W269" s="86" t="s">
        <v>34</v>
      </c>
      <c r="X269" s="56" t="s">
        <v>34</v>
      </c>
      <c r="Y269" s="128" t="s">
        <v>34</v>
      </c>
      <c r="Z269" s="86" t="s">
        <v>34</v>
      </c>
      <c r="AA269" s="86" t="s">
        <v>34</v>
      </c>
      <c r="AB269" s="58" t="str">
        <f t="array" ref="AB269">INDEX(publications!$A$1:$A$319, MATCH($B269, publications!$B$1:$B$319, 0))</f>
        <v>Melanie</v>
      </c>
      <c r="AC269" s="6" t="s">
        <v>34</v>
      </c>
    </row>
    <row r="270" spans="1:29" ht="13">
      <c r="A270" s="5" t="s">
        <v>3208</v>
      </c>
      <c r="B270" s="91" t="str">
        <f>VLOOKUP($A270,datasets!$A:$B,2,0)</f>
        <v>King et al. 2020, One Earth (PB8P2UVG)</v>
      </c>
      <c r="C270" s="86" t="s">
        <v>34</v>
      </c>
      <c r="D270" s="86" t="s">
        <v>34</v>
      </c>
      <c r="E270" s="131" t="s">
        <v>34</v>
      </c>
      <c r="F270" s="86" t="s">
        <v>34</v>
      </c>
      <c r="G270" s="113" t="s">
        <v>34</v>
      </c>
      <c r="H270" s="114" t="s">
        <v>34</v>
      </c>
      <c r="I270" s="86" t="s">
        <v>34</v>
      </c>
      <c r="J270" s="130" t="s">
        <v>34</v>
      </c>
      <c r="K270" s="86" t="s">
        <v>34</v>
      </c>
      <c r="L270" s="113" t="s">
        <v>34</v>
      </c>
      <c r="M270" s="116" t="s">
        <v>34</v>
      </c>
      <c r="N270" s="86" t="s">
        <v>34</v>
      </c>
      <c r="O270" s="86" t="s">
        <v>34</v>
      </c>
      <c r="P270" s="86" t="s">
        <v>34</v>
      </c>
      <c r="Q270" s="117" t="s">
        <v>34</v>
      </c>
      <c r="R270" s="86" t="s">
        <v>34</v>
      </c>
      <c r="S270" s="117" t="s">
        <v>34</v>
      </c>
      <c r="T270" s="126" t="s">
        <v>34</v>
      </c>
      <c r="U270" s="126" t="s">
        <v>34</v>
      </c>
      <c r="V270" s="127" t="s">
        <v>34</v>
      </c>
      <c r="W270" s="86" t="s">
        <v>34</v>
      </c>
      <c r="X270" s="56" t="s">
        <v>34</v>
      </c>
      <c r="Y270" s="128" t="s">
        <v>34</v>
      </c>
      <c r="Z270" s="86" t="s">
        <v>34</v>
      </c>
      <c r="AA270" s="86" t="s">
        <v>34</v>
      </c>
      <c r="AB270" s="58" t="str">
        <f t="array" ref="AB270">INDEX(publications!$A$1:$A$319, MATCH($B270, publications!$B$1:$B$319, 0))</f>
        <v>Melanie</v>
      </c>
      <c r="AC270" s="6" t="s">
        <v>34</v>
      </c>
    </row>
    <row r="271" spans="1:29" ht="13">
      <c r="A271" s="5" t="s">
        <v>3209</v>
      </c>
      <c r="B271" s="91" t="str">
        <f>VLOOKUP($A271,datasets!$A:$B,2,0)</f>
        <v>King et al. 2020, One Earth (PB8P2UVG)</v>
      </c>
      <c r="C271" s="86" t="s">
        <v>34</v>
      </c>
      <c r="D271" s="86" t="s">
        <v>34</v>
      </c>
      <c r="E271" s="131" t="s">
        <v>34</v>
      </c>
      <c r="F271" s="86" t="s">
        <v>34</v>
      </c>
      <c r="G271" s="113" t="s">
        <v>34</v>
      </c>
      <c r="H271" s="114" t="s">
        <v>34</v>
      </c>
      <c r="I271" s="86" t="s">
        <v>34</v>
      </c>
      <c r="J271" s="130" t="s">
        <v>34</v>
      </c>
      <c r="K271" s="86" t="s">
        <v>34</v>
      </c>
      <c r="L271" s="113" t="s">
        <v>34</v>
      </c>
      <c r="M271" s="116" t="s">
        <v>34</v>
      </c>
      <c r="N271" s="86" t="s">
        <v>34</v>
      </c>
      <c r="O271" s="86" t="s">
        <v>34</v>
      </c>
      <c r="P271" s="86" t="s">
        <v>34</v>
      </c>
      <c r="Q271" s="117" t="s">
        <v>34</v>
      </c>
      <c r="R271" s="86" t="s">
        <v>34</v>
      </c>
      <c r="S271" s="117" t="s">
        <v>34</v>
      </c>
      <c r="T271" s="126" t="s">
        <v>34</v>
      </c>
      <c r="U271" s="126" t="s">
        <v>34</v>
      </c>
      <c r="V271" s="127" t="s">
        <v>34</v>
      </c>
      <c r="W271" s="86" t="s">
        <v>34</v>
      </c>
      <c r="X271" s="56" t="s">
        <v>34</v>
      </c>
      <c r="Y271" s="128" t="s">
        <v>34</v>
      </c>
      <c r="Z271" s="86" t="s">
        <v>34</v>
      </c>
      <c r="AA271" s="86" t="s">
        <v>34</v>
      </c>
      <c r="AB271" s="58" t="str">
        <f t="array" ref="AB271">INDEX(publications!$A$1:$A$319, MATCH($B271, publications!$B$1:$B$319, 0))</f>
        <v>Melanie</v>
      </c>
      <c r="AC271" s="6" t="s">
        <v>34</v>
      </c>
    </row>
    <row r="272" spans="1:29" ht="13">
      <c r="A272" s="5" t="s">
        <v>3210</v>
      </c>
      <c r="B272" s="91" t="str">
        <f>VLOOKUP($A272,datasets!$A:$B,2,0)</f>
        <v>King et al. 2020, One Earth (PB8P2UVG)</v>
      </c>
      <c r="C272" s="86" t="s">
        <v>34</v>
      </c>
      <c r="D272" s="86" t="s">
        <v>34</v>
      </c>
      <c r="E272" s="131" t="s">
        <v>34</v>
      </c>
      <c r="F272" s="86" t="s">
        <v>34</v>
      </c>
      <c r="G272" s="113" t="s">
        <v>34</v>
      </c>
      <c r="H272" s="114" t="s">
        <v>34</v>
      </c>
      <c r="I272" s="86" t="s">
        <v>34</v>
      </c>
      <c r="J272" s="130" t="s">
        <v>34</v>
      </c>
      <c r="K272" s="86" t="s">
        <v>34</v>
      </c>
      <c r="L272" s="113" t="s">
        <v>34</v>
      </c>
      <c r="M272" s="116" t="s">
        <v>34</v>
      </c>
      <c r="N272" s="86" t="s">
        <v>34</v>
      </c>
      <c r="O272" s="86" t="s">
        <v>34</v>
      </c>
      <c r="P272" s="86" t="s">
        <v>34</v>
      </c>
      <c r="Q272" s="117" t="s">
        <v>34</v>
      </c>
      <c r="R272" s="86" t="s">
        <v>34</v>
      </c>
      <c r="S272" s="117" t="s">
        <v>34</v>
      </c>
      <c r="T272" s="126" t="s">
        <v>34</v>
      </c>
      <c r="U272" s="126" t="s">
        <v>34</v>
      </c>
      <c r="V272" s="127" t="s">
        <v>34</v>
      </c>
      <c r="W272" s="86" t="s">
        <v>34</v>
      </c>
      <c r="X272" s="56" t="s">
        <v>34</v>
      </c>
      <c r="Y272" s="128" t="s">
        <v>34</v>
      </c>
      <c r="Z272" s="86" t="s">
        <v>34</v>
      </c>
      <c r="AA272" s="86" t="s">
        <v>34</v>
      </c>
      <c r="AB272" s="58" t="str">
        <f t="array" ref="AB272">INDEX(publications!$A$1:$A$319, MATCH($B272, publications!$B$1:$B$319, 0))</f>
        <v>Melanie</v>
      </c>
      <c r="AC272" s="6" t="s">
        <v>34</v>
      </c>
    </row>
    <row r="273" spans="1:29" ht="13">
      <c r="A273" s="5" t="s">
        <v>3211</v>
      </c>
      <c r="B273" s="91" t="str">
        <f>VLOOKUP($A273,datasets!$A:$B,2,0)</f>
        <v>King et al. 2020, One Earth (PB8P2UVG)</v>
      </c>
      <c r="C273" s="86" t="s">
        <v>34</v>
      </c>
      <c r="D273" s="86" t="s">
        <v>34</v>
      </c>
      <c r="E273" s="131" t="s">
        <v>34</v>
      </c>
      <c r="F273" s="86" t="s">
        <v>34</v>
      </c>
      <c r="G273" s="113" t="s">
        <v>34</v>
      </c>
      <c r="H273" s="114" t="s">
        <v>34</v>
      </c>
      <c r="I273" s="86" t="s">
        <v>34</v>
      </c>
      <c r="J273" s="130" t="s">
        <v>34</v>
      </c>
      <c r="K273" s="86" t="s">
        <v>34</v>
      </c>
      <c r="L273" s="113" t="s">
        <v>34</v>
      </c>
      <c r="M273" s="116" t="s">
        <v>34</v>
      </c>
      <c r="N273" s="86" t="s">
        <v>34</v>
      </c>
      <c r="O273" s="86" t="s">
        <v>34</v>
      </c>
      <c r="P273" s="86" t="s">
        <v>34</v>
      </c>
      <c r="Q273" s="117" t="s">
        <v>34</v>
      </c>
      <c r="R273" s="86" t="s">
        <v>34</v>
      </c>
      <c r="S273" s="117" t="s">
        <v>34</v>
      </c>
      <c r="T273" s="126" t="s">
        <v>34</v>
      </c>
      <c r="U273" s="126" t="s">
        <v>34</v>
      </c>
      <c r="V273" s="127" t="s">
        <v>34</v>
      </c>
      <c r="W273" s="86" t="s">
        <v>34</v>
      </c>
      <c r="X273" s="56" t="s">
        <v>34</v>
      </c>
      <c r="Y273" s="128" t="s">
        <v>34</v>
      </c>
      <c r="Z273" s="86" t="s">
        <v>34</v>
      </c>
      <c r="AA273" s="86" t="s">
        <v>34</v>
      </c>
      <c r="AB273" s="58" t="str">
        <f t="array" ref="AB273">INDEX(publications!$A$1:$A$319, MATCH($B273, publications!$B$1:$B$319, 0))</f>
        <v>Melanie</v>
      </c>
      <c r="AC273" s="6" t="s">
        <v>34</v>
      </c>
    </row>
    <row r="274" spans="1:29" ht="13">
      <c r="A274" s="5" t="s">
        <v>3139</v>
      </c>
      <c r="B274" s="91" t="str">
        <f>VLOOKUP($A274,datasets!$A:$B,2,0)</f>
        <v>Klug et al. 2012, Tenth International Conference on Permafrost (5MLZ39V2)</v>
      </c>
      <c r="C274" s="86" t="s">
        <v>34</v>
      </c>
      <c r="D274" s="86" t="s">
        <v>34</v>
      </c>
      <c r="E274" s="131" t="s">
        <v>34</v>
      </c>
      <c r="F274" s="86" t="s">
        <v>34</v>
      </c>
      <c r="G274" s="113" t="s">
        <v>34</v>
      </c>
      <c r="H274" s="125" t="s">
        <v>34</v>
      </c>
      <c r="I274" s="113" t="s">
        <v>34</v>
      </c>
      <c r="J274" s="130" t="s">
        <v>34</v>
      </c>
      <c r="K274" s="86" t="s">
        <v>34</v>
      </c>
      <c r="L274" s="113" t="s">
        <v>34</v>
      </c>
      <c r="M274" s="116" t="s">
        <v>34</v>
      </c>
      <c r="N274" s="86" t="s">
        <v>34</v>
      </c>
      <c r="O274" s="86" t="s">
        <v>34</v>
      </c>
      <c r="P274" s="86" t="s">
        <v>34</v>
      </c>
      <c r="Q274" s="118" t="s">
        <v>34</v>
      </c>
      <c r="R274" s="46" t="s">
        <v>3687</v>
      </c>
      <c r="S274" s="117" t="s">
        <v>3415</v>
      </c>
      <c r="T274" s="126" t="s">
        <v>34</v>
      </c>
      <c r="U274" s="126" t="s">
        <v>34</v>
      </c>
      <c r="V274" s="120" t="s">
        <v>34</v>
      </c>
      <c r="W274" s="56">
        <v>0.68</v>
      </c>
      <c r="X274" s="56">
        <v>0.68</v>
      </c>
      <c r="Y274" s="121">
        <v>0.68</v>
      </c>
      <c r="Z274" s="46" t="s">
        <v>3465</v>
      </c>
      <c r="AA274" s="86" t="s">
        <v>34</v>
      </c>
      <c r="AB274" s="58" t="str">
        <f t="array" ref="AB274">INDEX(publications!$A$1:$A$319, MATCH($B274, publications!$B$1:$B$319, 0))</f>
        <v>Livia</v>
      </c>
      <c r="AC274" s="56" t="s">
        <v>3688</v>
      </c>
    </row>
    <row r="275" spans="1:29" ht="13">
      <c r="A275" s="5" t="s">
        <v>3311</v>
      </c>
      <c r="B275" s="91" t="str">
        <f>VLOOKUP($A275,datasets!$A:$B,2,0)</f>
        <v>Korpela 2006, Silva Fennica (ZP22ZXGG)</v>
      </c>
      <c r="C275" s="113" t="s">
        <v>34</v>
      </c>
      <c r="D275" s="113" t="s">
        <v>34</v>
      </c>
      <c r="E275" s="131" t="s">
        <v>34</v>
      </c>
      <c r="F275" s="113" t="s">
        <v>34</v>
      </c>
      <c r="G275" s="113" t="s">
        <v>34</v>
      </c>
      <c r="H275" s="125" t="s">
        <v>34</v>
      </c>
      <c r="I275" s="113" t="s">
        <v>3595</v>
      </c>
      <c r="J275" s="130">
        <v>31</v>
      </c>
      <c r="K275" s="113" t="s">
        <v>34</v>
      </c>
      <c r="L275" s="113" t="s">
        <v>34</v>
      </c>
      <c r="M275" s="116" t="s">
        <v>34</v>
      </c>
      <c r="N275" s="113" t="s">
        <v>34</v>
      </c>
      <c r="O275" s="113" t="s">
        <v>34</v>
      </c>
      <c r="P275" s="86" t="s">
        <v>34</v>
      </c>
      <c r="Q275" s="117" t="s">
        <v>34</v>
      </c>
      <c r="R275" s="46" t="s">
        <v>3578</v>
      </c>
      <c r="S275" s="118" t="s">
        <v>3415</v>
      </c>
      <c r="T275" s="119">
        <v>0.1</v>
      </c>
      <c r="U275" s="119">
        <v>0.1</v>
      </c>
      <c r="V275" s="120">
        <v>0.1</v>
      </c>
      <c r="W275" s="56">
        <v>0.38</v>
      </c>
      <c r="X275" s="56">
        <v>0.38</v>
      </c>
      <c r="Y275" s="121">
        <v>0.38</v>
      </c>
      <c r="Z275" s="46" t="s">
        <v>3689</v>
      </c>
      <c r="AA275" s="113" t="s">
        <v>34</v>
      </c>
      <c r="AB275" s="150" t="str">
        <f t="array" ref="AB275">INDEX(publications!$A$1:$A$319, MATCH($B275, publications!$B$1:$B$319, 0))</f>
        <v>Camillo</v>
      </c>
      <c r="AC275" s="6" t="s">
        <v>3580</v>
      </c>
    </row>
    <row r="276" spans="1:29" ht="13">
      <c r="A276" s="5" t="s">
        <v>2756</v>
      </c>
      <c r="B276" s="91" t="str">
        <f>VLOOKUP($A276,datasets!$A:$B,2,0)</f>
        <v>Kropáček et al. 2019, Land Degradation &amp; Development (K6MS44VU)</v>
      </c>
      <c r="C276" s="86" t="s">
        <v>34</v>
      </c>
      <c r="D276" s="86" t="s">
        <v>34</v>
      </c>
      <c r="E276" s="131" t="s">
        <v>34</v>
      </c>
      <c r="F276" s="86" t="s">
        <v>34</v>
      </c>
      <c r="G276" s="113" t="s">
        <v>34</v>
      </c>
      <c r="H276" s="114" t="s">
        <v>34</v>
      </c>
      <c r="I276" s="113" t="s">
        <v>3690</v>
      </c>
      <c r="J276" s="130">
        <v>21</v>
      </c>
      <c r="K276" s="86" t="s">
        <v>34</v>
      </c>
      <c r="L276" s="113" t="s">
        <v>34</v>
      </c>
      <c r="M276" s="116" t="s">
        <v>34</v>
      </c>
      <c r="N276" s="86" t="s">
        <v>34</v>
      </c>
      <c r="O276" s="86" t="s">
        <v>34</v>
      </c>
      <c r="P276" s="86" t="s">
        <v>34</v>
      </c>
      <c r="Q276" s="117" t="s">
        <v>34</v>
      </c>
      <c r="R276" s="86" t="s">
        <v>34</v>
      </c>
      <c r="S276" s="117" t="s">
        <v>34</v>
      </c>
      <c r="T276" s="126" t="s">
        <v>34</v>
      </c>
      <c r="U276" s="126" t="s">
        <v>34</v>
      </c>
      <c r="V276" s="127" t="s">
        <v>34</v>
      </c>
      <c r="W276" s="86" t="s">
        <v>34</v>
      </c>
      <c r="X276" s="56" t="s">
        <v>34</v>
      </c>
      <c r="Y276" s="128" t="s">
        <v>34</v>
      </c>
      <c r="Z276" s="86" t="s">
        <v>34</v>
      </c>
      <c r="AA276" s="86" t="s">
        <v>34</v>
      </c>
      <c r="AB276" s="150" t="str">
        <f t="array" ref="AB276">INDEX(publications!$A$1:$A$319, MATCH($B276, publications!$B$1:$B$319, 0))</f>
        <v>Livia</v>
      </c>
      <c r="AC276" s="6" t="s">
        <v>34</v>
      </c>
    </row>
    <row r="277" spans="1:29" ht="13">
      <c r="A277" s="5" t="s">
        <v>2759</v>
      </c>
      <c r="B277" s="91" t="str">
        <f>VLOOKUP($A277,datasets!$A:$B,2,0)</f>
        <v>Kropáček et al. 2019, Land Degradation &amp; Development (K6MS44VU)</v>
      </c>
      <c r="C277" s="86" t="s">
        <v>34</v>
      </c>
      <c r="D277" s="86" t="s">
        <v>34</v>
      </c>
      <c r="E277" s="131" t="s">
        <v>34</v>
      </c>
      <c r="F277" s="86" t="s">
        <v>34</v>
      </c>
      <c r="G277" s="113" t="s">
        <v>34</v>
      </c>
      <c r="H277" s="114" t="s">
        <v>34</v>
      </c>
      <c r="I277" s="113" t="s">
        <v>3690</v>
      </c>
      <c r="J277" s="130">
        <v>21</v>
      </c>
      <c r="K277" s="86" t="s">
        <v>34</v>
      </c>
      <c r="L277" s="113" t="s">
        <v>34</v>
      </c>
      <c r="M277" s="116" t="s">
        <v>34</v>
      </c>
      <c r="N277" s="86" t="s">
        <v>34</v>
      </c>
      <c r="O277" s="86" t="s">
        <v>34</v>
      </c>
      <c r="P277" s="86" t="s">
        <v>34</v>
      </c>
      <c r="Q277" s="117" t="s">
        <v>34</v>
      </c>
      <c r="R277" s="86" t="s">
        <v>34</v>
      </c>
      <c r="S277" s="117" t="s">
        <v>34</v>
      </c>
      <c r="T277" s="126" t="s">
        <v>34</v>
      </c>
      <c r="U277" s="126" t="s">
        <v>34</v>
      </c>
      <c r="V277" s="127" t="s">
        <v>34</v>
      </c>
      <c r="W277" s="86" t="s">
        <v>34</v>
      </c>
      <c r="X277" s="56" t="s">
        <v>34</v>
      </c>
      <c r="Y277" s="128" t="s">
        <v>34</v>
      </c>
      <c r="Z277" s="86" t="s">
        <v>34</v>
      </c>
      <c r="AA277" s="86" t="s">
        <v>34</v>
      </c>
      <c r="AB277" s="150" t="str">
        <f t="array" ref="AB277">INDEX(publications!$A$1:$A$319, MATCH($B277, publications!$B$1:$B$319, 0))</f>
        <v>Livia</v>
      </c>
      <c r="AC277" s="6" t="s">
        <v>34</v>
      </c>
    </row>
    <row r="278" spans="1:29" ht="13">
      <c r="A278" s="5" t="s">
        <v>2760</v>
      </c>
      <c r="B278" s="91" t="str">
        <f>VLOOKUP($A278,datasets!$A:$B,2,0)</f>
        <v>Kropáček et al. 2019, Land Degradation &amp; Development (K6MS44VU)</v>
      </c>
      <c r="C278" s="86" t="s">
        <v>34</v>
      </c>
      <c r="D278" s="86" t="s">
        <v>34</v>
      </c>
      <c r="E278" s="131" t="s">
        <v>34</v>
      </c>
      <c r="F278" s="86" t="s">
        <v>34</v>
      </c>
      <c r="G278" s="113" t="s">
        <v>34</v>
      </c>
      <c r="H278" s="114" t="s">
        <v>34</v>
      </c>
      <c r="I278" s="113" t="s">
        <v>3690</v>
      </c>
      <c r="J278" s="130">
        <v>21</v>
      </c>
      <c r="K278" s="86" t="s">
        <v>34</v>
      </c>
      <c r="L278" s="113" t="s">
        <v>34</v>
      </c>
      <c r="M278" s="116" t="s">
        <v>34</v>
      </c>
      <c r="N278" s="86" t="s">
        <v>34</v>
      </c>
      <c r="O278" s="86" t="s">
        <v>34</v>
      </c>
      <c r="P278" s="86" t="s">
        <v>34</v>
      </c>
      <c r="Q278" s="117" t="s">
        <v>34</v>
      </c>
      <c r="R278" s="86" t="s">
        <v>34</v>
      </c>
      <c r="S278" s="117" t="s">
        <v>34</v>
      </c>
      <c r="T278" s="126" t="s">
        <v>34</v>
      </c>
      <c r="U278" s="126" t="s">
        <v>34</v>
      </c>
      <c r="V278" s="127" t="s">
        <v>34</v>
      </c>
      <c r="W278" s="86" t="s">
        <v>34</v>
      </c>
      <c r="X278" s="56" t="s">
        <v>34</v>
      </c>
      <c r="Y278" s="128" t="s">
        <v>34</v>
      </c>
      <c r="Z278" s="86" t="s">
        <v>34</v>
      </c>
      <c r="AA278" s="86" t="s">
        <v>34</v>
      </c>
      <c r="AB278" s="150" t="str">
        <f t="array" ref="AB278">INDEX(publications!$A$1:$A$319, MATCH($B278, publications!$B$1:$B$319, 0))</f>
        <v>Livia</v>
      </c>
      <c r="AC278" s="6" t="s">
        <v>34</v>
      </c>
    </row>
    <row r="279" spans="1:29" ht="13">
      <c r="A279" s="5" t="s">
        <v>3083</v>
      </c>
      <c r="B279" s="91" t="str">
        <f>VLOOKUP($A279,datasets!$A:$B,2,0)</f>
        <v>Kulha et al. 2018, Forests (FFRWPF9M)</v>
      </c>
      <c r="C279" s="86" t="s">
        <v>34</v>
      </c>
      <c r="D279" s="86" t="s">
        <v>34</v>
      </c>
      <c r="E279" s="131" t="s">
        <v>34</v>
      </c>
      <c r="F279" s="86" t="s">
        <v>34</v>
      </c>
      <c r="G279" s="113" t="s">
        <v>34</v>
      </c>
      <c r="H279" s="125" t="s">
        <v>34</v>
      </c>
      <c r="I279" s="86" t="s">
        <v>34</v>
      </c>
      <c r="J279" s="130" t="s">
        <v>34</v>
      </c>
      <c r="K279" s="86" t="s">
        <v>34</v>
      </c>
      <c r="L279" s="113" t="s">
        <v>34</v>
      </c>
      <c r="M279" s="116" t="s">
        <v>34</v>
      </c>
      <c r="N279" s="86" t="s">
        <v>34</v>
      </c>
      <c r="O279" s="86" t="s">
        <v>34</v>
      </c>
      <c r="P279" s="86" t="s">
        <v>34</v>
      </c>
      <c r="Q279" s="117" t="s">
        <v>34</v>
      </c>
      <c r="R279" s="86" t="s">
        <v>34</v>
      </c>
      <c r="S279" s="117" t="s">
        <v>34</v>
      </c>
      <c r="T279" s="126" t="s">
        <v>34</v>
      </c>
      <c r="U279" s="126" t="s">
        <v>34</v>
      </c>
      <c r="V279" s="127" t="s">
        <v>34</v>
      </c>
      <c r="W279" s="86" t="s">
        <v>34</v>
      </c>
      <c r="X279" s="56" t="s">
        <v>34</v>
      </c>
      <c r="Y279" s="121" t="s">
        <v>34</v>
      </c>
      <c r="Z279" s="140" t="s">
        <v>34</v>
      </c>
      <c r="AA279" s="86" t="s">
        <v>34</v>
      </c>
      <c r="AB279" s="58" t="str">
        <f t="array" ref="AB279">INDEX(publications!$A$1:$A$319, MATCH($B279, publications!$B$1:$B$319, 0))</f>
        <v>Anette</v>
      </c>
      <c r="AC279" s="46" t="s">
        <v>3691</v>
      </c>
    </row>
    <row r="280" spans="1:29" ht="13">
      <c r="A280" s="6" t="s">
        <v>3094</v>
      </c>
      <c r="B280" s="91" t="str">
        <f>VLOOKUP($A280,datasets!$A:$B,2,0)</f>
        <v>Kulha et al. 2018, Forests (FFRWPF9M)</v>
      </c>
      <c r="C280" s="86" t="s">
        <v>34</v>
      </c>
      <c r="D280" s="86" t="s">
        <v>34</v>
      </c>
      <c r="E280" s="131" t="s">
        <v>34</v>
      </c>
      <c r="F280" s="86" t="s">
        <v>34</v>
      </c>
      <c r="G280" s="113" t="s">
        <v>34</v>
      </c>
      <c r="H280" s="125" t="s">
        <v>34</v>
      </c>
      <c r="I280" s="86" t="s">
        <v>34</v>
      </c>
      <c r="J280" s="130" t="s">
        <v>34</v>
      </c>
      <c r="K280" s="86" t="s">
        <v>34</v>
      </c>
      <c r="L280" s="113" t="s">
        <v>34</v>
      </c>
      <c r="M280" s="116" t="s">
        <v>34</v>
      </c>
      <c r="N280" s="86" t="s">
        <v>34</v>
      </c>
      <c r="O280" s="86" t="s">
        <v>34</v>
      </c>
      <c r="P280" s="86" t="s">
        <v>34</v>
      </c>
      <c r="Q280" s="117" t="s">
        <v>34</v>
      </c>
      <c r="R280" s="86" t="s">
        <v>34</v>
      </c>
      <c r="S280" s="117" t="s">
        <v>34</v>
      </c>
      <c r="T280" s="126" t="s">
        <v>34</v>
      </c>
      <c r="U280" s="126" t="s">
        <v>34</v>
      </c>
      <c r="V280" s="127" t="s">
        <v>34</v>
      </c>
      <c r="W280" s="86" t="s">
        <v>34</v>
      </c>
      <c r="X280" s="56" t="s">
        <v>34</v>
      </c>
      <c r="Y280" s="121" t="s">
        <v>34</v>
      </c>
      <c r="Z280" s="140" t="s">
        <v>34</v>
      </c>
      <c r="AA280" s="86" t="s">
        <v>34</v>
      </c>
      <c r="AB280" s="58" t="str">
        <f t="array" ref="AB280">INDEX(publications!$A$1:$A$319, MATCH($B280, publications!$B$1:$B$319, 0))</f>
        <v>Anette</v>
      </c>
      <c r="AC280" s="46" t="s">
        <v>3691</v>
      </c>
    </row>
    <row r="281" spans="1:29" ht="13">
      <c r="A281" s="6" t="s">
        <v>3086</v>
      </c>
      <c r="B281" s="91" t="str">
        <f>VLOOKUP($A281,datasets!$A:$B,2,0)</f>
        <v>Kulha et al. 2018, Forests (FFRWPF9M)</v>
      </c>
      <c r="C281" s="86" t="s">
        <v>34</v>
      </c>
      <c r="D281" s="86" t="s">
        <v>34</v>
      </c>
      <c r="E281" s="131" t="s">
        <v>34</v>
      </c>
      <c r="F281" s="86" t="s">
        <v>34</v>
      </c>
      <c r="G281" s="113" t="s">
        <v>34</v>
      </c>
      <c r="H281" s="125" t="s">
        <v>34</v>
      </c>
      <c r="I281" s="86" t="s">
        <v>34</v>
      </c>
      <c r="J281" s="130" t="s">
        <v>34</v>
      </c>
      <c r="K281" s="86" t="s">
        <v>34</v>
      </c>
      <c r="L281" s="113" t="s">
        <v>34</v>
      </c>
      <c r="M281" s="116" t="s">
        <v>34</v>
      </c>
      <c r="N281" s="86" t="s">
        <v>34</v>
      </c>
      <c r="O281" s="86" t="s">
        <v>34</v>
      </c>
      <c r="P281" s="86" t="s">
        <v>34</v>
      </c>
      <c r="Q281" s="117" t="s">
        <v>34</v>
      </c>
      <c r="R281" s="86" t="s">
        <v>34</v>
      </c>
      <c r="S281" s="117" t="s">
        <v>34</v>
      </c>
      <c r="T281" s="126" t="s">
        <v>34</v>
      </c>
      <c r="U281" s="126" t="s">
        <v>34</v>
      </c>
      <c r="V281" s="127" t="s">
        <v>34</v>
      </c>
      <c r="W281" s="86" t="s">
        <v>34</v>
      </c>
      <c r="X281" s="56" t="s">
        <v>34</v>
      </c>
      <c r="Y281" s="121" t="s">
        <v>34</v>
      </c>
      <c r="Z281" s="140" t="s">
        <v>34</v>
      </c>
      <c r="AA281" s="86" t="s">
        <v>34</v>
      </c>
      <c r="AB281" s="58" t="str">
        <f t="array" ref="AB281">INDEX(publications!$A$1:$A$319, MATCH($B281, publications!$B$1:$B$319, 0))</f>
        <v>Anette</v>
      </c>
      <c r="AC281" s="46" t="s">
        <v>3691</v>
      </c>
    </row>
    <row r="282" spans="1:29" ht="13">
      <c r="A282" s="5" t="s">
        <v>3087</v>
      </c>
      <c r="B282" s="91" t="str">
        <f>VLOOKUP($A282,datasets!$A:$B,2,0)</f>
        <v>Kulha et al. 2018, Forests (FFRWPF9M)</v>
      </c>
      <c r="C282" s="86" t="s">
        <v>34</v>
      </c>
      <c r="D282" s="86" t="s">
        <v>34</v>
      </c>
      <c r="E282" s="131" t="s">
        <v>34</v>
      </c>
      <c r="F282" s="86" t="s">
        <v>34</v>
      </c>
      <c r="G282" s="113" t="s">
        <v>34</v>
      </c>
      <c r="H282" s="125" t="s">
        <v>34</v>
      </c>
      <c r="I282" s="86" t="s">
        <v>34</v>
      </c>
      <c r="J282" s="130" t="s">
        <v>34</v>
      </c>
      <c r="K282" s="86" t="s">
        <v>34</v>
      </c>
      <c r="L282" s="113" t="s">
        <v>34</v>
      </c>
      <c r="M282" s="116" t="s">
        <v>34</v>
      </c>
      <c r="N282" s="86" t="s">
        <v>34</v>
      </c>
      <c r="O282" s="86" t="s">
        <v>34</v>
      </c>
      <c r="P282" s="86" t="s">
        <v>34</v>
      </c>
      <c r="Q282" s="117" t="s">
        <v>34</v>
      </c>
      <c r="R282" s="86" t="s">
        <v>34</v>
      </c>
      <c r="S282" s="117" t="s">
        <v>34</v>
      </c>
      <c r="T282" s="126" t="s">
        <v>34</v>
      </c>
      <c r="U282" s="126" t="s">
        <v>34</v>
      </c>
      <c r="V282" s="127" t="s">
        <v>34</v>
      </c>
      <c r="W282" s="86" t="s">
        <v>34</v>
      </c>
      <c r="X282" s="56" t="s">
        <v>34</v>
      </c>
      <c r="Y282" s="121" t="s">
        <v>34</v>
      </c>
      <c r="Z282" s="140" t="s">
        <v>34</v>
      </c>
      <c r="AA282" s="86" t="s">
        <v>34</v>
      </c>
      <c r="AB282" s="58" t="str">
        <f t="array" ref="AB282">INDEX(publications!$A$1:$A$319, MATCH($B282, publications!$B$1:$B$319, 0))</f>
        <v>Anette</v>
      </c>
      <c r="AC282" s="46" t="s">
        <v>3691</v>
      </c>
    </row>
    <row r="283" spans="1:29" ht="13">
      <c r="A283" s="6" t="s">
        <v>3088</v>
      </c>
      <c r="B283" s="91" t="str">
        <f>VLOOKUP($A283,datasets!$A:$B,2,0)</f>
        <v>Kulha et al. 2018, Forests (FFRWPF9M)</v>
      </c>
      <c r="C283" s="86" t="s">
        <v>34</v>
      </c>
      <c r="D283" s="86" t="s">
        <v>34</v>
      </c>
      <c r="E283" s="131" t="s">
        <v>34</v>
      </c>
      <c r="F283" s="86" t="s">
        <v>34</v>
      </c>
      <c r="G283" s="113" t="s">
        <v>34</v>
      </c>
      <c r="H283" s="125" t="s">
        <v>34</v>
      </c>
      <c r="I283" s="86" t="s">
        <v>34</v>
      </c>
      <c r="J283" s="130" t="s">
        <v>34</v>
      </c>
      <c r="K283" s="86" t="s">
        <v>34</v>
      </c>
      <c r="L283" s="113" t="s">
        <v>34</v>
      </c>
      <c r="M283" s="116" t="s">
        <v>34</v>
      </c>
      <c r="N283" s="86" t="s">
        <v>34</v>
      </c>
      <c r="O283" s="86" t="s">
        <v>34</v>
      </c>
      <c r="P283" s="86" t="s">
        <v>34</v>
      </c>
      <c r="Q283" s="117" t="s">
        <v>34</v>
      </c>
      <c r="R283" s="86" t="s">
        <v>34</v>
      </c>
      <c r="S283" s="117" t="s">
        <v>34</v>
      </c>
      <c r="T283" s="126" t="s">
        <v>34</v>
      </c>
      <c r="U283" s="126" t="s">
        <v>34</v>
      </c>
      <c r="V283" s="127" t="s">
        <v>34</v>
      </c>
      <c r="W283" s="86" t="s">
        <v>34</v>
      </c>
      <c r="X283" s="56" t="s">
        <v>34</v>
      </c>
      <c r="Y283" s="121" t="s">
        <v>34</v>
      </c>
      <c r="Z283" s="140" t="s">
        <v>34</v>
      </c>
      <c r="AA283" s="86" t="s">
        <v>34</v>
      </c>
      <c r="AB283" s="58" t="str">
        <f t="array" ref="AB283">INDEX(publications!$A$1:$A$319, MATCH($B283, publications!$B$1:$B$319, 0))</f>
        <v>Anette</v>
      </c>
      <c r="AC283" s="46" t="s">
        <v>3691</v>
      </c>
    </row>
    <row r="284" spans="1:29" ht="13">
      <c r="A284" s="5" t="s">
        <v>3089</v>
      </c>
      <c r="B284" s="91" t="str">
        <f>VLOOKUP($A284,datasets!$A:$B,2,0)</f>
        <v>Kulha et al. 2018, Forests (FFRWPF9M)</v>
      </c>
      <c r="C284" s="86" t="s">
        <v>34</v>
      </c>
      <c r="D284" s="86" t="s">
        <v>34</v>
      </c>
      <c r="E284" s="131" t="s">
        <v>34</v>
      </c>
      <c r="F284" s="86" t="s">
        <v>34</v>
      </c>
      <c r="G284" s="113" t="s">
        <v>34</v>
      </c>
      <c r="H284" s="125" t="s">
        <v>34</v>
      </c>
      <c r="I284" s="86" t="s">
        <v>34</v>
      </c>
      <c r="J284" s="130" t="s">
        <v>34</v>
      </c>
      <c r="K284" s="86" t="s">
        <v>34</v>
      </c>
      <c r="L284" s="113" t="s">
        <v>34</v>
      </c>
      <c r="M284" s="116" t="s">
        <v>34</v>
      </c>
      <c r="N284" s="86" t="s">
        <v>34</v>
      </c>
      <c r="O284" s="86" t="s">
        <v>34</v>
      </c>
      <c r="P284" s="86" t="s">
        <v>34</v>
      </c>
      <c r="Q284" s="117" t="s">
        <v>34</v>
      </c>
      <c r="R284" s="86" t="s">
        <v>34</v>
      </c>
      <c r="S284" s="117" t="s">
        <v>34</v>
      </c>
      <c r="T284" s="126" t="s">
        <v>34</v>
      </c>
      <c r="U284" s="126" t="s">
        <v>34</v>
      </c>
      <c r="V284" s="127" t="s">
        <v>34</v>
      </c>
      <c r="W284" s="86" t="s">
        <v>34</v>
      </c>
      <c r="X284" s="56" t="s">
        <v>34</v>
      </c>
      <c r="Y284" s="121" t="s">
        <v>34</v>
      </c>
      <c r="Z284" s="140" t="s">
        <v>34</v>
      </c>
      <c r="AA284" s="86" t="s">
        <v>34</v>
      </c>
      <c r="AB284" s="58" t="str">
        <f t="array" ref="AB284">INDEX(publications!$A$1:$A$319, MATCH($B284, publications!$B$1:$B$319, 0))</f>
        <v>Anette</v>
      </c>
      <c r="AC284" s="46" t="s">
        <v>3691</v>
      </c>
    </row>
    <row r="285" spans="1:29" ht="13">
      <c r="A285" s="6" t="s">
        <v>3090</v>
      </c>
      <c r="B285" s="91" t="str">
        <f>VLOOKUP($A285,datasets!$A:$B,2,0)</f>
        <v>Kulha et al. 2018, Forests (FFRWPF9M)</v>
      </c>
      <c r="C285" s="86" t="s">
        <v>34</v>
      </c>
      <c r="D285" s="86" t="s">
        <v>34</v>
      </c>
      <c r="E285" s="131" t="s">
        <v>34</v>
      </c>
      <c r="F285" s="86" t="s">
        <v>34</v>
      </c>
      <c r="G285" s="113" t="s">
        <v>34</v>
      </c>
      <c r="H285" s="125" t="s">
        <v>34</v>
      </c>
      <c r="I285" s="86" t="s">
        <v>34</v>
      </c>
      <c r="J285" s="130" t="s">
        <v>34</v>
      </c>
      <c r="K285" s="86" t="s">
        <v>34</v>
      </c>
      <c r="L285" s="113" t="s">
        <v>34</v>
      </c>
      <c r="M285" s="116" t="s">
        <v>34</v>
      </c>
      <c r="N285" s="86" t="s">
        <v>34</v>
      </c>
      <c r="O285" s="86" t="s">
        <v>34</v>
      </c>
      <c r="P285" s="86" t="s">
        <v>34</v>
      </c>
      <c r="Q285" s="117" t="s">
        <v>34</v>
      </c>
      <c r="R285" s="86" t="s">
        <v>34</v>
      </c>
      <c r="S285" s="117" t="s">
        <v>34</v>
      </c>
      <c r="T285" s="126" t="s">
        <v>34</v>
      </c>
      <c r="U285" s="126" t="s">
        <v>34</v>
      </c>
      <c r="V285" s="127" t="s">
        <v>34</v>
      </c>
      <c r="W285" s="86" t="s">
        <v>34</v>
      </c>
      <c r="X285" s="56" t="s">
        <v>34</v>
      </c>
      <c r="Y285" s="121" t="s">
        <v>34</v>
      </c>
      <c r="Z285" s="140" t="s">
        <v>34</v>
      </c>
      <c r="AA285" s="86" t="s">
        <v>34</v>
      </c>
      <c r="AB285" s="58" t="str">
        <f t="array" ref="AB285">INDEX(publications!$A$1:$A$319, MATCH($B285, publications!$B$1:$B$319, 0))</f>
        <v>Anette</v>
      </c>
      <c r="AC285" s="46" t="s">
        <v>3691</v>
      </c>
    </row>
    <row r="286" spans="1:29" ht="13">
      <c r="A286" s="5" t="s">
        <v>3091</v>
      </c>
      <c r="B286" s="91" t="str">
        <f>VLOOKUP($A286,datasets!$A:$B,2,0)</f>
        <v>Kulha et al. 2018, Forests (FFRWPF9M)</v>
      </c>
      <c r="C286" s="86" t="s">
        <v>34</v>
      </c>
      <c r="D286" s="86" t="s">
        <v>34</v>
      </c>
      <c r="E286" s="131" t="s">
        <v>34</v>
      </c>
      <c r="F286" s="86" t="s">
        <v>34</v>
      </c>
      <c r="G286" s="113" t="s">
        <v>34</v>
      </c>
      <c r="H286" s="125" t="s">
        <v>34</v>
      </c>
      <c r="I286" s="86" t="s">
        <v>34</v>
      </c>
      <c r="J286" s="130" t="s">
        <v>34</v>
      </c>
      <c r="K286" s="86" t="s">
        <v>34</v>
      </c>
      <c r="L286" s="113" t="s">
        <v>34</v>
      </c>
      <c r="M286" s="116" t="s">
        <v>34</v>
      </c>
      <c r="N286" s="86" t="s">
        <v>34</v>
      </c>
      <c r="O286" s="86" t="s">
        <v>34</v>
      </c>
      <c r="P286" s="86" t="s">
        <v>34</v>
      </c>
      <c r="Q286" s="117" t="s">
        <v>34</v>
      </c>
      <c r="R286" s="86" t="s">
        <v>34</v>
      </c>
      <c r="S286" s="117" t="s">
        <v>34</v>
      </c>
      <c r="T286" s="126" t="s">
        <v>34</v>
      </c>
      <c r="U286" s="126" t="s">
        <v>34</v>
      </c>
      <c r="V286" s="127" t="s">
        <v>34</v>
      </c>
      <c r="W286" s="86" t="s">
        <v>34</v>
      </c>
      <c r="X286" s="56" t="s">
        <v>34</v>
      </c>
      <c r="Y286" s="121" t="s">
        <v>34</v>
      </c>
      <c r="Z286" s="140" t="s">
        <v>34</v>
      </c>
      <c r="AA286" s="86" t="s">
        <v>34</v>
      </c>
      <c r="AB286" s="58" t="str">
        <f t="array" ref="AB286">INDEX(publications!$A$1:$A$319, MATCH($B286, publications!$B$1:$B$319, 0))</f>
        <v>Anette</v>
      </c>
      <c r="AC286" s="46" t="s">
        <v>3691</v>
      </c>
    </row>
    <row r="287" spans="1:29" ht="13">
      <c r="A287" s="6" t="s">
        <v>3092</v>
      </c>
      <c r="B287" s="91" t="str">
        <f>VLOOKUP($A287,datasets!$A:$B,2,0)</f>
        <v>Kulha et al. 2018, Forests (FFRWPF9M)</v>
      </c>
      <c r="C287" s="86" t="s">
        <v>34</v>
      </c>
      <c r="D287" s="86" t="s">
        <v>34</v>
      </c>
      <c r="E287" s="131" t="s">
        <v>34</v>
      </c>
      <c r="F287" s="86" t="s">
        <v>34</v>
      </c>
      <c r="G287" s="113" t="s">
        <v>34</v>
      </c>
      <c r="H287" s="125" t="s">
        <v>34</v>
      </c>
      <c r="I287" s="86" t="s">
        <v>34</v>
      </c>
      <c r="J287" s="130" t="s">
        <v>34</v>
      </c>
      <c r="K287" s="86" t="s">
        <v>34</v>
      </c>
      <c r="L287" s="113" t="s">
        <v>34</v>
      </c>
      <c r="M287" s="116" t="s">
        <v>34</v>
      </c>
      <c r="N287" s="86" t="s">
        <v>34</v>
      </c>
      <c r="O287" s="86" t="s">
        <v>34</v>
      </c>
      <c r="P287" s="86" t="s">
        <v>34</v>
      </c>
      <c r="Q287" s="117" t="s">
        <v>34</v>
      </c>
      <c r="R287" s="86" t="s">
        <v>34</v>
      </c>
      <c r="S287" s="117" t="s">
        <v>34</v>
      </c>
      <c r="T287" s="126" t="s">
        <v>34</v>
      </c>
      <c r="U287" s="126" t="s">
        <v>34</v>
      </c>
      <c r="V287" s="127" t="s">
        <v>34</v>
      </c>
      <c r="W287" s="86" t="s">
        <v>34</v>
      </c>
      <c r="X287" s="56" t="s">
        <v>34</v>
      </c>
      <c r="Y287" s="121" t="s">
        <v>34</v>
      </c>
      <c r="Z287" s="140" t="s">
        <v>34</v>
      </c>
      <c r="AA287" s="86" t="s">
        <v>34</v>
      </c>
      <c r="AB287" s="58" t="str">
        <f t="array" ref="AB287">INDEX(publications!$A$1:$A$319, MATCH($B287, publications!$B$1:$B$319, 0))</f>
        <v>Anette</v>
      </c>
      <c r="AC287" s="46" t="s">
        <v>3691</v>
      </c>
    </row>
    <row r="288" spans="1:29" ht="13">
      <c r="A288" s="5" t="s">
        <v>3093</v>
      </c>
      <c r="B288" s="91" t="str">
        <f>VLOOKUP($A288,datasets!$A:$B,2,0)</f>
        <v>Kulha et al. 2018, Forests (FFRWPF9M)</v>
      </c>
      <c r="C288" s="86" t="s">
        <v>34</v>
      </c>
      <c r="D288" s="86" t="s">
        <v>34</v>
      </c>
      <c r="E288" s="131" t="s">
        <v>34</v>
      </c>
      <c r="F288" s="86" t="s">
        <v>34</v>
      </c>
      <c r="G288" s="113" t="s">
        <v>34</v>
      </c>
      <c r="H288" s="125" t="s">
        <v>34</v>
      </c>
      <c r="I288" s="86" t="s">
        <v>34</v>
      </c>
      <c r="J288" s="130" t="s">
        <v>34</v>
      </c>
      <c r="K288" s="86" t="s">
        <v>34</v>
      </c>
      <c r="L288" s="113" t="s">
        <v>34</v>
      </c>
      <c r="M288" s="116" t="s">
        <v>34</v>
      </c>
      <c r="N288" s="86" t="s">
        <v>34</v>
      </c>
      <c r="O288" s="86" t="s">
        <v>34</v>
      </c>
      <c r="P288" s="86" t="s">
        <v>34</v>
      </c>
      <c r="Q288" s="117" t="s">
        <v>34</v>
      </c>
      <c r="R288" s="86" t="s">
        <v>34</v>
      </c>
      <c r="S288" s="117" t="s">
        <v>34</v>
      </c>
      <c r="T288" s="126" t="s">
        <v>34</v>
      </c>
      <c r="U288" s="126" t="s">
        <v>34</v>
      </c>
      <c r="V288" s="127" t="s">
        <v>34</v>
      </c>
      <c r="W288" s="86" t="s">
        <v>34</v>
      </c>
      <c r="X288" s="56" t="s">
        <v>34</v>
      </c>
      <c r="Y288" s="121" t="s">
        <v>34</v>
      </c>
      <c r="Z288" s="140" t="s">
        <v>34</v>
      </c>
      <c r="AA288" s="86" t="s">
        <v>34</v>
      </c>
      <c r="AB288" s="58" t="str">
        <f t="array" ref="AB288">INDEX(publications!$A$1:$A$319, MATCH($B288, publications!$B$1:$B$319, 0))</f>
        <v>Anette</v>
      </c>
      <c r="AC288" s="46" t="s">
        <v>3691</v>
      </c>
    </row>
    <row r="289" spans="1:29" ht="13">
      <c r="A289" s="5" t="s">
        <v>3117</v>
      </c>
      <c r="B289" s="91" t="str">
        <f>VLOOKUP($A289,datasets!$A:$B,2,0)</f>
        <v>Kupidura et al. 2019, ISPRS International Journal of Geo-Information (BQWUAZPY)</v>
      </c>
      <c r="C289" s="86" t="s">
        <v>34</v>
      </c>
      <c r="D289" s="86" t="s">
        <v>34</v>
      </c>
      <c r="E289" s="131" t="s">
        <v>34</v>
      </c>
      <c r="F289" s="86" t="s">
        <v>34</v>
      </c>
      <c r="G289" s="113" t="s">
        <v>34</v>
      </c>
      <c r="H289" s="125" t="s">
        <v>34</v>
      </c>
      <c r="I289" s="86" t="s">
        <v>34</v>
      </c>
      <c r="J289" s="130" t="s">
        <v>34</v>
      </c>
      <c r="K289" s="86" t="s">
        <v>34</v>
      </c>
      <c r="L289" s="113" t="s">
        <v>34</v>
      </c>
      <c r="M289" s="116" t="s">
        <v>34</v>
      </c>
      <c r="N289" s="86" t="s">
        <v>34</v>
      </c>
      <c r="O289" s="86" t="s">
        <v>34</v>
      </c>
      <c r="P289" s="86" t="s">
        <v>34</v>
      </c>
      <c r="Q289" s="117" t="s">
        <v>34</v>
      </c>
      <c r="R289" s="86" t="s">
        <v>34</v>
      </c>
      <c r="S289" s="117" t="s">
        <v>34</v>
      </c>
      <c r="T289" s="126" t="s">
        <v>34</v>
      </c>
      <c r="U289" s="126" t="s">
        <v>34</v>
      </c>
      <c r="V289" s="127" t="s">
        <v>34</v>
      </c>
      <c r="W289" s="86" t="s">
        <v>34</v>
      </c>
      <c r="X289" s="56" t="s">
        <v>34</v>
      </c>
      <c r="Y289" s="128" t="s">
        <v>34</v>
      </c>
      <c r="Z289" s="86" t="s">
        <v>34</v>
      </c>
      <c r="AA289" s="86" t="s">
        <v>34</v>
      </c>
      <c r="AB289" s="58" t="str">
        <f t="array" ref="AB289">INDEX(publications!$A$1:$A$319, MATCH($B289, publications!$B$1:$B$319, 0))</f>
        <v>Livia</v>
      </c>
      <c r="AC289" s="6" t="s">
        <v>34</v>
      </c>
    </row>
    <row r="290" spans="1:29" ht="13">
      <c r="A290" s="5" t="s">
        <v>3122</v>
      </c>
      <c r="B290" s="91" t="str">
        <f>VLOOKUP($A290,datasets!$A:$B,2,0)</f>
        <v>Kupidura et al. 2019, ISPRS International Journal of Geo-Information (BQWUAZPY)</v>
      </c>
      <c r="C290" s="86" t="s">
        <v>34</v>
      </c>
      <c r="D290" s="86" t="s">
        <v>34</v>
      </c>
      <c r="E290" s="131" t="s">
        <v>34</v>
      </c>
      <c r="F290" s="86" t="s">
        <v>34</v>
      </c>
      <c r="G290" s="113" t="s">
        <v>34</v>
      </c>
      <c r="H290" s="125" t="s">
        <v>34</v>
      </c>
      <c r="I290" s="86" t="s">
        <v>34</v>
      </c>
      <c r="J290" s="130" t="s">
        <v>34</v>
      </c>
      <c r="K290" s="86" t="s">
        <v>34</v>
      </c>
      <c r="L290" s="113" t="s">
        <v>34</v>
      </c>
      <c r="M290" s="116" t="s">
        <v>34</v>
      </c>
      <c r="N290" s="86" t="s">
        <v>34</v>
      </c>
      <c r="O290" s="86" t="s">
        <v>34</v>
      </c>
      <c r="P290" s="86" t="s">
        <v>34</v>
      </c>
      <c r="Q290" s="117" t="s">
        <v>34</v>
      </c>
      <c r="R290" s="86" t="s">
        <v>34</v>
      </c>
      <c r="S290" s="117" t="s">
        <v>34</v>
      </c>
      <c r="T290" s="126" t="s">
        <v>34</v>
      </c>
      <c r="U290" s="126" t="s">
        <v>34</v>
      </c>
      <c r="V290" s="127" t="s">
        <v>34</v>
      </c>
      <c r="W290" s="86" t="s">
        <v>34</v>
      </c>
      <c r="X290" s="56" t="s">
        <v>34</v>
      </c>
      <c r="Y290" s="128" t="s">
        <v>34</v>
      </c>
      <c r="Z290" s="86" t="s">
        <v>34</v>
      </c>
      <c r="AA290" s="86" t="s">
        <v>34</v>
      </c>
      <c r="AB290" s="58" t="str">
        <f t="array" ref="AB290">INDEX(publications!$A$1:$A$319, MATCH($B290, publications!$B$1:$B$319, 0))</f>
        <v>Livia</v>
      </c>
      <c r="AC290" s="6" t="s">
        <v>34</v>
      </c>
    </row>
    <row r="291" spans="1:29" ht="13">
      <c r="A291" s="5" t="s">
        <v>3124</v>
      </c>
      <c r="B291" s="91" t="str">
        <f>VLOOKUP($A291,datasets!$A:$B,2,0)</f>
        <v>Kupidura et al. 2019, ISPRS International Journal of Geo-Information (BQWUAZPY)</v>
      </c>
      <c r="C291" s="86" t="s">
        <v>34</v>
      </c>
      <c r="D291" s="86" t="s">
        <v>34</v>
      </c>
      <c r="E291" s="131" t="s">
        <v>34</v>
      </c>
      <c r="F291" s="86" t="s">
        <v>34</v>
      </c>
      <c r="G291" s="113" t="s">
        <v>34</v>
      </c>
      <c r="H291" s="125" t="s">
        <v>34</v>
      </c>
      <c r="I291" s="86" t="s">
        <v>34</v>
      </c>
      <c r="J291" s="130" t="s">
        <v>34</v>
      </c>
      <c r="K291" s="86" t="s">
        <v>34</v>
      </c>
      <c r="L291" s="113" t="s">
        <v>34</v>
      </c>
      <c r="M291" s="116" t="s">
        <v>34</v>
      </c>
      <c r="N291" s="86" t="s">
        <v>34</v>
      </c>
      <c r="O291" s="86" t="s">
        <v>34</v>
      </c>
      <c r="P291" s="86" t="s">
        <v>34</v>
      </c>
      <c r="Q291" s="117" t="s">
        <v>34</v>
      </c>
      <c r="R291" s="86" t="s">
        <v>34</v>
      </c>
      <c r="S291" s="117" t="s">
        <v>34</v>
      </c>
      <c r="T291" s="126" t="s">
        <v>34</v>
      </c>
      <c r="U291" s="126" t="s">
        <v>34</v>
      </c>
      <c r="V291" s="127" t="s">
        <v>34</v>
      </c>
      <c r="W291" s="86" t="s">
        <v>34</v>
      </c>
      <c r="X291" s="56" t="s">
        <v>34</v>
      </c>
      <c r="Y291" s="128" t="s">
        <v>34</v>
      </c>
      <c r="Z291" s="86" t="s">
        <v>34</v>
      </c>
      <c r="AA291" s="86" t="s">
        <v>34</v>
      </c>
      <c r="AB291" s="58" t="str">
        <f t="array" ref="AB291">INDEX(publications!$A$1:$A$319, MATCH($B291, publications!$B$1:$B$319, 0))</f>
        <v>Livia</v>
      </c>
      <c r="AC291" s="6" t="s">
        <v>34</v>
      </c>
    </row>
    <row r="292" spans="1:29" ht="13">
      <c r="A292" s="5" t="s">
        <v>2989</v>
      </c>
      <c r="B292" s="91" t="str">
        <f>VLOOKUP($A292,datasets!$A:$B,2,0)</f>
        <v>Li et al. 2017, IEEE Transactions on Geoscience and Remote Sensing (XQDZXEBX)</v>
      </c>
      <c r="C292" s="113" t="s">
        <v>34</v>
      </c>
      <c r="D292" s="113" t="s">
        <v>34</v>
      </c>
      <c r="E292" s="131" t="s">
        <v>34</v>
      </c>
      <c r="F292" s="113" t="s">
        <v>34</v>
      </c>
      <c r="G292" s="113" t="s">
        <v>34</v>
      </c>
      <c r="H292" s="125" t="s">
        <v>34</v>
      </c>
      <c r="I292" s="113" t="s">
        <v>3520</v>
      </c>
      <c r="J292" s="130">
        <v>5</v>
      </c>
      <c r="K292" s="113" t="s">
        <v>34</v>
      </c>
      <c r="L292" s="113" t="s">
        <v>34</v>
      </c>
      <c r="M292" s="116" t="s">
        <v>34</v>
      </c>
      <c r="N292" s="86">
        <v>5</v>
      </c>
      <c r="O292" s="113" t="s">
        <v>34</v>
      </c>
      <c r="P292" s="86" t="s">
        <v>34</v>
      </c>
      <c r="Q292" s="117" t="s">
        <v>34</v>
      </c>
      <c r="R292" s="113" t="s">
        <v>34</v>
      </c>
      <c r="S292" s="114" t="s">
        <v>34</v>
      </c>
      <c r="T292" s="126" t="s">
        <v>34</v>
      </c>
      <c r="U292" s="126" t="s">
        <v>34</v>
      </c>
      <c r="V292" s="127" t="s">
        <v>34</v>
      </c>
      <c r="W292" s="113" t="s">
        <v>34</v>
      </c>
      <c r="X292" s="56" t="s">
        <v>34</v>
      </c>
      <c r="Y292" s="128" t="s">
        <v>34</v>
      </c>
      <c r="Z292" s="113" t="s">
        <v>34</v>
      </c>
      <c r="AA292" s="113" t="s">
        <v>34</v>
      </c>
      <c r="AB292" s="58" t="str">
        <f t="array" ref="AB292">INDEX(publications!$A$1:$A$319, MATCH($B292, publications!$B$1:$B$319, 0))</f>
        <v>Livia</v>
      </c>
      <c r="AC292" s="6" t="s">
        <v>34</v>
      </c>
    </row>
    <row r="293" spans="1:29" ht="13">
      <c r="A293" s="5" t="s">
        <v>3156</v>
      </c>
      <c r="B293" s="91" t="str">
        <f>VLOOKUP($A293,datasets!$A:$B,2,0)</f>
        <v>Magnússon et al. 2016, The Cryosphere (F6IX3QIF)</v>
      </c>
      <c r="C293" s="86" t="s">
        <v>34</v>
      </c>
      <c r="D293" s="86" t="s">
        <v>34</v>
      </c>
      <c r="E293" s="131" t="s">
        <v>34</v>
      </c>
      <c r="F293" s="86" t="s">
        <v>34</v>
      </c>
      <c r="G293" s="113" t="s">
        <v>34</v>
      </c>
      <c r="H293" s="125" t="s">
        <v>34</v>
      </c>
      <c r="I293" s="113" t="s">
        <v>3488</v>
      </c>
      <c r="J293" s="115">
        <v>33</v>
      </c>
      <c r="K293" s="56">
        <v>2</v>
      </c>
      <c r="L293" s="56">
        <v>0.5</v>
      </c>
      <c r="M293" s="116">
        <v>1.5</v>
      </c>
      <c r="N293" s="86" t="s">
        <v>34</v>
      </c>
      <c r="O293" s="86" t="s">
        <v>34</v>
      </c>
      <c r="P293" s="86" t="s">
        <v>34</v>
      </c>
      <c r="Q293" s="117" t="s">
        <v>34</v>
      </c>
      <c r="R293" s="46" t="s">
        <v>3471</v>
      </c>
      <c r="S293" s="118" t="s">
        <v>3415</v>
      </c>
      <c r="T293" s="119">
        <v>2</v>
      </c>
      <c r="U293" s="119">
        <v>2</v>
      </c>
      <c r="V293" s="120">
        <v>2</v>
      </c>
      <c r="W293" s="56">
        <v>1.37</v>
      </c>
      <c r="X293" s="86" t="s">
        <v>34</v>
      </c>
      <c r="Y293" s="128">
        <v>1.37</v>
      </c>
      <c r="Z293" s="86" t="s">
        <v>34</v>
      </c>
      <c r="AA293" s="56" t="s">
        <v>3692</v>
      </c>
      <c r="AB293" s="58" t="str">
        <f t="array" ref="AB293">INDEX(publications!$A$1:$A$319, MATCH($B293, publications!$B$1:$B$319, 0))</f>
        <v>Melanie</v>
      </c>
      <c r="AC293" s="6" t="s">
        <v>34</v>
      </c>
    </row>
    <row r="294" spans="1:29" ht="13">
      <c r="A294" s="5" t="s">
        <v>3150</v>
      </c>
      <c r="B294" s="91" t="str">
        <f>VLOOKUP($A294,datasets!$A:$B,2,0)</f>
        <v>Magnússon et al. 2016, The Cryosphere (F6IX3QIF)</v>
      </c>
      <c r="C294" s="86" t="s">
        <v>34</v>
      </c>
      <c r="D294" s="86" t="s">
        <v>34</v>
      </c>
      <c r="E294" s="131" t="s">
        <v>34</v>
      </c>
      <c r="F294" s="86" t="s">
        <v>34</v>
      </c>
      <c r="G294" s="113" t="s">
        <v>34</v>
      </c>
      <c r="H294" s="125" t="s">
        <v>34</v>
      </c>
      <c r="I294" s="113" t="s">
        <v>3693</v>
      </c>
      <c r="J294" s="115">
        <v>36</v>
      </c>
      <c r="K294" s="56">
        <v>2</v>
      </c>
      <c r="L294" s="56">
        <v>0.5</v>
      </c>
      <c r="M294" s="116">
        <v>1.5</v>
      </c>
      <c r="N294" s="86" t="s">
        <v>34</v>
      </c>
      <c r="O294" s="86" t="s">
        <v>34</v>
      </c>
      <c r="P294" s="86" t="s">
        <v>34</v>
      </c>
      <c r="Q294" s="117" t="s">
        <v>34</v>
      </c>
      <c r="R294" s="46" t="s">
        <v>3471</v>
      </c>
      <c r="S294" s="118" t="s">
        <v>3415</v>
      </c>
      <c r="T294" s="119">
        <v>2</v>
      </c>
      <c r="U294" s="119">
        <v>2</v>
      </c>
      <c r="V294" s="120">
        <v>2</v>
      </c>
      <c r="W294" s="56">
        <v>2.54</v>
      </c>
      <c r="X294" s="86" t="s">
        <v>34</v>
      </c>
      <c r="Y294" s="128">
        <v>2.54</v>
      </c>
      <c r="Z294" s="86" t="s">
        <v>34</v>
      </c>
      <c r="AA294" s="56" t="s">
        <v>3692</v>
      </c>
      <c r="AB294" s="58" t="str">
        <f t="array" ref="AB294">INDEX(publications!$A$1:$A$319, MATCH($B294, publications!$B$1:$B$319, 0))</f>
        <v>Melanie</v>
      </c>
      <c r="AC294" s="6" t="s">
        <v>3694</v>
      </c>
    </row>
    <row r="295" spans="1:29" ht="13">
      <c r="A295" s="6" t="s">
        <v>3158</v>
      </c>
      <c r="B295" s="91" t="str">
        <f>VLOOKUP($A295,datasets!$A:$B,2,0)</f>
        <v>Magnússon et al. 2016, The Cryosphere (F6IX3QIF)</v>
      </c>
      <c r="C295" s="86" t="s">
        <v>34</v>
      </c>
      <c r="D295" s="86" t="s">
        <v>34</v>
      </c>
      <c r="E295" s="131" t="s">
        <v>34</v>
      </c>
      <c r="F295" s="86" t="s">
        <v>34</v>
      </c>
      <c r="G295" s="113" t="s">
        <v>34</v>
      </c>
      <c r="H295" s="125" t="s">
        <v>34</v>
      </c>
      <c r="I295" s="113" t="s">
        <v>3444</v>
      </c>
      <c r="J295" s="115">
        <v>40</v>
      </c>
      <c r="K295" s="56">
        <v>2</v>
      </c>
      <c r="L295" s="56">
        <v>0.5</v>
      </c>
      <c r="M295" s="116">
        <v>1.5</v>
      </c>
      <c r="N295" s="86" t="s">
        <v>34</v>
      </c>
      <c r="O295" s="86" t="s">
        <v>34</v>
      </c>
      <c r="P295" s="86" t="s">
        <v>34</v>
      </c>
      <c r="Q295" s="117" t="s">
        <v>34</v>
      </c>
      <c r="R295" s="46" t="s">
        <v>3471</v>
      </c>
      <c r="S295" s="118" t="s">
        <v>3415</v>
      </c>
      <c r="T295" s="119">
        <v>2</v>
      </c>
      <c r="U295" s="119">
        <v>2</v>
      </c>
      <c r="V295" s="120">
        <v>2</v>
      </c>
      <c r="W295" s="56">
        <v>0.84</v>
      </c>
      <c r="X295" s="86" t="s">
        <v>34</v>
      </c>
      <c r="Y295" s="128">
        <v>0.84</v>
      </c>
      <c r="Z295" s="86" t="s">
        <v>34</v>
      </c>
      <c r="AA295" s="56" t="s">
        <v>3692</v>
      </c>
      <c r="AB295" s="58" t="str">
        <f t="array" ref="AB295">INDEX(publications!$A$1:$A$319, MATCH($B295, publications!$B$1:$B$319, 0))</f>
        <v>Melanie</v>
      </c>
      <c r="AC295" s="6" t="s">
        <v>34</v>
      </c>
    </row>
    <row r="296" spans="1:29" ht="13">
      <c r="A296" s="5" t="s">
        <v>3146</v>
      </c>
      <c r="B296" s="91" t="str">
        <f>VLOOKUP($A296,datasets!$A:$B,2,0)</f>
        <v>Magnússon et al. 2016, The Cryosphere (F6IX3QIF)</v>
      </c>
      <c r="C296" s="86" t="s">
        <v>34</v>
      </c>
      <c r="D296" s="86" t="s">
        <v>34</v>
      </c>
      <c r="E296" s="131" t="s">
        <v>34</v>
      </c>
      <c r="F296" s="86" t="s">
        <v>34</v>
      </c>
      <c r="G296" s="113" t="s">
        <v>34</v>
      </c>
      <c r="H296" s="125" t="s">
        <v>34</v>
      </c>
      <c r="I296" s="113" t="s">
        <v>3507</v>
      </c>
      <c r="J296" s="115">
        <v>43</v>
      </c>
      <c r="K296" s="56">
        <v>2</v>
      </c>
      <c r="L296" s="56">
        <v>0.5</v>
      </c>
      <c r="M296" s="116">
        <v>1.5</v>
      </c>
      <c r="N296" s="86" t="s">
        <v>34</v>
      </c>
      <c r="O296" s="86" t="s">
        <v>34</v>
      </c>
      <c r="P296" s="86" t="s">
        <v>34</v>
      </c>
      <c r="Q296" s="117" t="s">
        <v>34</v>
      </c>
      <c r="R296" s="46" t="s">
        <v>3471</v>
      </c>
      <c r="S296" s="118" t="s">
        <v>3415</v>
      </c>
      <c r="T296" s="119">
        <v>2</v>
      </c>
      <c r="U296" s="119">
        <v>2</v>
      </c>
      <c r="V296" s="120">
        <v>2</v>
      </c>
      <c r="W296" s="56">
        <v>2.99</v>
      </c>
      <c r="X296" s="86" t="s">
        <v>34</v>
      </c>
      <c r="Y296" s="128">
        <v>2.99</v>
      </c>
      <c r="Z296" s="86" t="s">
        <v>34</v>
      </c>
      <c r="AA296" s="56" t="s">
        <v>3695</v>
      </c>
      <c r="AB296" s="58" t="str">
        <f t="array" ref="AB296">INDEX(publications!$A$1:$A$319, MATCH($B296, publications!$B$1:$B$319, 0))</f>
        <v>Melanie</v>
      </c>
      <c r="AC296" s="6" t="s">
        <v>34</v>
      </c>
    </row>
    <row r="297" spans="1:29" ht="13">
      <c r="A297" s="5" t="s">
        <v>3154</v>
      </c>
      <c r="B297" s="91" t="str">
        <f>VLOOKUP($A297,datasets!$A:$B,2,0)</f>
        <v>Magnússon et al. 2016, The Cryosphere (F6IX3QIF)</v>
      </c>
      <c r="C297" s="86" t="s">
        <v>34</v>
      </c>
      <c r="D297" s="86" t="s">
        <v>34</v>
      </c>
      <c r="E297" s="131" t="s">
        <v>34</v>
      </c>
      <c r="F297" s="86" t="s">
        <v>34</v>
      </c>
      <c r="G297" s="113" t="s">
        <v>34</v>
      </c>
      <c r="H297" s="125" t="s">
        <v>34</v>
      </c>
      <c r="I297" s="113" t="s">
        <v>3696</v>
      </c>
      <c r="J297" s="115">
        <v>44</v>
      </c>
      <c r="K297" s="56">
        <v>2</v>
      </c>
      <c r="L297" s="56">
        <v>0.5</v>
      </c>
      <c r="M297" s="116">
        <v>1.5</v>
      </c>
      <c r="N297" s="86" t="s">
        <v>34</v>
      </c>
      <c r="O297" s="86" t="s">
        <v>34</v>
      </c>
      <c r="P297" s="86" t="s">
        <v>34</v>
      </c>
      <c r="Q297" s="117" t="s">
        <v>34</v>
      </c>
      <c r="R297" s="46" t="s">
        <v>3471</v>
      </c>
      <c r="S297" s="118" t="s">
        <v>3415</v>
      </c>
      <c r="T297" s="119">
        <v>2</v>
      </c>
      <c r="U297" s="119">
        <v>2</v>
      </c>
      <c r="V297" s="120">
        <v>2</v>
      </c>
      <c r="W297" s="56">
        <v>1.22</v>
      </c>
      <c r="X297" s="86" t="s">
        <v>34</v>
      </c>
      <c r="Y297" s="128">
        <v>1.22</v>
      </c>
      <c r="Z297" s="86" t="s">
        <v>34</v>
      </c>
      <c r="AA297" s="56" t="s">
        <v>3692</v>
      </c>
      <c r="AB297" s="58" t="str">
        <f t="array" ref="AB297">INDEX(publications!$A$1:$A$319, MATCH($B297, publications!$B$1:$B$319, 0))</f>
        <v>Melanie</v>
      </c>
      <c r="AC297" s="6" t="s">
        <v>34</v>
      </c>
    </row>
    <row r="298" spans="1:29" ht="13">
      <c r="A298" s="6" t="s">
        <v>3159</v>
      </c>
      <c r="B298" s="91" t="str">
        <f>VLOOKUP($A298,datasets!$A:$B,2,0)</f>
        <v>Magnússon et al. 2016, The Cryosphere (F6IX3QIF)</v>
      </c>
      <c r="C298" s="86" t="s">
        <v>34</v>
      </c>
      <c r="D298" s="86" t="s">
        <v>34</v>
      </c>
      <c r="E298" s="131" t="s">
        <v>34</v>
      </c>
      <c r="F298" s="86" t="s">
        <v>34</v>
      </c>
      <c r="G298" s="113" t="s">
        <v>34</v>
      </c>
      <c r="H298" s="125" t="s">
        <v>34</v>
      </c>
      <c r="I298" s="113" t="s">
        <v>3592</v>
      </c>
      <c r="J298" s="115">
        <v>55</v>
      </c>
      <c r="K298" s="56">
        <v>2</v>
      </c>
      <c r="L298" s="56">
        <v>0.5</v>
      </c>
      <c r="M298" s="116">
        <v>1.5</v>
      </c>
      <c r="N298" s="86" t="s">
        <v>34</v>
      </c>
      <c r="O298" s="86" t="s">
        <v>34</v>
      </c>
      <c r="P298" s="86" t="s">
        <v>34</v>
      </c>
      <c r="Q298" s="117" t="s">
        <v>34</v>
      </c>
      <c r="R298" s="46" t="s">
        <v>3471</v>
      </c>
      <c r="S298" s="118" t="s">
        <v>3415</v>
      </c>
      <c r="T298" s="119">
        <v>2</v>
      </c>
      <c r="U298" s="119">
        <v>2</v>
      </c>
      <c r="V298" s="120">
        <v>2</v>
      </c>
      <c r="W298" s="56">
        <v>1.1299999999999999</v>
      </c>
      <c r="X298" s="86" t="s">
        <v>34</v>
      </c>
      <c r="Y298" s="128">
        <v>1.1299999999999999</v>
      </c>
      <c r="Z298" s="86" t="s">
        <v>34</v>
      </c>
      <c r="AA298" s="56" t="s">
        <v>3692</v>
      </c>
      <c r="AB298" s="58" t="str">
        <f t="array" ref="AB298">INDEX(publications!$A$1:$A$319, MATCH($B298, publications!$B$1:$B$319, 0))</f>
        <v>Melanie</v>
      </c>
      <c r="AC298" s="6" t="s">
        <v>34</v>
      </c>
    </row>
    <row r="299" spans="1:29" ht="13">
      <c r="A299" s="5" t="s">
        <v>3101</v>
      </c>
      <c r="B299" s="91" t="str">
        <f>VLOOKUP($A299,datasets!$A:$B,2,0)</f>
        <v>Maurer and Rupper 2015, ISPRS Journal of Photogrammetry and Remote Sensing (CJDLGEZ6)</v>
      </c>
      <c r="C299" s="86" t="s">
        <v>34</v>
      </c>
      <c r="D299" s="86" t="s">
        <v>34</v>
      </c>
      <c r="E299" s="131" t="s">
        <v>34</v>
      </c>
      <c r="F299" s="56" t="s">
        <v>34</v>
      </c>
      <c r="G299" s="113" t="s">
        <v>34</v>
      </c>
      <c r="H299" s="125" t="s">
        <v>34</v>
      </c>
      <c r="I299" s="113" t="s">
        <v>34</v>
      </c>
      <c r="J299" s="115" t="s">
        <v>34</v>
      </c>
      <c r="K299" s="56" t="s">
        <v>34</v>
      </c>
      <c r="L299" s="113" t="s">
        <v>34</v>
      </c>
      <c r="M299" s="116" t="s">
        <v>34</v>
      </c>
      <c r="N299" s="86" t="s">
        <v>34</v>
      </c>
      <c r="O299" s="56" t="s">
        <v>34</v>
      </c>
      <c r="P299" s="86" t="s">
        <v>34</v>
      </c>
      <c r="Q299" s="117" t="s">
        <v>34</v>
      </c>
      <c r="R299" s="46" t="s">
        <v>3697</v>
      </c>
      <c r="S299" s="118" t="s">
        <v>3407</v>
      </c>
      <c r="T299" s="119">
        <v>10</v>
      </c>
      <c r="U299" s="119">
        <v>10</v>
      </c>
      <c r="V299" s="120">
        <v>10</v>
      </c>
      <c r="W299" s="56" t="s">
        <v>34</v>
      </c>
      <c r="X299" s="86">
        <v>4.96</v>
      </c>
      <c r="Y299" s="128">
        <v>4.96</v>
      </c>
      <c r="Z299" s="6" t="s">
        <v>3698</v>
      </c>
      <c r="AA299" s="56" t="s">
        <v>3699</v>
      </c>
      <c r="AB299" s="58" t="str">
        <f t="array" ref="AB299">INDEX(publications!$A$1:$A$319, MATCH($B299, publications!$B$1:$B$319, 0))</f>
        <v>Melanie</v>
      </c>
      <c r="AC299" s="6" t="s">
        <v>34</v>
      </c>
    </row>
    <row r="300" spans="1:29" ht="13">
      <c r="A300" s="5" t="s">
        <v>3105</v>
      </c>
      <c r="B300" s="91" t="str">
        <f>VLOOKUP($A300,datasets!$A:$B,2,0)</f>
        <v>Maurer and Rupper 2015, ISPRS Journal of Photogrammetry and Remote Sensing (CJDLGEZ6)</v>
      </c>
      <c r="C300" s="86" t="s">
        <v>34</v>
      </c>
      <c r="D300" s="86" t="s">
        <v>34</v>
      </c>
      <c r="E300" s="131" t="s">
        <v>34</v>
      </c>
      <c r="F300" s="56" t="s">
        <v>34</v>
      </c>
      <c r="G300" s="113" t="s">
        <v>34</v>
      </c>
      <c r="H300" s="125" t="s">
        <v>34</v>
      </c>
      <c r="I300" s="113" t="s">
        <v>34</v>
      </c>
      <c r="J300" s="115" t="s">
        <v>34</v>
      </c>
      <c r="K300" s="56" t="s">
        <v>34</v>
      </c>
      <c r="L300" s="113" t="s">
        <v>34</v>
      </c>
      <c r="M300" s="116" t="s">
        <v>34</v>
      </c>
      <c r="N300" s="86" t="s">
        <v>34</v>
      </c>
      <c r="O300" s="56" t="s">
        <v>34</v>
      </c>
      <c r="P300" s="86" t="s">
        <v>34</v>
      </c>
      <c r="Q300" s="117" t="s">
        <v>34</v>
      </c>
      <c r="R300" s="46" t="s">
        <v>3697</v>
      </c>
      <c r="S300" s="118" t="s">
        <v>3407</v>
      </c>
      <c r="T300" s="119">
        <v>10</v>
      </c>
      <c r="U300" s="119">
        <v>10</v>
      </c>
      <c r="V300" s="120">
        <v>10</v>
      </c>
      <c r="W300" s="56" t="s">
        <v>34</v>
      </c>
      <c r="X300" s="56">
        <v>8.25</v>
      </c>
      <c r="Y300" s="121">
        <v>8.25</v>
      </c>
      <c r="Z300" s="46" t="s">
        <v>3698</v>
      </c>
      <c r="AA300" s="56" t="s">
        <v>3699</v>
      </c>
      <c r="AB300" s="58" t="str">
        <f t="array" ref="AB300">INDEX(publications!$A$1:$A$319, MATCH($B300, publications!$B$1:$B$319, 0))</f>
        <v>Melanie</v>
      </c>
      <c r="AC300" s="6" t="s">
        <v>34</v>
      </c>
    </row>
    <row r="301" spans="1:29" ht="13">
      <c r="A301" s="5" t="s">
        <v>3106</v>
      </c>
      <c r="B301" s="91" t="str">
        <f>VLOOKUP($A301,datasets!$A:$B,2,0)</f>
        <v>Maurer and Rupper 2015, ISPRS Journal of Photogrammetry and Remote Sensing (CJDLGEZ6)</v>
      </c>
      <c r="C301" s="86" t="s">
        <v>34</v>
      </c>
      <c r="D301" s="86" t="s">
        <v>34</v>
      </c>
      <c r="E301" s="131" t="s">
        <v>34</v>
      </c>
      <c r="F301" s="56" t="s">
        <v>34</v>
      </c>
      <c r="G301" s="113" t="s">
        <v>34</v>
      </c>
      <c r="H301" s="125" t="s">
        <v>34</v>
      </c>
      <c r="I301" s="113" t="s">
        <v>34</v>
      </c>
      <c r="J301" s="115" t="s">
        <v>34</v>
      </c>
      <c r="K301" s="56" t="s">
        <v>34</v>
      </c>
      <c r="L301" s="113" t="s">
        <v>34</v>
      </c>
      <c r="M301" s="116" t="s">
        <v>34</v>
      </c>
      <c r="N301" s="86" t="s">
        <v>34</v>
      </c>
      <c r="O301" s="56" t="s">
        <v>34</v>
      </c>
      <c r="P301" s="86" t="s">
        <v>34</v>
      </c>
      <c r="Q301" s="117" t="s">
        <v>34</v>
      </c>
      <c r="R301" s="46" t="s">
        <v>3697</v>
      </c>
      <c r="S301" s="118" t="s">
        <v>3407</v>
      </c>
      <c r="T301" s="119">
        <v>10</v>
      </c>
      <c r="U301" s="119">
        <v>10</v>
      </c>
      <c r="V301" s="120">
        <v>10</v>
      </c>
      <c r="W301" s="56" t="s">
        <v>34</v>
      </c>
      <c r="X301" s="56" t="s">
        <v>34</v>
      </c>
      <c r="Y301" s="121" t="s">
        <v>34</v>
      </c>
      <c r="Z301" s="46" t="s">
        <v>34</v>
      </c>
      <c r="AA301" s="56" t="s">
        <v>3699</v>
      </c>
      <c r="AB301" s="58" t="str">
        <f t="array" ref="AB301">INDEX(publications!$A$1:$A$319, MATCH($B301, publications!$B$1:$B$319, 0))</f>
        <v>Melanie</v>
      </c>
      <c r="AC301" s="6" t="s">
        <v>34</v>
      </c>
    </row>
    <row r="302" spans="1:29" ht="13">
      <c r="A302" s="5" t="s">
        <v>3107</v>
      </c>
      <c r="B302" s="91" t="str">
        <f>VLOOKUP($A302,datasets!$A:$B,2,0)</f>
        <v>Maurer et al. 2016, The Cryosphere (RDFY8VGI)</v>
      </c>
      <c r="C302" s="86" t="s">
        <v>34</v>
      </c>
      <c r="D302" s="86" t="s">
        <v>34</v>
      </c>
      <c r="E302" s="131" t="s">
        <v>34</v>
      </c>
      <c r="F302" s="86" t="s">
        <v>34</v>
      </c>
      <c r="G302" s="113" t="s">
        <v>34</v>
      </c>
      <c r="H302" s="114" t="s">
        <v>34</v>
      </c>
      <c r="I302" s="86" t="s">
        <v>34</v>
      </c>
      <c r="J302" s="130" t="s">
        <v>34</v>
      </c>
      <c r="K302" s="86" t="s">
        <v>34</v>
      </c>
      <c r="L302" s="113" t="s">
        <v>34</v>
      </c>
      <c r="M302" s="116" t="s">
        <v>34</v>
      </c>
      <c r="N302" s="86" t="s">
        <v>34</v>
      </c>
      <c r="O302" s="86" t="s">
        <v>34</v>
      </c>
      <c r="P302" s="86" t="s">
        <v>34</v>
      </c>
      <c r="Q302" s="117" t="s">
        <v>34</v>
      </c>
      <c r="R302" s="86" t="s">
        <v>34</v>
      </c>
      <c r="S302" s="117" t="s">
        <v>34</v>
      </c>
      <c r="T302" s="126" t="s">
        <v>34</v>
      </c>
      <c r="U302" s="126" t="s">
        <v>34</v>
      </c>
      <c r="V302" s="127" t="s">
        <v>34</v>
      </c>
      <c r="W302" s="86" t="s">
        <v>34</v>
      </c>
      <c r="X302" s="56" t="s">
        <v>34</v>
      </c>
      <c r="Y302" s="128" t="s">
        <v>34</v>
      </c>
      <c r="Z302" s="86" t="s">
        <v>34</v>
      </c>
      <c r="AA302" s="86" t="s">
        <v>34</v>
      </c>
      <c r="AB302" s="58" t="str">
        <f t="array" ref="AB302">INDEX(publications!$A$1:$A$319, MATCH($B302, publications!$B$1:$B$319, 0))</f>
        <v>Melanie</v>
      </c>
      <c r="AC302" s="6" t="s">
        <v>34</v>
      </c>
    </row>
    <row r="303" spans="1:29" ht="13">
      <c r="A303" s="5" t="s">
        <v>3314</v>
      </c>
      <c r="B303" s="91" t="str">
        <f>VLOOKUP($A303,datasets!$A:$B,2,0)</f>
        <v>Maurer et al. 2019, Science Advances (8IDZABSN)</v>
      </c>
      <c r="C303" s="86" t="s">
        <v>34</v>
      </c>
      <c r="D303" s="86" t="s">
        <v>34</v>
      </c>
      <c r="E303" s="131" t="s">
        <v>34</v>
      </c>
      <c r="F303" s="86" t="s">
        <v>34</v>
      </c>
      <c r="G303" s="113" t="s">
        <v>34</v>
      </c>
      <c r="H303" s="125" t="s">
        <v>34</v>
      </c>
      <c r="I303" s="86" t="s">
        <v>34</v>
      </c>
      <c r="J303" s="130" t="s">
        <v>34</v>
      </c>
      <c r="K303" s="86" t="s">
        <v>34</v>
      </c>
      <c r="L303" s="113" t="s">
        <v>34</v>
      </c>
      <c r="M303" s="116" t="s">
        <v>34</v>
      </c>
      <c r="N303" s="86" t="s">
        <v>34</v>
      </c>
      <c r="O303" s="86" t="s">
        <v>34</v>
      </c>
      <c r="P303" s="86" t="s">
        <v>34</v>
      </c>
      <c r="Q303" s="118" t="s">
        <v>34</v>
      </c>
      <c r="R303" s="86" t="s">
        <v>34</v>
      </c>
      <c r="S303" s="117" t="s">
        <v>34</v>
      </c>
      <c r="T303" s="126" t="s">
        <v>34</v>
      </c>
      <c r="U303" s="126" t="s">
        <v>34</v>
      </c>
      <c r="V303" s="127" t="s">
        <v>34</v>
      </c>
      <c r="W303" s="86" t="s">
        <v>34</v>
      </c>
      <c r="X303" s="56" t="s">
        <v>34</v>
      </c>
      <c r="Y303" s="128" t="s">
        <v>34</v>
      </c>
      <c r="Z303" s="86" t="s">
        <v>34</v>
      </c>
      <c r="AA303" s="86" t="s">
        <v>34</v>
      </c>
      <c r="AB303" s="58" t="str">
        <f t="array" ref="AB303">INDEX(publications!$A$1:$A$319, MATCH($B303, publications!$B$1:$B$319, 0))</f>
        <v>Melanie</v>
      </c>
      <c r="AC303" s="6" t="s">
        <v>34</v>
      </c>
    </row>
    <row r="304" spans="1:29" ht="14.35">
      <c r="A304" s="6" t="s">
        <v>2997</v>
      </c>
      <c r="B304" s="91" t="str">
        <f>VLOOKUP($A304,datasets!$A:$B,2,0)</f>
        <v>Micheletti et al. 2015, The Photogrammetric Record (D54J7ZC4)</v>
      </c>
      <c r="C304" s="86" t="s">
        <v>34</v>
      </c>
      <c r="D304" s="86" t="s">
        <v>34</v>
      </c>
      <c r="E304" s="131" t="s">
        <v>34</v>
      </c>
      <c r="F304" s="86" t="s">
        <v>34</v>
      </c>
      <c r="G304" s="113" t="s">
        <v>34</v>
      </c>
      <c r="H304" s="125" t="s">
        <v>34</v>
      </c>
      <c r="I304" s="113" t="s">
        <v>3700</v>
      </c>
      <c r="J304" s="151">
        <v>169</v>
      </c>
      <c r="K304" s="152">
        <v>0.39</v>
      </c>
      <c r="L304" s="152">
        <v>0.39</v>
      </c>
      <c r="M304" s="116">
        <v>0.39</v>
      </c>
      <c r="N304" s="86" t="s">
        <v>3701</v>
      </c>
      <c r="O304" s="152">
        <v>0.53</v>
      </c>
      <c r="P304" s="152">
        <v>0.53</v>
      </c>
      <c r="Q304" s="153">
        <v>0.53</v>
      </c>
      <c r="R304" s="46" t="s">
        <v>3396</v>
      </c>
      <c r="S304" s="118" t="s">
        <v>3396</v>
      </c>
      <c r="T304" s="119">
        <v>0.05</v>
      </c>
      <c r="U304" s="119">
        <v>0.05</v>
      </c>
      <c r="V304" s="127">
        <v>0.05</v>
      </c>
      <c r="W304" s="86" t="s">
        <v>34</v>
      </c>
      <c r="X304" s="56" t="s">
        <v>34</v>
      </c>
      <c r="Y304" s="121" t="s">
        <v>34</v>
      </c>
      <c r="Z304" s="46" t="s">
        <v>3465</v>
      </c>
      <c r="AA304" s="56" t="s">
        <v>3702</v>
      </c>
      <c r="AB304" s="58" t="str">
        <f t="array" ref="AB304">INDEX(publications!$A$1:$A$319, MATCH($B304, publications!$B$1:$B$319, 0))</f>
        <v>Anette</v>
      </c>
      <c r="AC304" s="6" t="s">
        <v>3703</v>
      </c>
    </row>
    <row r="305" spans="1:29" ht="14.35">
      <c r="A305" s="5" t="s">
        <v>2992</v>
      </c>
      <c r="B305" s="91" t="str">
        <f>VLOOKUP($A305,datasets!$A:$B,2,0)</f>
        <v>Micheletti et al. 2015, The Photogrammetric Record (D54J7ZC4)</v>
      </c>
      <c r="C305" s="86" t="s">
        <v>34</v>
      </c>
      <c r="D305" s="86" t="s">
        <v>34</v>
      </c>
      <c r="E305" s="131" t="s">
        <v>34</v>
      </c>
      <c r="F305" s="86" t="s">
        <v>34</v>
      </c>
      <c r="G305" s="113" t="s">
        <v>34</v>
      </c>
      <c r="H305" s="125" t="s">
        <v>34</v>
      </c>
      <c r="I305" s="113" t="s">
        <v>3700</v>
      </c>
      <c r="J305" s="151">
        <v>169</v>
      </c>
      <c r="K305" s="152">
        <v>0.4</v>
      </c>
      <c r="L305" s="152">
        <v>0.4</v>
      </c>
      <c r="M305" s="116">
        <v>0.4</v>
      </c>
      <c r="N305" s="86" t="s">
        <v>3701</v>
      </c>
      <c r="O305" s="152">
        <v>0.65</v>
      </c>
      <c r="P305" s="152">
        <v>0.65</v>
      </c>
      <c r="Q305" s="153">
        <v>0.65</v>
      </c>
      <c r="R305" s="46" t="s">
        <v>3396</v>
      </c>
      <c r="S305" s="118" t="s">
        <v>3396</v>
      </c>
      <c r="T305" s="119">
        <v>0.05</v>
      </c>
      <c r="U305" s="119">
        <v>0.05</v>
      </c>
      <c r="V305" s="127">
        <v>0.05</v>
      </c>
      <c r="W305" s="86" t="s">
        <v>34</v>
      </c>
      <c r="X305" s="56" t="s">
        <v>34</v>
      </c>
      <c r="Y305" s="121" t="s">
        <v>34</v>
      </c>
      <c r="Z305" s="46" t="s">
        <v>3465</v>
      </c>
      <c r="AA305" s="56" t="s">
        <v>3702</v>
      </c>
      <c r="AB305" s="58" t="str">
        <f t="array" ref="AB305">INDEX(publications!$A$1:$A$319, MATCH($B305, publications!$B$1:$B$319, 0))</f>
        <v>Anette</v>
      </c>
      <c r="AC305" s="6" t="s">
        <v>3703</v>
      </c>
    </row>
    <row r="306" spans="1:29" ht="14.35">
      <c r="A306" s="6" t="s">
        <v>2991</v>
      </c>
      <c r="B306" s="91" t="str">
        <f>VLOOKUP($A306,datasets!$A:$B,2,0)</f>
        <v>Micheletti et al. 2015, The Photogrammetric Record (D54J7ZC4)</v>
      </c>
      <c r="C306" s="86" t="s">
        <v>34</v>
      </c>
      <c r="D306" s="86" t="s">
        <v>34</v>
      </c>
      <c r="E306" s="131" t="s">
        <v>34</v>
      </c>
      <c r="F306" s="86" t="s">
        <v>34</v>
      </c>
      <c r="G306" s="113" t="s">
        <v>34</v>
      </c>
      <c r="H306" s="125" t="s">
        <v>34</v>
      </c>
      <c r="I306" s="113" t="s">
        <v>3700</v>
      </c>
      <c r="J306" s="151">
        <v>169</v>
      </c>
      <c r="K306" s="152">
        <v>0.42</v>
      </c>
      <c r="L306" s="152">
        <v>0.42</v>
      </c>
      <c r="M306" s="116">
        <v>0.42</v>
      </c>
      <c r="N306" s="86" t="s">
        <v>3701</v>
      </c>
      <c r="O306" s="152">
        <v>0.45</v>
      </c>
      <c r="P306" s="152">
        <v>0.45</v>
      </c>
      <c r="Q306" s="153">
        <v>0.45</v>
      </c>
      <c r="R306" s="46" t="s">
        <v>3396</v>
      </c>
      <c r="S306" s="118" t="s">
        <v>3396</v>
      </c>
      <c r="T306" s="119">
        <v>0.05</v>
      </c>
      <c r="U306" s="119">
        <v>0.05</v>
      </c>
      <c r="V306" s="127">
        <v>0.05</v>
      </c>
      <c r="W306" s="86" t="s">
        <v>34</v>
      </c>
      <c r="X306" s="56" t="s">
        <v>34</v>
      </c>
      <c r="Y306" s="121" t="s">
        <v>34</v>
      </c>
      <c r="Z306" s="46" t="s">
        <v>3465</v>
      </c>
      <c r="AA306" s="56" t="s">
        <v>3702</v>
      </c>
      <c r="AB306" s="58" t="str">
        <f t="array" ref="AB306">INDEX(publications!$A$1:$A$319, MATCH($B306, publications!$B$1:$B$319, 0))</f>
        <v>Anette</v>
      </c>
      <c r="AC306" s="6" t="s">
        <v>3703</v>
      </c>
    </row>
    <row r="307" spans="1:29" ht="14.35">
      <c r="A307" s="6" t="s">
        <v>2993</v>
      </c>
      <c r="B307" s="91" t="str">
        <f>VLOOKUP($A307,datasets!$A:$B,2,0)</f>
        <v>Micheletti et al. 2015, The Photogrammetric Record (D54J7ZC4)</v>
      </c>
      <c r="C307" s="86" t="s">
        <v>34</v>
      </c>
      <c r="D307" s="86" t="s">
        <v>34</v>
      </c>
      <c r="E307" s="131" t="s">
        <v>34</v>
      </c>
      <c r="F307" s="86" t="s">
        <v>34</v>
      </c>
      <c r="G307" s="113" t="s">
        <v>34</v>
      </c>
      <c r="H307" s="125" t="s">
        <v>34</v>
      </c>
      <c r="I307" s="113" t="s">
        <v>3700</v>
      </c>
      <c r="J307" s="151">
        <v>169</v>
      </c>
      <c r="K307" s="152">
        <v>0.42</v>
      </c>
      <c r="L307" s="152">
        <v>0.42</v>
      </c>
      <c r="M307" s="116">
        <v>0.42</v>
      </c>
      <c r="N307" s="86" t="s">
        <v>3701</v>
      </c>
      <c r="O307" s="152">
        <v>0.64</v>
      </c>
      <c r="P307" s="152">
        <v>0.64</v>
      </c>
      <c r="Q307" s="153">
        <v>0.64</v>
      </c>
      <c r="R307" s="46" t="s">
        <v>3396</v>
      </c>
      <c r="S307" s="118" t="s">
        <v>3396</v>
      </c>
      <c r="T307" s="119">
        <v>0.05</v>
      </c>
      <c r="U307" s="119">
        <v>0.05</v>
      </c>
      <c r="V307" s="127">
        <v>0.05</v>
      </c>
      <c r="W307" s="86" t="s">
        <v>34</v>
      </c>
      <c r="X307" s="56" t="s">
        <v>34</v>
      </c>
      <c r="Y307" s="121" t="s">
        <v>34</v>
      </c>
      <c r="Z307" s="46" t="s">
        <v>3465</v>
      </c>
      <c r="AA307" s="56" t="s">
        <v>3702</v>
      </c>
      <c r="AB307" s="58" t="str">
        <f t="array" ref="AB307">INDEX(publications!$A$1:$A$319, MATCH($B307, publications!$B$1:$B$319, 0))</f>
        <v>Anette</v>
      </c>
      <c r="AC307" s="6" t="s">
        <v>3703</v>
      </c>
    </row>
    <row r="308" spans="1:29" ht="14.35">
      <c r="A308" s="5" t="s">
        <v>2996</v>
      </c>
      <c r="B308" s="91" t="str">
        <f>VLOOKUP($A308,datasets!$A:$B,2,0)</f>
        <v>Micheletti et al. 2015, The Photogrammetric Record (D54J7ZC4)</v>
      </c>
      <c r="C308" s="86" t="s">
        <v>34</v>
      </c>
      <c r="D308" s="86" t="s">
        <v>34</v>
      </c>
      <c r="E308" s="131" t="s">
        <v>34</v>
      </c>
      <c r="F308" s="86" t="s">
        <v>34</v>
      </c>
      <c r="G308" s="113" t="s">
        <v>34</v>
      </c>
      <c r="H308" s="125" t="s">
        <v>34</v>
      </c>
      <c r="I308" s="113" t="s">
        <v>3700</v>
      </c>
      <c r="J308" s="151">
        <v>169</v>
      </c>
      <c r="K308" s="152">
        <v>0.48</v>
      </c>
      <c r="L308" s="152">
        <v>0.48</v>
      </c>
      <c r="M308" s="116">
        <v>0.48</v>
      </c>
      <c r="N308" s="86" t="s">
        <v>3701</v>
      </c>
      <c r="O308" s="152">
        <v>0.63</v>
      </c>
      <c r="P308" s="152">
        <v>0.63</v>
      </c>
      <c r="Q308" s="153">
        <v>0.63</v>
      </c>
      <c r="R308" s="46" t="s">
        <v>3396</v>
      </c>
      <c r="S308" s="118" t="s">
        <v>3396</v>
      </c>
      <c r="T308" s="119">
        <v>0.05</v>
      </c>
      <c r="U308" s="119">
        <v>0.05</v>
      </c>
      <c r="V308" s="127">
        <v>0.05</v>
      </c>
      <c r="W308" s="86" t="s">
        <v>34</v>
      </c>
      <c r="X308" s="56" t="s">
        <v>34</v>
      </c>
      <c r="Y308" s="121" t="s">
        <v>34</v>
      </c>
      <c r="Z308" s="46" t="s">
        <v>3465</v>
      </c>
      <c r="AA308" s="56" t="s">
        <v>3702</v>
      </c>
      <c r="AB308" s="58" t="str">
        <f t="array" ref="AB308">INDEX(publications!$A$1:$A$319, MATCH($B308, publications!$B$1:$B$319, 0))</f>
        <v>Anette</v>
      </c>
      <c r="AC308" s="6" t="s">
        <v>3703</v>
      </c>
    </row>
    <row r="309" spans="1:29" ht="14.35">
      <c r="A309" s="6" t="s">
        <v>2995</v>
      </c>
      <c r="B309" s="91" t="str">
        <f>VLOOKUP($A309,datasets!$A:$B,2,0)</f>
        <v>Micheletti et al. 2015, The Photogrammetric Record (D54J7ZC4)</v>
      </c>
      <c r="C309" s="86" t="s">
        <v>34</v>
      </c>
      <c r="D309" s="86" t="s">
        <v>34</v>
      </c>
      <c r="E309" s="131" t="s">
        <v>34</v>
      </c>
      <c r="F309" s="86" t="s">
        <v>34</v>
      </c>
      <c r="G309" s="113" t="s">
        <v>34</v>
      </c>
      <c r="H309" s="125" t="s">
        <v>34</v>
      </c>
      <c r="I309" s="113" t="s">
        <v>3700</v>
      </c>
      <c r="J309" s="151">
        <v>169</v>
      </c>
      <c r="K309" s="152">
        <v>0.51</v>
      </c>
      <c r="L309" s="152">
        <v>0.51</v>
      </c>
      <c r="M309" s="116">
        <v>0.51</v>
      </c>
      <c r="N309" s="86" t="s">
        <v>3701</v>
      </c>
      <c r="O309" s="152">
        <v>0.64</v>
      </c>
      <c r="P309" s="152">
        <v>0.64</v>
      </c>
      <c r="Q309" s="153">
        <v>0.64</v>
      </c>
      <c r="R309" s="46" t="s">
        <v>3396</v>
      </c>
      <c r="S309" s="118" t="s">
        <v>3396</v>
      </c>
      <c r="T309" s="119">
        <v>0.05</v>
      </c>
      <c r="U309" s="119">
        <v>0.05</v>
      </c>
      <c r="V309" s="127">
        <v>0.05</v>
      </c>
      <c r="W309" s="86" t="s">
        <v>34</v>
      </c>
      <c r="X309" s="56" t="s">
        <v>34</v>
      </c>
      <c r="Y309" s="121" t="s">
        <v>34</v>
      </c>
      <c r="Z309" s="46" t="s">
        <v>3465</v>
      </c>
      <c r="AA309" s="56" t="s">
        <v>3702</v>
      </c>
      <c r="AB309" s="58" t="str">
        <f t="array" ref="AB309">INDEX(publications!$A$1:$A$319, MATCH($B309, publications!$B$1:$B$319, 0))</f>
        <v>Anette</v>
      </c>
      <c r="AC309" s="6" t="s">
        <v>3703</v>
      </c>
    </row>
    <row r="310" spans="1:29" ht="14.35">
      <c r="A310" s="5" t="s">
        <v>2990</v>
      </c>
      <c r="B310" s="91" t="str">
        <f>VLOOKUP($A310,datasets!$A:$B,2,0)</f>
        <v>Micheletti et al. 2015, The Photogrammetric Record (D54J7ZC4)</v>
      </c>
      <c r="C310" s="86" t="s">
        <v>34</v>
      </c>
      <c r="D310" s="86" t="s">
        <v>34</v>
      </c>
      <c r="E310" s="131" t="s">
        <v>34</v>
      </c>
      <c r="F310" s="86" t="s">
        <v>34</v>
      </c>
      <c r="G310" s="113" t="s">
        <v>34</v>
      </c>
      <c r="H310" s="125" t="s">
        <v>34</v>
      </c>
      <c r="I310" s="113" t="s">
        <v>3700</v>
      </c>
      <c r="J310" s="151">
        <v>169</v>
      </c>
      <c r="K310" s="152">
        <v>0.65</v>
      </c>
      <c r="L310" s="152">
        <v>0.65</v>
      </c>
      <c r="M310" s="116">
        <v>0.65</v>
      </c>
      <c r="N310" s="86" t="s">
        <v>3701</v>
      </c>
      <c r="O310" s="152">
        <v>0.54</v>
      </c>
      <c r="P310" s="152">
        <v>0.54</v>
      </c>
      <c r="Q310" s="153">
        <v>0.54</v>
      </c>
      <c r="R310" s="46" t="s">
        <v>3396</v>
      </c>
      <c r="S310" s="118" t="s">
        <v>3396</v>
      </c>
      <c r="T310" s="119">
        <v>0.05</v>
      </c>
      <c r="U310" s="119">
        <v>0.05</v>
      </c>
      <c r="V310" s="127">
        <v>0.05</v>
      </c>
      <c r="W310" s="86" t="s">
        <v>34</v>
      </c>
      <c r="X310" s="56" t="s">
        <v>34</v>
      </c>
      <c r="Y310" s="121" t="s">
        <v>34</v>
      </c>
      <c r="Z310" s="46" t="s">
        <v>3465</v>
      </c>
      <c r="AA310" s="56" t="s">
        <v>3702</v>
      </c>
      <c r="AB310" s="58" t="str">
        <f t="array" ref="AB310">INDEX(publications!$A$1:$A$319, MATCH($B310, publications!$B$1:$B$319, 0))</f>
        <v>Anette</v>
      </c>
      <c r="AC310" s="6" t="s">
        <v>3703</v>
      </c>
    </row>
    <row r="311" spans="1:29" ht="14.35">
      <c r="A311" s="5" t="s">
        <v>2994</v>
      </c>
      <c r="B311" s="91" t="str">
        <f>VLOOKUP($A311,datasets!$A:$B,2,0)</f>
        <v>Micheletti et al. 2015, The Photogrammetric Record (D54J7ZC4)</v>
      </c>
      <c r="C311" s="86" t="s">
        <v>34</v>
      </c>
      <c r="D311" s="86" t="s">
        <v>34</v>
      </c>
      <c r="E311" s="131" t="s">
        <v>34</v>
      </c>
      <c r="F311" s="86" t="s">
        <v>34</v>
      </c>
      <c r="G311" s="113" t="s">
        <v>34</v>
      </c>
      <c r="H311" s="125" t="s">
        <v>34</v>
      </c>
      <c r="I311" s="113" t="s">
        <v>3700</v>
      </c>
      <c r="J311" s="151">
        <v>169</v>
      </c>
      <c r="K311" s="152">
        <v>0.66</v>
      </c>
      <c r="L311" s="152">
        <v>0.66</v>
      </c>
      <c r="M311" s="116">
        <v>0.66</v>
      </c>
      <c r="N311" s="86" t="s">
        <v>3701</v>
      </c>
      <c r="O311" s="152">
        <v>0.65</v>
      </c>
      <c r="P311" s="152">
        <v>0.65</v>
      </c>
      <c r="Q311" s="153">
        <v>0.65</v>
      </c>
      <c r="R311" s="46" t="s">
        <v>3396</v>
      </c>
      <c r="S311" s="118" t="s">
        <v>3396</v>
      </c>
      <c r="T311" s="119">
        <v>0.05</v>
      </c>
      <c r="U311" s="119">
        <v>0.05</v>
      </c>
      <c r="V311" s="127">
        <v>0.05</v>
      </c>
      <c r="W311" s="86" t="s">
        <v>34</v>
      </c>
      <c r="X311" s="56" t="s">
        <v>34</v>
      </c>
      <c r="Y311" s="121" t="s">
        <v>34</v>
      </c>
      <c r="Z311" s="46" t="s">
        <v>3465</v>
      </c>
      <c r="AA311" s="56" t="s">
        <v>3702</v>
      </c>
      <c r="AB311" s="58" t="str">
        <f t="array" ref="AB311">INDEX(publications!$A$1:$A$319, MATCH($B311, publications!$B$1:$B$319, 0))</f>
        <v>Anette</v>
      </c>
      <c r="AC311" s="6" t="s">
        <v>3703</v>
      </c>
    </row>
    <row r="312" spans="1:29" ht="13">
      <c r="A312" s="5" t="s">
        <v>2932</v>
      </c>
      <c r="B312" s="91" t="str">
        <f>VLOOKUP($A312,datasets!$A:$B,2,0)</f>
        <v>Mölg and Bolch 2017, Remote Sensing (IFALXNZB)</v>
      </c>
      <c r="C312" s="86" t="s">
        <v>34</v>
      </c>
      <c r="D312" s="86" t="s">
        <v>34</v>
      </c>
      <c r="E312" s="131" t="s">
        <v>34</v>
      </c>
      <c r="F312" s="86" t="s">
        <v>34</v>
      </c>
      <c r="G312" s="113" t="s">
        <v>34</v>
      </c>
      <c r="H312" s="125" t="s">
        <v>34</v>
      </c>
      <c r="I312" s="113" t="s">
        <v>3704</v>
      </c>
      <c r="J312" s="130">
        <v>24</v>
      </c>
      <c r="K312" s="86" t="s">
        <v>34</v>
      </c>
      <c r="L312" s="113" t="s">
        <v>34</v>
      </c>
      <c r="M312" s="116" t="s">
        <v>34</v>
      </c>
      <c r="N312" s="86" t="s">
        <v>34</v>
      </c>
      <c r="O312" s="86" t="s">
        <v>34</v>
      </c>
      <c r="P312" s="86" t="s">
        <v>34</v>
      </c>
      <c r="Q312" s="117" t="s">
        <v>34</v>
      </c>
      <c r="R312" s="46" t="s">
        <v>3705</v>
      </c>
      <c r="S312" s="118" t="s">
        <v>3644</v>
      </c>
      <c r="T312" s="119" t="s">
        <v>34</v>
      </c>
      <c r="U312" s="89">
        <v>44564</v>
      </c>
      <c r="V312" s="137">
        <v>2</v>
      </c>
      <c r="W312" s="56" t="s">
        <v>3706</v>
      </c>
      <c r="X312" s="56" t="s">
        <v>3706</v>
      </c>
      <c r="Y312" s="121">
        <v>2.65</v>
      </c>
      <c r="Z312" s="46" t="s">
        <v>3465</v>
      </c>
      <c r="AA312" s="56" t="s">
        <v>3707</v>
      </c>
      <c r="AB312" s="58" t="str">
        <f t="array" ref="AB312">INDEX(publications!$A$1:$A$319, MATCH($B312, publications!$B$1:$B$319, 0))</f>
        <v>Anette</v>
      </c>
      <c r="AC312" s="6" t="s">
        <v>34</v>
      </c>
    </row>
    <row r="313" spans="1:29" ht="13">
      <c r="A313" s="6" t="s">
        <v>2936</v>
      </c>
      <c r="B313" s="91" t="str">
        <f>VLOOKUP($A313,datasets!$A:$B,2,0)</f>
        <v>Mölg and Bolch 2017, Remote Sensing (IFALXNZB)</v>
      </c>
      <c r="C313" s="86" t="s">
        <v>34</v>
      </c>
      <c r="D313" s="86" t="s">
        <v>34</v>
      </c>
      <c r="E313" s="131" t="s">
        <v>34</v>
      </c>
      <c r="F313" s="86" t="s">
        <v>34</v>
      </c>
      <c r="G313" s="113" t="s">
        <v>34</v>
      </c>
      <c r="H313" s="125" t="s">
        <v>34</v>
      </c>
      <c r="I313" s="113" t="s">
        <v>3704</v>
      </c>
      <c r="J313" s="130">
        <v>24</v>
      </c>
      <c r="K313" s="86" t="s">
        <v>34</v>
      </c>
      <c r="L313" s="113" t="s">
        <v>34</v>
      </c>
      <c r="M313" s="116" t="s">
        <v>34</v>
      </c>
      <c r="N313" s="86" t="s">
        <v>34</v>
      </c>
      <c r="O313" s="86" t="s">
        <v>34</v>
      </c>
      <c r="P313" s="86" t="s">
        <v>34</v>
      </c>
      <c r="Q313" s="117" t="s">
        <v>34</v>
      </c>
      <c r="R313" s="46" t="s">
        <v>3705</v>
      </c>
      <c r="S313" s="118" t="s">
        <v>3644</v>
      </c>
      <c r="T313" s="119" t="s">
        <v>34</v>
      </c>
      <c r="U313" s="89">
        <v>44564</v>
      </c>
      <c r="V313" s="135">
        <v>2</v>
      </c>
      <c r="W313" s="86" t="s">
        <v>3706</v>
      </c>
      <c r="X313" s="86" t="s">
        <v>3706</v>
      </c>
      <c r="Y313" s="121">
        <v>2.65</v>
      </c>
      <c r="Z313" s="46" t="s">
        <v>3465</v>
      </c>
      <c r="AA313" s="56" t="s">
        <v>3707</v>
      </c>
      <c r="AB313" s="58" t="str">
        <f t="array" ref="AB313">INDEX(publications!$A$1:$A$319, MATCH($B313, publications!$B$1:$B$319, 0))</f>
        <v>Anette</v>
      </c>
      <c r="AC313" s="6" t="s">
        <v>34</v>
      </c>
    </row>
    <row r="314" spans="1:29" ht="13">
      <c r="A314" s="5" t="s">
        <v>2937</v>
      </c>
      <c r="B314" s="91" t="str">
        <f>VLOOKUP($A314,datasets!$A:$B,2,0)</f>
        <v>Mölg and Bolch 2017, Remote Sensing (IFALXNZB)</v>
      </c>
      <c r="C314" s="86" t="s">
        <v>34</v>
      </c>
      <c r="D314" s="86" t="s">
        <v>34</v>
      </c>
      <c r="E314" s="131" t="s">
        <v>34</v>
      </c>
      <c r="F314" s="86" t="s">
        <v>34</v>
      </c>
      <c r="G314" s="113" t="s">
        <v>34</v>
      </c>
      <c r="H314" s="125" t="s">
        <v>34</v>
      </c>
      <c r="I314" s="113" t="s">
        <v>3704</v>
      </c>
      <c r="J314" s="130">
        <v>24</v>
      </c>
      <c r="K314" s="86" t="s">
        <v>34</v>
      </c>
      <c r="L314" s="113" t="s">
        <v>34</v>
      </c>
      <c r="M314" s="116" t="s">
        <v>34</v>
      </c>
      <c r="N314" s="86" t="s">
        <v>34</v>
      </c>
      <c r="O314" s="86" t="s">
        <v>34</v>
      </c>
      <c r="P314" s="86" t="s">
        <v>34</v>
      </c>
      <c r="Q314" s="117" t="s">
        <v>34</v>
      </c>
      <c r="R314" s="46" t="s">
        <v>3705</v>
      </c>
      <c r="S314" s="118" t="s">
        <v>3644</v>
      </c>
      <c r="T314" s="119" t="s">
        <v>34</v>
      </c>
      <c r="U314" s="89">
        <v>44564</v>
      </c>
      <c r="V314" s="135">
        <v>2</v>
      </c>
      <c r="W314" s="86" t="s">
        <v>3706</v>
      </c>
      <c r="X314" s="86" t="s">
        <v>3706</v>
      </c>
      <c r="Y314" s="121">
        <v>2.65</v>
      </c>
      <c r="Z314" s="46" t="s">
        <v>3465</v>
      </c>
      <c r="AA314" s="56" t="s">
        <v>3707</v>
      </c>
      <c r="AB314" s="58" t="str">
        <f t="array" ref="AB314">INDEX(publications!$A$1:$A$319, MATCH($B314, publications!$B$1:$B$319, 0))</f>
        <v>Anette</v>
      </c>
      <c r="AC314" s="6" t="s">
        <v>34</v>
      </c>
    </row>
    <row r="315" spans="1:29" ht="13">
      <c r="A315" s="6" t="s">
        <v>2938</v>
      </c>
      <c r="B315" s="91" t="str">
        <f>VLOOKUP($A315,datasets!$A:$B,2,0)</f>
        <v>Mölg and Bolch 2017, Remote Sensing (IFALXNZB)</v>
      </c>
      <c r="C315" s="86" t="s">
        <v>34</v>
      </c>
      <c r="D315" s="86" t="s">
        <v>34</v>
      </c>
      <c r="E315" s="131" t="s">
        <v>34</v>
      </c>
      <c r="F315" s="86" t="s">
        <v>34</v>
      </c>
      <c r="G315" s="113" t="s">
        <v>34</v>
      </c>
      <c r="H315" s="125" t="s">
        <v>34</v>
      </c>
      <c r="I315" s="113" t="s">
        <v>3704</v>
      </c>
      <c r="J315" s="130">
        <v>24</v>
      </c>
      <c r="K315" s="86" t="s">
        <v>34</v>
      </c>
      <c r="L315" s="113" t="s">
        <v>34</v>
      </c>
      <c r="M315" s="116" t="s">
        <v>34</v>
      </c>
      <c r="N315" s="86" t="s">
        <v>34</v>
      </c>
      <c r="O315" s="86" t="s">
        <v>34</v>
      </c>
      <c r="P315" s="86" t="s">
        <v>34</v>
      </c>
      <c r="Q315" s="117" t="s">
        <v>34</v>
      </c>
      <c r="R315" s="46" t="s">
        <v>3705</v>
      </c>
      <c r="S315" s="118" t="s">
        <v>3644</v>
      </c>
      <c r="T315" s="119" t="s">
        <v>34</v>
      </c>
      <c r="U315" s="89">
        <v>44564</v>
      </c>
      <c r="V315" s="135">
        <v>2</v>
      </c>
      <c r="W315" s="86" t="s">
        <v>3706</v>
      </c>
      <c r="X315" s="86" t="s">
        <v>3706</v>
      </c>
      <c r="Y315" s="121">
        <v>2.65</v>
      </c>
      <c r="Z315" s="46" t="s">
        <v>3465</v>
      </c>
      <c r="AA315" s="56" t="s">
        <v>3707</v>
      </c>
      <c r="AB315" s="58" t="str">
        <f t="array" ref="AB315">INDEX(publications!$A$1:$A$319, MATCH($B315, publications!$B$1:$B$319, 0))</f>
        <v>Anette</v>
      </c>
      <c r="AC315" s="6" t="s">
        <v>34</v>
      </c>
    </row>
    <row r="316" spans="1:29" ht="13">
      <c r="A316" s="5" t="s">
        <v>2939</v>
      </c>
      <c r="B316" s="91" t="str">
        <f>VLOOKUP($A316,datasets!$A:$B,2,0)</f>
        <v>Mölg and Bolch 2017, Remote Sensing (IFALXNZB)</v>
      </c>
      <c r="C316" s="86" t="s">
        <v>34</v>
      </c>
      <c r="D316" s="86" t="s">
        <v>34</v>
      </c>
      <c r="E316" s="131" t="s">
        <v>34</v>
      </c>
      <c r="F316" s="86" t="s">
        <v>34</v>
      </c>
      <c r="G316" s="113" t="s">
        <v>34</v>
      </c>
      <c r="H316" s="125" t="s">
        <v>34</v>
      </c>
      <c r="I316" s="113" t="s">
        <v>3704</v>
      </c>
      <c r="J316" s="130">
        <v>24</v>
      </c>
      <c r="K316" s="86" t="s">
        <v>34</v>
      </c>
      <c r="L316" s="113" t="s">
        <v>34</v>
      </c>
      <c r="M316" s="116" t="s">
        <v>34</v>
      </c>
      <c r="N316" s="86" t="s">
        <v>34</v>
      </c>
      <c r="O316" s="86" t="s">
        <v>34</v>
      </c>
      <c r="P316" s="86" t="s">
        <v>34</v>
      </c>
      <c r="Q316" s="117" t="s">
        <v>34</v>
      </c>
      <c r="R316" s="46" t="s">
        <v>3705</v>
      </c>
      <c r="S316" s="118" t="s">
        <v>3644</v>
      </c>
      <c r="T316" s="119" t="s">
        <v>34</v>
      </c>
      <c r="U316" s="89">
        <v>44564</v>
      </c>
      <c r="V316" s="135">
        <v>2</v>
      </c>
      <c r="W316" s="86" t="s">
        <v>3706</v>
      </c>
      <c r="X316" s="86" t="s">
        <v>3706</v>
      </c>
      <c r="Y316" s="121">
        <v>2.65</v>
      </c>
      <c r="Z316" s="46" t="s">
        <v>3465</v>
      </c>
      <c r="AA316" s="56" t="s">
        <v>3707</v>
      </c>
      <c r="AB316" s="58" t="str">
        <f t="array" ref="AB316">INDEX(publications!$A$1:$A$319, MATCH($B316, publications!$B$1:$B$319, 0))</f>
        <v>Anette</v>
      </c>
      <c r="AC316" s="6" t="s">
        <v>34</v>
      </c>
    </row>
    <row r="317" spans="1:29" ht="13">
      <c r="A317" s="6" t="s">
        <v>2940</v>
      </c>
      <c r="B317" s="91" t="str">
        <f>VLOOKUP($A317,datasets!$A:$B,2,0)</f>
        <v>Mölg and Bolch 2017, Remote Sensing (IFALXNZB)</v>
      </c>
      <c r="C317" s="86" t="s">
        <v>34</v>
      </c>
      <c r="D317" s="86" t="s">
        <v>34</v>
      </c>
      <c r="E317" s="131" t="s">
        <v>34</v>
      </c>
      <c r="F317" s="86" t="s">
        <v>34</v>
      </c>
      <c r="G317" s="113" t="s">
        <v>34</v>
      </c>
      <c r="H317" s="125" t="s">
        <v>34</v>
      </c>
      <c r="I317" s="113" t="s">
        <v>3704</v>
      </c>
      <c r="J317" s="130">
        <v>24</v>
      </c>
      <c r="K317" s="86" t="s">
        <v>34</v>
      </c>
      <c r="L317" s="113" t="s">
        <v>34</v>
      </c>
      <c r="M317" s="116" t="s">
        <v>34</v>
      </c>
      <c r="N317" s="86" t="s">
        <v>34</v>
      </c>
      <c r="O317" s="86" t="s">
        <v>34</v>
      </c>
      <c r="P317" s="86" t="s">
        <v>34</v>
      </c>
      <c r="Q317" s="117" t="s">
        <v>34</v>
      </c>
      <c r="R317" s="46" t="s">
        <v>3705</v>
      </c>
      <c r="S317" s="118" t="s">
        <v>3644</v>
      </c>
      <c r="T317" s="119" t="s">
        <v>34</v>
      </c>
      <c r="U317" s="89">
        <v>44564</v>
      </c>
      <c r="V317" s="135">
        <v>2</v>
      </c>
      <c r="W317" s="86" t="s">
        <v>3706</v>
      </c>
      <c r="X317" s="86" t="s">
        <v>3706</v>
      </c>
      <c r="Y317" s="121">
        <v>2.65</v>
      </c>
      <c r="Z317" s="46" t="s">
        <v>3465</v>
      </c>
      <c r="AA317" s="56" t="s">
        <v>3707</v>
      </c>
      <c r="AB317" s="58" t="str">
        <f t="array" ref="AB317">INDEX(publications!$A$1:$A$319, MATCH($B317, publications!$B$1:$B$319, 0))</f>
        <v>Anette</v>
      </c>
      <c r="AC317" s="6" t="s">
        <v>34</v>
      </c>
    </row>
    <row r="318" spans="1:29" ht="13">
      <c r="A318" s="5" t="s">
        <v>2941</v>
      </c>
      <c r="B318" s="91" t="str">
        <f>VLOOKUP($A318,datasets!$A:$B,2,0)</f>
        <v>Mölg and Bolch 2017, Remote Sensing (IFALXNZB)</v>
      </c>
      <c r="C318" s="86" t="s">
        <v>34</v>
      </c>
      <c r="D318" s="86" t="s">
        <v>34</v>
      </c>
      <c r="E318" s="131" t="s">
        <v>34</v>
      </c>
      <c r="F318" s="86" t="s">
        <v>34</v>
      </c>
      <c r="G318" s="113" t="s">
        <v>34</v>
      </c>
      <c r="H318" s="125" t="s">
        <v>34</v>
      </c>
      <c r="I318" s="113" t="s">
        <v>3704</v>
      </c>
      <c r="J318" s="130">
        <v>24</v>
      </c>
      <c r="K318" s="86" t="s">
        <v>34</v>
      </c>
      <c r="L318" s="113" t="s">
        <v>34</v>
      </c>
      <c r="M318" s="116" t="s">
        <v>34</v>
      </c>
      <c r="N318" s="86" t="s">
        <v>34</v>
      </c>
      <c r="O318" s="86" t="s">
        <v>34</v>
      </c>
      <c r="P318" s="86" t="s">
        <v>34</v>
      </c>
      <c r="Q318" s="117" t="s">
        <v>34</v>
      </c>
      <c r="R318" s="46" t="s">
        <v>3705</v>
      </c>
      <c r="S318" s="118" t="s">
        <v>3644</v>
      </c>
      <c r="T318" s="119" t="s">
        <v>34</v>
      </c>
      <c r="U318" s="89">
        <v>44564</v>
      </c>
      <c r="V318" s="135">
        <v>2</v>
      </c>
      <c r="W318" s="86" t="s">
        <v>3706</v>
      </c>
      <c r="X318" s="86" t="s">
        <v>3706</v>
      </c>
      <c r="Y318" s="121">
        <v>2.65</v>
      </c>
      <c r="Z318" s="46" t="s">
        <v>3465</v>
      </c>
      <c r="AA318" s="56" t="s">
        <v>3707</v>
      </c>
      <c r="AB318" s="58" t="str">
        <f t="array" ref="AB318">INDEX(publications!$A$1:$A$319, MATCH($B318, publications!$B$1:$B$319, 0))</f>
        <v>Anette</v>
      </c>
      <c r="AC318" s="6" t="s">
        <v>34</v>
      </c>
    </row>
    <row r="319" spans="1:29" ht="13">
      <c r="A319" s="6" t="s">
        <v>2942</v>
      </c>
      <c r="B319" s="91" t="str">
        <f>VLOOKUP($A319,datasets!$A:$B,2,0)</f>
        <v>Mölg and Bolch 2017, Remote Sensing (IFALXNZB)</v>
      </c>
      <c r="C319" s="86" t="s">
        <v>34</v>
      </c>
      <c r="D319" s="86" t="s">
        <v>34</v>
      </c>
      <c r="E319" s="131" t="s">
        <v>34</v>
      </c>
      <c r="F319" s="86" t="s">
        <v>34</v>
      </c>
      <c r="G319" s="113" t="s">
        <v>34</v>
      </c>
      <c r="H319" s="125" t="s">
        <v>34</v>
      </c>
      <c r="I319" s="113" t="s">
        <v>3704</v>
      </c>
      <c r="J319" s="130">
        <v>24</v>
      </c>
      <c r="K319" s="86" t="s">
        <v>34</v>
      </c>
      <c r="L319" s="113" t="s">
        <v>34</v>
      </c>
      <c r="M319" s="116" t="s">
        <v>34</v>
      </c>
      <c r="N319" s="86" t="s">
        <v>34</v>
      </c>
      <c r="O319" s="86" t="s">
        <v>34</v>
      </c>
      <c r="P319" s="86" t="s">
        <v>34</v>
      </c>
      <c r="Q319" s="117" t="s">
        <v>34</v>
      </c>
      <c r="R319" s="46" t="s">
        <v>3705</v>
      </c>
      <c r="S319" s="118" t="s">
        <v>3644</v>
      </c>
      <c r="T319" s="119" t="s">
        <v>34</v>
      </c>
      <c r="U319" s="89">
        <v>44564</v>
      </c>
      <c r="V319" s="135">
        <v>2</v>
      </c>
      <c r="W319" s="86" t="s">
        <v>3706</v>
      </c>
      <c r="X319" s="86" t="s">
        <v>3706</v>
      </c>
      <c r="Y319" s="121">
        <v>2.65</v>
      </c>
      <c r="Z319" s="46" t="s">
        <v>3465</v>
      </c>
      <c r="AA319" s="56" t="s">
        <v>3707</v>
      </c>
      <c r="AB319" s="58" t="str">
        <f t="array" ref="AB319">INDEX(publications!$A$1:$A$319, MATCH($B319, publications!$B$1:$B$319, 0))</f>
        <v>Anette</v>
      </c>
      <c r="AC319" s="6" t="s">
        <v>34</v>
      </c>
    </row>
    <row r="320" spans="1:29" ht="13">
      <c r="A320" s="5" t="s">
        <v>2879</v>
      </c>
      <c r="B320" s="91" t="str">
        <f>VLOOKUP($A320,datasets!$A:$B,2,0)</f>
        <v>Mölg et al. 2019, The Cryosphere (ZMXR5AJX)</v>
      </c>
      <c r="C320" s="113" t="s">
        <v>34</v>
      </c>
      <c r="D320" s="86" t="s">
        <v>34</v>
      </c>
      <c r="E320" s="131" t="s">
        <v>34</v>
      </c>
      <c r="F320" s="113" t="s">
        <v>34</v>
      </c>
      <c r="G320" s="113" t="s">
        <v>34</v>
      </c>
      <c r="H320" s="125" t="s">
        <v>34</v>
      </c>
      <c r="I320" s="113" t="s">
        <v>3441</v>
      </c>
      <c r="J320" s="130">
        <v>10</v>
      </c>
      <c r="K320" s="113" t="s">
        <v>34</v>
      </c>
      <c r="L320" s="113" t="s">
        <v>34</v>
      </c>
      <c r="M320" s="116" t="s">
        <v>34</v>
      </c>
      <c r="N320" s="86" t="s">
        <v>34</v>
      </c>
      <c r="O320" s="113" t="s">
        <v>34</v>
      </c>
      <c r="P320" s="86" t="s">
        <v>34</v>
      </c>
      <c r="Q320" s="117" t="s">
        <v>34</v>
      </c>
      <c r="R320" s="46" t="s">
        <v>3708</v>
      </c>
      <c r="S320" s="154" t="s">
        <v>3415</v>
      </c>
      <c r="T320" s="146" t="s">
        <v>3709</v>
      </c>
      <c r="U320" s="146" t="s">
        <v>3709</v>
      </c>
      <c r="V320" s="145">
        <v>0.4</v>
      </c>
      <c r="W320" s="56">
        <v>5</v>
      </c>
      <c r="X320" s="56">
        <v>5</v>
      </c>
      <c r="Y320" s="121">
        <v>5</v>
      </c>
      <c r="Z320" s="46" t="s">
        <v>3568</v>
      </c>
      <c r="AA320" s="113" t="s">
        <v>34</v>
      </c>
      <c r="AB320" s="58" t="str">
        <f t="array" ref="AB320">INDEX(publications!$A$1:$A$319, MATCH($B320, publications!$B$1:$B$319, 0))</f>
        <v>Anette</v>
      </c>
      <c r="AC320" s="6" t="s">
        <v>34</v>
      </c>
    </row>
    <row r="321" spans="1:29" ht="13">
      <c r="A321" s="5" t="s">
        <v>2882</v>
      </c>
      <c r="B321" s="91" t="str">
        <f>VLOOKUP($A321,datasets!$A:$B,2,0)</f>
        <v>Mölg et al. 2019, The Cryosphere (ZMXR5AJX)</v>
      </c>
      <c r="C321" s="113" t="s">
        <v>34</v>
      </c>
      <c r="D321" s="86" t="s">
        <v>34</v>
      </c>
      <c r="E321" s="131" t="s">
        <v>34</v>
      </c>
      <c r="F321" s="113" t="s">
        <v>34</v>
      </c>
      <c r="G321" s="113" t="s">
        <v>34</v>
      </c>
      <c r="H321" s="125" t="s">
        <v>34</v>
      </c>
      <c r="I321" s="113" t="s">
        <v>3441</v>
      </c>
      <c r="J321" s="130">
        <v>10</v>
      </c>
      <c r="K321" s="113" t="s">
        <v>34</v>
      </c>
      <c r="L321" s="113" t="s">
        <v>34</v>
      </c>
      <c r="M321" s="116" t="s">
        <v>34</v>
      </c>
      <c r="N321" s="86" t="s">
        <v>34</v>
      </c>
      <c r="O321" s="113" t="s">
        <v>34</v>
      </c>
      <c r="P321" s="86" t="s">
        <v>34</v>
      </c>
      <c r="Q321" s="117" t="s">
        <v>34</v>
      </c>
      <c r="R321" s="46" t="s">
        <v>3708</v>
      </c>
      <c r="S321" s="154" t="s">
        <v>3415</v>
      </c>
      <c r="T321" s="146" t="s">
        <v>3709</v>
      </c>
      <c r="U321" s="146" t="s">
        <v>3709</v>
      </c>
      <c r="V321" s="145">
        <v>0.4</v>
      </c>
      <c r="W321" s="56">
        <v>1</v>
      </c>
      <c r="X321" s="56">
        <v>1</v>
      </c>
      <c r="Y321" s="121">
        <v>1</v>
      </c>
      <c r="Z321" s="46" t="s">
        <v>3568</v>
      </c>
      <c r="AA321" s="113" t="s">
        <v>34</v>
      </c>
      <c r="AB321" s="58" t="str">
        <f t="array" ref="AB321">INDEX(publications!$A$1:$A$319, MATCH($B321, publications!$B$1:$B$319, 0))</f>
        <v>Anette</v>
      </c>
      <c r="AC321" s="6" t="s">
        <v>34</v>
      </c>
    </row>
    <row r="322" spans="1:29" ht="13">
      <c r="A322" s="5" t="s">
        <v>2883</v>
      </c>
      <c r="B322" s="91" t="str">
        <f>VLOOKUP($A322,datasets!$A:$B,2,0)</f>
        <v>Mölg et al. 2019, The Cryosphere (ZMXR5AJX)</v>
      </c>
      <c r="C322" s="113" t="s">
        <v>34</v>
      </c>
      <c r="D322" s="86" t="s">
        <v>34</v>
      </c>
      <c r="E322" s="131" t="s">
        <v>34</v>
      </c>
      <c r="F322" s="113" t="s">
        <v>34</v>
      </c>
      <c r="G322" s="113" t="s">
        <v>34</v>
      </c>
      <c r="H322" s="125" t="s">
        <v>34</v>
      </c>
      <c r="I322" s="113" t="s">
        <v>3441</v>
      </c>
      <c r="J322" s="130">
        <v>10</v>
      </c>
      <c r="K322" s="113" t="s">
        <v>34</v>
      </c>
      <c r="L322" s="113" t="s">
        <v>34</v>
      </c>
      <c r="M322" s="116" t="s">
        <v>34</v>
      </c>
      <c r="N322" s="86" t="s">
        <v>34</v>
      </c>
      <c r="O322" s="113" t="s">
        <v>34</v>
      </c>
      <c r="P322" s="86" t="s">
        <v>34</v>
      </c>
      <c r="Q322" s="117" t="s">
        <v>34</v>
      </c>
      <c r="R322" s="46" t="s">
        <v>3708</v>
      </c>
      <c r="S322" s="154" t="s">
        <v>3415</v>
      </c>
      <c r="T322" s="146" t="s">
        <v>3709</v>
      </c>
      <c r="U322" s="146" t="s">
        <v>3709</v>
      </c>
      <c r="V322" s="145">
        <v>0.4</v>
      </c>
      <c r="W322" s="56">
        <v>1</v>
      </c>
      <c r="X322" s="56">
        <v>1</v>
      </c>
      <c r="Y322" s="121">
        <v>1</v>
      </c>
      <c r="Z322" s="46" t="s">
        <v>3568</v>
      </c>
      <c r="AA322" s="113" t="s">
        <v>34</v>
      </c>
      <c r="AB322" s="58" t="str">
        <f t="array" ref="AB322">INDEX(publications!$A$1:$A$319, MATCH($B322, publications!$B$1:$B$319, 0))</f>
        <v>Anette</v>
      </c>
      <c r="AC322" s="6" t="s">
        <v>34</v>
      </c>
    </row>
    <row r="323" spans="1:29" ht="13">
      <c r="A323" s="5" t="s">
        <v>2884</v>
      </c>
      <c r="B323" s="91" t="str">
        <f>VLOOKUP($A323,datasets!$A:$B,2,0)</f>
        <v>Mölg et al. 2019, The Cryosphere (ZMXR5AJX)</v>
      </c>
      <c r="C323" s="113" t="s">
        <v>34</v>
      </c>
      <c r="D323" s="86" t="s">
        <v>34</v>
      </c>
      <c r="E323" s="131" t="s">
        <v>34</v>
      </c>
      <c r="F323" s="113" t="s">
        <v>34</v>
      </c>
      <c r="G323" s="113" t="s">
        <v>34</v>
      </c>
      <c r="H323" s="125" t="s">
        <v>34</v>
      </c>
      <c r="I323" s="113" t="s">
        <v>3441</v>
      </c>
      <c r="J323" s="130">
        <v>10</v>
      </c>
      <c r="K323" s="113" t="s">
        <v>34</v>
      </c>
      <c r="L323" s="113" t="s">
        <v>34</v>
      </c>
      <c r="M323" s="116" t="s">
        <v>34</v>
      </c>
      <c r="N323" s="86" t="s">
        <v>34</v>
      </c>
      <c r="O323" s="113" t="s">
        <v>34</v>
      </c>
      <c r="P323" s="86" t="s">
        <v>34</v>
      </c>
      <c r="Q323" s="117" t="s">
        <v>34</v>
      </c>
      <c r="R323" s="46" t="s">
        <v>3708</v>
      </c>
      <c r="S323" s="154" t="s">
        <v>3415</v>
      </c>
      <c r="T323" s="146" t="s">
        <v>3709</v>
      </c>
      <c r="U323" s="146" t="s">
        <v>3709</v>
      </c>
      <c r="V323" s="145">
        <v>0.4</v>
      </c>
      <c r="W323" s="56">
        <v>1.42</v>
      </c>
      <c r="X323" s="56">
        <v>1.42</v>
      </c>
      <c r="Y323" s="121">
        <v>1.42</v>
      </c>
      <c r="Z323" s="46" t="s">
        <v>3568</v>
      </c>
      <c r="AA323" s="113" t="s">
        <v>34</v>
      </c>
      <c r="AB323" s="58" t="str">
        <f t="array" ref="AB323">INDEX(publications!$A$1:$A$319, MATCH($B323, publications!$B$1:$B$319, 0))</f>
        <v>Anette</v>
      </c>
      <c r="AC323" s="6" t="s">
        <v>34</v>
      </c>
    </row>
    <row r="324" spans="1:29" ht="13">
      <c r="A324" s="5" t="s">
        <v>2885</v>
      </c>
      <c r="B324" s="91" t="str">
        <f>VLOOKUP($A324,datasets!$A:$B,2,0)</f>
        <v>Mölg et al. 2019, The Cryosphere (ZMXR5AJX)</v>
      </c>
      <c r="C324" s="113" t="s">
        <v>34</v>
      </c>
      <c r="D324" s="86" t="s">
        <v>34</v>
      </c>
      <c r="E324" s="131" t="s">
        <v>34</v>
      </c>
      <c r="F324" s="113" t="s">
        <v>34</v>
      </c>
      <c r="G324" s="113" t="s">
        <v>34</v>
      </c>
      <c r="H324" s="125" t="s">
        <v>34</v>
      </c>
      <c r="I324" s="113" t="s">
        <v>3441</v>
      </c>
      <c r="J324" s="130">
        <v>10</v>
      </c>
      <c r="K324" s="113" t="s">
        <v>34</v>
      </c>
      <c r="L324" s="113" t="s">
        <v>34</v>
      </c>
      <c r="M324" s="116" t="s">
        <v>34</v>
      </c>
      <c r="N324" s="86" t="s">
        <v>34</v>
      </c>
      <c r="O324" s="113" t="s">
        <v>34</v>
      </c>
      <c r="P324" s="86" t="s">
        <v>34</v>
      </c>
      <c r="Q324" s="117" t="s">
        <v>34</v>
      </c>
      <c r="R324" s="46" t="s">
        <v>3708</v>
      </c>
      <c r="S324" s="154" t="s">
        <v>3415</v>
      </c>
      <c r="T324" s="146" t="s">
        <v>3709</v>
      </c>
      <c r="U324" s="146" t="s">
        <v>3709</v>
      </c>
      <c r="V324" s="145">
        <v>0.4</v>
      </c>
      <c r="W324" s="56">
        <v>1.19</v>
      </c>
      <c r="X324" s="56">
        <v>1.19</v>
      </c>
      <c r="Y324" s="121">
        <v>1.19</v>
      </c>
      <c r="Z324" s="46" t="s">
        <v>3568</v>
      </c>
      <c r="AA324" s="113" t="s">
        <v>34</v>
      </c>
      <c r="AB324" s="58" t="str">
        <f t="array" ref="AB324">INDEX(publications!$A$1:$A$319, MATCH($B324, publications!$B$1:$B$319, 0))</f>
        <v>Anette</v>
      </c>
      <c r="AC324" s="6" t="s">
        <v>34</v>
      </c>
    </row>
    <row r="325" spans="1:29" ht="13">
      <c r="A325" s="5" t="s">
        <v>2886</v>
      </c>
      <c r="B325" s="91" t="str">
        <f>VLOOKUP($A325,datasets!$A:$B,2,0)</f>
        <v>Mölg et al. 2019, The Cryosphere (ZMXR5AJX)</v>
      </c>
      <c r="C325" s="113" t="s">
        <v>34</v>
      </c>
      <c r="D325" s="86" t="s">
        <v>34</v>
      </c>
      <c r="E325" s="131" t="s">
        <v>34</v>
      </c>
      <c r="F325" s="113" t="s">
        <v>34</v>
      </c>
      <c r="G325" s="113" t="s">
        <v>34</v>
      </c>
      <c r="H325" s="125" t="s">
        <v>34</v>
      </c>
      <c r="I325" s="113" t="s">
        <v>3441</v>
      </c>
      <c r="J325" s="130">
        <v>10</v>
      </c>
      <c r="K325" s="113" t="s">
        <v>34</v>
      </c>
      <c r="L325" s="113" t="s">
        <v>34</v>
      </c>
      <c r="M325" s="116" t="s">
        <v>34</v>
      </c>
      <c r="N325" s="86" t="s">
        <v>34</v>
      </c>
      <c r="O325" s="113" t="s">
        <v>34</v>
      </c>
      <c r="P325" s="86" t="s">
        <v>34</v>
      </c>
      <c r="Q325" s="117" t="s">
        <v>34</v>
      </c>
      <c r="R325" s="46" t="s">
        <v>3708</v>
      </c>
      <c r="S325" s="154" t="s">
        <v>3415</v>
      </c>
      <c r="T325" s="146" t="s">
        <v>3709</v>
      </c>
      <c r="U325" s="146" t="s">
        <v>3709</v>
      </c>
      <c r="V325" s="145">
        <v>0.4</v>
      </c>
      <c r="W325" s="56">
        <v>0.77</v>
      </c>
      <c r="X325" s="56">
        <v>0.77</v>
      </c>
      <c r="Y325" s="121">
        <v>0.77</v>
      </c>
      <c r="Z325" s="46" t="s">
        <v>3568</v>
      </c>
      <c r="AA325" s="113" t="s">
        <v>34</v>
      </c>
      <c r="AB325" s="58" t="str">
        <f t="array" ref="AB325">INDEX(publications!$A$1:$A$319, MATCH($B325, publications!$B$1:$B$319, 0))</f>
        <v>Anette</v>
      </c>
      <c r="AC325" s="6" t="s">
        <v>34</v>
      </c>
    </row>
    <row r="326" spans="1:29" ht="13">
      <c r="A326" s="5" t="s">
        <v>2887</v>
      </c>
      <c r="B326" s="91" t="str">
        <f>VLOOKUP($A326,datasets!$A:$B,2,0)</f>
        <v>Mölg et al. 2019, The Cryosphere (ZMXR5AJX)</v>
      </c>
      <c r="C326" s="113" t="s">
        <v>34</v>
      </c>
      <c r="D326" s="86" t="s">
        <v>34</v>
      </c>
      <c r="E326" s="131" t="s">
        <v>34</v>
      </c>
      <c r="F326" s="113" t="s">
        <v>34</v>
      </c>
      <c r="G326" s="113" t="s">
        <v>34</v>
      </c>
      <c r="H326" s="125" t="s">
        <v>34</v>
      </c>
      <c r="I326" s="113" t="s">
        <v>3441</v>
      </c>
      <c r="J326" s="130">
        <v>10</v>
      </c>
      <c r="K326" s="113" t="s">
        <v>34</v>
      </c>
      <c r="L326" s="113" t="s">
        <v>34</v>
      </c>
      <c r="M326" s="116" t="s">
        <v>34</v>
      </c>
      <c r="N326" s="86" t="s">
        <v>34</v>
      </c>
      <c r="O326" s="113" t="s">
        <v>34</v>
      </c>
      <c r="P326" s="86" t="s">
        <v>34</v>
      </c>
      <c r="Q326" s="117" t="s">
        <v>34</v>
      </c>
      <c r="R326" s="46" t="s">
        <v>3708</v>
      </c>
      <c r="S326" s="154" t="s">
        <v>3415</v>
      </c>
      <c r="T326" s="146" t="s">
        <v>3709</v>
      </c>
      <c r="U326" s="146" t="s">
        <v>3709</v>
      </c>
      <c r="V326" s="145">
        <v>0.4</v>
      </c>
      <c r="W326" s="56">
        <v>1.39</v>
      </c>
      <c r="X326" s="56">
        <v>1.39</v>
      </c>
      <c r="Y326" s="121">
        <v>1.39</v>
      </c>
      <c r="Z326" s="46" t="s">
        <v>3568</v>
      </c>
      <c r="AA326" s="113" t="s">
        <v>34</v>
      </c>
      <c r="AB326" s="58" t="str">
        <f t="array" ref="AB326">INDEX(publications!$A$1:$A$319, MATCH($B326, publications!$B$1:$B$319, 0))</f>
        <v>Anette</v>
      </c>
      <c r="AC326" s="6" t="s">
        <v>34</v>
      </c>
    </row>
    <row r="327" spans="1:29" ht="13">
      <c r="A327" s="5" t="s">
        <v>2888</v>
      </c>
      <c r="B327" s="91" t="str">
        <f>VLOOKUP($A327,datasets!$A:$B,2,0)</f>
        <v>Mölg et al. 2019, The Cryosphere (ZMXR5AJX)</v>
      </c>
      <c r="C327" s="113" t="s">
        <v>34</v>
      </c>
      <c r="D327" s="86" t="s">
        <v>34</v>
      </c>
      <c r="E327" s="131" t="s">
        <v>34</v>
      </c>
      <c r="F327" s="113" t="s">
        <v>34</v>
      </c>
      <c r="G327" s="113" t="s">
        <v>34</v>
      </c>
      <c r="H327" s="125" t="s">
        <v>34</v>
      </c>
      <c r="I327" s="113" t="s">
        <v>3441</v>
      </c>
      <c r="J327" s="130">
        <v>10</v>
      </c>
      <c r="K327" s="113" t="s">
        <v>34</v>
      </c>
      <c r="L327" s="113" t="s">
        <v>34</v>
      </c>
      <c r="M327" s="116" t="s">
        <v>34</v>
      </c>
      <c r="N327" s="86" t="s">
        <v>34</v>
      </c>
      <c r="O327" s="113" t="s">
        <v>34</v>
      </c>
      <c r="P327" s="86" t="s">
        <v>34</v>
      </c>
      <c r="Q327" s="117" t="s">
        <v>34</v>
      </c>
      <c r="R327" s="46" t="s">
        <v>3708</v>
      </c>
      <c r="S327" s="154" t="s">
        <v>3415</v>
      </c>
      <c r="T327" s="146" t="s">
        <v>3709</v>
      </c>
      <c r="U327" s="146" t="s">
        <v>3709</v>
      </c>
      <c r="V327" s="145">
        <v>0.4</v>
      </c>
      <c r="W327" s="56">
        <v>0.88</v>
      </c>
      <c r="X327" s="56">
        <v>0.88</v>
      </c>
      <c r="Y327" s="121">
        <v>0.88</v>
      </c>
      <c r="Z327" s="46" t="s">
        <v>3568</v>
      </c>
      <c r="AA327" s="113" t="s">
        <v>34</v>
      </c>
      <c r="AB327" s="58" t="str">
        <f t="array" ref="AB327">INDEX(publications!$A$1:$A$319, MATCH($B327, publications!$B$1:$B$319, 0))</f>
        <v>Anette</v>
      </c>
      <c r="AC327" s="6" t="s">
        <v>34</v>
      </c>
    </row>
    <row r="328" spans="1:29" ht="13">
      <c r="A328" s="5" t="s">
        <v>2665</v>
      </c>
      <c r="B328" s="91" t="str">
        <f>VLOOKUP($A328,datasets!$A:$B,2,0)</f>
        <v>Munteanu et al. 2020, Proceedings of the Royal Society B: Biological Sciences (GD7U5PGI)</v>
      </c>
      <c r="C328" s="86" t="s">
        <v>34</v>
      </c>
      <c r="D328" s="86" t="s">
        <v>34</v>
      </c>
      <c r="E328" s="131" t="s">
        <v>34</v>
      </c>
      <c r="F328" s="86" t="s">
        <v>34</v>
      </c>
      <c r="G328" s="113" t="s">
        <v>34</v>
      </c>
      <c r="H328" s="125" t="s">
        <v>34</v>
      </c>
      <c r="I328" s="86" t="s">
        <v>34</v>
      </c>
      <c r="J328" s="130" t="s">
        <v>34</v>
      </c>
      <c r="K328" s="86" t="s">
        <v>34</v>
      </c>
      <c r="L328" s="113" t="s">
        <v>34</v>
      </c>
      <c r="M328" s="116" t="s">
        <v>34</v>
      </c>
      <c r="N328" s="86" t="s">
        <v>34</v>
      </c>
      <c r="O328" s="86" t="s">
        <v>34</v>
      </c>
      <c r="P328" s="86" t="s">
        <v>34</v>
      </c>
      <c r="Q328" s="117" t="s">
        <v>34</v>
      </c>
      <c r="R328" s="86" t="s">
        <v>34</v>
      </c>
      <c r="S328" s="117" t="s">
        <v>34</v>
      </c>
      <c r="T328" s="126" t="s">
        <v>34</v>
      </c>
      <c r="U328" s="126" t="s">
        <v>34</v>
      </c>
      <c r="V328" s="127" t="s">
        <v>34</v>
      </c>
      <c r="W328" s="86" t="s">
        <v>34</v>
      </c>
      <c r="X328" s="56" t="s">
        <v>34</v>
      </c>
      <c r="Y328" s="128" t="s">
        <v>34</v>
      </c>
      <c r="Z328" s="86" t="s">
        <v>34</v>
      </c>
      <c r="AA328" s="86" t="s">
        <v>34</v>
      </c>
      <c r="AB328" s="58" t="str">
        <f t="array" ref="AB328">INDEX(publications!$A$1:$A$319, MATCH($B328, publications!$B$1:$B$319, 0))</f>
        <v>Livia</v>
      </c>
      <c r="AC328" s="6" t="s">
        <v>34</v>
      </c>
    </row>
    <row r="329" spans="1:29" ht="13">
      <c r="A329" s="5" t="s">
        <v>3031</v>
      </c>
      <c r="B329" s="91" t="str">
        <f>VLOOKUP($A329,datasets!$A:$B,2,0)</f>
        <v>Nebiker et al. 2014, Remote Sensing (TTUA98S8)</v>
      </c>
      <c r="C329" s="86" t="s">
        <v>34</v>
      </c>
      <c r="D329" s="86" t="s">
        <v>34</v>
      </c>
      <c r="E329" s="131" t="s">
        <v>34</v>
      </c>
      <c r="F329" s="86" t="s">
        <v>34</v>
      </c>
      <c r="G329" s="113" t="s">
        <v>34</v>
      </c>
      <c r="H329" s="125" t="s">
        <v>34</v>
      </c>
      <c r="I329" s="113" t="s">
        <v>3441</v>
      </c>
      <c r="J329" s="130">
        <v>10</v>
      </c>
      <c r="K329" s="86" t="s">
        <v>34</v>
      </c>
      <c r="L329" s="113" t="s">
        <v>34</v>
      </c>
      <c r="M329" s="116" t="s">
        <v>34</v>
      </c>
      <c r="N329" s="86" t="s">
        <v>34</v>
      </c>
      <c r="O329" s="86" t="s">
        <v>34</v>
      </c>
      <c r="P329" s="86" t="s">
        <v>34</v>
      </c>
      <c r="Q329" s="117" t="s">
        <v>34</v>
      </c>
      <c r="R329" s="46" t="s">
        <v>3710</v>
      </c>
      <c r="S329" s="118" t="s">
        <v>3483</v>
      </c>
      <c r="T329" s="119" t="s">
        <v>3711</v>
      </c>
      <c r="U329" s="119" t="s">
        <v>3711</v>
      </c>
      <c r="V329" s="127">
        <v>0.75</v>
      </c>
      <c r="W329" s="86" t="s">
        <v>34</v>
      </c>
      <c r="X329" s="56" t="s">
        <v>34</v>
      </c>
      <c r="Y329" s="121" t="s">
        <v>34</v>
      </c>
      <c r="Z329" s="46" t="s">
        <v>3465</v>
      </c>
      <c r="AA329" s="56" t="s">
        <v>3712</v>
      </c>
      <c r="AB329" s="58" t="str">
        <f t="array" ref="AB329">INDEX(publications!$A$1:$A$319, MATCH($B329, publications!$B$1:$B$319, 0))</f>
        <v>Camillo</v>
      </c>
      <c r="AC329" s="6" t="s">
        <v>34</v>
      </c>
    </row>
    <row r="330" spans="1:29" ht="13">
      <c r="A330" s="5" t="s">
        <v>2761</v>
      </c>
      <c r="B330" s="91" t="str">
        <f>VLOOKUP($A330,datasets!$A:$B,2,0)</f>
        <v>Nita et al. 2018, Remote Sensing of Environment (69M5DZSF)</v>
      </c>
      <c r="C330" s="56" t="s">
        <v>3713</v>
      </c>
      <c r="D330" s="86" t="s">
        <v>34</v>
      </c>
      <c r="E330" s="131" t="s">
        <v>34</v>
      </c>
      <c r="F330" s="86" t="s">
        <v>34</v>
      </c>
      <c r="G330" s="113" t="s">
        <v>34</v>
      </c>
      <c r="H330" s="125" t="s">
        <v>34</v>
      </c>
      <c r="I330" s="113" t="s">
        <v>3714</v>
      </c>
      <c r="J330" s="130">
        <v>941</v>
      </c>
      <c r="K330" s="86" t="s">
        <v>34</v>
      </c>
      <c r="L330" s="113" t="s">
        <v>34</v>
      </c>
      <c r="M330" s="116" t="s">
        <v>34</v>
      </c>
      <c r="N330" s="86" t="s">
        <v>34</v>
      </c>
      <c r="O330" s="86" t="s">
        <v>34</v>
      </c>
      <c r="P330" s="86" t="s">
        <v>34</v>
      </c>
      <c r="Q330" s="118" t="s">
        <v>34</v>
      </c>
      <c r="R330" s="46" t="s">
        <v>3501</v>
      </c>
      <c r="S330" s="117" t="s">
        <v>3407</v>
      </c>
      <c r="T330" s="126" t="s">
        <v>34</v>
      </c>
      <c r="U330" s="126" t="s">
        <v>34</v>
      </c>
      <c r="V330" s="120" t="s">
        <v>34</v>
      </c>
      <c r="W330" s="56">
        <v>14.3</v>
      </c>
      <c r="X330" s="56">
        <v>14.3</v>
      </c>
      <c r="Y330" s="121">
        <v>14.3</v>
      </c>
      <c r="Z330" s="46" t="s">
        <v>3408</v>
      </c>
      <c r="AA330" s="56" t="s">
        <v>34</v>
      </c>
      <c r="AB330" s="58" t="str">
        <f t="array" ref="AB330">INDEX(publications!$A$1:$A$319, MATCH($B330, publications!$B$1:$B$319, 0))</f>
        <v>Amaury</v>
      </c>
      <c r="AC330" s="6" t="s">
        <v>34</v>
      </c>
    </row>
    <row r="331" spans="1:29" ht="13">
      <c r="A331" s="5" t="s">
        <v>3000</v>
      </c>
      <c r="B331" s="91" t="str">
        <f>VLOOKUP($A331,datasets!$A:$B,2,0)</f>
        <v>Nuimura et al. 2017, Quaternary International (SPYHCGR7)</v>
      </c>
      <c r="C331" s="86" t="s">
        <v>34</v>
      </c>
      <c r="D331" s="86" t="s">
        <v>34</v>
      </c>
      <c r="E331" s="131" t="s">
        <v>34</v>
      </c>
      <c r="F331" s="86" t="s">
        <v>34</v>
      </c>
      <c r="G331" s="113" t="s">
        <v>34</v>
      </c>
      <c r="H331" s="125" t="s">
        <v>34</v>
      </c>
      <c r="I331" s="86" t="s">
        <v>34</v>
      </c>
      <c r="J331" s="130" t="s">
        <v>34</v>
      </c>
      <c r="K331" s="86" t="s">
        <v>34</v>
      </c>
      <c r="L331" s="113" t="s">
        <v>34</v>
      </c>
      <c r="M331" s="116" t="s">
        <v>34</v>
      </c>
      <c r="N331" s="86" t="s">
        <v>34</v>
      </c>
      <c r="O331" s="86" t="s">
        <v>34</v>
      </c>
      <c r="P331" s="86" t="s">
        <v>34</v>
      </c>
      <c r="Q331" s="117" t="s">
        <v>34</v>
      </c>
      <c r="R331" s="46" t="s">
        <v>3715</v>
      </c>
      <c r="S331" s="117" t="s">
        <v>3438</v>
      </c>
      <c r="T331" s="126" t="s">
        <v>34</v>
      </c>
      <c r="U331" s="126" t="s">
        <v>34</v>
      </c>
      <c r="V331" s="120" t="s">
        <v>34</v>
      </c>
      <c r="W331" s="56">
        <v>8.9</v>
      </c>
      <c r="X331" s="56">
        <v>8.9</v>
      </c>
      <c r="Y331" s="121">
        <v>8.9</v>
      </c>
      <c r="Z331" s="46" t="s">
        <v>3716</v>
      </c>
      <c r="AA331" s="56" t="s">
        <v>3717</v>
      </c>
      <c r="AB331" s="58" t="str">
        <f t="array" ref="AB331">INDEX(publications!$A$1:$A$319, MATCH($B331, publications!$B$1:$B$319, 0))</f>
        <v>Amaury</v>
      </c>
      <c r="AC331" s="6" t="s">
        <v>34</v>
      </c>
    </row>
    <row r="332" spans="1:29" ht="13">
      <c r="A332" s="6" t="s">
        <v>3351</v>
      </c>
      <c r="B332" s="155" t="str">
        <f>VLOOKUP($A332,datasets!$A:$B,2,0)</f>
        <v>Papworth et al. 2016, Journal of Archaeological Science (B5ILGT3L)</v>
      </c>
      <c r="C332" s="56" t="s">
        <v>34</v>
      </c>
      <c r="D332" s="56" t="s">
        <v>34</v>
      </c>
      <c r="E332" s="131" t="s">
        <v>34</v>
      </c>
      <c r="F332" s="86" t="s">
        <v>34</v>
      </c>
      <c r="G332" s="113" t="s">
        <v>34</v>
      </c>
      <c r="H332" s="125" t="s">
        <v>34</v>
      </c>
      <c r="I332" s="86" t="s">
        <v>34</v>
      </c>
      <c r="J332" s="156" t="s">
        <v>34</v>
      </c>
      <c r="K332" s="62">
        <v>1.7310000000000001</v>
      </c>
      <c r="L332" s="62">
        <v>1.7310000000000001</v>
      </c>
      <c r="M332" s="116">
        <v>1.73</v>
      </c>
      <c r="N332" s="86" t="s">
        <v>34</v>
      </c>
      <c r="O332" s="86" t="s">
        <v>34</v>
      </c>
      <c r="P332" s="86" t="s">
        <v>34</v>
      </c>
      <c r="Q332" s="117" t="s">
        <v>34</v>
      </c>
      <c r="R332" s="69" t="s">
        <v>3483</v>
      </c>
      <c r="S332" s="157" t="s">
        <v>3483</v>
      </c>
      <c r="T332" s="158">
        <v>0.125</v>
      </c>
      <c r="U332" s="158">
        <v>0.125</v>
      </c>
      <c r="V332" s="159">
        <v>0.125</v>
      </c>
      <c r="W332" s="62">
        <v>0.53300000000000003</v>
      </c>
      <c r="X332" s="62">
        <v>0.53300000000000003</v>
      </c>
      <c r="Y332" s="160">
        <v>0.53</v>
      </c>
      <c r="Z332" s="69" t="s">
        <v>3718</v>
      </c>
      <c r="AA332" s="86" t="s">
        <v>34</v>
      </c>
      <c r="AB332" s="58" t="str">
        <f t="array" ref="AB332">INDEX(publications!$A$1:$A$319, MATCH($B332, publications!$B$1:$B$319, 0))</f>
        <v>Anette</v>
      </c>
      <c r="AC332" s="6" t="s">
        <v>34</v>
      </c>
    </row>
    <row r="333" spans="1:29" ht="13">
      <c r="A333" s="6" t="s">
        <v>3349</v>
      </c>
      <c r="B333" s="155" t="str">
        <f>VLOOKUP($A333,datasets!$A:$B,2,0)</f>
        <v>Papworth et al. 2016, Journal of Archaeological Science (B5ILGT3L)</v>
      </c>
      <c r="C333" s="56" t="s">
        <v>34</v>
      </c>
      <c r="D333" s="56" t="s">
        <v>34</v>
      </c>
      <c r="E333" s="131" t="s">
        <v>34</v>
      </c>
      <c r="F333" s="86" t="s">
        <v>34</v>
      </c>
      <c r="G333" s="113" t="s">
        <v>34</v>
      </c>
      <c r="H333" s="125" t="s">
        <v>34</v>
      </c>
      <c r="I333" s="86" t="s">
        <v>34</v>
      </c>
      <c r="J333" s="156" t="s">
        <v>34</v>
      </c>
      <c r="K333" s="62">
        <v>1.9339999999999999</v>
      </c>
      <c r="L333" s="62">
        <v>1.9339999999999999</v>
      </c>
      <c r="M333" s="116">
        <v>1.93</v>
      </c>
      <c r="N333" s="86" t="s">
        <v>34</v>
      </c>
      <c r="O333" s="86" t="s">
        <v>34</v>
      </c>
      <c r="P333" s="86" t="s">
        <v>34</v>
      </c>
      <c r="Q333" s="117" t="s">
        <v>34</v>
      </c>
      <c r="R333" s="69" t="s">
        <v>3483</v>
      </c>
      <c r="S333" s="157" t="s">
        <v>3483</v>
      </c>
      <c r="T333" s="158">
        <v>0.125</v>
      </c>
      <c r="U333" s="158">
        <v>0.125</v>
      </c>
      <c r="V333" s="159">
        <v>0.125</v>
      </c>
      <c r="W333" s="62">
        <v>0.45900000000000002</v>
      </c>
      <c r="X333" s="62">
        <v>0.45900000000000002</v>
      </c>
      <c r="Y333" s="160">
        <v>0.46</v>
      </c>
      <c r="Z333" s="69" t="s">
        <v>3718</v>
      </c>
      <c r="AA333" s="86" t="s">
        <v>34</v>
      </c>
      <c r="AB333" s="58" t="str">
        <f t="array" ref="AB333">INDEX(publications!$A$1:$A$319, MATCH($B333, publications!$B$1:$B$319, 0))</f>
        <v>Anette</v>
      </c>
      <c r="AC333" s="6" t="s">
        <v>34</v>
      </c>
    </row>
    <row r="334" spans="1:29" ht="13">
      <c r="A334" s="6" t="s">
        <v>3348</v>
      </c>
      <c r="B334" s="155" t="str">
        <f>VLOOKUP($A334,datasets!$A:$B,2,0)</f>
        <v>Papworth et al. 2016, Journal of Archaeological Science (B5ILGT3L)</v>
      </c>
      <c r="C334" s="56" t="s">
        <v>34</v>
      </c>
      <c r="D334" s="56" t="s">
        <v>34</v>
      </c>
      <c r="E334" s="131" t="s">
        <v>34</v>
      </c>
      <c r="F334" s="86" t="s">
        <v>34</v>
      </c>
      <c r="G334" s="113" t="s">
        <v>34</v>
      </c>
      <c r="H334" s="125" t="s">
        <v>34</v>
      </c>
      <c r="I334" s="86" t="s">
        <v>34</v>
      </c>
      <c r="J334" s="156" t="s">
        <v>34</v>
      </c>
      <c r="K334" s="62">
        <v>2.9689999999999999</v>
      </c>
      <c r="L334" s="62">
        <v>2.9689999999999999</v>
      </c>
      <c r="M334" s="116">
        <v>2.97</v>
      </c>
      <c r="N334" s="86" t="s">
        <v>34</v>
      </c>
      <c r="O334" s="86" t="s">
        <v>34</v>
      </c>
      <c r="P334" s="86" t="s">
        <v>34</v>
      </c>
      <c r="Q334" s="117" t="s">
        <v>34</v>
      </c>
      <c r="R334" s="69" t="s">
        <v>3483</v>
      </c>
      <c r="S334" s="157" t="s">
        <v>3483</v>
      </c>
      <c r="T334" s="158">
        <v>0.125</v>
      </c>
      <c r="U334" s="158">
        <v>0.125</v>
      </c>
      <c r="V334" s="159">
        <v>0.125</v>
      </c>
      <c r="W334" s="62">
        <v>0.68</v>
      </c>
      <c r="X334" s="62">
        <v>0.68</v>
      </c>
      <c r="Y334" s="160">
        <v>0.68</v>
      </c>
      <c r="Z334" s="69" t="s">
        <v>3718</v>
      </c>
      <c r="AA334" s="86" t="s">
        <v>34</v>
      </c>
      <c r="AB334" s="58" t="str">
        <f t="array" ref="AB334">INDEX(publications!$A$1:$A$319, MATCH($B334, publications!$B$1:$B$319, 0))</f>
        <v>Anette</v>
      </c>
      <c r="AC334" s="6" t="s">
        <v>34</v>
      </c>
    </row>
    <row r="335" spans="1:29" ht="13">
      <c r="A335" s="6" t="s">
        <v>3345</v>
      </c>
      <c r="B335" s="155" t="str">
        <f>VLOOKUP($A335,datasets!$A:$B,2,0)</f>
        <v>Papworth et al. 2016, Journal of Archaeological Science (B5ILGT3L)</v>
      </c>
      <c r="C335" s="56" t="s">
        <v>34</v>
      </c>
      <c r="D335" s="56" t="s">
        <v>34</v>
      </c>
      <c r="E335" s="131" t="s">
        <v>34</v>
      </c>
      <c r="F335" s="86" t="s">
        <v>34</v>
      </c>
      <c r="G335" s="113" t="s">
        <v>34</v>
      </c>
      <c r="H335" s="125" t="s">
        <v>34</v>
      </c>
      <c r="I335" s="86" t="s">
        <v>34</v>
      </c>
      <c r="J335" s="156" t="s">
        <v>34</v>
      </c>
      <c r="K335" s="62">
        <v>3.1419999999999999</v>
      </c>
      <c r="L335" s="62">
        <v>3.1419999999999999</v>
      </c>
      <c r="M335" s="116">
        <v>3.14</v>
      </c>
      <c r="N335" s="86" t="s">
        <v>34</v>
      </c>
      <c r="O335" s="86" t="s">
        <v>34</v>
      </c>
      <c r="P335" s="86" t="s">
        <v>34</v>
      </c>
      <c r="Q335" s="117" t="s">
        <v>34</v>
      </c>
      <c r="R335" s="69" t="s">
        <v>3483</v>
      </c>
      <c r="S335" s="157" t="s">
        <v>3483</v>
      </c>
      <c r="T335" s="158">
        <v>0.125</v>
      </c>
      <c r="U335" s="158">
        <v>0.125</v>
      </c>
      <c r="V335" s="159">
        <v>0.125</v>
      </c>
      <c r="W335" s="62">
        <v>0.248</v>
      </c>
      <c r="X335" s="62">
        <v>0.248</v>
      </c>
      <c r="Y335" s="160">
        <v>0.25</v>
      </c>
      <c r="Z335" s="69" t="s">
        <v>3718</v>
      </c>
      <c r="AA335" s="86" t="s">
        <v>34</v>
      </c>
      <c r="AB335" s="58" t="str">
        <f t="array" ref="AB335">INDEX(publications!$A$1:$A$319, MATCH($B335, publications!$B$1:$B$319, 0))</f>
        <v>Anette</v>
      </c>
      <c r="AC335" s="6" t="s">
        <v>34</v>
      </c>
    </row>
    <row r="336" spans="1:29" ht="13">
      <c r="A336" s="6" t="s">
        <v>3346</v>
      </c>
      <c r="B336" s="155" t="str">
        <f>VLOOKUP($A336,datasets!$A:$B,2,0)</f>
        <v>Papworth et al. 2016, Journal of Archaeological Science (B5ILGT3L)</v>
      </c>
      <c r="C336" s="56" t="s">
        <v>34</v>
      </c>
      <c r="D336" s="56" t="s">
        <v>34</v>
      </c>
      <c r="E336" s="131" t="s">
        <v>34</v>
      </c>
      <c r="F336" s="86" t="s">
        <v>34</v>
      </c>
      <c r="G336" s="113" t="s">
        <v>34</v>
      </c>
      <c r="H336" s="125" t="s">
        <v>34</v>
      </c>
      <c r="I336" s="86" t="s">
        <v>34</v>
      </c>
      <c r="J336" s="156" t="s">
        <v>34</v>
      </c>
      <c r="K336" s="62">
        <v>5.7910000000000004</v>
      </c>
      <c r="L336" s="62">
        <v>5.7910000000000004</v>
      </c>
      <c r="M336" s="116">
        <v>5.79</v>
      </c>
      <c r="N336" s="86" t="s">
        <v>34</v>
      </c>
      <c r="O336" s="86" t="s">
        <v>34</v>
      </c>
      <c r="P336" s="86" t="s">
        <v>34</v>
      </c>
      <c r="Q336" s="117" t="s">
        <v>34</v>
      </c>
      <c r="R336" s="69" t="s">
        <v>3483</v>
      </c>
      <c r="S336" s="157" t="s">
        <v>3483</v>
      </c>
      <c r="T336" s="158">
        <v>0.125</v>
      </c>
      <c r="U336" s="158">
        <v>0.125</v>
      </c>
      <c r="V336" s="159">
        <v>0.125</v>
      </c>
      <c r="W336" s="62">
        <v>2.577</v>
      </c>
      <c r="X336" s="62">
        <v>2.577</v>
      </c>
      <c r="Y336" s="160">
        <v>2.58</v>
      </c>
      <c r="Z336" s="69" t="s">
        <v>3718</v>
      </c>
      <c r="AA336" s="86" t="s">
        <v>34</v>
      </c>
      <c r="AB336" s="58" t="str">
        <f t="array" ref="AB336">INDEX(publications!$A$1:$A$319, MATCH($B336, publications!$B$1:$B$319, 0))</f>
        <v>Anette</v>
      </c>
      <c r="AC336" s="6" t="s">
        <v>34</v>
      </c>
    </row>
    <row r="337" spans="1:30" ht="13">
      <c r="A337" s="5" t="s">
        <v>3342</v>
      </c>
      <c r="B337" s="142" t="str">
        <f>VLOOKUP($A337,datasets!$A:$B,2,0)</f>
        <v>Papworth et al. 2016, Journal of Archaeological Science (B5ILGT3L)</v>
      </c>
      <c r="C337" s="56" t="s">
        <v>34</v>
      </c>
      <c r="D337" s="56" t="s">
        <v>34</v>
      </c>
      <c r="E337" s="131" t="s">
        <v>34</v>
      </c>
      <c r="F337" s="86" t="s">
        <v>34</v>
      </c>
      <c r="G337" s="113" t="s">
        <v>34</v>
      </c>
      <c r="H337" s="125" t="s">
        <v>34</v>
      </c>
      <c r="I337" s="86" t="s">
        <v>34</v>
      </c>
      <c r="J337" s="156" t="s">
        <v>34</v>
      </c>
      <c r="K337" s="62">
        <v>5.915</v>
      </c>
      <c r="L337" s="62">
        <v>5.915</v>
      </c>
      <c r="M337" s="116">
        <v>5.92</v>
      </c>
      <c r="N337" s="86" t="s">
        <v>34</v>
      </c>
      <c r="O337" s="86" t="s">
        <v>34</v>
      </c>
      <c r="P337" s="86" t="s">
        <v>34</v>
      </c>
      <c r="Q337" s="117" t="s">
        <v>34</v>
      </c>
      <c r="R337" s="69" t="s">
        <v>3483</v>
      </c>
      <c r="S337" s="157" t="s">
        <v>3483</v>
      </c>
      <c r="T337" s="158">
        <v>0.125</v>
      </c>
      <c r="U337" s="158">
        <v>0.125</v>
      </c>
      <c r="V337" s="159">
        <v>0.125</v>
      </c>
      <c r="W337" s="62">
        <v>1.2050000000000001</v>
      </c>
      <c r="X337" s="62">
        <v>1.2050000000000001</v>
      </c>
      <c r="Y337" s="160">
        <v>1.21</v>
      </c>
      <c r="Z337" s="69" t="s">
        <v>3718</v>
      </c>
      <c r="AA337" s="86" t="s">
        <v>34</v>
      </c>
      <c r="AB337" s="58" t="str">
        <f t="array" ref="AB337">INDEX(publications!$A$1:$A$319, MATCH($B337, publications!$B$1:$B$319, 0))</f>
        <v>Anette</v>
      </c>
      <c r="AC337" s="6" t="s">
        <v>34</v>
      </c>
    </row>
    <row r="338" spans="1:30" ht="13">
      <c r="A338" s="6" t="s">
        <v>3344</v>
      </c>
      <c r="B338" s="142" t="str">
        <f>VLOOKUP($A338,datasets!$A:$B,2,0)</f>
        <v>Papworth et al. 2016, Journal of Archaeological Science (B5ILGT3L)</v>
      </c>
      <c r="C338" s="56" t="s">
        <v>34</v>
      </c>
      <c r="D338" s="56" t="s">
        <v>34</v>
      </c>
      <c r="E338" s="131" t="s">
        <v>34</v>
      </c>
      <c r="F338" s="86" t="s">
        <v>34</v>
      </c>
      <c r="G338" s="113" t="s">
        <v>34</v>
      </c>
      <c r="H338" s="125" t="s">
        <v>34</v>
      </c>
      <c r="I338" s="86" t="s">
        <v>34</v>
      </c>
      <c r="J338" s="156" t="s">
        <v>34</v>
      </c>
      <c r="K338" s="62">
        <v>7.3739999999999997</v>
      </c>
      <c r="L338" s="62">
        <v>7.3739999999999997</v>
      </c>
      <c r="M338" s="116">
        <v>7.37</v>
      </c>
      <c r="N338" s="86" t="s">
        <v>34</v>
      </c>
      <c r="O338" s="86" t="s">
        <v>34</v>
      </c>
      <c r="P338" s="86" t="s">
        <v>34</v>
      </c>
      <c r="Q338" s="117" t="s">
        <v>34</v>
      </c>
      <c r="R338" s="69" t="s">
        <v>3483</v>
      </c>
      <c r="S338" s="157" t="s">
        <v>3483</v>
      </c>
      <c r="T338" s="158">
        <v>0.125</v>
      </c>
      <c r="U338" s="158">
        <v>0.125</v>
      </c>
      <c r="V338" s="159">
        <v>0.125</v>
      </c>
      <c r="W338" s="62">
        <v>0.75900000000000001</v>
      </c>
      <c r="X338" s="62">
        <v>0.75900000000000001</v>
      </c>
      <c r="Y338" s="160">
        <v>0.76</v>
      </c>
      <c r="Z338" s="69" t="s">
        <v>3718</v>
      </c>
      <c r="AA338" s="86" t="s">
        <v>34</v>
      </c>
      <c r="AB338" s="58" t="str">
        <f t="array" ref="AB338">INDEX(publications!$A$1:$A$319, MATCH($B338, publications!$B$1:$B$319, 0))</f>
        <v>Anette</v>
      </c>
      <c r="AC338" s="6" t="s">
        <v>34</v>
      </c>
    </row>
    <row r="339" spans="1:30" ht="13">
      <c r="A339" s="6" t="s">
        <v>3350</v>
      </c>
      <c r="B339" s="155" t="str">
        <f>VLOOKUP($A339,datasets!$A:$B,2,0)</f>
        <v>Papworth et al. 2016, Journal of Archaeological Science (B5ILGT3L)</v>
      </c>
      <c r="C339" s="56" t="s">
        <v>34</v>
      </c>
      <c r="D339" s="56" t="s">
        <v>34</v>
      </c>
      <c r="E339" s="131" t="s">
        <v>34</v>
      </c>
      <c r="F339" s="86" t="s">
        <v>34</v>
      </c>
      <c r="G339" s="113" t="s">
        <v>34</v>
      </c>
      <c r="H339" s="125" t="s">
        <v>34</v>
      </c>
      <c r="I339" s="86" t="s">
        <v>34</v>
      </c>
      <c r="J339" s="156" t="s">
        <v>34</v>
      </c>
      <c r="K339" s="62">
        <v>7.4710000000000001</v>
      </c>
      <c r="L339" s="62">
        <v>7.4710000000000001</v>
      </c>
      <c r="M339" s="116">
        <v>7.47</v>
      </c>
      <c r="N339" s="86" t="s">
        <v>34</v>
      </c>
      <c r="O339" s="86" t="s">
        <v>34</v>
      </c>
      <c r="P339" s="86" t="s">
        <v>34</v>
      </c>
      <c r="Q339" s="117" t="s">
        <v>34</v>
      </c>
      <c r="R339" s="69" t="s">
        <v>3483</v>
      </c>
      <c r="S339" s="157" t="s">
        <v>3483</v>
      </c>
      <c r="T339" s="158">
        <v>0.125</v>
      </c>
      <c r="U339" s="158">
        <v>0.125</v>
      </c>
      <c r="V339" s="159">
        <v>0.125</v>
      </c>
      <c r="W339" s="62">
        <v>0.16800000000000001</v>
      </c>
      <c r="X339" s="62">
        <v>0.16800000000000001</v>
      </c>
      <c r="Y339" s="160">
        <v>0.17</v>
      </c>
      <c r="Z339" s="69" t="s">
        <v>3718</v>
      </c>
      <c r="AA339" s="86" t="s">
        <v>34</v>
      </c>
      <c r="AB339" s="58" t="str">
        <f t="array" ref="AB339">INDEX(publications!$A$1:$A$319, MATCH($B339, publications!$B$1:$B$319, 0))</f>
        <v>Anette</v>
      </c>
      <c r="AC339" s="6" t="s">
        <v>34</v>
      </c>
    </row>
    <row r="340" spans="1:30" ht="13">
      <c r="A340" s="6" t="s">
        <v>3347</v>
      </c>
      <c r="B340" s="155" t="str">
        <f>VLOOKUP($A340,datasets!$A:$B,2,0)</f>
        <v>Papworth et al. 2016, Journal of Archaeological Science (B5ILGT3L)</v>
      </c>
      <c r="C340" s="56" t="s">
        <v>34</v>
      </c>
      <c r="D340" s="56" t="s">
        <v>34</v>
      </c>
      <c r="E340" s="131" t="s">
        <v>34</v>
      </c>
      <c r="F340" s="86" t="s">
        <v>34</v>
      </c>
      <c r="G340" s="113" t="s">
        <v>34</v>
      </c>
      <c r="H340" s="125" t="s">
        <v>34</v>
      </c>
      <c r="I340" s="86" t="s">
        <v>34</v>
      </c>
      <c r="J340" s="156" t="s">
        <v>34</v>
      </c>
      <c r="K340" s="62">
        <v>8.9480000000000004</v>
      </c>
      <c r="L340" s="62">
        <v>8.9480000000000004</v>
      </c>
      <c r="M340" s="116">
        <v>8.9499999999999993</v>
      </c>
      <c r="N340" s="86" t="s">
        <v>34</v>
      </c>
      <c r="O340" s="86" t="s">
        <v>34</v>
      </c>
      <c r="P340" s="86" t="s">
        <v>34</v>
      </c>
      <c r="Q340" s="117" t="s">
        <v>34</v>
      </c>
      <c r="R340" s="69" t="s">
        <v>3483</v>
      </c>
      <c r="S340" s="157" t="s">
        <v>3483</v>
      </c>
      <c r="T340" s="158">
        <v>0.125</v>
      </c>
      <c r="U340" s="158">
        <v>0.125</v>
      </c>
      <c r="V340" s="159">
        <v>0.125</v>
      </c>
      <c r="W340" s="62">
        <v>0.39200000000000002</v>
      </c>
      <c r="X340" s="62">
        <v>0.39200000000000002</v>
      </c>
      <c r="Y340" s="160">
        <v>0.39</v>
      </c>
      <c r="Z340" s="69" t="s">
        <v>3718</v>
      </c>
      <c r="AA340" s="86" t="s">
        <v>34</v>
      </c>
      <c r="AB340" s="58" t="str">
        <f t="array" ref="AB340">INDEX(publications!$A$1:$A$319, MATCH($B340, publications!$B$1:$B$319, 0))</f>
        <v>Anette</v>
      </c>
      <c r="AC340" s="6" t="s">
        <v>34</v>
      </c>
    </row>
    <row r="341" spans="1:30" ht="13">
      <c r="A341" s="5" t="s">
        <v>2925</v>
      </c>
      <c r="B341" s="91" t="str">
        <f>VLOOKUP($A341,datasets!$A:$B,2,0)</f>
        <v>Pedersen et al. 2018, Geophysical Research Letters (AXLJGWNE)</v>
      </c>
      <c r="C341" s="56" t="s">
        <v>34</v>
      </c>
      <c r="D341" s="56" t="s">
        <v>34</v>
      </c>
      <c r="E341" s="131" t="s">
        <v>34</v>
      </c>
      <c r="F341" s="86" t="s">
        <v>34</v>
      </c>
      <c r="G341" s="113" t="s">
        <v>34</v>
      </c>
      <c r="H341" s="125" t="s">
        <v>34</v>
      </c>
      <c r="I341" s="86" t="s">
        <v>34</v>
      </c>
      <c r="J341" s="115" t="s">
        <v>34</v>
      </c>
      <c r="K341" s="56">
        <v>1</v>
      </c>
      <c r="L341" s="56">
        <v>0.6</v>
      </c>
      <c r="M341" s="116">
        <v>0.87</v>
      </c>
      <c r="N341" s="86" t="s">
        <v>34</v>
      </c>
      <c r="O341" s="86" t="s">
        <v>34</v>
      </c>
      <c r="P341" s="86" t="s">
        <v>34</v>
      </c>
      <c r="Q341" s="117" t="s">
        <v>34</v>
      </c>
      <c r="R341" s="86" t="s">
        <v>34</v>
      </c>
      <c r="S341" s="117" t="s">
        <v>34</v>
      </c>
      <c r="T341" s="126" t="s">
        <v>34</v>
      </c>
      <c r="U341" s="126" t="s">
        <v>34</v>
      </c>
      <c r="V341" s="127" t="s">
        <v>34</v>
      </c>
      <c r="W341" s="86" t="s">
        <v>34</v>
      </c>
      <c r="X341" s="56" t="s">
        <v>34</v>
      </c>
      <c r="Y341" s="128" t="s">
        <v>34</v>
      </c>
      <c r="Z341" s="86" t="s">
        <v>34</v>
      </c>
      <c r="AA341" s="56" t="s">
        <v>34</v>
      </c>
      <c r="AB341" s="58" t="str">
        <f t="array" ref="AB341">INDEX(publications!$A$1:$A$319, MATCH($B341, publications!$B$1:$B$319, 0))</f>
        <v>Livia</v>
      </c>
      <c r="AC341" s="6" t="s">
        <v>34</v>
      </c>
    </row>
    <row r="342" spans="1:30" ht="13">
      <c r="A342" s="5" t="s">
        <v>2927</v>
      </c>
      <c r="B342" s="91" t="str">
        <f>VLOOKUP($A342,datasets!$A:$B,2,0)</f>
        <v>Pedersen et al. 2018, Geophysical Research Letters (AXLJGWNE)</v>
      </c>
      <c r="C342" s="56" t="s">
        <v>34</v>
      </c>
      <c r="D342" s="56" t="s">
        <v>34</v>
      </c>
      <c r="E342" s="131" t="s">
        <v>34</v>
      </c>
      <c r="F342" s="86" t="s">
        <v>34</v>
      </c>
      <c r="G342" s="113" t="s">
        <v>34</v>
      </c>
      <c r="H342" s="125" t="s">
        <v>34</v>
      </c>
      <c r="I342" s="86" t="s">
        <v>34</v>
      </c>
      <c r="J342" s="115" t="s">
        <v>34</v>
      </c>
      <c r="K342" s="56">
        <v>1.3</v>
      </c>
      <c r="L342" s="56">
        <v>1</v>
      </c>
      <c r="M342" s="116">
        <v>1.2</v>
      </c>
      <c r="N342" s="86" t="s">
        <v>34</v>
      </c>
      <c r="O342" s="86" t="s">
        <v>34</v>
      </c>
      <c r="P342" s="86" t="s">
        <v>34</v>
      </c>
      <c r="Q342" s="117" t="s">
        <v>34</v>
      </c>
      <c r="R342" s="86" t="s">
        <v>34</v>
      </c>
      <c r="S342" s="117" t="s">
        <v>34</v>
      </c>
      <c r="T342" s="126" t="s">
        <v>34</v>
      </c>
      <c r="U342" s="126" t="s">
        <v>34</v>
      </c>
      <c r="V342" s="127" t="s">
        <v>34</v>
      </c>
      <c r="W342" s="86" t="s">
        <v>34</v>
      </c>
      <c r="X342" s="56" t="s">
        <v>34</v>
      </c>
      <c r="Y342" s="128" t="s">
        <v>34</v>
      </c>
      <c r="Z342" s="86" t="s">
        <v>34</v>
      </c>
      <c r="AA342" s="56" t="s">
        <v>34</v>
      </c>
      <c r="AB342" s="58" t="str">
        <f t="array" ref="AB342">INDEX(publications!$A$1:$A$319, MATCH($B342, publications!$B$1:$B$319, 0))</f>
        <v>Livia</v>
      </c>
      <c r="AC342" s="6" t="s">
        <v>34</v>
      </c>
    </row>
    <row r="343" spans="1:30" ht="13">
      <c r="A343" s="5" t="s">
        <v>2926</v>
      </c>
      <c r="B343" s="91" t="str">
        <f>VLOOKUP($A343,datasets!$A:$B,2,0)</f>
        <v>Pedersen et al. 2018, Geophysical Research Letters (AXLJGWNE)</v>
      </c>
      <c r="C343" s="56" t="s">
        <v>34</v>
      </c>
      <c r="D343" s="56" t="s">
        <v>34</v>
      </c>
      <c r="E343" s="131" t="s">
        <v>34</v>
      </c>
      <c r="F343" s="86" t="s">
        <v>34</v>
      </c>
      <c r="G343" s="113" t="s">
        <v>34</v>
      </c>
      <c r="H343" s="125" t="s">
        <v>34</v>
      </c>
      <c r="I343" s="86" t="s">
        <v>34</v>
      </c>
      <c r="J343" s="115" t="s">
        <v>34</v>
      </c>
      <c r="K343" s="56">
        <v>2</v>
      </c>
      <c r="L343" s="56">
        <v>0.8</v>
      </c>
      <c r="M343" s="116">
        <v>1.6</v>
      </c>
      <c r="N343" s="86" t="s">
        <v>34</v>
      </c>
      <c r="O343" s="86" t="s">
        <v>34</v>
      </c>
      <c r="P343" s="86" t="s">
        <v>34</v>
      </c>
      <c r="Q343" s="117" t="s">
        <v>34</v>
      </c>
      <c r="R343" s="86" t="s">
        <v>34</v>
      </c>
      <c r="S343" s="117" t="s">
        <v>34</v>
      </c>
      <c r="T343" s="126" t="s">
        <v>34</v>
      </c>
      <c r="U343" s="126" t="s">
        <v>34</v>
      </c>
      <c r="V343" s="127" t="s">
        <v>34</v>
      </c>
      <c r="W343" s="86" t="s">
        <v>34</v>
      </c>
      <c r="X343" s="56" t="s">
        <v>34</v>
      </c>
      <c r="Y343" s="128" t="s">
        <v>34</v>
      </c>
      <c r="Z343" s="86" t="s">
        <v>34</v>
      </c>
      <c r="AA343" s="56" t="s">
        <v>34</v>
      </c>
      <c r="AB343" s="58" t="str">
        <f t="array" ref="AB343">INDEX(publications!$A$1:$A$319, MATCH($B343, publications!$B$1:$B$319, 0))</f>
        <v>Livia</v>
      </c>
      <c r="AC343" s="6" t="s">
        <v>34</v>
      </c>
    </row>
    <row r="344" spans="1:30" ht="13">
      <c r="A344" s="5" t="s">
        <v>2924</v>
      </c>
      <c r="B344" s="91" t="str">
        <f>VLOOKUP($A344,datasets!$A:$B,2,0)</f>
        <v>Pedersen et al. 2018, Geophysical Research Letters (AXLJGWNE)</v>
      </c>
      <c r="C344" s="56" t="s">
        <v>34</v>
      </c>
      <c r="D344" s="56" t="s">
        <v>34</v>
      </c>
      <c r="E344" s="131" t="s">
        <v>34</v>
      </c>
      <c r="F344" s="86" t="s">
        <v>34</v>
      </c>
      <c r="G344" s="113" t="s">
        <v>34</v>
      </c>
      <c r="H344" s="125" t="s">
        <v>34</v>
      </c>
      <c r="I344" s="86" t="s">
        <v>34</v>
      </c>
      <c r="J344" s="115" t="s">
        <v>34</v>
      </c>
      <c r="K344" s="56">
        <v>2.2000000000000002</v>
      </c>
      <c r="L344" s="56">
        <v>0.9</v>
      </c>
      <c r="M344" s="116">
        <v>1.77</v>
      </c>
      <c r="N344" s="86" t="s">
        <v>34</v>
      </c>
      <c r="O344" s="86" t="s">
        <v>34</v>
      </c>
      <c r="P344" s="86" t="s">
        <v>34</v>
      </c>
      <c r="Q344" s="117" t="s">
        <v>34</v>
      </c>
      <c r="R344" s="86" t="s">
        <v>34</v>
      </c>
      <c r="S344" s="117" t="s">
        <v>34</v>
      </c>
      <c r="T344" s="126" t="s">
        <v>34</v>
      </c>
      <c r="U344" s="126" t="s">
        <v>34</v>
      </c>
      <c r="V344" s="127" t="s">
        <v>34</v>
      </c>
      <c r="W344" s="86" t="s">
        <v>34</v>
      </c>
      <c r="X344" s="56" t="s">
        <v>34</v>
      </c>
      <c r="Y344" s="128" t="s">
        <v>34</v>
      </c>
      <c r="Z344" s="86" t="s">
        <v>34</v>
      </c>
      <c r="AA344" s="56" t="s">
        <v>34</v>
      </c>
      <c r="AB344" s="58" t="str">
        <f t="array" ref="AB344">INDEX(publications!$A$1:$A$319, MATCH($B344, publications!$B$1:$B$319, 0))</f>
        <v>Livia</v>
      </c>
      <c r="AC344" s="6" t="s">
        <v>34</v>
      </c>
    </row>
    <row r="345" spans="1:30" ht="13">
      <c r="A345" s="5" t="s">
        <v>2921</v>
      </c>
      <c r="B345" s="91" t="str">
        <f>VLOOKUP($A345,datasets!$A:$B,2,0)</f>
        <v>Pedersen et al. 2018, Geophysical Research Letters (AXLJGWNE)</v>
      </c>
      <c r="C345" s="56" t="s">
        <v>34</v>
      </c>
      <c r="D345" s="56" t="s">
        <v>34</v>
      </c>
      <c r="E345" s="131" t="s">
        <v>34</v>
      </c>
      <c r="F345" s="86" t="s">
        <v>34</v>
      </c>
      <c r="G345" s="113" t="s">
        <v>34</v>
      </c>
      <c r="H345" s="125" t="s">
        <v>34</v>
      </c>
      <c r="I345" s="86" t="s">
        <v>34</v>
      </c>
      <c r="J345" s="115" t="s">
        <v>34</v>
      </c>
      <c r="K345" s="56">
        <v>5.5</v>
      </c>
      <c r="L345" s="56">
        <v>0.5</v>
      </c>
      <c r="M345" s="116">
        <v>3.83</v>
      </c>
      <c r="N345" s="86" t="s">
        <v>34</v>
      </c>
      <c r="O345" s="86" t="s">
        <v>34</v>
      </c>
      <c r="P345" s="86" t="s">
        <v>34</v>
      </c>
      <c r="Q345" s="117" t="s">
        <v>34</v>
      </c>
      <c r="R345" s="86" t="s">
        <v>34</v>
      </c>
      <c r="S345" s="117" t="s">
        <v>34</v>
      </c>
      <c r="T345" s="126" t="s">
        <v>34</v>
      </c>
      <c r="U345" s="126" t="s">
        <v>34</v>
      </c>
      <c r="V345" s="127" t="s">
        <v>34</v>
      </c>
      <c r="W345" s="86" t="s">
        <v>34</v>
      </c>
      <c r="X345" s="56" t="s">
        <v>34</v>
      </c>
      <c r="Y345" s="128" t="s">
        <v>34</v>
      </c>
      <c r="Z345" s="86" t="s">
        <v>34</v>
      </c>
      <c r="AA345" s="56" t="s">
        <v>34</v>
      </c>
      <c r="AB345" s="58" t="str">
        <f t="array" ref="AB345">INDEX(publications!$A$1:$A$319, MATCH($B345, publications!$B$1:$B$319, 0))</f>
        <v>Livia</v>
      </c>
      <c r="AC345" s="6" t="s">
        <v>34</v>
      </c>
    </row>
    <row r="346" spans="1:30" ht="13">
      <c r="A346" s="5" t="s">
        <v>2928</v>
      </c>
      <c r="B346" s="91" t="str">
        <f>VLOOKUP($A346,datasets!$A:$B,2,0)</f>
        <v>Pedersen et al. 2018, Geophysical Research Letters (AXLJGWNE)</v>
      </c>
      <c r="C346" s="56" t="s">
        <v>34</v>
      </c>
      <c r="D346" s="56" t="s">
        <v>34</v>
      </c>
      <c r="E346" s="131" t="s">
        <v>34</v>
      </c>
      <c r="F346" s="86" t="s">
        <v>34</v>
      </c>
      <c r="G346" s="113" t="s">
        <v>34</v>
      </c>
      <c r="H346" s="125" t="s">
        <v>34</v>
      </c>
      <c r="I346" s="86" t="s">
        <v>34</v>
      </c>
      <c r="J346" s="130" t="s">
        <v>34</v>
      </c>
      <c r="K346" s="86" t="s">
        <v>34</v>
      </c>
      <c r="L346" s="113" t="s">
        <v>34</v>
      </c>
      <c r="M346" s="116" t="s">
        <v>34</v>
      </c>
      <c r="N346" s="86" t="s">
        <v>34</v>
      </c>
      <c r="O346" s="86" t="s">
        <v>34</v>
      </c>
      <c r="P346" s="86" t="s">
        <v>34</v>
      </c>
      <c r="Q346" s="117" t="s">
        <v>34</v>
      </c>
      <c r="R346" s="86" t="s">
        <v>34</v>
      </c>
      <c r="S346" s="117" t="s">
        <v>34</v>
      </c>
      <c r="T346" s="126" t="s">
        <v>34</v>
      </c>
      <c r="U346" s="126" t="s">
        <v>34</v>
      </c>
      <c r="V346" s="127" t="s">
        <v>34</v>
      </c>
      <c r="W346" s="86" t="s">
        <v>34</v>
      </c>
      <c r="X346" s="56" t="s">
        <v>34</v>
      </c>
      <c r="Y346" s="128" t="s">
        <v>34</v>
      </c>
      <c r="Z346" s="86" t="s">
        <v>34</v>
      </c>
      <c r="AA346" s="56" t="s">
        <v>34</v>
      </c>
      <c r="AB346" s="58" t="str">
        <f t="array" ref="AB346">INDEX(publications!$A$1:$A$319, MATCH($B346, publications!$B$1:$B$319, 0))</f>
        <v>Livia</v>
      </c>
      <c r="AC346" s="6" t="s">
        <v>34</v>
      </c>
    </row>
    <row r="347" spans="1:30" ht="13">
      <c r="A347" s="5" t="s">
        <v>3267</v>
      </c>
      <c r="B347" s="91" t="str">
        <f>VLOOKUP($A347,datasets!$A:$B,2,0)</f>
        <v>Pérez Álvarez et al. 2013, Journal of Archaeological Science (A37E78PU)</v>
      </c>
      <c r="C347" s="86" t="s">
        <v>34</v>
      </c>
      <c r="D347" s="86" t="s">
        <v>34</v>
      </c>
      <c r="E347" s="131" t="s">
        <v>34</v>
      </c>
      <c r="F347" s="86" t="s">
        <v>34</v>
      </c>
      <c r="G347" s="113" t="s">
        <v>34</v>
      </c>
      <c r="H347" s="125" t="s">
        <v>34</v>
      </c>
      <c r="I347" s="113" t="s">
        <v>34</v>
      </c>
      <c r="J347" s="115" t="s">
        <v>34</v>
      </c>
      <c r="K347" s="56">
        <v>0.4</v>
      </c>
      <c r="L347" s="56">
        <v>0.4</v>
      </c>
      <c r="M347" s="116">
        <v>0.4</v>
      </c>
      <c r="N347" s="86" t="s">
        <v>34</v>
      </c>
      <c r="O347" s="86" t="s">
        <v>34</v>
      </c>
      <c r="P347" s="86" t="s">
        <v>34</v>
      </c>
      <c r="Q347" s="117" t="s">
        <v>34</v>
      </c>
      <c r="R347" s="86" t="s">
        <v>34</v>
      </c>
      <c r="S347" s="117" t="s">
        <v>34</v>
      </c>
      <c r="T347" s="126" t="s">
        <v>34</v>
      </c>
      <c r="U347" s="126" t="s">
        <v>34</v>
      </c>
      <c r="V347" s="127" t="s">
        <v>34</v>
      </c>
      <c r="W347" s="86" t="s">
        <v>34</v>
      </c>
      <c r="X347" s="56" t="s">
        <v>34</v>
      </c>
      <c r="Y347" s="121" t="s">
        <v>34</v>
      </c>
      <c r="Z347" s="46" t="s">
        <v>3719</v>
      </c>
      <c r="AA347" s="56" t="s">
        <v>34</v>
      </c>
      <c r="AB347" s="58" t="str">
        <f t="array" ref="AB347">INDEX(publications!$A$1:$A$319, MATCH($B347, publications!$B$1:$B$319, 0))</f>
        <v>Bob</v>
      </c>
      <c r="AC347" s="6" t="s">
        <v>34</v>
      </c>
    </row>
    <row r="348" spans="1:30" ht="13">
      <c r="A348" s="5" t="s">
        <v>3266</v>
      </c>
      <c r="B348" s="91" t="str">
        <f>VLOOKUP($A348,datasets!$A:$B,2,0)</f>
        <v>Pérez Álvarez et al. 2013, Journal of Archaeological Science (A37E78PU)</v>
      </c>
      <c r="C348" s="86" t="s">
        <v>34</v>
      </c>
      <c r="D348" s="86" t="s">
        <v>34</v>
      </c>
      <c r="E348" s="131" t="s">
        <v>34</v>
      </c>
      <c r="F348" s="86" t="s">
        <v>34</v>
      </c>
      <c r="G348" s="113" t="s">
        <v>34</v>
      </c>
      <c r="H348" s="125" t="s">
        <v>34</v>
      </c>
      <c r="I348" s="113" t="s">
        <v>34</v>
      </c>
      <c r="J348" s="115" t="s">
        <v>34</v>
      </c>
      <c r="K348" s="56">
        <v>0.26</v>
      </c>
      <c r="L348" s="56">
        <v>1.3420000000000001</v>
      </c>
      <c r="M348" s="116">
        <v>0.62</v>
      </c>
      <c r="N348" s="86" t="s">
        <v>34</v>
      </c>
      <c r="O348" s="86" t="s">
        <v>34</v>
      </c>
      <c r="P348" s="86" t="s">
        <v>34</v>
      </c>
      <c r="Q348" s="117" t="s">
        <v>34</v>
      </c>
      <c r="R348" s="86" t="s">
        <v>34</v>
      </c>
      <c r="S348" s="117" t="s">
        <v>34</v>
      </c>
      <c r="T348" s="126" t="s">
        <v>34</v>
      </c>
      <c r="U348" s="119" t="s">
        <v>34</v>
      </c>
      <c r="V348" s="120" t="s">
        <v>34</v>
      </c>
      <c r="W348" s="56">
        <v>1</v>
      </c>
      <c r="X348" s="56">
        <v>1</v>
      </c>
      <c r="Y348" s="121">
        <v>1</v>
      </c>
      <c r="Z348" s="46" t="s">
        <v>3719</v>
      </c>
      <c r="AA348" s="56" t="s">
        <v>34</v>
      </c>
      <c r="AB348" s="58" t="str">
        <f t="array" ref="AB348">INDEX(publications!$A$1:$A$319, MATCH($B348, publications!$B$1:$B$319, 0))</f>
        <v>Bob</v>
      </c>
      <c r="AC348" s="6" t="s">
        <v>3498</v>
      </c>
      <c r="AD348" s="56" t="s">
        <v>3720</v>
      </c>
    </row>
    <row r="349" spans="1:30" ht="13">
      <c r="A349" s="5" t="s">
        <v>3263</v>
      </c>
      <c r="B349" s="91" t="str">
        <f>VLOOKUP($A349,datasets!$A:$B,2,0)</f>
        <v>Pérez Álvarez et al. 2013, Journal of Archaeological Science (A37E78PU)</v>
      </c>
      <c r="C349" s="86" t="s">
        <v>34</v>
      </c>
      <c r="D349" s="86" t="s">
        <v>34</v>
      </c>
      <c r="E349" s="131" t="s">
        <v>34</v>
      </c>
      <c r="F349" s="86" t="s">
        <v>34</v>
      </c>
      <c r="G349" s="113" t="s">
        <v>34</v>
      </c>
      <c r="H349" s="125" t="s">
        <v>34</v>
      </c>
      <c r="I349" s="113" t="s">
        <v>34</v>
      </c>
      <c r="J349" s="115" t="s">
        <v>34</v>
      </c>
      <c r="K349" s="56">
        <v>1.3029999999999999</v>
      </c>
      <c r="L349" s="56">
        <v>2.0779999999999998</v>
      </c>
      <c r="M349" s="116">
        <v>1.56</v>
      </c>
      <c r="N349" s="86" t="s">
        <v>34</v>
      </c>
      <c r="O349" s="86" t="s">
        <v>34</v>
      </c>
      <c r="P349" s="86" t="s">
        <v>34</v>
      </c>
      <c r="Q349" s="117" t="s">
        <v>34</v>
      </c>
      <c r="R349" s="86" t="s">
        <v>34</v>
      </c>
      <c r="S349" s="117" t="s">
        <v>34</v>
      </c>
      <c r="T349" s="126" t="s">
        <v>34</v>
      </c>
      <c r="U349" s="119" t="s">
        <v>34</v>
      </c>
      <c r="V349" s="120" t="s">
        <v>34</v>
      </c>
      <c r="W349" s="59" t="s">
        <v>3721</v>
      </c>
      <c r="X349" s="56" t="s">
        <v>3721</v>
      </c>
      <c r="Y349" s="121">
        <v>2</v>
      </c>
      <c r="Z349" s="46" t="s">
        <v>3719</v>
      </c>
      <c r="AA349" s="56" t="s">
        <v>34</v>
      </c>
      <c r="AB349" s="58" t="str">
        <f t="array" ref="AB349">INDEX(publications!$A$1:$A$319, MATCH($B349, publications!$B$1:$B$319, 0))</f>
        <v>Bob</v>
      </c>
      <c r="AC349" s="6" t="s">
        <v>3498</v>
      </c>
      <c r="AD349" s="12" t="s">
        <v>3722</v>
      </c>
    </row>
    <row r="350" spans="1:30" ht="13">
      <c r="A350" s="5" t="s">
        <v>3259</v>
      </c>
      <c r="B350" s="91" t="str">
        <f>VLOOKUP($A350,datasets!$A:$B,2,0)</f>
        <v>Pérez et al. 2014, The Photogrammetric Record (QI38W8V2)</v>
      </c>
      <c r="C350" s="86" t="s">
        <v>34</v>
      </c>
      <c r="D350" s="86" t="s">
        <v>34</v>
      </c>
      <c r="E350" s="131" t="s">
        <v>34</v>
      </c>
      <c r="F350" s="86" t="s">
        <v>34</v>
      </c>
      <c r="G350" s="113" t="s">
        <v>34</v>
      </c>
      <c r="H350" s="114" t="s">
        <v>34</v>
      </c>
      <c r="I350" s="113" t="s">
        <v>3723</v>
      </c>
      <c r="J350" s="115">
        <v>6</v>
      </c>
      <c r="K350" s="56">
        <v>1.0900000000000001</v>
      </c>
      <c r="L350" s="56">
        <v>1.337</v>
      </c>
      <c r="M350" s="116">
        <v>1.17</v>
      </c>
      <c r="N350" s="86" t="s">
        <v>34</v>
      </c>
      <c r="O350" s="86" t="s">
        <v>34</v>
      </c>
      <c r="P350" s="86" t="s">
        <v>34</v>
      </c>
      <c r="Q350" s="117" t="s">
        <v>34</v>
      </c>
      <c r="R350" s="86" t="s">
        <v>34</v>
      </c>
      <c r="S350" s="117" t="s">
        <v>34</v>
      </c>
      <c r="T350" s="126" t="s">
        <v>34</v>
      </c>
      <c r="U350" s="126" t="s">
        <v>34</v>
      </c>
      <c r="V350" s="127" t="s">
        <v>34</v>
      </c>
      <c r="W350" s="86" t="s">
        <v>34</v>
      </c>
      <c r="X350" s="56" t="s">
        <v>34</v>
      </c>
      <c r="Y350" s="121" t="s">
        <v>34</v>
      </c>
      <c r="Z350" s="46" t="s">
        <v>3465</v>
      </c>
      <c r="AA350" s="86" t="s">
        <v>34</v>
      </c>
      <c r="AB350" s="58" t="str">
        <f t="array" ref="AB350">INDEX(publications!$A$1:$A$319, MATCH($B350, publications!$B$1:$B$319, 0))</f>
        <v>Livia</v>
      </c>
      <c r="AC350" s="6" t="s">
        <v>3498</v>
      </c>
      <c r="AD350" s="6" t="s">
        <v>3724</v>
      </c>
    </row>
    <row r="351" spans="1:30" ht="13">
      <c r="A351" s="5" t="s">
        <v>3005</v>
      </c>
      <c r="B351" s="91" t="str">
        <f>VLOOKUP($A351,datasets!$A:$B,2,0)</f>
        <v>Pieczonka and Bolch 2015, Global and Planetary Change (6YYMSPRM)</v>
      </c>
      <c r="C351" s="86" t="s">
        <v>34</v>
      </c>
      <c r="D351" s="86" t="s">
        <v>34</v>
      </c>
      <c r="E351" s="131" t="s">
        <v>34</v>
      </c>
      <c r="F351" s="86" t="s">
        <v>34</v>
      </c>
      <c r="G351" s="113" t="s">
        <v>34</v>
      </c>
      <c r="H351" s="125" t="s">
        <v>34</v>
      </c>
      <c r="I351" s="113" t="s">
        <v>3549</v>
      </c>
      <c r="J351" s="130">
        <v>38</v>
      </c>
      <c r="K351" s="86" t="s">
        <v>34</v>
      </c>
      <c r="L351" s="113" t="s">
        <v>34</v>
      </c>
      <c r="M351" s="116" t="s">
        <v>34</v>
      </c>
      <c r="N351" s="86" t="s">
        <v>34</v>
      </c>
      <c r="O351" s="86" t="s">
        <v>34</v>
      </c>
      <c r="P351" s="86" t="s">
        <v>34</v>
      </c>
      <c r="Q351" s="118" t="s">
        <v>34</v>
      </c>
      <c r="R351" s="46" t="s">
        <v>3725</v>
      </c>
      <c r="S351" s="117" t="s">
        <v>3605</v>
      </c>
      <c r="T351" s="126" t="s">
        <v>34</v>
      </c>
      <c r="U351" s="126" t="s">
        <v>34</v>
      </c>
      <c r="V351" s="127" t="s">
        <v>34</v>
      </c>
      <c r="W351" s="86" t="s">
        <v>34</v>
      </c>
      <c r="X351" s="56" t="s">
        <v>34</v>
      </c>
      <c r="Y351" s="121" t="s">
        <v>34</v>
      </c>
      <c r="Z351" s="46" t="s">
        <v>3726</v>
      </c>
      <c r="AA351" s="56" t="s">
        <v>34</v>
      </c>
      <c r="AB351" s="58" t="str">
        <f t="array" ref="AB351">INDEX(publications!$A$1:$A$319, MATCH($B351, publications!$B$1:$B$319, 0))</f>
        <v>Melanie</v>
      </c>
      <c r="AC351" s="123" t="s">
        <v>3607</v>
      </c>
    </row>
    <row r="352" spans="1:30" ht="13">
      <c r="A352" s="5" t="s">
        <v>3003</v>
      </c>
      <c r="B352" s="91" t="str">
        <f>VLOOKUP($A352,datasets!$A:$B,2,0)</f>
        <v>Pieczonka and Bolch 2015, Global and Planetary Change (6YYMSPRM)</v>
      </c>
      <c r="C352" s="86" t="s">
        <v>34</v>
      </c>
      <c r="D352" s="86" t="s">
        <v>34</v>
      </c>
      <c r="E352" s="131" t="s">
        <v>34</v>
      </c>
      <c r="F352" s="86" t="s">
        <v>34</v>
      </c>
      <c r="G352" s="113" t="s">
        <v>34</v>
      </c>
      <c r="H352" s="125" t="s">
        <v>34</v>
      </c>
      <c r="I352" s="113" t="s">
        <v>3444</v>
      </c>
      <c r="J352" s="130">
        <v>40</v>
      </c>
      <c r="K352" s="86" t="s">
        <v>34</v>
      </c>
      <c r="L352" s="113" t="s">
        <v>34</v>
      </c>
      <c r="M352" s="116" t="s">
        <v>34</v>
      </c>
      <c r="N352" s="86" t="s">
        <v>34</v>
      </c>
      <c r="O352" s="86" t="s">
        <v>34</v>
      </c>
      <c r="P352" s="86" t="s">
        <v>34</v>
      </c>
      <c r="Q352" s="118" t="s">
        <v>34</v>
      </c>
      <c r="R352" s="46" t="s">
        <v>3725</v>
      </c>
      <c r="S352" s="117" t="s">
        <v>3605</v>
      </c>
      <c r="T352" s="126" t="s">
        <v>34</v>
      </c>
      <c r="U352" s="126" t="s">
        <v>34</v>
      </c>
      <c r="V352" s="127" t="s">
        <v>34</v>
      </c>
      <c r="W352" s="86" t="s">
        <v>34</v>
      </c>
      <c r="X352" s="56" t="s">
        <v>34</v>
      </c>
      <c r="Y352" s="121" t="s">
        <v>34</v>
      </c>
      <c r="Z352" s="46" t="s">
        <v>3726</v>
      </c>
      <c r="AA352" s="56" t="s">
        <v>34</v>
      </c>
      <c r="AB352" s="58" t="str">
        <f t="array" ref="AB352">INDEX(publications!$A$1:$A$319, MATCH($B352, publications!$B$1:$B$319, 0))</f>
        <v>Melanie</v>
      </c>
      <c r="AC352" s="123" t="s">
        <v>3607</v>
      </c>
    </row>
    <row r="353" spans="1:29" ht="13">
      <c r="A353" s="5" t="s">
        <v>3006</v>
      </c>
      <c r="B353" s="91" t="str">
        <f>VLOOKUP($A353,datasets!$A:$B,2,0)</f>
        <v>Pieczonka and Bolch 2015, Global and Planetary Change (6YYMSPRM)</v>
      </c>
      <c r="C353" s="86" t="s">
        <v>34</v>
      </c>
      <c r="D353" s="86" t="s">
        <v>34</v>
      </c>
      <c r="E353" s="131" t="s">
        <v>34</v>
      </c>
      <c r="F353" s="86" t="s">
        <v>34</v>
      </c>
      <c r="G353" s="113" t="s">
        <v>34</v>
      </c>
      <c r="H353" s="125" t="s">
        <v>34</v>
      </c>
      <c r="I353" s="113" t="s">
        <v>3727</v>
      </c>
      <c r="J353" s="130">
        <v>47</v>
      </c>
      <c r="K353" s="86" t="s">
        <v>34</v>
      </c>
      <c r="L353" s="113" t="s">
        <v>34</v>
      </c>
      <c r="M353" s="116" t="s">
        <v>34</v>
      </c>
      <c r="N353" s="86" t="s">
        <v>34</v>
      </c>
      <c r="O353" s="86" t="s">
        <v>34</v>
      </c>
      <c r="P353" s="86" t="s">
        <v>34</v>
      </c>
      <c r="Q353" s="118" t="s">
        <v>34</v>
      </c>
      <c r="R353" s="46" t="s">
        <v>3725</v>
      </c>
      <c r="S353" s="117" t="s">
        <v>3605</v>
      </c>
      <c r="T353" s="126" t="s">
        <v>34</v>
      </c>
      <c r="U353" s="126" t="s">
        <v>34</v>
      </c>
      <c r="V353" s="127" t="s">
        <v>34</v>
      </c>
      <c r="W353" s="86" t="s">
        <v>34</v>
      </c>
      <c r="X353" s="56" t="s">
        <v>34</v>
      </c>
      <c r="Y353" s="121" t="s">
        <v>34</v>
      </c>
      <c r="Z353" s="46" t="s">
        <v>3726</v>
      </c>
      <c r="AA353" s="56" t="s">
        <v>34</v>
      </c>
      <c r="AB353" s="58" t="str">
        <f t="array" ref="AB353">INDEX(publications!$A$1:$A$319, MATCH($B353, publications!$B$1:$B$319, 0))</f>
        <v>Melanie</v>
      </c>
      <c r="AC353" s="123" t="s">
        <v>3607</v>
      </c>
    </row>
    <row r="354" spans="1:29" ht="13">
      <c r="A354" s="5" t="s">
        <v>3041</v>
      </c>
      <c r="B354" s="91" t="str">
        <f>VLOOKUP($A354,datasets!$A:$B,2,0)</f>
        <v>Pieczonka et al. 2013, Remote Sensing of Environment (E6FMSYH2)</v>
      </c>
      <c r="C354" s="86" t="s">
        <v>34</v>
      </c>
      <c r="D354" s="86" t="s">
        <v>34</v>
      </c>
      <c r="E354" s="131" t="s">
        <v>34</v>
      </c>
      <c r="F354" s="86" t="s">
        <v>34</v>
      </c>
      <c r="G354" s="113" t="s">
        <v>34</v>
      </c>
      <c r="H354" s="125" t="s">
        <v>34</v>
      </c>
      <c r="I354" s="113" t="s">
        <v>3549</v>
      </c>
      <c r="J354" s="115">
        <v>38</v>
      </c>
      <c r="K354" s="56">
        <v>13.4</v>
      </c>
      <c r="L354" s="56">
        <v>13.4</v>
      </c>
      <c r="M354" s="116">
        <v>13.4</v>
      </c>
      <c r="N354" s="86" t="s">
        <v>34</v>
      </c>
      <c r="O354" s="86" t="s">
        <v>34</v>
      </c>
      <c r="P354" s="86" t="s">
        <v>34</v>
      </c>
      <c r="Q354" s="117" t="s">
        <v>34</v>
      </c>
      <c r="R354" s="46" t="s">
        <v>3728</v>
      </c>
      <c r="S354" s="118" t="s">
        <v>3729</v>
      </c>
      <c r="T354" s="119" t="s">
        <v>3730</v>
      </c>
      <c r="U354" s="119" t="s">
        <v>3731</v>
      </c>
      <c r="V354" s="120">
        <v>8.6666666669999994</v>
      </c>
      <c r="W354" s="56">
        <v>8.5</v>
      </c>
      <c r="X354" s="56">
        <v>18.87</v>
      </c>
      <c r="Y354" s="121">
        <v>11.96</v>
      </c>
      <c r="Z354" s="46" t="s">
        <v>3408</v>
      </c>
      <c r="AA354" s="56" t="s">
        <v>3732</v>
      </c>
      <c r="AB354" s="58" t="str">
        <f t="array" ref="AB354">INDEX(publications!$A$1:$A$319, MATCH($B354, publications!$B$1:$B$319, 0))</f>
        <v>Melanie</v>
      </c>
      <c r="AC354" s="46" t="s">
        <v>3733</v>
      </c>
    </row>
    <row r="355" spans="1:29" ht="13">
      <c r="A355" s="5" t="s">
        <v>3212</v>
      </c>
      <c r="B355" s="91" t="str">
        <f>VLOOKUP($A355,datasets!$A:$B,2,0)</f>
        <v>Ragettli et al. 2016, The Cryosphere (LNXI6UYT)</v>
      </c>
      <c r="C355" s="86" t="s">
        <v>34</v>
      </c>
      <c r="D355" s="86" t="s">
        <v>34</v>
      </c>
      <c r="E355" s="131" t="s">
        <v>34</v>
      </c>
      <c r="F355" s="86" t="s">
        <v>34</v>
      </c>
      <c r="G355" s="113" t="s">
        <v>34</v>
      </c>
      <c r="H355" s="114" t="s">
        <v>34</v>
      </c>
      <c r="I355" s="86" t="s">
        <v>34</v>
      </c>
      <c r="J355" s="130" t="s">
        <v>34</v>
      </c>
      <c r="K355" s="86" t="s">
        <v>34</v>
      </c>
      <c r="L355" s="113" t="s">
        <v>34</v>
      </c>
      <c r="M355" s="116" t="s">
        <v>34</v>
      </c>
      <c r="N355" s="86" t="s">
        <v>34</v>
      </c>
      <c r="O355" s="86" t="s">
        <v>34</v>
      </c>
      <c r="P355" s="86" t="s">
        <v>34</v>
      </c>
      <c r="Q355" s="117" t="s">
        <v>34</v>
      </c>
      <c r="R355" s="86" t="s">
        <v>34</v>
      </c>
      <c r="S355" s="117" t="s">
        <v>34</v>
      </c>
      <c r="T355" s="126" t="s">
        <v>34</v>
      </c>
      <c r="U355" s="126" t="s">
        <v>34</v>
      </c>
      <c r="V355" s="127" t="s">
        <v>34</v>
      </c>
      <c r="W355" s="86" t="s">
        <v>34</v>
      </c>
      <c r="X355" s="56" t="s">
        <v>34</v>
      </c>
      <c r="Y355" s="128" t="s">
        <v>34</v>
      </c>
      <c r="Z355" s="86" t="s">
        <v>34</v>
      </c>
      <c r="AA355" s="86" t="s">
        <v>34</v>
      </c>
      <c r="AB355" s="58" t="str">
        <f t="array" ref="AB355">INDEX(publications!$A$1:$A$319, MATCH($B355, publications!$B$1:$B$319, 0))</f>
        <v>Amaury</v>
      </c>
      <c r="AC355" s="6" t="s">
        <v>34</v>
      </c>
    </row>
    <row r="356" spans="1:29" ht="13">
      <c r="A356" s="5" t="s">
        <v>2738</v>
      </c>
      <c r="B356" s="91" t="str">
        <f>VLOOKUP($A356,datasets!$A:$B,2,0)</f>
        <v>Rendenieks et al. 2020, Remote Sensing of Environment (CZ6H3CWC)</v>
      </c>
      <c r="C356" s="86" t="s">
        <v>34</v>
      </c>
      <c r="D356" s="86" t="s">
        <v>34</v>
      </c>
      <c r="E356" s="131" t="s">
        <v>34</v>
      </c>
      <c r="F356" s="86" t="s">
        <v>34</v>
      </c>
      <c r="G356" s="113" t="s">
        <v>34</v>
      </c>
      <c r="H356" s="125" t="s">
        <v>34</v>
      </c>
      <c r="I356" s="113" t="s">
        <v>3523</v>
      </c>
      <c r="J356" s="130">
        <v>16</v>
      </c>
      <c r="K356" s="86" t="s">
        <v>34</v>
      </c>
      <c r="L356" s="113" t="s">
        <v>34</v>
      </c>
      <c r="M356" s="116" t="s">
        <v>34</v>
      </c>
      <c r="N356" s="86" t="s">
        <v>34</v>
      </c>
      <c r="O356" s="86" t="s">
        <v>34</v>
      </c>
      <c r="P356" s="86" t="s">
        <v>34</v>
      </c>
      <c r="Q356" s="117" t="s">
        <v>34</v>
      </c>
      <c r="R356" s="86" t="s">
        <v>34</v>
      </c>
      <c r="S356" s="117" t="s">
        <v>34</v>
      </c>
      <c r="T356" s="126" t="s">
        <v>34</v>
      </c>
      <c r="U356" s="126" t="s">
        <v>34</v>
      </c>
      <c r="V356" s="127" t="s">
        <v>34</v>
      </c>
      <c r="W356" s="86" t="s">
        <v>34</v>
      </c>
      <c r="X356" s="56" t="s">
        <v>34</v>
      </c>
      <c r="Y356" s="128" t="s">
        <v>34</v>
      </c>
      <c r="Z356" s="86" t="s">
        <v>34</v>
      </c>
      <c r="AA356" s="86" t="s">
        <v>34</v>
      </c>
      <c r="AB356" s="58" t="str">
        <f t="array" ref="AB356">INDEX(publications!$A$1:$A$319, MATCH($B356, publications!$B$1:$B$319, 0))</f>
        <v>Livia</v>
      </c>
      <c r="AC356" s="6" t="s">
        <v>34</v>
      </c>
    </row>
    <row r="357" spans="1:29" ht="13">
      <c r="A357" s="5" t="s">
        <v>2710</v>
      </c>
      <c r="B357" s="91" t="str">
        <f>VLOOKUP($A357,datasets!$A:$B,2,0)</f>
        <v>Riquelme et al. 2019, Geomorphology (ZF5KTA9J)</v>
      </c>
      <c r="C357" s="113" t="s">
        <v>34</v>
      </c>
      <c r="D357" s="113" t="s">
        <v>34</v>
      </c>
      <c r="E357" s="131" t="s">
        <v>34</v>
      </c>
      <c r="F357" s="113" t="s">
        <v>34</v>
      </c>
      <c r="G357" s="113" t="s">
        <v>34</v>
      </c>
      <c r="H357" s="125" t="s">
        <v>34</v>
      </c>
      <c r="I357" s="113" t="s">
        <v>3734</v>
      </c>
      <c r="J357" s="115">
        <v>150</v>
      </c>
      <c r="K357" s="56">
        <v>4.7699999999999996</v>
      </c>
      <c r="L357" s="56">
        <v>4.7699999999999996</v>
      </c>
      <c r="M357" s="116">
        <v>4.7699999999999996</v>
      </c>
      <c r="N357" s="113" t="s">
        <v>34</v>
      </c>
      <c r="O357" s="113" t="s">
        <v>34</v>
      </c>
      <c r="P357" s="86" t="s">
        <v>34</v>
      </c>
      <c r="Q357" s="117" t="s">
        <v>34</v>
      </c>
      <c r="R357" s="113" t="s">
        <v>34</v>
      </c>
      <c r="S357" s="114" t="s">
        <v>34</v>
      </c>
      <c r="T357" s="126" t="s">
        <v>34</v>
      </c>
      <c r="U357" s="126" t="s">
        <v>34</v>
      </c>
      <c r="V357" s="127" t="s">
        <v>34</v>
      </c>
      <c r="W357" s="113" t="s">
        <v>34</v>
      </c>
      <c r="X357" s="56" t="s">
        <v>34</v>
      </c>
      <c r="Y357" s="121" t="s">
        <v>34</v>
      </c>
      <c r="Z357" s="46" t="s">
        <v>3465</v>
      </c>
      <c r="AA357" s="113" t="s">
        <v>34</v>
      </c>
      <c r="AB357" s="58" t="str">
        <f t="array" ref="AB357">INDEX(publications!$A$1:$A$319, MATCH($B357, publications!$B$1:$B$319, 0))</f>
        <v>Livia</v>
      </c>
      <c r="AC357" s="6" t="s">
        <v>34</v>
      </c>
    </row>
    <row r="358" spans="1:29" ht="13">
      <c r="A358" s="5" t="s">
        <v>3099</v>
      </c>
      <c r="B358" s="91" t="str">
        <f>VLOOKUP($A358,datasets!$A:$B,2,0)</f>
        <v>Rocchini et al. 2012, Computers &amp; Geosciences (V4UW2P8U)</v>
      </c>
      <c r="C358" s="56" t="s">
        <v>3411</v>
      </c>
      <c r="D358" s="113" t="s">
        <v>34</v>
      </c>
      <c r="E358" s="131" t="s">
        <v>34</v>
      </c>
      <c r="F358" s="113" t="s">
        <v>34</v>
      </c>
      <c r="G358" s="113" t="s">
        <v>34</v>
      </c>
      <c r="H358" s="125" t="s">
        <v>34</v>
      </c>
      <c r="I358" s="113" t="s">
        <v>34</v>
      </c>
      <c r="J358" s="115" t="s">
        <v>34</v>
      </c>
      <c r="K358" s="56">
        <v>9.1</v>
      </c>
      <c r="L358" s="56">
        <v>9.1</v>
      </c>
      <c r="M358" s="116">
        <v>9.1</v>
      </c>
      <c r="N358" s="113" t="s">
        <v>34</v>
      </c>
      <c r="O358" s="113" t="s">
        <v>34</v>
      </c>
      <c r="P358" s="86" t="s">
        <v>34</v>
      </c>
      <c r="Q358" s="117" t="s">
        <v>34</v>
      </c>
      <c r="R358" s="113" t="s">
        <v>34</v>
      </c>
      <c r="S358" s="114" t="s">
        <v>34</v>
      </c>
      <c r="T358" s="126" t="s">
        <v>34</v>
      </c>
      <c r="U358" s="126" t="s">
        <v>34</v>
      </c>
      <c r="V358" s="127" t="s">
        <v>34</v>
      </c>
      <c r="W358" s="86" t="s">
        <v>34</v>
      </c>
      <c r="X358" s="56" t="s">
        <v>34</v>
      </c>
      <c r="Y358" s="121" t="s">
        <v>34</v>
      </c>
      <c r="Z358" s="46" t="s">
        <v>3465</v>
      </c>
      <c r="AA358" s="113" t="s">
        <v>34</v>
      </c>
      <c r="AB358" s="58" t="str">
        <f t="array" ref="AB358">INDEX(publications!$A$1:$A$319, MATCH($B358, publications!$B$1:$B$319, 0))</f>
        <v>Bob</v>
      </c>
      <c r="AC358" s="6" t="s">
        <v>34</v>
      </c>
    </row>
    <row r="359" spans="1:29" ht="13">
      <c r="A359" s="5" t="s">
        <v>2824</v>
      </c>
      <c r="B359" s="91" t="str">
        <f>VLOOKUP($A359,datasets!$A:$B,2,0)</f>
        <v>Sevara 2013, International Journal of Heritage in the Digital Era (HRXNERQE)</v>
      </c>
      <c r="C359" s="86" t="s">
        <v>34</v>
      </c>
      <c r="D359" s="86" t="s">
        <v>34</v>
      </c>
      <c r="E359" s="131" t="s">
        <v>34</v>
      </c>
      <c r="F359" s="86" t="s">
        <v>34</v>
      </c>
      <c r="G359" s="113" t="s">
        <v>34</v>
      </c>
      <c r="H359" s="125" t="s">
        <v>34</v>
      </c>
      <c r="I359" s="113" t="s">
        <v>3520</v>
      </c>
      <c r="J359" s="130">
        <v>5</v>
      </c>
      <c r="K359" s="86" t="s">
        <v>34</v>
      </c>
      <c r="L359" s="113" t="s">
        <v>34</v>
      </c>
      <c r="M359" s="116" t="s">
        <v>34</v>
      </c>
      <c r="N359" s="86" t="s">
        <v>34</v>
      </c>
      <c r="O359" s="86" t="s">
        <v>34</v>
      </c>
      <c r="P359" s="86" t="s">
        <v>34</v>
      </c>
      <c r="Q359" s="117" t="s">
        <v>34</v>
      </c>
      <c r="R359" s="64" t="s">
        <v>3735</v>
      </c>
      <c r="S359" s="117" t="s">
        <v>3556</v>
      </c>
      <c r="T359" s="126" t="s">
        <v>34</v>
      </c>
      <c r="U359" s="119" t="s">
        <v>34</v>
      </c>
      <c r="V359" s="120" t="s">
        <v>34</v>
      </c>
      <c r="W359" s="56">
        <v>2.6360000000000001</v>
      </c>
      <c r="X359" s="86">
        <v>2.6360000000000001</v>
      </c>
      <c r="Y359" s="128">
        <v>2.64</v>
      </c>
      <c r="Z359" s="86" t="s">
        <v>34</v>
      </c>
      <c r="AA359" s="56" t="s">
        <v>3736</v>
      </c>
      <c r="AB359" s="58" t="str">
        <f t="array" ref="AB359">INDEX(publications!$A$1:$A$319, MATCH($B359, publications!$B$1:$B$319, 0))</f>
        <v>Amaury</v>
      </c>
      <c r="AC359" s="6" t="s">
        <v>34</v>
      </c>
    </row>
    <row r="360" spans="1:29" ht="13">
      <c r="A360" s="6" t="s">
        <v>2827</v>
      </c>
      <c r="B360" s="91" t="str">
        <f>VLOOKUP($A360,datasets!$A:$B,2,0)</f>
        <v>Sevara 2013, International Journal of Heritage in the Digital Era (HRXNERQE)</v>
      </c>
      <c r="C360" s="86" t="s">
        <v>34</v>
      </c>
      <c r="D360" s="86" t="s">
        <v>34</v>
      </c>
      <c r="E360" s="131" t="s">
        <v>34</v>
      </c>
      <c r="F360" s="86" t="s">
        <v>34</v>
      </c>
      <c r="G360" s="113" t="s">
        <v>34</v>
      </c>
      <c r="H360" s="125" t="s">
        <v>34</v>
      </c>
      <c r="I360" s="113" t="s">
        <v>3651</v>
      </c>
      <c r="J360" s="130">
        <v>18</v>
      </c>
      <c r="K360" s="86" t="s">
        <v>34</v>
      </c>
      <c r="L360" s="113" t="s">
        <v>34</v>
      </c>
      <c r="M360" s="116" t="s">
        <v>34</v>
      </c>
      <c r="N360" s="86" t="s">
        <v>34</v>
      </c>
      <c r="O360" s="86" t="s">
        <v>34</v>
      </c>
      <c r="P360" s="86" t="s">
        <v>34</v>
      </c>
      <c r="Q360" s="117" t="s">
        <v>34</v>
      </c>
      <c r="R360" s="64" t="s">
        <v>3735</v>
      </c>
      <c r="S360" s="117" t="s">
        <v>3556</v>
      </c>
      <c r="T360" s="126" t="s">
        <v>34</v>
      </c>
      <c r="U360" s="119" t="s">
        <v>34</v>
      </c>
      <c r="V360" s="120" t="s">
        <v>34</v>
      </c>
      <c r="W360" s="56">
        <v>5.0519999999999996</v>
      </c>
      <c r="X360" s="86">
        <v>5.0519999999999996</v>
      </c>
      <c r="Y360" s="128">
        <v>5.05</v>
      </c>
      <c r="Z360" s="86" t="s">
        <v>34</v>
      </c>
      <c r="AA360" s="86" t="s">
        <v>34</v>
      </c>
      <c r="AB360" s="58" t="str">
        <f t="array" ref="AB360">INDEX(publications!$A$1:$A$319, MATCH($B360, publications!$B$1:$B$319, 0))</f>
        <v>Amaury</v>
      </c>
      <c r="AC360" s="6" t="s">
        <v>34</v>
      </c>
    </row>
    <row r="361" spans="1:29" ht="13">
      <c r="A361" s="5" t="s">
        <v>2712</v>
      </c>
      <c r="B361" s="91" t="str">
        <f>VLOOKUP($A361,datasets!$A:$B,2,0)</f>
        <v>Sevara et al. 2018, Journal of Archaeological Method and Theory (RCSSD3W5)</v>
      </c>
      <c r="C361" s="86" t="s">
        <v>34</v>
      </c>
      <c r="D361" s="86" t="s">
        <v>34</v>
      </c>
      <c r="E361" s="131" t="s">
        <v>34</v>
      </c>
      <c r="F361" s="86" t="s">
        <v>34</v>
      </c>
      <c r="G361" s="113" t="s">
        <v>34</v>
      </c>
      <c r="H361" s="114" t="s">
        <v>34</v>
      </c>
      <c r="I361" s="113" t="s">
        <v>3723</v>
      </c>
      <c r="J361" s="130">
        <v>6</v>
      </c>
      <c r="K361" s="86" t="s">
        <v>34</v>
      </c>
      <c r="L361" s="113" t="s">
        <v>34</v>
      </c>
      <c r="M361" s="116" t="s">
        <v>34</v>
      </c>
      <c r="N361" s="86" t="s">
        <v>34</v>
      </c>
      <c r="O361" s="86" t="s">
        <v>34</v>
      </c>
      <c r="P361" s="86" t="s">
        <v>34</v>
      </c>
      <c r="Q361" s="117" t="s">
        <v>34</v>
      </c>
      <c r="R361" s="46" t="s">
        <v>3582</v>
      </c>
      <c r="S361" s="117" t="s">
        <v>3415</v>
      </c>
      <c r="T361" s="126" t="s">
        <v>34</v>
      </c>
      <c r="U361" s="126" t="s">
        <v>34</v>
      </c>
      <c r="V361" s="120" t="s">
        <v>34</v>
      </c>
      <c r="W361" s="56">
        <v>0.27</v>
      </c>
      <c r="X361" s="86">
        <v>0.27</v>
      </c>
      <c r="Y361" s="128">
        <v>0.27</v>
      </c>
      <c r="Z361" s="86" t="s">
        <v>34</v>
      </c>
      <c r="AA361" s="56" t="s">
        <v>3736</v>
      </c>
      <c r="AB361" s="58" t="str">
        <f t="array" ref="AB361">INDEX(publications!$A$1:$A$319, MATCH($B361, publications!$B$1:$B$319, 0))</f>
        <v>Amaury</v>
      </c>
      <c r="AC361" s="6" t="s">
        <v>34</v>
      </c>
    </row>
    <row r="362" spans="1:29" ht="13">
      <c r="A362" s="6" t="s">
        <v>2714</v>
      </c>
      <c r="B362" s="91" t="str">
        <f>VLOOKUP($A362,datasets!$A:$B,2,0)</f>
        <v>Sevara et al. 2018, Journal of Archaeological Method and Theory (RCSSD3W5)</v>
      </c>
      <c r="C362" s="86" t="s">
        <v>34</v>
      </c>
      <c r="D362" s="86" t="s">
        <v>34</v>
      </c>
      <c r="E362" s="131" t="s">
        <v>34</v>
      </c>
      <c r="F362" s="86" t="s">
        <v>34</v>
      </c>
      <c r="G362" s="113" t="s">
        <v>34</v>
      </c>
      <c r="H362" s="114" t="s">
        <v>34</v>
      </c>
      <c r="I362" s="113" t="s">
        <v>3441</v>
      </c>
      <c r="J362" s="130">
        <v>10</v>
      </c>
      <c r="K362" s="86" t="s">
        <v>34</v>
      </c>
      <c r="L362" s="113" t="s">
        <v>34</v>
      </c>
      <c r="M362" s="116" t="s">
        <v>34</v>
      </c>
      <c r="N362" s="86" t="s">
        <v>34</v>
      </c>
      <c r="O362" s="86" t="s">
        <v>34</v>
      </c>
      <c r="P362" s="86" t="s">
        <v>34</v>
      </c>
      <c r="Q362" s="117" t="s">
        <v>34</v>
      </c>
      <c r="R362" s="46" t="s">
        <v>3582</v>
      </c>
      <c r="S362" s="117" t="s">
        <v>3415</v>
      </c>
      <c r="T362" s="126" t="s">
        <v>34</v>
      </c>
      <c r="U362" s="126" t="s">
        <v>34</v>
      </c>
      <c r="V362" s="120" t="s">
        <v>34</v>
      </c>
      <c r="W362" s="56">
        <v>1.07</v>
      </c>
      <c r="X362" s="86">
        <v>1.07</v>
      </c>
      <c r="Y362" s="128">
        <v>1.07</v>
      </c>
      <c r="Z362" s="86" t="s">
        <v>34</v>
      </c>
      <c r="AA362" s="56" t="s">
        <v>3736</v>
      </c>
      <c r="AB362" s="58" t="str">
        <f t="array" ref="AB362">INDEX(publications!$A$1:$A$319, MATCH($B362, publications!$B$1:$B$319, 0))</f>
        <v>Amaury</v>
      </c>
      <c r="AC362" s="6" t="s">
        <v>34</v>
      </c>
    </row>
    <row r="363" spans="1:29" ht="13">
      <c r="A363" s="6" t="s">
        <v>2715</v>
      </c>
      <c r="B363" s="91" t="str">
        <f>VLOOKUP($A363,datasets!$A:$B,2,0)</f>
        <v>Sevara et al. 2018, Journal of Archaeological Method and Theory (RCSSD3W5)</v>
      </c>
      <c r="C363" s="86" t="s">
        <v>34</v>
      </c>
      <c r="D363" s="86" t="s">
        <v>34</v>
      </c>
      <c r="E363" s="131" t="s">
        <v>34</v>
      </c>
      <c r="F363" s="86" t="s">
        <v>34</v>
      </c>
      <c r="G363" s="113" t="s">
        <v>34</v>
      </c>
      <c r="H363" s="114" t="s">
        <v>34</v>
      </c>
      <c r="I363" s="113" t="s">
        <v>3470</v>
      </c>
      <c r="J363" s="130">
        <v>22</v>
      </c>
      <c r="K363" s="86" t="s">
        <v>34</v>
      </c>
      <c r="L363" s="113" t="s">
        <v>34</v>
      </c>
      <c r="M363" s="116" t="s">
        <v>34</v>
      </c>
      <c r="N363" s="86" t="s">
        <v>34</v>
      </c>
      <c r="O363" s="86" t="s">
        <v>34</v>
      </c>
      <c r="P363" s="86" t="s">
        <v>34</v>
      </c>
      <c r="Q363" s="117" t="s">
        <v>34</v>
      </c>
      <c r="R363" s="46" t="s">
        <v>3582</v>
      </c>
      <c r="S363" s="117" t="s">
        <v>3415</v>
      </c>
      <c r="T363" s="126" t="s">
        <v>34</v>
      </c>
      <c r="U363" s="126" t="s">
        <v>34</v>
      </c>
      <c r="V363" s="120" t="s">
        <v>34</v>
      </c>
      <c r="W363" s="56">
        <v>0.67</v>
      </c>
      <c r="X363" s="86">
        <v>0.67</v>
      </c>
      <c r="Y363" s="128">
        <v>0.67</v>
      </c>
      <c r="Z363" s="86" t="s">
        <v>34</v>
      </c>
      <c r="AA363" s="56" t="s">
        <v>3736</v>
      </c>
      <c r="AB363" s="58" t="str">
        <f t="array" ref="AB363">INDEX(publications!$A$1:$A$319, MATCH($B363, publications!$B$1:$B$319, 0))</f>
        <v>Amaury</v>
      </c>
      <c r="AC363" s="6" t="s">
        <v>34</v>
      </c>
    </row>
    <row r="364" spans="1:29" ht="13">
      <c r="A364" s="6" t="s">
        <v>2716</v>
      </c>
      <c r="B364" s="91" t="str">
        <f>VLOOKUP($A364,datasets!$A:$B,2,0)</f>
        <v>Sevara et al. 2018, Journal of Archaeological Method and Theory (RCSSD3W5)</v>
      </c>
      <c r="C364" s="86" t="s">
        <v>34</v>
      </c>
      <c r="D364" s="86" t="s">
        <v>34</v>
      </c>
      <c r="E364" s="131" t="s">
        <v>34</v>
      </c>
      <c r="F364" s="86" t="s">
        <v>34</v>
      </c>
      <c r="G364" s="113" t="s">
        <v>34</v>
      </c>
      <c r="H364" s="114" t="s">
        <v>34</v>
      </c>
      <c r="I364" s="113" t="s">
        <v>3595</v>
      </c>
      <c r="J364" s="130">
        <v>31</v>
      </c>
      <c r="K364" s="86" t="s">
        <v>34</v>
      </c>
      <c r="L364" s="113" t="s">
        <v>34</v>
      </c>
      <c r="M364" s="116" t="s">
        <v>34</v>
      </c>
      <c r="N364" s="86" t="s">
        <v>34</v>
      </c>
      <c r="O364" s="86" t="s">
        <v>34</v>
      </c>
      <c r="P364" s="86" t="s">
        <v>34</v>
      </c>
      <c r="Q364" s="117" t="s">
        <v>34</v>
      </c>
      <c r="R364" s="46" t="s">
        <v>3582</v>
      </c>
      <c r="S364" s="117" t="s">
        <v>3415</v>
      </c>
      <c r="T364" s="126" t="s">
        <v>34</v>
      </c>
      <c r="U364" s="126" t="s">
        <v>34</v>
      </c>
      <c r="V364" s="120" t="s">
        <v>34</v>
      </c>
      <c r="W364" s="56">
        <v>0.89</v>
      </c>
      <c r="X364" s="86">
        <v>0.89</v>
      </c>
      <c r="Y364" s="128">
        <v>0.89</v>
      </c>
      <c r="Z364" s="86" t="s">
        <v>34</v>
      </c>
      <c r="AA364" s="56" t="s">
        <v>3736</v>
      </c>
      <c r="AB364" s="58" t="str">
        <f t="array" ref="AB364">INDEX(publications!$A$1:$A$319, MATCH($B364, publications!$B$1:$B$319, 0))</f>
        <v>Amaury</v>
      </c>
      <c r="AC364" s="6" t="s">
        <v>34</v>
      </c>
    </row>
    <row r="365" spans="1:29" ht="13">
      <c r="A365" s="5" t="s">
        <v>2672</v>
      </c>
      <c r="B365" s="91" t="str">
        <f>VLOOKUP($A365,datasets!$A:$B,2,0)</f>
        <v>Stăncioiu et al. 2021, Science of The Total Environment (RENZSNMD)</v>
      </c>
      <c r="C365" s="56" t="s">
        <v>3713</v>
      </c>
      <c r="D365" s="86" t="s">
        <v>34</v>
      </c>
      <c r="E365" s="131" t="s">
        <v>34</v>
      </c>
      <c r="F365" s="86" t="s">
        <v>34</v>
      </c>
      <c r="G365" s="113" t="s">
        <v>34</v>
      </c>
      <c r="H365" s="114" t="s">
        <v>34</v>
      </c>
      <c r="I365" s="113" t="s">
        <v>3714</v>
      </c>
      <c r="J365" s="130">
        <v>941</v>
      </c>
      <c r="K365" s="86" t="s">
        <v>34</v>
      </c>
      <c r="L365" s="113" t="s">
        <v>34</v>
      </c>
      <c r="M365" s="116" t="s">
        <v>34</v>
      </c>
      <c r="N365" s="86" t="s">
        <v>34</v>
      </c>
      <c r="O365" s="86" t="s">
        <v>34</v>
      </c>
      <c r="P365" s="86" t="s">
        <v>34</v>
      </c>
      <c r="Q365" s="117" t="s">
        <v>34</v>
      </c>
      <c r="R365" s="46" t="s">
        <v>3501</v>
      </c>
      <c r="S365" s="117" t="s">
        <v>3407</v>
      </c>
      <c r="T365" s="126" t="s">
        <v>34</v>
      </c>
      <c r="U365" s="126" t="s">
        <v>34</v>
      </c>
      <c r="V365" s="120" t="s">
        <v>34</v>
      </c>
      <c r="W365" s="60">
        <v>14.3</v>
      </c>
      <c r="X365" s="56">
        <v>14.3</v>
      </c>
      <c r="Y365" s="121">
        <v>14.3</v>
      </c>
      <c r="Z365" s="46" t="s">
        <v>3408</v>
      </c>
      <c r="AA365" s="56" t="s">
        <v>34</v>
      </c>
      <c r="AB365" s="58" t="str">
        <f t="array" ref="AB365">INDEX(publications!$A$1:$A$319, MATCH($B365, publications!$B$1:$B$319, 0))</f>
        <v>Bob</v>
      </c>
      <c r="AC365" s="6" t="s">
        <v>34</v>
      </c>
    </row>
    <row r="366" spans="1:29" ht="13">
      <c r="A366" s="5" t="s">
        <v>2772</v>
      </c>
      <c r="B366" s="91" t="str">
        <f>VLOOKUP($A366,datasets!$A:$B,2,0)</f>
        <v>Stott et al. 2018, Proceedings of the National Academy of Sciences (UUN2FYMP)</v>
      </c>
      <c r="C366" s="86" t="s">
        <v>34</v>
      </c>
      <c r="D366" s="86" t="s">
        <v>34</v>
      </c>
      <c r="E366" s="131" t="s">
        <v>34</v>
      </c>
      <c r="F366" s="86" t="s">
        <v>34</v>
      </c>
      <c r="G366" s="113" t="s">
        <v>34</v>
      </c>
      <c r="H366" s="125" t="s">
        <v>34</v>
      </c>
      <c r="I366" s="86" t="s">
        <v>34</v>
      </c>
      <c r="J366" s="130" t="s">
        <v>34</v>
      </c>
      <c r="K366" s="86" t="s">
        <v>34</v>
      </c>
      <c r="L366" s="113" t="s">
        <v>34</v>
      </c>
      <c r="M366" s="116" t="s">
        <v>34</v>
      </c>
      <c r="N366" s="86" t="s">
        <v>34</v>
      </c>
      <c r="O366" s="86" t="s">
        <v>34</v>
      </c>
      <c r="P366" s="86" t="s">
        <v>34</v>
      </c>
      <c r="Q366" s="117" t="s">
        <v>34</v>
      </c>
      <c r="R366" s="86" t="s">
        <v>34</v>
      </c>
      <c r="S366" s="117" t="s">
        <v>34</v>
      </c>
      <c r="T366" s="126" t="s">
        <v>34</v>
      </c>
      <c r="U366" s="126" t="s">
        <v>34</v>
      </c>
      <c r="V366" s="127" t="s">
        <v>34</v>
      </c>
      <c r="W366" s="86" t="s">
        <v>34</v>
      </c>
      <c r="X366" s="56" t="s">
        <v>34</v>
      </c>
      <c r="Y366" s="128" t="s">
        <v>34</v>
      </c>
      <c r="Z366" s="86" t="s">
        <v>34</v>
      </c>
      <c r="AA366" s="86" t="s">
        <v>34</v>
      </c>
      <c r="AB366" s="58" t="str">
        <f t="array" ref="AB366">INDEX(publications!$A$1:$A$319, MATCH($B366, publications!$B$1:$B$319, 0))</f>
        <v>Livia</v>
      </c>
      <c r="AC366" s="6" t="s">
        <v>34</v>
      </c>
    </row>
    <row r="367" spans="1:29" ht="13">
      <c r="A367" s="5" t="s">
        <v>3316</v>
      </c>
      <c r="B367" s="91" t="str">
        <f>VLOOKUP($A367,datasets!$A:$B,2,0)</f>
        <v>Triglav‐Čekada et al. 2011, The Photogrammetric Record (E5HRBYHP)</v>
      </c>
      <c r="C367" s="86" t="s">
        <v>34</v>
      </c>
      <c r="D367" s="86" t="s">
        <v>34</v>
      </c>
      <c r="E367" s="131" t="s">
        <v>34</v>
      </c>
      <c r="F367" s="86" t="s">
        <v>34</v>
      </c>
      <c r="G367" s="113" t="s">
        <v>34</v>
      </c>
      <c r="H367" s="125" t="s">
        <v>34</v>
      </c>
      <c r="I367" s="86" t="s">
        <v>34</v>
      </c>
      <c r="J367" s="130" t="s">
        <v>34</v>
      </c>
      <c r="K367" s="86" t="s">
        <v>34</v>
      </c>
      <c r="L367" s="113" t="s">
        <v>34</v>
      </c>
      <c r="M367" s="116" t="s">
        <v>34</v>
      </c>
      <c r="N367" s="86" t="s">
        <v>34</v>
      </c>
      <c r="O367" s="86" t="s">
        <v>34</v>
      </c>
      <c r="P367" s="86" t="s">
        <v>34</v>
      </c>
      <c r="Q367" s="117" t="s">
        <v>34</v>
      </c>
      <c r="R367" s="46" t="s">
        <v>3737</v>
      </c>
      <c r="S367" s="117" t="s">
        <v>3438</v>
      </c>
      <c r="T367" s="126" t="s">
        <v>34</v>
      </c>
      <c r="U367" s="126" t="s">
        <v>34</v>
      </c>
      <c r="V367" s="127" t="s">
        <v>34</v>
      </c>
      <c r="W367" s="86" t="s">
        <v>34</v>
      </c>
      <c r="X367" s="56" t="s">
        <v>34</v>
      </c>
      <c r="Y367" s="128" t="s">
        <v>34</v>
      </c>
      <c r="Z367" s="86" t="s">
        <v>34</v>
      </c>
      <c r="AA367" s="56" t="s">
        <v>34</v>
      </c>
      <c r="AB367" s="58" t="str">
        <f t="array" ref="AB367">INDEX(publications!$A$1:$A$319, MATCH($B367, publications!$B$1:$B$319, 0))</f>
        <v>Bob</v>
      </c>
      <c r="AC367" s="6" t="s">
        <v>34</v>
      </c>
    </row>
    <row r="368" spans="1:29" ht="13">
      <c r="A368" s="5" t="s">
        <v>3354</v>
      </c>
      <c r="B368" s="91" t="str">
        <f>VLOOKUP($A368,datasets!$A:$B,2,0)</f>
        <v>Vastaranta et al. 2015, Scandinavian Journal of Forest Research (UJKIFHZ9)</v>
      </c>
      <c r="C368" s="86" t="s">
        <v>34</v>
      </c>
      <c r="D368" s="86" t="s">
        <v>34</v>
      </c>
      <c r="E368" s="131" t="s">
        <v>34</v>
      </c>
      <c r="F368" s="86" t="s">
        <v>34</v>
      </c>
      <c r="G368" s="113" t="s">
        <v>34</v>
      </c>
      <c r="H368" s="125" t="s">
        <v>34</v>
      </c>
      <c r="I368" s="113" t="s">
        <v>3738</v>
      </c>
      <c r="J368" s="130">
        <v>5</v>
      </c>
      <c r="K368" s="56">
        <v>0.75</v>
      </c>
      <c r="L368" s="56">
        <v>0.75</v>
      </c>
      <c r="M368" s="116">
        <v>0.75</v>
      </c>
      <c r="N368" s="86" t="s">
        <v>34</v>
      </c>
      <c r="O368" s="86" t="s">
        <v>34</v>
      </c>
      <c r="P368" s="86" t="s">
        <v>34</v>
      </c>
      <c r="Q368" s="117" t="s">
        <v>34</v>
      </c>
      <c r="R368" s="86" t="s">
        <v>34</v>
      </c>
      <c r="S368" s="117" t="s">
        <v>34</v>
      </c>
      <c r="T368" s="126" t="s">
        <v>34</v>
      </c>
      <c r="U368" s="126" t="s">
        <v>34</v>
      </c>
      <c r="V368" s="127" t="s">
        <v>34</v>
      </c>
      <c r="W368" s="86" t="s">
        <v>34</v>
      </c>
      <c r="X368" s="56" t="s">
        <v>34</v>
      </c>
      <c r="Y368" s="121" t="s">
        <v>34</v>
      </c>
      <c r="Z368" s="46" t="s">
        <v>3465</v>
      </c>
      <c r="AA368" s="86" t="s">
        <v>34</v>
      </c>
      <c r="AB368" s="58" t="str">
        <f t="array" ref="AB368">INDEX(publications!$A$1:$A$319, MATCH($B368, publications!$B$1:$B$319, 0))</f>
        <v>Anette</v>
      </c>
      <c r="AC368" s="6" t="s">
        <v>34</v>
      </c>
    </row>
    <row r="369" spans="1:30" ht="13">
      <c r="A369" s="5" t="s">
        <v>3355</v>
      </c>
      <c r="B369" s="91" t="str">
        <f>VLOOKUP($A369,datasets!$A:$B,2,0)</f>
        <v>Vastaranta et al. 2015, Scandinavian Journal of Forest Research (UJKIFHZ9)</v>
      </c>
      <c r="C369" s="86" t="s">
        <v>34</v>
      </c>
      <c r="D369" s="86" t="s">
        <v>34</v>
      </c>
      <c r="E369" s="131" t="s">
        <v>34</v>
      </c>
      <c r="F369" s="86" t="s">
        <v>34</v>
      </c>
      <c r="G369" s="113" t="s">
        <v>34</v>
      </c>
      <c r="H369" s="125" t="s">
        <v>34</v>
      </c>
      <c r="I369" s="113" t="s">
        <v>3738</v>
      </c>
      <c r="J369" s="130">
        <v>5</v>
      </c>
      <c r="K369" s="56">
        <v>0.75</v>
      </c>
      <c r="L369" s="56">
        <v>0.75</v>
      </c>
      <c r="M369" s="116">
        <v>0.75</v>
      </c>
      <c r="N369" s="86" t="s">
        <v>34</v>
      </c>
      <c r="O369" s="86" t="s">
        <v>34</v>
      </c>
      <c r="P369" s="86" t="s">
        <v>34</v>
      </c>
      <c r="Q369" s="117" t="s">
        <v>34</v>
      </c>
      <c r="R369" s="86" t="s">
        <v>34</v>
      </c>
      <c r="S369" s="117" t="s">
        <v>34</v>
      </c>
      <c r="T369" s="126" t="s">
        <v>34</v>
      </c>
      <c r="U369" s="126" t="s">
        <v>34</v>
      </c>
      <c r="V369" s="127" t="s">
        <v>34</v>
      </c>
      <c r="W369" s="86" t="s">
        <v>34</v>
      </c>
      <c r="X369" s="56" t="s">
        <v>34</v>
      </c>
      <c r="Y369" s="121" t="s">
        <v>34</v>
      </c>
      <c r="Z369" s="46" t="s">
        <v>3465</v>
      </c>
      <c r="AA369" s="86" t="s">
        <v>34</v>
      </c>
      <c r="AB369" s="58" t="str">
        <f t="array" ref="AB369">INDEX(publications!$A$1:$A$319, MATCH($B369, publications!$B$1:$B$319, 0))</f>
        <v>Anette</v>
      </c>
      <c r="AC369" s="6" t="s">
        <v>34</v>
      </c>
    </row>
    <row r="370" spans="1:30" ht="13">
      <c r="A370" s="5" t="s">
        <v>3356</v>
      </c>
      <c r="B370" s="91" t="str">
        <f>VLOOKUP($A370,datasets!$A:$B,2,0)</f>
        <v>Vastaranta et al. 2015, Scandinavian Journal of Forest Research (UJKIFHZ9)</v>
      </c>
      <c r="C370" s="86" t="s">
        <v>34</v>
      </c>
      <c r="D370" s="86" t="s">
        <v>34</v>
      </c>
      <c r="E370" s="131" t="s">
        <v>34</v>
      </c>
      <c r="F370" s="86" t="s">
        <v>34</v>
      </c>
      <c r="G370" s="113" t="s">
        <v>34</v>
      </c>
      <c r="H370" s="125" t="s">
        <v>34</v>
      </c>
      <c r="I370" s="113" t="s">
        <v>3738</v>
      </c>
      <c r="J370" s="130">
        <v>5</v>
      </c>
      <c r="K370" s="56">
        <v>0.75</v>
      </c>
      <c r="L370" s="56">
        <v>0.75</v>
      </c>
      <c r="M370" s="116">
        <v>0.75</v>
      </c>
      <c r="N370" s="86" t="s">
        <v>34</v>
      </c>
      <c r="O370" s="86" t="s">
        <v>34</v>
      </c>
      <c r="P370" s="86" t="s">
        <v>34</v>
      </c>
      <c r="Q370" s="117" t="s">
        <v>34</v>
      </c>
      <c r="R370" s="86" t="s">
        <v>34</v>
      </c>
      <c r="S370" s="117" t="s">
        <v>34</v>
      </c>
      <c r="T370" s="126" t="s">
        <v>34</v>
      </c>
      <c r="U370" s="126" t="s">
        <v>34</v>
      </c>
      <c r="V370" s="127" t="s">
        <v>34</v>
      </c>
      <c r="W370" s="86" t="s">
        <v>34</v>
      </c>
      <c r="X370" s="56" t="s">
        <v>34</v>
      </c>
      <c r="Y370" s="121" t="s">
        <v>34</v>
      </c>
      <c r="Z370" s="46" t="s">
        <v>3465</v>
      </c>
      <c r="AA370" s="86" t="s">
        <v>34</v>
      </c>
      <c r="AB370" s="58" t="str">
        <f t="array" ref="AB370">INDEX(publications!$A$1:$A$319, MATCH($B370, publications!$B$1:$B$319, 0))</f>
        <v>Anette</v>
      </c>
      <c r="AC370" s="6" t="s">
        <v>34</v>
      </c>
    </row>
    <row r="371" spans="1:30" ht="13">
      <c r="A371" s="5" t="s">
        <v>3357</v>
      </c>
      <c r="B371" s="91" t="str">
        <f>VLOOKUP($A371,datasets!$A:$B,2,0)</f>
        <v>Vastaranta et al. 2015, Scandinavian Journal of Forest Research (UJKIFHZ9)</v>
      </c>
      <c r="C371" s="86" t="s">
        <v>34</v>
      </c>
      <c r="D371" s="86" t="s">
        <v>34</v>
      </c>
      <c r="E371" s="131" t="s">
        <v>34</v>
      </c>
      <c r="F371" s="86" t="s">
        <v>34</v>
      </c>
      <c r="G371" s="113" t="s">
        <v>34</v>
      </c>
      <c r="H371" s="125" t="s">
        <v>34</v>
      </c>
      <c r="I371" s="113" t="s">
        <v>3738</v>
      </c>
      <c r="J371" s="130">
        <v>5</v>
      </c>
      <c r="K371" s="56">
        <v>0.75</v>
      </c>
      <c r="L371" s="56">
        <v>0.75</v>
      </c>
      <c r="M371" s="116">
        <v>0.75</v>
      </c>
      <c r="N371" s="86" t="s">
        <v>34</v>
      </c>
      <c r="O371" s="86" t="s">
        <v>34</v>
      </c>
      <c r="P371" s="86" t="s">
        <v>34</v>
      </c>
      <c r="Q371" s="117" t="s">
        <v>34</v>
      </c>
      <c r="R371" s="86" t="s">
        <v>34</v>
      </c>
      <c r="S371" s="117" t="s">
        <v>34</v>
      </c>
      <c r="T371" s="126" t="s">
        <v>34</v>
      </c>
      <c r="U371" s="126" t="s">
        <v>34</v>
      </c>
      <c r="V371" s="127" t="s">
        <v>34</v>
      </c>
      <c r="W371" s="86" t="s">
        <v>34</v>
      </c>
      <c r="X371" s="56" t="s">
        <v>34</v>
      </c>
      <c r="Y371" s="121" t="s">
        <v>34</v>
      </c>
      <c r="Z371" s="46" t="s">
        <v>3465</v>
      </c>
      <c r="AA371" s="86" t="s">
        <v>34</v>
      </c>
      <c r="AB371" s="58" t="str">
        <f t="array" ref="AB371">INDEX(publications!$A$1:$A$319, MATCH($B371, publications!$B$1:$B$319, 0))</f>
        <v>Anette</v>
      </c>
      <c r="AC371" s="6" t="s">
        <v>34</v>
      </c>
    </row>
    <row r="372" spans="1:30" ht="13">
      <c r="A372" s="5" t="s">
        <v>3358</v>
      </c>
      <c r="B372" s="91" t="str">
        <f>VLOOKUP($A372,datasets!$A:$B,2,0)</f>
        <v>Vastaranta et al. 2015, Scandinavian Journal of Forest Research (UJKIFHZ9)</v>
      </c>
      <c r="C372" s="86" t="s">
        <v>34</v>
      </c>
      <c r="D372" s="86" t="s">
        <v>34</v>
      </c>
      <c r="E372" s="131" t="s">
        <v>34</v>
      </c>
      <c r="F372" s="86" t="s">
        <v>34</v>
      </c>
      <c r="G372" s="113" t="s">
        <v>34</v>
      </c>
      <c r="H372" s="125" t="s">
        <v>34</v>
      </c>
      <c r="I372" s="113" t="s">
        <v>3738</v>
      </c>
      <c r="J372" s="130">
        <v>5</v>
      </c>
      <c r="K372" s="56">
        <v>1.65</v>
      </c>
      <c r="L372" s="56">
        <v>1.55</v>
      </c>
      <c r="M372" s="116">
        <v>1.62</v>
      </c>
      <c r="N372" s="86" t="s">
        <v>34</v>
      </c>
      <c r="O372" s="86" t="s">
        <v>34</v>
      </c>
      <c r="P372" s="86" t="s">
        <v>34</v>
      </c>
      <c r="Q372" s="117" t="s">
        <v>34</v>
      </c>
      <c r="R372" s="86" t="s">
        <v>34</v>
      </c>
      <c r="S372" s="117" t="s">
        <v>34</v>
      </c>
      <c r="T372" s="126" t="s">
        <v>34</v>
      </c>
      <c r="U372" s="119" t="s">
        <v>34</v>
      </c>
      <c r="V372" s="120" t="s">
        <v>34</v>
      </c>
      <c r="W372" s="56" t="s">
        <v>34</v>
      </c>
      <c r="X372" s="56" t="s">
        <v>34</v>
      </c>
      <c r="Y372" s="121" t="s">
        <v>34</v>
      </c>
      <c r="Z372" s="46" t="s">
        <v>3465</v>
      </c>
      <c r="AA372" s="86" t="s">
        <v>34</v>
      </c>
      <c r="AB372" s="58" t="str">
        <f t="array" ref="AB372">INDEX(publications!$A$1:$A$319, MATCH($B372, publications!$B$1:$B$319, 0))</f>
        <v>Anette</v>
      </c>
      <c r="AC372" s="6" t="s">
        <v>34</v>
      </c>
    </row>
    <row r="373" spans="1:30" ht="13">
      <c r="A373" s="5" t="s">
        <v>3360</v>
      </c>
      <c r="B373" s="91" t="str">
        <f>VLOOKUP($A373,datasets!$A:$B,2,0)</f>
        <v>Vastaranta et al. 2015, Scandinavian Journal of Forest Research (UJKIFHZ9)</v>
      </c>
      <c r="C373" s="86" t="s">
        <v>34</v>
      </c>
      <c r="D373" s="86" t="s">
        <v>34</v>
      </c>
      <c r="E373" s="131" t="s">
        <v>34</v>
      </c>
      <c r="F373" s="86" t="s">
        <v>34</v>
      </c>
      <c r="G373" s="113" t="s">
        <v>34</v>
      </c>
      <c r="H373" s="125" t="s">
        <v>34</v>
      </c>
      <c r="I373" s="113" t="s">
        <v>3738</v>
      </c>
      <c r="J373" s="130">
        <v>5</v>
      </c>
      <c r="K373" s="56">
        <v>1.65</v>
      </c>
      <c r="L373" s="56">
        <v>1.55</v>
      </c>
      <c r="M373" s="116">
        <v>1.62</v>
      </c>
      <c r="N373" s="86" t="s">
        <v>34</v>
      </c>
      <c r="O373" s="86" t="s">
        <v>34</v>
      </c>
      <c r="P373" s="86" t="s">
        <v>34</v>
      </c>
      <c r="Q373" s="117" t="s">
        <v>34</v>
      </c>
      <c r="R373" s="86" t="s">
        <v>34</v>
      </c>
      <c r="S373" s="117" t="s">
        <v>34</v>
      </c>
      <c r="T373" s="126" t="s">
        <v>34</v>
      </c>
      <c r="U373" s="119" t="s">
        <v>34</v>
      </c>
      <c r="V373" s="120" t="s">
        <v>34</v>
      </c>
      <c r="W373" s="56" t="s">
        <v>34</v>
      </c>
      <c r="X373" s="56" t="s">
        <v>34</v>
      </c>
      <c r="Y373" s="121" t="s">
        <v>34</v>
      </c>
      <c r="Z373" s="46" t="s">
        <v>3465</v>
      </c>
      <c r="AA373" s="86" t="s">
        <v>34</v>
      </c>
      <c r="AB373" s="58" t="str">
        <f t="array" ref="AB373">INDEX(publications!$A$1:$A$319, MATCH($B373, publications!$B$1:$B$319, 0))</f>
        <v>Anette</v>
      </c>
      <c r="AC373" s="6" t="s">
        <v>34</v>
      </c>
    </row>
    <row r="374" spans="1:30" ht="13">
      <c r="A374" s="5" t="s">
        <v>3352</v>
      </c>
      <c r="B374" s="91" t="str">
        <f>VLOOKUP($A374,datasets!$A:$B,2,0)</f>
        <v>Vastaranta et al. 2015, Scandinavian Journal of Forest Research (UJKIFHZ9)</v>
      </c>
      <c r="C374" s="86" t="s">
        <v>34</v>
      </c>
      <c r="D374" s="86" t="s">
        <v>34</v>
      </c>
      <c r="E374" s="131" t="s">
        <v>34</v>
      </c>
      <c r="F374" s="86" t="s">
        <v>34</v>
      </c>
      <c r="G374" s="113" t="s">
        <v>34</v>
      </c>
      <c r="H374" s="125" t="s">
        <v>34</v>
      </c>
      <c r="I374" s="113" t="s">
        <v>3738</v>
      </c>
      <c r="J374" s="130">
        <v>5</v>
      </c>
      <c r="K374" s="56">
        <v>1.65</v>
      </c>
      <c r="L374" s="56">
        <v>1.55</v>
      </c>
      <c r="M374" s="116">
        <v>1.62</v>
      </c>
      <c r="N374" s="86" t="s">
        <v>34</v>
      </c>
      <c r="O374" s="86" t="s">
        <v>34</v>
      </c>
      <c r="P374" s="86" t="s">
        <v>34</v>
      </c>
      <c r="Q374" s="117" t="s">
        <v>34</v>
      </c>
      <c r="R374" s="86" t="s">
        <v>34</v>
      </c>
      <c r="S374" s="117" t="s">
        <v>34</v>
      </c>
      <c r="T374" s="126" t="s">
        <v>34</v>
      </c>
      <c r="U374" s="119" t="s">
        <v>34</v>
      </c>
      <c r="V374" s="120" t="s">
        <v>34</v>
      </c>
      <c r="W374" s="56" t="s">
        <v>34</v>
      </c>
      <c r="X374" s="56" t="s">
        <v>34</v>
      </c>
      <c r="Y374" s="121" t="s">
        <v>34</v>
      </c>
      <c r="Z374" s="46" t="s">
        <v>3465</v>
      </c>
      <c r="AA374" s="86" t="s">
        <v>34</v>
      </c>
      <c r="AB374" s="58" t="str">
        <f t="array" ref="AB374">INDEX(publications!$A$1:$A$319, MATCH($B374, publications!$B$1:$B$319, 0))</f>
        <v>Anette</v>
      </c>
      <c r="AC374" s="6" t="s">
        <v>34</v>
      </c>
    </row>
    <row r="375" spans="1:30" ht="13">
      <c r="A375" s="5" t="s">
        <v>2848</v>
      </c>
      <c r="B375" s="91" t="str">
        <f>VLOOKUP($A375,datasets!$A:$B,2,0)</f>
        <v>Verhoeven et al. 2013, Good Practice in Archaeological Diagnostics (BUHU8ZK4)</v>
      </c>
      <c r="C375" s="86" t="s">
        <v>34</v>
      </c>
      <c r="D375" s="86" t="s">
        <v>34</v>
      </c>
      <c r="E375" s="131" t="s">
        <v>34</v>
      </c>
      <c r="F375" s="86" t="s">
        <v>34</v>
      </c>
      <c r="G375" s="113" t="s">
        <v>34</v>
      </c>
      <c r="H375" s="125" t="s">
        <v>34</v>
      </c>
      <c r="I375" s="113" t="s">
        <v>3603</v>
      </c>
      <c r="J375" s="115" t="s">
        <v>3603</v>
      </c>
      <c r="K375" s="56">
        <v>0.71</v>
      </c>
      <c r="L375" s="56">
        <v>2.8420000000000001</v>
      </c>
      <c r="M375" s="116">
        <v>1.42</v>
      </c>
      <c r="N375" s="86" t="s">
        <v>34</v>
      </c>
      <c r="O375" s="86" t="s">
        <v>34</v>
      </c>
      <c r="P375" s="86" t="s">
        <v>34</v>
      </c>
      <c r="Q375" s="117" t="s">
        <v>34</v>
      </c>
      <c r="R375" s="86" t="s">
        <v>34</v>
      </c>
      <c r="S375" s="117" t="s">
        <v>34</v>
      </c>
      <c r="T375" s="126" t="s">
        <v>34</v>
      </c>
      <c r="U375" s="126" t="s">
        <v>34</v>
      </c>
      <c r="V375" s="127" t="s">
        <v>34</v>
      </c>
      <c r="W375" s="86" t="s">
        <v>34</v>
      </c>
      <c r="X375" s="56" t="s">
        <v>34</v>
      </c>
      <c r="Y375" s="121" t="s">
        <v>34</v>
      </c>
      <c r="Z375" s="46" t="s">
        <v>3465</v>
      </c>
      <c r="AA375" s="86" t="s">
        <v>34</v>
      </c>
      <c r="AB375" s="58" t="str">
        <f t="array" ref="AB375">INDEX(publications!$A$1:$A$319, MATCH($B375, publications!$B$1:$B$319, 0))</f>
        <v>Bob</v>
      </c>
      <c r="AC375" s="6" t="s">
        <v>3498</v>
      </c>
      <c r="AD375" s="56" t="s">
        <v>3739</v>
      </c>
    </row>
    <row r="376" spans="1:30" ht="13">
      <c r="A376" s="5" t="s">
        <v>3109</v>
      </c>
      <c r="B376" s="91" t="str">
        <f>VLOOKUP($A376,datasets!$A:$B,2,0)</f>
        <v>Wang et al. 2021, Natural Hazards and Earth System Sciences Discussions (RCZYWWZJ)</v>
      </c>
      <c r="C376" s="86" t="s">
        <v>34</v>
      </c>
      <c r="D376" s="86" t="s">
        <v>34</v>
      </c>
      <c r="E376" s="131" t="s">
        <v>34</v>
      </c>
      <c r="F376" s="86" t="s">
        <v>34</v>
      </c>
      <c r="G376" s="113" t="s">
        <v>34</v>
      </c>
      <c r="H376" s="114" t="s">
        <v>34</v>
      </c>
      <c r="I376" s="86" t="s">
        <v>34</v>
      </c>
      <c r="J376" s="130" t="s">
        <v>34</v>
      </c>
      <c r="K376" s="86" t="s">
        <v>34</v>
      </c>
      <c r="L376" s="113" t="s">
        <v>34</v>
      </c>
      <c r="M376" s="116" t="s">
        <v>34</v>
      </c>
      <c r="N376" s="86" t="s">
        <v>34</v>
      </c>
      <c r="O376" s="86" t="s">
        <v>34</v>
      </c>
      <c r="P376" s="86" t="s">
        <v>34</v>
      </c>
      <c r="Q376" s="117" t="s">
        <v>34</v>
      </c>
      <c r="R376" s="46" t="s">
        <v>3501</v>
      </c>
      <c r="S376" s="117" t="s">
        <v>3407</v>
      </c>
      <c r="T376" s="126" t="s">
        <v>34</v>
      </c>
      <c r="U376" s="126" t="s">
        <v>34</v>
      </c>
      <c r="V376" s="120" t="s">
        <v>34</v>
      </c>
      <c r="W376" s="56">
        <v>286</v>
      </c>
      <c r="X376" s="56">
        <v>286</v>
      </c>
      <c r="Y376" s="121" t="s">
        <v>34</v>
      </c>
      <c r="Z376" s="46" t="s">
        <v>3740</v>
      </c>
      <c r="AA376" s="56" t="s">
        <v>3741</v>
      </c>
      <c r="AB376" s="58" t="str">
        <f t="array" ref="AB376">INDEX(publications!$A$1:$A$319, MATCH($B376, publications!$B$1:$B$319, 0))</f>
        <v>Melanie</v>
      </c>
      <c r="AC376" s="6" t="s">
        <v>34</v>
      </c>
    </row>
    <row r="377" spans="1:30" ht="13">
      <c r="A377" s="5" t="s">
        <v>2717</v>
      </c>
      <c r="B377" s="91" t="str">
        <f>VLOOKUP($A377,datasets!$A:$B,2,0)</f>
        <v>Wilson et al. 2016, The Historic Environment: Policy &amp; Practice (2ARJBDQ8)</v>
      </c>
      <c r="C377" s="56" t="s">
        <v>34</v>
      </c>
      <c r="D377" s="56" t="s">
        <v>34</v>
      </c>
      <c r="E377" s="131" t="s">
        <v>34</v>
      </c>
      <c r="F377" s="56" t="s">
        <v>34</v>
      </c>
      <c r="G377" s="113" t="s">
        <v>34</v>
      </c>
      <c r="H377" s="125" t="s">
        <v>34</v>
      </c>
      <c r="I377" s="113" t="s">
        <v>34</v>
      </c>
      <c r="J377" s="130" t="s">
        <v>34</v>
      </c>
      <c r="K377" s="86" t="s">
        <v>34</v>
      </c>
      <c r="L377" s="113" t="s">
        <v>34</v>
      </c>
      <c r="M377" s="116" t="s">
        <v>34</v>
      </c>
      <c r="N377" s="86" t="s">
        <v>34</v>
      </c>
      <c r="O377" s="86" t="s">
        <v>34</v>
      </c>
      <c r="P377" s="86" t="s">
        <v>34</v>
      </c>
      <c r="Q377" s="117" t="s">
        <v>34</v>
      </c>
      <c r="R377" s="46" t="s">
        <v>34</v>
      </c>
      <c r="S377" s="117" t="s">
        <v>34</v>
      </c>
      <c r="T377" s="126" t="s">
        <v>34</v>
      </c>
      <c r="U377" s="126" t="s">
        <v>34</v>
      </c>
      <c r="V377" s="127" t="s">
        <v>34</v>
      </c>
      <c r="W377" s="86" t="s">
        <v>34</v>
      </c>
      <c r="X377" s="56" t="s">
        <v>34</v>
      </c>
      <c r="Y377" s="128" t="s">
        <v>34</v>
      </c>
      <c r="Z377" s="86" t="s">
        <v>34</v>
      </c>
      <c r="AA377" s="56" t="s">
        <v>34</v>
      </c>
      <c r="AB377" s="58" t="str">
        <f t="array" ref="AB377">INDEX(publications!$A$1:$A$319, MATCH($B377, publications!$B$1:$B$319, 0))</f>
        <v>Melanie</v>
      </c>
      <c r="AC377" s="6" t="s">
        <v>34</v>
      </c>
    </row>
    <row r="378" spans="1:30" ht="13">
      <c r="A378" s="5" t="s">
        <v>2719</v>
      </c>
      <c r="B378" s="91" t="str">
        <f>VLOOKUP($A378,datasets!$A:$B,2,0)</f>
        <v>Wilson et al. 2016, The Historic Environment: Policy &amp; Practice (2ARJBDQ8)</v>
      </c>
      <c r="C378" s="56" t="s">
        <v>34</v>
      </c>
      <c r="D378" s="56" t="s">
        <v>34</v>
      </c>
      <c r="E378" s="131" t="s">
        <v>34</v>
      </c>
      <c r="F378" s="56" t="s">
        <v>34</v>
      </c>
      <c r="G378" s="113" t="s">
        <v>34</v>
      </c>
      <c r="H378" s="125" t="s">
        <v>34</v>
      </c>
      <c r="I378" s="113" t="s">
        <v>34</v>
      </c>
      <c r="J378" s="130" t="s">
        <v>34</v>
      </c>
      <c r="K378" s="86" t="s">
        <v>34</v>
      </c>
      <c r="L378" s="113" t="s">
        <v>34</v>
      </c>
      <c r="M378" s="116" t="s">
        <v>34</v>
      </c>
      <c r="N378" s="86" t="s">
        <v>34</v>
      </c>
      <c r="O378" s="86" t="s">
        <v>34</v>
      </c>
      <c r="P378" s="86" t="s">
        <v>34</v>
      </c>
      <c r="Q378" s="117" t="s">
        <v>34</v>
      </c>
      <c r="R378" s="46" t="s">
        <v>34</v>
      </c>
      <c r="S378" s="117" t="s">
        <v>34</v>
      </c>
      <c r="T378" s="126" t="s">
        <v>34</v>
      </c>
      <c r="U378" s="126" t="s">
        <v>34</v>
      </c>
      <c r="V378" s="127" t="s">
        <v>34</v>
      </c>
      <c r="W378" s="86" t="s">
        <v>34</v>
      </c>
      <c r="X378" s="56" t="s">
        <v>34</v>
      </c>
      <c r="Y378" s="128" t="s">
        <v>34</v>
      </c>
      <c r="Z378" s="86" t="s">
        <v>34</v>
      </c>
      <c r="AA378" s="56" t="s">
        <v>34</v>
      </c>
      <c r="AB378" s="58" t="str">
        <f t="array" ref="AB378">INDEX(publications!$A$1:$A$319, MATCH($B378, publications!$B$1:$B$319, 0))</f>
        <v>Melanie</v>
      </c>
      <c r="AC378" s="6" t="s">
        <v>34</v>
      </c>
    </row>
    <row r="379" spans="1:30" ht="13">
      <c r="A379" s="5" t="s">
        <v>2720</v>
      </c>
      <c r="B379" s="91" t="str">
        <f>VLOOKUP($A379,datasets!$A:$B,2,0)</f>
        <v>Wilson et al. 2016, The Historic Environment: Policy &amp; Practice (2ARJBDQ8)</v>
      </c>
      <c r="C379" s="56" t="s">
        <v>34</v>
      </c>
      <c r="D379" s="56" t="s">
        <v>34</v>
      </c>
      <c r="E379" s="131" t="s">
        <v>34</v>
      </c>
      <c r="F379" s="56" t="s">
        <v>34</v>
      </c>
      <c r="G379" s="113" t="s">
        <v>34</v>
      </c>
      <c r="H379" s="125" t="s">
        <v>34</v>
      </c>
      <c r="I379" s="113" t="s">
        <v>34</v>
      </c>
      <c r="J379" s="130" t="s">
        <v>34</v>
      </c>
      <c r="K379" s="86" t="s">
        <v>34</v>
      </c>
      <c r="L379" s="113" t="s">
        <v>34</v>
      </c>
      <c r="M379" s="116" t="s">
        <v>34</v>
      </c>
      <c r="N379" s="86" t="s">
        <v>34</v>
      </c>
      <c r="O379" s="86" t="s">
        <v>34</v>
      </c>
      <c r="P379" s="86" t="s">
        <v>34</v>
      </c>
      <c r="Q379" s="117" t="s">
        <v>34</v>
      </c>
      <c r="R379" s="46" t="s">
        <v>34</v>
      </c>
      <c r="S379" s="117" t="s">
        <v>34</v>
      </c>
      <c r="T379" s="126" t="s">
        <v>34</v>
      </c>
      <c r="U379" s="126" t="s">
        <v>34</v>
      </c>
      <c r="V379" s="127" t="s">
        <v>34</v>
      </c>
      <c r="W379" s="86" t="s">
        <v>34</v>
      </c>
      <c r="X379" s="56" t="s">
        <v>34</v>
      </c>
      <c r="Y379" s="128" t="s">
        <v>34</v>
      </c>
      <c r="Z379" s="86" t="s">
        <v>34</v>
      </c>
      <c r="AA379" s="56" t="s">
        <v>34</v>
      </c>
      <c r="AB379" s="58" t="str">
        <f t="array" ref="AB379">INDEX(publications!$A$1:$A$319, MATCH($B379, publications!$B$1:$B$319, 0))</f>
        <v>Melanie</v>
      </c>
      <c r="AC379" s="6" t="s">
        <v>34</v>
      </c>
    </row>
    <row r="380" spans="1:30" ht="13">
      <c r="A380" s="5" t="s">
        <v>2721</v>
      </c>
      <c r="B380" s="91" t="str">
        <f>VLOOKUP($A380,datasets!$A:$B,2,0)</f>
        <v>Wilson et al. 2016, The Historic Environment: Policy &amp; Practice (2ARJBDQ8)</v>
      </c>
      <c r="C380" s="56" t="s">
        <v>34</v>
      </c>
      <c r="D380" s="56" t="s">
        <v>34</v>
      </c>
      <c r="E380" s="131" t="s">
        <v>34</v>
      </c>
      <c r="F380" s="56" t="s">
        <v>34</v>
      </c>
      <c r="G380" s="113" t="s">
        <v>34</v>
      </c>
      <c r="H380" s="125" t="s">
        <v>34</v>
      </c>
      <c r="I380" s="113" t="s">
        <v>34</v>
      </c>
      <c r="J380" s="130" t="s">
        <v>34</v>
      </c>
      <c r="K380" s="86" t="s">
        <v>34</v>
      </c>
      <c r="L380" s="113" t="s">
        <v>34</v>
      </c>
      <c r="M380" s="116" t="s">
        <v>34</v>
      </c>
      <c r="N380" s="86" t="s">
        <v>34</v>
      </c>
      <c r="O380" s="86" t="s">
        <v>34</v>
      </c>
      <c r="P380" s="86" t="s">
        <v>34</v>
      </c>
      <c r="Q380" s="117" t="s">
        <v>34</v>
      </c>
      <c r="R380" s="46" t="s">
        <v>34</v>
      </c>
      <c r="S380" s="117" t="s">
        <v>34</v>
      </c>
      <c r="T380" s="126" t="s">
        <v>34</v>
      </c>
      <c r="U380" s="126" t="s">
        <v>34</v>
      </c>
      <c r="V380" s="127" t="s">
        <v>34</v>
      </c>
      <c r="W380" s="86" t="s">
        <v>34</v>
      </c>
      <c r="X380" s="56" t="s">
        <v>34</v>
      </c>
      <c r="Y380" s="128" t="s">
        <v>34</v>
      </c>
      <c r="Z380" s="86" t="s">
        <v>34</v>
      </c>
      <c r="AA380" s="56" t="s">
        <v>34</v>
      </c>
      <c r="AB380" s="58" t="str">
        <f t="array" ref="AB380">INDEX(publications!$A$1:$A$319, MATCH($B380, publications!$B$1:$B$319, 0))</f>
        <v>Melanie</v>
      </c>
      <c r="AC380" s="6" t="s">
        <v>34</v>
      </c>
    </row>
    <row r="381" spans="1:30" ht="13">
      <c r="A381" s="5" t="s">
        <v>2723</v>
      </c>
      <c r="B381" s="91" t="str">
        <f>VLOOKUP($A381,datasets!$A:$B,2,0)</f>
        <v>Zawieska et al. 2017, Int. Arch. Photogramm. Remote Sens. Spatial Inf. Sci., XLII-2/W3 (TBSJTSKM)</v>
      </c>
      <c r="C381" s="86" t="s">
        <v>34</v>
      </c>
      <c r="D381" s="86" t="s">
        <v>34</v>
      </c>
      <c r="E381" s="131" t="s">
        <v>34</v>
      </c>
      <c r="F381" s="86" t="s">
        <v>34</v>
      </c>
      <c r="G381" s="113" t="s">
        <v>34</v>
      </c>
      <c r="H381" s="125" t="s">
        <v>34</v>
      </c>
      <c r="I381" s="113" t="s">
        <v>34</v>
      </c>
      <c r="J381" s="130" t="s">
        <v>34</v>
      </c>
      <c r="K381" s="86" t="s">
        <v>34</v>
      </c>
      <c r="L381" s="113" t="s">
        <v>34</v>
      </c>
      <c r="M381" s="116" t="s">
        <v>34</v>
      </c>
      <c r="N381" s="86" t="s">
        <v>34</v>
      </c>
      <c r="O381" s="86" t="s">
        <v>34</v>
      </c>
      <c r="P381" s="86" t="s">
        <v>34</v>
      </c>
      <c r="Q381" s="117" t="s">
        <v>34</v>
      </c>
      <c r="R381" s="86" t="s">
        <v>34</v>
      </c>
      <c r="S381" s="117" t="s">
        <v>34</v>
      </c>
      <c r="T381" s="126" t="s">
        <v>34</v>
      </c>
      <c r="U381" s="126" t="s">
        <v>34</v>
      </c>
      <c r="V381" s="127" t="s">
        <v>34</v>
      </c>
      <c r="W381" s="86" t="s">
        <v>34</v>
      </c>
      <c r="X381" s="56" t="s">
        <v>34</v>
      </c>
      <c r="Y381" s="128" t="s">
        <v>34</v>
      </c>
      <c r="Z381" s="86" t="s">
        <v>34</v>
      </c>
      <c r="AA381" s="86" t="s">
        <v>34</v>
      </c>
      <c r="AB381" s="58" t="str">
        <f t="array" ref="AB381">INDEX(publications!$A$1:$A$319, MATCH($B381, publications!$B$1:$B$319, 0))</f>
        <v>Bob</v>
      </c>
      <c r="AC381" s="6" t="s">
        <v>34</v>
      </c>
    </row>
    <row r="382" spans="1:30" ht="13">
      <c r="A382" s="5" t="s">
        <v>3200</v>
      </c>
      <c r="B382" s="91" t="str">
        <f>VLOOKUP($A382,datasets!$A:$B,2,0)</f>
        <v>Zhang et al. 2020, ISPRS Annals of Photogrammetry, Remote Sensing and Spatial Information Sciences (U33K22B3)</v>
      </c>
      <c r="C382" s="86" t="s">
        <v>34</v>
      </c>
      <c r="D382" s="86" t="s">
        <v>34</v>
      </c>
      <c r="E382" s="131" t="s">
        <v>34</v>
      </c>
      <c r="F382" s="86" t="s">
        <v>34</v>
      </c>
      <c r="G382" s="113" t="s">
        <v>34</v>
      </c>
      <c r="H382" s="125" t="s">
        <v>34</v>
      </c>
      <c r="I382" s="113" t="s">
        <v>34</v>
      </c>
      <c r="J382" s="130" t="s">
        <v>34</v>
      </c>
      <c r="K382" s="86" t="s">
        <v>34</v>
      </c>
      <c r="L382" s="113" t="s">
        <v>34</v>
      </c>
      <c r="M382" s="116" t="s">
        <v>34</v>
      </c>
      <c r="N382" s="86" t="s">
        <v>34</v>
      </c>
      <c r="O382" s="86" t="s">
        <v>34</v>
      </c>
      <c r="P382" s="86" t="s">
        <v>34</v>
      </c>
      <c r="Q382" s="117" t="s">
        <v>34</v>
      </c>
      <c r="R382" s="46" t="s">
        <v>3742</v>
      </c>
      <c r="S382" s="117" t="s">
        <v>3412</v>
      </c>
      <c r="T382" s="126" t="s">
        <v>34</v>
      </c>
      <c r="U382" s="126" t="s">
        <v>34</v>
      </c>
      <c r="V382" s="127" t="s">
        <v>34</v>
      </c>
      <c r="W382" s="86" t="s">
        <v>3743</v>
      </c>
      <c r="X382" s="86" t="s">
        <v>3743</v>
      </c>
      <c r="Y382" s="121">
        <v>1.6</v>
      </c>
      <c r="Z382" s="46" t="s">
        <v>3744</v>
      </c>
      <c r="AA382" s="86" t="s">
        <v>34</v>
      </c>
      <c r="AB382" s="58" t="str">
        <f t="array" ref="AB382">INDEX(publications!$A$1:$A$319, MATCH($B382, publications!$B$1:$B$319, 0))</f>
        <v>Anette</v>
      </c>
      <c r="AC382" s="12" t="s">
        <v>3745</v>
      </c>
    </row>
    <row r="383" spans="1:30" ht="13">
      <c r="A383" s="6" t="s">
        <v>3203</v>
      </c>
      <c r="B383" s="91" t="str">
        <f>VLOOKUP($A383,datasets!$A:$B,2,0)</f>
        <v>Zhang et al. 2020, ISPRS Annals of Photogrammetry, Remote Sensing and Spatial Information Sciences (U33K22B3)</v>
      </c>
      <c r="C383" s="86" t="s">
        <v>34</v>
      </c>
      <c r="D383" s="86" t="s">
        <v>34</v>
      </c>
      <c r="E383" s="131" t="s">
        <v>34</v>
      </c>
      <c r="F383" s="86" t="s">
        <v>34</v>
      </c>
      <c r="G383" s="113" t="s">
        <v>34</v>
      </c>
      <c r="H383" s="125" t="s">
        <v>34</v>
      </c>
      <c r="I383" s="113" t="s">
        <v>34</v>
      </c>
      <c r="J383" s="130" t="s">
        <v>34</v>
      </c>
      <c r="K383" s="86" t="s">
        <v>34</v>
      </c>
      <c r="L383" s="113" t="s">
        <v>34</v>
      </c>
      <c r="M383" s="116" t="s">
        <v>34</v>
      </c>
      <c r="N383" s="86" t="s">
        <v>34</v>
      </c>
      <c r="O383" s="86" t="s">
        <v>34</v>
      </c>
      <c r="P383" s="86" t="s">
        <v>34</v>
      </c>
      <c r="Q383" s="117" t="s">
        <v>34</v>
      </c>
      <c r="R383" s="46" t="s">
        <v>3742</v>
      </c>
      <c r="S383" s="117" t="s">
        <v>3412</v>
      </c>
      <c r="T383" s="126" t="s">
        <v>34</v>
      </c>
      <c r="U383" s="126" t="s">
        <v>34</v>
      </c>
      <c r="V383" s="127" t="s">
        <v>34</v>
      </c>
      <c r="W383" s="86" t="s">
        <v>3746</v>
      </c>
      <c r="X383" s="86" t="s">
        <v>3746</v>
      </c>
      <c r="Y383" s="121">
        <v>1.73</v>
      </c>
      <c r="Z383" s="46" t="s">
        <v>3744</v>
      </c>
      <c r="AA383" s="86" t="s">
        <v>34</v>
      </c>
      <c r="AB383" s="58" t="str">
        <f t="array" ref="AB383">INDEX(publications!$A$1:$A$319, MATCH($B383, publications!$B$1:$B$319, 0))</f>
        <v>Anette</v>
      </c>
      <c r="AC383" s="6" t="s">
        <v>3745</v>
      </c>
    </row>
    <row r="384" spans="1:30" ht="13">
      <c r="A384" s="5" t="s">
        <v>3027</v>
      </c>
      <c r="B384" s="91" t="str">
        <f>VLOOKUP($A384,datasets!$A:$B,2,0)</f>
        <v>Zhou et al. 2018, Remote Sensing of Environment (ZZ5TKXNF)</v>
      </c>
      <c r="C384" s="86" t="s">
        <v>34</v>
      </c>
      <c r="D384" s="86" t="s">
        <v>34</v>
      </c>
      <c r="E384" s="131" t="s">
        <v>34</v>
      </c>
      <c r="F384" s="113" t="s">
        <v>34</v>
      </c>
      <c r="G384" s="113" t="s">
        <v>34</v>
      </c>
      <c r="H384" s="125" t="s">
        <v>34</v>
      </c>
      <c r="I384" s="113" t="s">
        <v>34</v>
      </c>
      <c r="J384" s="130" t="s">
        <v>34</v>
      </c>
      <c r="K384" s="113" t="s">
        <v>34</v>
      </c>
      <c r="L384" s="113" t="s">
        <v>34</v>
      </c>
      <c r="M384" s="116" t="s">
        <v>34</v>
      </c>
      <c r="N384" s="86">
        <v>400</v>
      </c>
      <c r="O384" s="86" t="s">
        <v>34</v>
      </c>
      <c r="P384" s="86" t="s">
        <v>34</v>
      </c>
      <c r="Q384" s="117" t="s">
        <v>34</v>
      </c>
      <c r="R384" s="46" t="s">
        <v>3501</v>
      </c>
      <c r="S384" s="114" t="s">
        <v>3407</v>
      </c>
      <c r="T384" s="126" t="s">
        <v>34</v>
      </c>
      <c r="U384" s="126" t="s">
        <v>34</v>
      </c>
      <c r="V384" s="120" t="s">
        <v>34</v>
      </c>
      <c r="W384" s="56">
        <v>15</v>
      </c>
      <c r="X384" s="56">
        <v>15</v>
      </c>
      <c r="Y384" s="121">
        <v>15</v>
      </c>
      <c r="Z384" s="46" t="s">
        <v>3503</v>
      </c>
      <c r="AA384" s="56" t="s">
        <v>3747</v>
      </c>
      <c r="AB384" s="58" t="str">
        <f t="array" ref="AB384">INDEX(publications!$A$1:$A$319, MATCH($B384, publications!$B$1:$B$319, 0))</f>
        <v>Amaury</v>
      </c>
      <c r="AC384" s="6" t="s">
        <v>34</v>
      </c>
    </row>
    <row r="385" spans="1:30" ht="13">
      <c r="A385" s="5" t="s">
        <v>2780</v>
      </c>
      <c r="B385" s="91" t="str">
        <f>VLOOKUP($A385,datasets!$A:$B,2,0)</f>
        <v>Peppa et al. 2018, ISPRS - International Archives of the Photogrammetry, Remote Sensing and Spatial Information Sciences (NSVSN55R)</v>
      </c>
      <c r="C385" s="56" t="s">
        <v>3748</v>
      </c>
      <c r="D385" s="56" t="s">
        <v>3748</v>
      </c>
      <c r="E385" s="131" t="s">
        <v>3514</v>
      </c>
      <c r="F385" s="86" t="s">
        <v>34</v>
      </c>
      <c r="G385" s="113" t="s">
        <v>34</v>
      </c>
      <c r="H385" s="114" t="s">
        <v>34</v>
      </c>
      <c r="I385" s="113" t="s">
        <v>3454</v>
      </c>
      <c r="J385" s="115">
        <v>25</v>
      </c>
      <c r="K385" s="56">
        <v>0.4</v>
      </c>
      <c r="L385" s="56">
        <v>0.14000000000000001</v>
      </c>
      <c r="M385" s="116">
        <v>0.31</v>
      </c>
      <c r="N385" s="86" t="s">
        <v>34</v>
      </c>
      <c r="O385" s="86" t="s">
        <v>34</v>
      </c>
      <c r="P385" s="86" t="s">
        <v>34</v>
      </c>
      <c r="Q385" s="117" t="s">
        <v>34</v>
      </c>
      <c r="R385" s="46" t="s">
        <v>3749</v>
      </c>
      <c r="S385" s="118" t="s">
        <v>3438</v>
      </c>
      <c r="T385" s="119">
        <v>0.4</v>
      </c>
      <c r="U385" s="119">
        <v>0.1</v>
      </c>
      <c r="V385" s="120">
        <v>0.3</v>
      </c>
      <c r="W385" s="56">
        <v>0.2</v>
      </c>
      <c r="X385" s="56">
        <v>0.2</v>
      </c>
      <c r="Y385" s="121">
        <v>0.2</v>
      </c>
      <c r="Z385" s="46" t="s">
        <v>3465</v>
      </c>
      <c r="AA385" s="56" t="s">
        <v>3750</v>
      </c>
      <c r="AB385" s="58" t="str">
        <f t="array" ref="AB385">INDEX(publications!$A$1:$A$319, MATCH($B385, publications!$B$1:$B$319, 0))</f>
        <v>Melanie</v>
      </c>
      <c r="AC385" s="6" t="s">
        <v>34</v>
      </c>
    </row>
    <row r="386" spans="1:30" ht="13">
      <c r="A386" s="5" t="s">
        <v>2777</v>
      </c>
      <c r="B386" s="91" t="str">
        <f>VLOOKUP($A386,datasets!$A:$B,2,0)</f>
        <v>Peppa et al. 2018, ISPRS - International Archives of the Photogrammetry, Remote Sensing and Spatial Information Sciences (NSVSN55R)</v>
      </c>
      <c r="C386" s="56" t="s">
        <v>3748</v>
      </c>
      <c r="D386" s="56" t="s">
        <v>3748</v>
      </c>
      <c r="E386" s="131" t="s">
        <v>3514</v>
      </c>
      <c r="F386" s="86" t="s">
        <v>34</v>
      </c>
      <c r="G386" s="113" t="s">
        <v>34</v>
      </c>
      <c r="H386" s="114" t="s">
        <v>34</v>
      </c>
      <c r="I386" s="113" t="s">
        <v>3528</v>
      </c>
      <c r="J386" s="115">
        <v>14</v>
      </c>
      <c r="K386" s="56">
        <v>1.07</v>
      </c>
      <c r="L386" s="56">
        <v>1.92</v>
      </c>
      <c r="M386" s="116">
        <v>1.35</v>
      </c>
      <c r="N386" s="86" t="s">
        <v>34</v>
      </c>
      <c r="O386" s="86" t="s">
        <v>34</v>
      </c>
      <c r="P386" s="86" t="s">
        <v>34</v>
      </c>
      <c r="Q386" s="117" t="s">
        <v>34</v>
      </c>
      <c r="R386" s="46" t="s">
        <v>3749</v>
      </c>
      <c r="S386" s="118" t="s">
        <v>3438</v>
      </c>
      <c r="T386" s="119">
        <v>0.4</v>
      </c>
      <c r="U386" s="119">
        <v>0.1</v>
      </c>
      <c r="V386" s="120">
        <v>0.3</v>
      </c>
      <c r="W386" s="56">
        <v>0.08</v>
      </c>
      <c r="X386" s="56">
        <v>0.08</v>
      </c>
      <c r="Y386" s="121">
        <v>0.08</v>
      </c>
      <c r="Z386" s="46" t="s">
        <v>3465</v>
      </c>
      <c r="AA386" s="56" t="s">
        <v>3750</v>
      </c>
      <c r="AB386" s="58" t="str">
        <f t="array" ref="AB386">INDEX(publications!$A$1:$A$319, MATCH($B386, publications!$B$1:$B$319, 0))</f>
        <v>Melanie</v>
      </c>
      <c r="AC386" s="6" t="s">
        <v>34</v>
      </c>
    </row>
    <row r="387" spans="1:30" ht="13">
      <c r="A387" s="5" t="s">
        <v>3095</v>
      </c>
      <c r="B387" s="91" t="str">
        <f>VLOOKUP($A387,datasets!$A:$B,2,0)</f>
        <v>Picon-Cabrera et al. 2020, Sustainability (35V5TW6B)</v>
      </c>
      <c r="C387" s="56" t="s">
        <v>3748</v>
      </c>
      <c r="D387" s="56" t="s">
        <v>3748</v>
      </c>
      <c r="E387" s="131" t="s">
        <v>3514</v>
      </c>
      <c r="F387" s="86" t="s">
        <v>34</v>
      </c>
      <c r="G387" s="113" t="s">
        <v>34</v>
      </c>
      <c r="H387" s="125" t="s">
        <v>34</v>
      </c>
      <c r="I387" s="113" t="s">
        <v>3441</v>
      </c>
      <c r="J387" s="115">
        <v>10</v>
      </c>
      <c r="K387" s="56">
        <v>0.09</v>
      </c>
      <c r="L387" s="56">
        <v>0.2</v>
      </c>
      <c r="M387" s="116">
        <v>0.13</v>
      </c>
      <c r="N387" s="86">
        <v>26</v>
      </c>
      <c r="O387" s="56">
        <v>0.61</v>
      </c>
      <c r="P387" s="56">
        <v>0.7</v>
      </c>
      <c r="Q387" s="118">
        <v>0.64</v>
      </c>
      <c r="R387" s="46" t="s">
        <v>34</v>
      </c>
      <c r="S387" s="117" t="s">
        <v>34</v>
      </c>
      <c r="T387" s="126" t="s">
        <v>34</v>
      </c>
      <c r="U387" s="126" t="s">
        <v>34</v>
      </c>
      <c r="V387" s="127" t="s">
        <v>34</v>
      </c>
      <c r="W387" s="86" t="s">
        <v>34</v>
      </c>
      <c r="X387" s="56" t="s">
        <v>34</v>
      </c>
      <c r="Y387" s="121" t="s">
        <v>34</v>
      </c>
      <c r="Z387" s="46" t="s">
        <v>3751</v>
      </c>
      <c r="AA387" s="56" t="s">
        <v>34</v>
      </c>
      <c r="AB387" s="58" t="str">
        <f t="array" ref="AB387">INDEX(publications!$A$1:$A$319, MATCH($B387, publications!$B$1:$B$319, 0))</f>
        <v>Bob</v>
      </c>
      <c r="AC387" s="6" t="s">
        <v>3752</v>
      </c>
      <c r="AD387" s="6" t="s">
        <v>3753</v>
      </c>
    </row>
    <row r="388" spans="1:30" ht="13">
      <c r="A388" s="5" t="s">
        <v>3256</v>
      </c>
      <c r="B388" s="91" t="str">
        <f>VLOOKUP($A388,datasets!$A:$B,2,0)</f>
        <v>Redweik et al. 2016, The Photogrammetric Record (LDJRWPWA)</v>
      </c>
      <c r="C388" s="56" t="s">
        <v>3748</v>
      </c>
      <c r="D388" s="56" t="s">
        <v>3748</v>
      </c>
      <c r="E388" s="131" t="s">
        <v>3514</v>
      </c>
      <c r="F388" s="56">
        <v>0.05</v>
      </c>
      <c r="G388" s="113">
        <v>0.05</v>
      </c>
      <c r="H388" s="125">
        <f>AVERAGE(F388,F388,G388)</f>
        <v>5.000000000000001E-2</v>
      </c>
      <c r="I388" s="113" t="s">
        <v>3544</v>
      </c>
      <c r="J388" s="115">
        <v>30</v>
      </c>
      <c r="K388" s="56">
        <v>0.8</v>
      </c>
      <c r="L388" s="56">
        <v>0.28999999999999998</v>
      </c>
      <c r="M388" s="116">
        <v>0.63</v>
      </c>
      <c r="N388" s="86" t="s">
        <v>34</v>
      </c>
      <c r="O388" s="86" t="s">
        <v>34</v>
      </c>
      <c r="P388" s="86" t="s">
        <v>34</v>
      </c>
      <c r="Q388" s="117" t="s">
        <v>34</v>
      </c>
      <c r="R388" s="86" t="s">
        <v>34</v>
      </c>
      <c r="S388" s="117" t="s">
        <v>34</v>
      </c>
      <c r="T388" s="126" t="s">
        <v>34</v>
      </c>
      <c r="U388" s="126" t="s">
        <v>34</v>
      </c>
      <c r="V388" s="127" t="s">
        <v>34</v>
      </c>
      <c r="W388" s="86" t="s">
        <v>34</v>
      </c>
      <c r="X388" s="56" t="s">
        <v>34</v>
      </c>
      <c r="Y388" s="121" t="s">
        <v>34</v>
      </c>
      <c r="Z388" s="46" t="s">
        <v>3465</v>
      </c>
      <c r="AA388" s="86" t="s">
        <v>34</v>
      </c>
      <c r="AB388" s="58" t="str">
        <f t="array" ref="AB388">INDEX(publications!$A$1:$A$319, MATCH($B388, publications!$B$1:$B$319, 0))</f>
        <v>Livia</v>
      </c>
      <c r="AC388" s="6" t="s">
        <v>34</v>
      </c>
    </row>
    <row r="389" spans="1:30" ht="13">
      <c r="A389" s="5" t="s">
        <v>2894</v>
      </c>
      <c r="B389" s="91" t="str">
        <f>VLOOKUP($A389,datasets!$A:$B,2,0)</f>
        <v>Salach 2017, ISPRS - International Archives of the Photogrammetry, Remote Sensing and Spatial Information Sciences (LJ848PGR)</v>
      </c>
      <c r="C389" s="56" t="s">
        <v>3748</v>
      </c>
      <c r="D389" s="56" t="s">
        <v>3748</v>
      </c>
      <c r="E389" s="131" t="s">
        <v>3514</v>
      </c>
      <c r="F389" s="86" t="s">
        <v>34</v>
      </c>
      <c r="G389" s="113" t="s">
        <v>34</v>
      </c>
      <c r="H389" s="114" t="s">
        <v>34</v>
      </c>
      <c r="I389" s="113" t="s">
        <v>3601</v>
      </c>
      <c r="J389" s="130">
        <v>3</v>
      </c>
      <c r="K389" s="86" t="s">
        <v>34</v>
      </c>
      <c r="L389" s="113" t="s">
        <v>34</v>
      </c>
      <c r="M389" s="116" t="s">
        <v>34</v>
      </c>
      <c r="N389" s="86">
        <v>18</v>
      </c>
      <c r="O389" s="86" t="s">
        <v>34</v>
      </c>
      <c r="P389" s="86" t="s">
        <v>34</v>
      </c>
      <c r="Q389" s="117" t="s">
        <v>34</v>
      </c>
      <c r="R389" s="46" t="s">
        <v>3754</v>
      </c>
      <c r="S389" s="117" t="s">
        <v>3415</v>
      </c>
      <c r="T389" s="126" t="s">
        <v>34</v>
      </c>
      <c r="U389" s="126" t="s">
        <v>34</v>
      </c>
      <c r="V389" s="120" t="s">
        <v>34</v>
      </c>
      <c r="W389" s="56">
        <v>0.56399999999999995</v>
      </c>
      <c r="X389" s="86">
        <v>0.56399999999999995</v>
      </c>
      <c r="Y389" s="128">
        <v>0.56000000000000005</v>
      </c>
      <c r="Z389" s="86" t="s">
        <v>34</v>
      </c>
      <c r="AA389" s="86" t="s">
        <v>34</v>
      </c>
      <c r="AB389" s="58" t="str">
        <f t="array" ref="AB389">INDEX(publications!$A$1:$A$319, MATCH($B389, publications!$B$1:$B$319, 0))</f>
        <v>Anette</v>
      </c>
      <c r="AC389" s="6" t="s">
        <v>34</v>
      </c>
    </row>
    <row r="390" spans="1:30" ht="13">
      <c r="A390" s="5" t="s">
        <v>2896</v>
      </c>
      <c r="B390" s="91" t="str">
        <f>VLOOKUP($A390,datasets!$A:$B,2,0)</f>
        <v>Salach 2017, ISPRS - International Archives of the Photogrammetry, Remote Sensing and Spatial Information Sciences (LJ848PGR)</v>
      </c>
      <c r="C390" s="56" t="s">
        <v>3748</v>
      </c>
      <c r="D390" s="56" t="s">
        <v>3748</v>
      </c>
      <c r="E390" s="131" t="s">
        <v>3514</v>
      </c>
      <c r="F390" s="86" t="s">
        <v>34</v>
      </c>
      <c r="G390" s="113" t="s">
        <v>34</v>
      </c>
      <c r="H390" s="114" t="s">
        <v>34</v>
      </c>
      <c r="I390" s="113" t="s">
        <v>3601</v>
      </c>
      <c r="J390" s="130">
        <v>3</v>
      </c>
      <c r="K390" s="86" t="s">
        <v>34</v>
      </c>
      <c r="L390" s="113" t="s">
        <v>34</v>
      </c>
      <c r="M390" s="116" t="s">
        <v>34</v>
      </c>
      <c r="N390" s="86">
        <v>18</v>
      </c>
      <c r="O390" s="86" t="s">
        <v>34</v>
      </c>
      <c r="P390" s="86" t="s">
        <v>34</v>
      </c>
      <c r="Q390" s="117" t="s">
        <v>34</v>
      </c>
      <c r="R390" s="46" t="s">
        <v>3754</v>
      </c>
      <c r="S390" s="117" t="s">
        <v>3415</v>
      </c>
      <c r="T390" s="126" t="s">
        <v>34</v>
      </c>
      <c r="U390" s="126" t="s">
        <v>34</v>
      </c>
      <c r="V390" s="120" t="s">
        <v>34</v>
      </c>
      <c r="W390" s="56">
        <v>0.91200000000000003</v>
      </c>
      <c r="X390" s="86">
        <v>0.91200000000000003</v>
      </c>
      <c r="Y390" s="128">
        <v>0.91</v>
      </c>
      <c r="Z390" s="86" t="s">
        <v>34</v>
      </c>
      <c r="AA390" s="86" t="s">
        <v>34</v>
      </c>
      <c r="AB390" s="58" t="str">
        <f t="array" ref="AB390">INDEX(publications!$A$1:$A$319, MATCH($B390, publications!$B$1:$B$319, 0))</f>
        <v>Anette</v>
      </c>
      <c r="AC390" s="6" t="s">
        <v>34</v>
      </c>
    </row>
    <row r="391" spans="1:30" ht="13">
      <c r="A391" s="5" t="s">
        <v>2898</v>
      </c>
      <c r="B391" s="91" t="str">
        <f>VLOOKUP($A391,datasets!$A:$B,2,0)</f>
        <v>Salach 2017, ISPRS - International Archives of the Photogrammetry, Remote Sensing and Spatial Information Sciences (LJ848PGR)</v>
      </c>
      <c r="C391" s="56" t="s">
        <v>3748</v>
      </c>
      <c r="D391" s="56" t="s">
        <v>3748</v>
      </c>
      <c r="E391" s="131" t="s">
        <v>3514</v>
      </c>
      <c r="F391" s="86" t="s">
        <v>34</v>
      </c>
      <c r="G391" s="113" t="s">
        <v>34</v>
      </c>
      <c r="H391" s="114" t="s">
        <v>34</v>
      </c>
      <c r="I391" s="113" t="s">
        <v>3601</v>
      </c>
      <c r="J391" s="130">
        <v>3</v>
      </c>
      <c r="K391" s="86" t="s">
        <v>34</v>
      </c>
      <c r="L391" s="113" t="s">
        <v>34</v>
      </c>
      <c r="M391" s="116" t="s">
        <v>34</v>
      </c>
      <c r="N391" s="86">
        <v>18</v>
      </c>
      <c r="O391" s="86" t="s">
        <v>34</v>
      </c>
      <c r="P391" s="86" t="s">
        <v>34</v>
      </c>
      <c r="Q391" s="117" t="s">
        <v>34</v>
      </c>
      <c r="R391" s="46" t="s">
        <v>3754</v>
      </c>
      <c r="S391" s="117" t="s">
        <v>3415</v>
      </c>
      <c r="T391" s="126" t="s">
        <v>34</v>
      </c>
      <c r="U391" s="126" t="s">
        <v>34</v>
      </c>
      <c r="V391" s="120" t="s">
        <v>34</v>
      </c>
      <c r="W391" s="56">
        <v>1.121</v>
      </c>
      <c r="X391" s="86">
        <v>1.121</v>
      </c>
      <c r="Y391" s="128">
        <v>1.1200000000000001</v>
      </c>
      <c r="Z391" s="86" t="s">
        <v>34</v>
      </c>
      <c r="AA391" s="86" t="s">
        <v>34</v>
      </c>
      <c r="AB391" s="58" t="str">
        <f t="array" ref="AB391">INDEX(publications!$A$1:$A$319, MATCH($B391, publications!$B$1:$B$319, 0))</f>
        <v>Anette</v>
      </c>
      <c r="AC391" s="6" t="s">
        <v>34</v>
      </c>
    </row>
    <row r="392" spans="1:30" ht="13">
      <c r="A392" s="46" t="s">
        <v>2900</v>
      </c>
      <c r="B392" s="91" t="str">
        <f>VLOOKUP($A392,datasets!$A:$B,2,0)</f>
        <v>Salach 2017, ISPRS - International Archives of the Photogrammetry, Remote Sensing and Spatial Information Sciences (LJ848PGR)</v>
      </c>
      <c r="C392" s="56" t="s">
        <v>3748</v>
      </c>
      <c r="D392" s="56" t="s">
        <v>3748</v>
      </c>
      <c r="E392" s="131" t="s">
        <v>3514</v>
      </c>
      <c r="F392" s="86" t="s">
        <v>34</v>
      </c>
      <c r="G392" s="113" t="s">
        <v>34</v>
      </c>
      <c r="H392" s="114" t="s">
        <v>34</v>
      </c>
      <c r="I392" s="113" t="s">
        <v>3601</v>
      </c>
      <c r="J392" s="130">
        <v>3</v>
      </c>
      <c r="K392" s="86" t="s">
        <v>34</v>
      </c>
      <c r="L392" s="113" t="s">
        <v>34</v>
      </c>
      <c r="M392" s="116" t="s">
        <v>34</v>
      </c>
      <c r="N392" s="86">
        <v>18</v>
      </c>
      <c r="O392" s="86" t="s">
        <v>34</v>
      </c>
      <c r="P392" s="86" t="s">
        <v>34</v>
      </c>
      <c r="Q392" s="117" t="s">
        <v>34</v>
      </c>
      <c r="R392" s="46" t="s">
        <v>3754</v>
      </c>
      <c r="S392" s="117" t="s">
        <v>3415</v>
      </c>
      <c r="T392" s="126" t="s">
        <v>34</v>
      </c>
      <c r="U392" s="126" t="s">
        <v>34</v>
      </c>
      <c r="V392" s="120" t="s">
        <v>34</v>
      </c>
      <c r="W392" s="56">
        <v>4.84</v>
      </c>
      <c r="X392" s="86">
        <v>4.84</v>
      </c>
      <c r="Y392" s="128">
        <v>4.84</v>
      </c>
      <c r="Z392" s="86" t="s">
        <v>34</v>
      </c>
      <c r="AA392" s="86" t="s">
        <v>34</v>
      </c>
      <c r="AB392" s="58" t="str">
        <f t="array" ref="AB392">INDEX(publications!$A$1:$A$319, MATCH($B392, publications!$B$1:$B$319, 0))</f>
        <v>Anette</v>
      </c>
      <c r="AC392" s="6" t="s">
        <v>34</v>
      </c>
    </row>
    <row r="393" spans="1:30" ht="13">
      <c r="A393" s="5" t="s">
        <v>2889</v>
      </c>
      <c r="B393" s="91" t="str">
        <f>VLOOKUP($A393,datasets!$A:$B,2,0)</f>
        <v>Salach 2017, ISPRS - International Archives of the Photogrammetry, Remote Sensing and Spatial Information Sciences (LJ848PGR)</v>
      </c>
      <c r="C393" s="56" t="s">
        <v>3748</v>
      </c>
      <c r="D393" s="56" t="s">
        <v>3748</v>
      </c>
      <c r="E393" s="131" t="s">
        <v>3514</v>
      </c>
      <c r="F393" s="86" t="s">
        <v>34</v>
      </c>
      <c r="G393" s="113" t="s">
        <v>34</v>
      </c>
      <c r="H393" s="114" t="s">
        <v>34</v>
      </c>
      <c r="I393" s="113" t="s">
        <v>3405</v>
      </c>
      <c r="J393" s="130">
        <v>11</v>
      </c>
      <c r="K393" s="86" t="s">
        <v>34</v>
      </c>
      <c r="L393" s="113" t="s">
        <v>34</v>
      </c>
      <c r="M393" s="116" t="s">
        <v>34</v>
      </c>
      <c r="N393" s="86">
        <v>10</v>
      </c>
      <c r="O393" s="86" t="s">
        <v>34</v>
      </c>
      <c r="P393" s="86" t="s">
        <v>34</v>
      </c>
      <c r="Q393" s="117" t="s">
        <v>34</v>
      </c>
      <c r="R393" s="46" t="s">
        <v>3754</v>
      </c>
      <c r="S393" s="117" t="s">
        <v>3415</v>
      </c>
      <c r="T393" s="126" t="s">
        <v>34</v>
      </c>
      <c r="U393" s="126" t="s">
        <v>34</v>
      </c>
      <c r="V393" s="120" t="s">
        <v>34</v>
      </c>
      <c r="W393" s="56">
        <v>0.35599999999999998</v>
      </c>
      <c r="X393" s="86">
        <v>0.35599999999999998</v>
      </c>
      <c r="Y393" s="128">
        <v>0.36</v>
      </c>
      <c r="Z393" s="86" t="s">
        <v>34</v>
      </c>
      <c r="AA393" s="86" t="s">
        <v>34</v>
      </c>
      <c r="AB393" s="58" t="str">
        <f t="array" ref="AB393">INDEX(publications!$A$1:$A$319, MATCH($B393, publications!$B$1:$B$319, 0))</f>
        <v>Anette</v>
      </c>
      <c r="AC393" s="6" t="s">
        <v>34</v>
      </c>
    </row>
    <row r="394" spans="1:30" ht="13">
      <c r="A394" s="5" t="s">
        <v>2895</v>
      </c>
      <c r="B394" s="91" t="str">
        <f>VLOOKUP($A394,datasets!$A:$B,2,0)</f>
        <v>Salach 2017, ISPRS - International Archives of the Photogrammetry, Remote Sensing and Spatial Information Sciences (LJ848PGR)</v>
      </c>
      <c r="C394" s="56" t="s">
        <v>3748</v>
      </c>
      <c r="D394" s="56" t="s">
        <v>3748</v>
      </c>
      <c r="E394" s="131" t="s">
        <v>3514</v>
      </c>
      <c r="F394" s="86" t="s">
        <v>34</v>
      </c>
      <c r="G394" s="113" t="s">
        <v>34</v>
      </c>
      <c r="H394" s="114" t="s">
        <v>34</v>
      </c>
      <c r="I394" s="113" t="s">
        <v>3405</v>
      </c>
      <c r="J394" s="130">
        <v>11</v>
      </c>
      <c r="K394" s="86" t="s">
        <v>34</v>
      </c>
      <c r="L394" s="113" t="s">
        <v>34</v>
      </c>
      <c r="M394" s="116" t="s">
        <v>34</v>
      </c>
      <c r="N394" s="86">
        <v>10</v>
      </c>
      <c r="O394" s="86" t="s">
        <v>34</v>
      </c>
      <c r="P394" s="86" t="s">
        <v>34</v>
      </c>
      <c r="Q394" s="117" t="s">
        <v>34</v>
      </c>
      <c r="R394" s="46" t="s">
        <v>3754</v>
      </c>
      <c r="S394" s="117" t="s">
        <v>3415</v>
      </c>
      <c r="T394" s="126" t="s">
        <v>34</v>
      </c>
      <c r="U394" s="126" t="s">
        <v>34</v>
      </c>
      <c r="V394" s="120" t="s">
        <v>34</v>
      </c>
      <c r="W394" s="56">
        <v>0.51400000000000001</v>
      </c>
      <c r="X394" s="86">
        <v>0.51400000000000001</v>
      </c>
      <c r="Y394" s="128">
        <v>0.51</v>
      </c>
      <c r="Z394" s="86" t="s">
        <v>34</v>
      </c>
      <c r="AA394" s="86" t="s">
        <v>34</v>
      </c>
      <c r="AB394" s="58" t="str">
        <f t="array" ref="AB394">INDEX(publications!$A$1:$A$319, MATCH($B394, publications!$B$1:$B$319, 0))</f>
        <v>Anette</v>
      </c>
      <c r="AC394" s="6" t="s">
        <v>34</v>
      </c>
    </row>
    <row r="395" spans="1:30" ht="13">
      <c r="A395" s="5" t="s">
        <v>2897</v>
      </c>
      <c r="B395" s="91" t="str">
        <f>VLOOKUP($A395,datasets!$A:$B,2,0)</f>
        <v>Salach 2017, ISPRS - International Archives of the Photogrammetry, Remote Sensing and Spatial Information Sciences (LJ848PGR)</v>
      </c>
      <c r="C395" s="56" t="s">
        <v>3748</v>
      </c>
      <c r="D395" s="56" t="s">
        <v>3748</v>
      </c>
      <c r="E395" s="131" t="s">
        <v>3514</v>
      </c>
      <c r="F395" s="86" t="s">
        <v>34</v>
      </c>
      <c r="G395" s="113" t="s">
        <v>34</v>
      </c>
      <c r="H395" s="114" t="s">
        <v>34</v>
      </c>
      <c r="I395" s="113" t="s">
        <v>3405</v>
      </c>
      <c r="J395" s="130">
        <v>11</v>
      </c>
      <c r="K395" s="86" t="s">
        <v>34</v>
      </c>
      <c r="L395" s="113" t="s">
        <v>34</v>
      </c>
      <c r="M395" s="116" t="s">
        <v>34</v>
      </c>
      <c r="N395" s="86">
        <v>10</v>
      </c>
      <c r="O395" s="86" t="s">
        <v>34</v>
      </c>
      <c r="P395" s="86" t="s">
        <v>34</v>
      </c>
      <c r="Q395" s="117" t="s">
        <v>34</v>
      </c>
      <c r="R395" s="46" t="s">
        <v>3754</v>
      </c>
      <c r="S395" s="117" t="s">
        <v>3415</v>
      </c>
      <c r="T395" s="126" t="s">
        <v>34</v>
      </c>
      <c r="U395" s="126" t="s">
        <v>34</v>
      </c>
      <c r="V395" s="120" t="s">
        <v>34</v>
      </c>
      <c r="W395" s="56">
        <v>0.61899999999999999</v>
      </c>
      <c r="X395" s="86">
        <v>0.61899999999999999</v>
      </c>
      <c r="Y395" s="128">
        <v>0.62</v>
      </c>
      <c r="Z395" s="86" t="s">
        <v>34</v>
      </c>
      <c r="AA395" s="86" t="s">
        <v>34</v>
      </c>
      <c r="AB395" s="58" t="str">
        <f t="array" ref="AB395">INDEX(publications!$A$1:$A$319, MATCH($B395, publications!$B$1:$B$319, 0))</f>
        <v>Anette</v>
      </c>
      <c r="AC395" s="6" t="s">
        <v>34</v>
      </c>
    </row>
    <row r="396" spans="1:30" ht="13">
      <c r="A396" s="5" t="s">
        <v>2899</v>
      </c>
      <c r="B396" s="91" t="str">
        <f>VLOOKUP($A396,datasets!$A:$B,2,0)</f>
        <v>Salach 2017, ISPRS - International Archives of the Photogrammetry, Remote Sensing and Spatial Information Sciences (LJ848PGR)</v>
      </c>
      <c r="C396" s="56" t="s">
        <v>3748</v>
      </c>
      <c r="D396" s="56" t="s">
        <v>3748</v>
      </c>
      <c r="E396" s="131" t="s">
        <v>3514</v>
      </c>
      <c r="F396" s="86" t="s">
        <v>34</v>
      </c>
      <c r="G396" s="113" t="s">
        <v>34</v>
      </c>
      <c r="H396" s="114" t="s">
        <v>34</v>
      </c>
      <c r="I396" s="113" t="s">
        <v>3405</v>
      </c>
      <c r="J396" s="130">
        <v>11</v>
      </c>
      <c r="K396" s="86" t="s">
        <v>34</v>
      </c>
      <c r="L396" s="113" t="s">
        <v>34</v>
      </c>
      <c r="M396" s="116" t="s">
        <v>34</v>
      </c>
      <c r="N396" s="86">
        <v>10</v>
      </c>
      <c r="O396" s="86" t="s">
        <v>34</v>
      </c>
      <c r="P396" s="86" t="s">
        <v>34</v>
      </c>
      <c r="Q396" s="117" t="s">
        <v>34</v>
      </c>
      <c r="R396" s="46" t="s">
        <v>3754</v>
      </c>
      <c r="S396" s="117" t="s">
        <v>3415</v>
      </c>
      <c r="T396" s="126" t="s">
        <v>34</v>
      </c>
      <c r="U396" s="126" t="s">
        <v>34</v>
      </c>
      <c r="V396" s="120" t="s">
        <v>34</v>
      </c>
      <c r="W396" s="56">
        <v>0.84299999999999997</v>
      </c>
      <c r="X396" s="86">
        <v>0.84299999999999997</v>
      </c>
      <c r="Y396" s="128">
        <v>0.84</v>
      </c>
      <c r="Z396" s="86" t="s">
        <v>34</v>
      </c>
      <c r="AA396" s="86" t="s">
        <v>34</v>
      </c>
      <c r="AB396" s="58" t="str">
        <f t="array" ref="AB396">INDEX(publications!$A$1:$A$319, MATCH($B396, publications!$B$1:$B$319, 0))</f>
        <v>Anette</v>
      </c>
      <c r="AC396" s="6" t="s">
        <v>34</v>
      </c>
    </row>
    <row r="397" spans="1:30" ht="13">
      <c r="A397" s="5" t="s">
        <v>3197</v>
      </c>
      <c r="B397" s="91" t="str">
        <f>VLOOKUP($A397,datasets!$A:$B,2,0)</f>
        <v>Seccaroni et al. 2018, Proceedings (VAS8PQGQ)</v>
      </c>
      <c r="C397" s="56" t="s">
        <v>3748</v>
      </c>
      <c r="D397" s="56" t="s">
        <v>3748</v>
      </c>
      <c r="E397" s="131" t="s">
        <v>3514</v>
      </c>
      <c r="F397" s="113" t="s">
        <v>34</v>
      </c>
      <c r="G397" s="113" t="s">
        <v>34</v>
      </c>
      <c r="H397" s="125" t="s">
        <v>34</v>
      </c>
      <c r="I397" s="113" t="s">
        <v>3581</v>
      </c>
      <c r="J397" s="115">
        <v>7</v>
      </c>
      <c r="K397" s="56">
        <v>2.0699999999999998</v>
      </c>
      <c r="L397" s="56">
        <v>2.0699999999999998</v>
      </c>
      <c r="M397" s="116">
        <v>2.0699999999999998</v>
      </c>
      <c r="N397" s="113" t="s">
        <v>34</v>
      </c>
      <c r="O397" s="113" t="s">
        <v>34</v>
      </c>
      <c r="P397" s="86" t="s">
        <v>34</v>
      </c>
      <c r="Q397" s="117" t="s">
        <v>34</v>
      </c>
      <c r="R397" s="113" t="s">
        <v>34</v>
      </c>
      <c r="S397" s="114" t="s">
        <v>34</v>
      </c>
      <c r="T397" s="126" t="s">
        <v>34</v>
      </c>
      <c r="U397" s="126" t="s">
        <v>34</v>
      </c>
      <c r="V397" s="127" t="s">
        <v>34</v>
      </c>
      <c r="W397" s="113" t="s">
        <v>34</v>
      </c>
      <c r="X397" s="56" t="s">
        <v>34</v>
      </c>
      <c r="Y397" s="128" t="s">
        <v>34</v>
      </c>
      <c r="Z397" s="113" t="s">
        <v>34</v>
      </c>
      <c r="AA397" s="113" t="s">
        <v>34</v>
      </c>
      <c r="AB397" s="58" t="str">
        <f t="array" ref="AB397">INDEX(publications!$A$1:$A$319, MATCH($B397, publications!$B$1:$B$319, 0))</f>
        <v>Livia</v>
      </c>
      <c r="AC397" s="6" t="s">
        <v>34</v>
      </c>
    </row>
    <row r="398" spans="1:30" ht="13">
      <c r="A398" s="5" t="s">
        <v>2843</v>
      </c>
      <c r="B398" s="91" t="str">
        <f>VLOOKUP($A398,datasets!$A:$B,2,0)</f>
        <v>Stark et al. 2020, Journal of Geomorphology (42S2BQKV)</v>
      </c>
      <c r="C398" s="56" t="s">
        <v>3748</v>
      </c>
      <c r="D398" s="56" t="s">
        <v>3748</v>
      </c>
      <c r="E398" s="131" t="s">
        <v>3514</v>
      </c>
      <c r="F398" s="56" t="s">
        <v>3524</v>
      </c>
      <c r="G398" s="113" t="s">
        <v>3524</v>
      </c>
      <c r="H398" s="125" t="s">
        <v>3525</v>
      </c>
      <c r="I398" s="113" t="s">
        <v>3405</v>
      </c>
      <c r="J398" s="115">
        <v>11</v>
      </c>
      <c r="K398" s="56">
        <v>1.92</v>
      </c>
      <c r="L398" s="56">
        <v>1.95</v>
      </c>
      <c r="M398" s="116">
        <v>1.93</v>
      </c>
      <c r="N398" s="86" t="s">
        <v>34</v>
      </c>
      <c r="O398" s="86" t="s">
        <v>34</v>
      </c>
      <c r="P398" s="86" t="s">
        <v>34</v>
      </c>
      <c r="Q398" s="117" t="s">
        <v>34</v>
      </c>
      <c r="R398" s="46" t="s">
        <v>3755</v>
      </c>
      <c r="S398" s="118" t="s">
        <v>3438</v>
      </c>
      <c r="T398" s="119">
        <v>0.16</v>
      </c>
      <c r="U398" s="119">
        <v>0.16</v>
      </c>
      <c r="V398" s="120">
        <v>0.16</v>
      </c>
      <c r="W398" s="56">
        <v>0.68</v>
      </c>
      <c r="X398" s="56">
        <v>0.68</v>
      </c>
      <c r="Y398" s="121">
        <v>0.68</v>
      </c>
      <c r="Z398" s="46" t="s">
        <v>3465</v>
      </c>
      <c r="AA398" s="56" t="s">
        <v>34</v>
      </c>
      <c r="AB398" s="58" t="str">
        <f t="array" ref="AB398">INDEX(publications!$A$1:$A$319, MATCH($B398, publications!$B$1:$B$319, 0))</f>
        <v>Anette</v>
      </c>
      <c r="AC398" s="6" t="s">
        <v>3756</v>
      </c>
    </row>
    <row r="399" spans="1:30" ht="13">
      <c r="A399" s="5" t="s">
        <v>2841</v>
      </c>
      <c r="B399" s="91" t="str">
        <f>VLOOKUP($A399,datasets!$A:$B,2,0)</f>
        <v>Stark et al. 2020, Journal of Geomorphology (42S2BQKV)</v>
      </c>
      <c r="C399" s="56" t="s">
        <v>3748</v>
      </c>
      <c r="D399" s="56" t="s">
        <v>3748</v>
      </c>
      <c r="E399" s="131" t="s">
        <v>3514</v>
      </c>
      <c r="F399" s="56" t="s">
        <v>3524</v>
      </c>
      <c r="G399" s="113" t="s">
        <v>3524</v>
      </c>
      <c r="H399" s="125" t="s">
        <v>3525</v>
      </c>
      <c r="I399" s="113" t="s">
        <v>3405</v>
      </c>
      <c r="J399" s="115">
        <v>11</v>
      </c>
      <c r="K399" s="56">
        <v>2.85</v>
      </c>
      <c r="L399" s="56">
        <v>2.85</v>
      </c>
      <c r="M399" s="116">
        <v>2.85</v>
      </c>
      <c r="N399" s="86" t="s">
        <v>34</v>
      </c>
      <c r="O399" s="86" t="s">
        <v>34</v>
      </c>
      <c r="P399" s="86" t="s">
        <v>34</v>
      </c>
      <c r="Q399" s="117" t="s">
        <v>34</v>
      </c>
      <c r="R399" s="46" t="s">
        <v>3755</v>
      </c>
      <c r="S399" s="118" t="s">
        <v>3438</v>
      </c>
      <c r="T399" s="119">
        <v>0.16</v>
      </c>
      <c r="U399" s="119">
        <v>0.16</v>
      </c>
      <c r="V399" s="120">
        <v>0.16</v>
      </c>
      <c r="W399" s="56">
        <v>0.4</v>
      </c>
      <c r="X399" s="56">
        <v>0.4</v>
      </c>
      <c r="Y399" s="121">
        <v>0.4</v>
      </c>
      <c r="Z399" s="46" t="s">
        <v>3465</v>
      </c>
      <c r="AA399" s="56" t="s">
        <v>34</v>
      </c>
      <c r="AB399" s="58" t="str">
        <f t="array" ref="AB399">INDEX(publications!$A$1:$A$319, MATCH($B399, publications!$B$1:$B$319, 0))</f>
        <v>Anette</v>
      </c>
      <c r="AC399" s="6" t="s">
        <v>3757</v>
      </c>
    </row>
    <row r="400" spans="1:30" ht="13">
      <c r="A400" s="5" t="s">
        <v>2768</v>
      </c>
      <c r="B400" s="91" t="str">
        <f>VLOOKUP($A400,datasets!$A:$B,2,0)</f>
        <v>Pacina and Popelka 2017, Geoinformatics FCE CTU (46MI564E)</v>
      </c>
      <c r="C400" s="56" t="s">
        <v>3758</v>
      </c>
      <c r="D400" s="56" t="s">
        <v>3759</v>
      </c>
      <c r="E400" s="131" t="s">
        <v>3514</v>
      </c>
      <c r="F400" s="56" t="s">
        <v>34</v>
      </c>
      <c r="G400" s="113" t="s">
        <v>3760</v>
      </c>
      <c r="H400" s="125" t="s">
        <v>3760</v>
      </c>
      <c r="I400" s="113" t="s">
        <v>34</v>
      </c>
      <c r="J400" s="130" t="s">
        <v>34</v>
      </c>
      <c r="K400" s="86" t="s">
        <v>34</v>
      </c>
      <c r="L400" s="113" t="s">
        <v>34</v>
      </c>
      <c r="M400" s="116" t="s">
        <v>34</v>
      </c>
      <c r="N400" s="86" t="s">
        <v>34</v>
      </c>
      <c r="O400" s="86" t="s">
        <v>34</v>
      </c>
      <c r="P400" s="86" t="s">
        <v>34</v>
      </c>
      <c r="Q400" s="117" t="s">
        <v>34</v>
      </c>
      <c r="R400" s="86" t="s">
        <v>34</v>
      </c>
      <c r="S400" s="117" t="s">
        <v>34</v>
      </c>
      <c r="T400" s="126" t="s">
        <v>34</v>
      </c>
      <c r="U400" s="126" t="s">
        <v>34</v>
      </c>
      <c r="V400" s="127" t="s">
        <v>34</v>
      </c>
      <c r="W400" s="86" t="s">
        <v>34</v>
      </c>
      <c r="X400" s="56" t="s">
        <v>34</v>
      </c>
      <c r="Y400" s="128" t="s">
        <v>34</v>
      </c>
      <c r="Z400" s="86" t="s">
        <v>34</v>
      </c>
      <c r="AA400" s="56" t="s">
        <v>34</v>
      </c>
      <c r="AB400" s="58" t="str">
        <f t="array" ref="AB400">INDEX(publications!$A$1:$A$319, MATCH($B400, publications!$B$1:$B$319, 0))</f>
        <v>Livia</v>
      </c>
      <c r="AC400" s="6" t="s">
        <v>34</v>
      </c>
    </row>
    <row r="401" spans="1:30" ht="13">
      <c r="A401" s="5" t="s">
        <v>2770</v>
      </c>
      <c r="B401" s="91" t="str">
        <f>VLOOKUP($A401,datasets!$A:$B,2,0)</f>
        <v>Pacina and Popelka 2017, Geoinformatics FCE CTU (46MI564E)</v>
      </c>
      <c r="C401" s="56" t="s">
        <v>3758</v>
      </c>
      <c r="D401" s="56" t="s">
        <v>3759</v>
      </c>
      <c r="E401" s="131" t="s">
        <v>3514</v>
      </c>
      <c r="F401" s="56" t="s">
        <v>34</v>
      </c>
      <c r="G401" s="113" t="s">
        <v>3760</v>
      </c>
      <c r="H401" s="125" t="s">
        <v>3760</v>
      </c>
      <c r="I401" s="113" t="s">
        <v>34</v>
      </c>
      <c r="J401" s="130" t="s">
        <v>34</v>
      </c>
      <c r="K401" s="86" t="s">
        <v>34</v>
      </c>
      <c r="L401" s="113" t="s">
        <v>34</v>
      </c>
      <c r="M401" s="116" t="s">
        <v>34</v>
      </c>
      <c r="N401" s="86" t="s">
        <v>34</v>
      </c>
      <c r="O401" s="86" t="s">
        <v>34</v>
      </c>
      <c r="P401" s="86" t="s">
        <v>34</v>
      </c>
      <c r="Q401" s="117" t="s">
        <v>34</v>
      </c>
      <c r="R401" s="86" t="s">
        <v>34</v>
      </c>
      <c r="S401" s="117" t="s">
        <v>34</v>
      </c>
      <c r="T401" s="126" t="s">
        <v>34</v>
      </c>
      <c r="U401" s="126" t="s">
        <v>34</v>
      </c>
      <c r="V401" s="127" t="s">
        <v>34</v>
      </c>
      <c r="W401" s="86" t="s">
        <v>34</v>
      </c>
      <c r="X401" s="56" t="s">
        <v>34</v>
      </c>
      <c r="Y401" s="128" t="s">
        <v>34</v>
      </c>
      <c r="Z401" s="86" t="s">
        <v>34</v>
      </c>
      <c r="AA401" s="56" t="s">
        <v>34</v>
      </c>
      <c r="AB401" s="58" t="str">
        <f t="array" ref="AB401">INDEX(publications!$A$1:$A$319, MATCH($B401, publications!$B$1:$B$319, 0))</f>
        <v>Livia</v>
      </c>
      <c r="AC401" s="6" t="s">
        <v>34</v>
      </c>
    </row>
    <row r="402" spans="1:30" ht="13">
      <c r="A402" s="5" t="s">
        <v>2819</v>
      </c>
      <c r="B402" s="91" t="str">
        <f>VLOOKUP($A402,datasets!$A:$B,2,0)</f>
        <v>Mertes et al. 2017, Earth Surface Processes and Landforms (UA5FY4A8)</v>
      </c>
      <c r="C402" s="56" t="s">
        <v>3761</v>
      </c>
      <c r="D402" s="86" t="s">
        <v>3762</v>
      </c>
      <c r="E402" s="131" t="s">
        <v>3404</v>
      </c>
      <c r="F402" s="86" t="s">
        <v>34</v>
      </c>
      <c r="G402" s="113" t="s">
        <v>34</v>
      </c>
      <c r="H402" s="125" t="s">
        <v>34</v>
      </c>
      <c r="I402" s="113" t="s">
        <v>3528</v>
      </c>
      <c r="J402" s="115">
        <v>14</v>
      </c>
      <c r="K402" s="56">
        <v>7.24</v>
      </c>
      <c r="L402" s="56">
        <v>7.24</v>
      </c>
      <c r="M402" s="116">
        <v>7.24</v>
      </c>
      <c r="N402" s="86" t="s">
        <v>34</v>
      </c>
      <c r="O402" s="86" t="s">
        <v>34</v>
      </c>
      <c r="P402" s="86" t="s">
        <v>34</v>
      </c>
      <c r="Q402" s="117" t="s">
        <v>34</v>
      </c>
      <c r="R402" s="46" t="s">
        <v>3763</v>
      </c>
      <c r="S402" s="117" t="s">
        <v>3438</v>
      </c>
      <c r="T402" s="126" t="s">
        <v>34</v>
      </c>
      <c r="U402" s="126" t="s">
        <v>34</v>
      </c>
      <c r="V402" s="120" t="s">
        <v>34</v>
      </c>
      <c r="W402" s="56">
        <v>9.5</v>
      </c>
      <c r="X402" s="56">
        <v>9.5</v>
      </c>
      <c r="Y402" s="121">
        <v>9.5</v>
      </c>
      <c r="Z402" s="46" t="s">
        <v>3474</v>
      </c>
      <c r="AA402" s="86" t="s">
        <v>34</v>
      </c>
      <c r="AB402" s="58" t="str">
        <f t="array" ref="AB402">INDEX(publications!$A$1:$A$319, MATCH($B402, publications!$B$1:$B$319, 0))</f>
        <v>Livia</v>
      </c>
      <c r="AC402" s="6" t="s">
        <v>34</v>
      </c>
    </row>
    <row r="403" spans="1:30" ht="13">
      <c r="A403" s="5" t="s">
        <v>2983</v>
      </c>
      <c r="B403" s="91" t="str">
        <f>VLOOKUP($A403,datasets!$A:$B,2,0)</f>
        <v>Lamsal et al. 2016, Hydrological Processes (83JZ9Q8V)</v>
      </c>
      <c r="C403" s="56" t="s">
        <v>3764</v>
      </c>
      <c r="D403" s="56" t="s">
        <v>3715</v>
      </c>
      <c r="E403" s="131" t="s">
        <v>3404</v>
      </c>
      <c r="F403" s="86" t="s">
        <v>34</v>
      </c>
      <c r="G403" s="113" t="s">
        <v>34</v>
      </c>
      <c r="H403" s="125" t="s">
        <v>34</v>
      </c>
      <c r="I403" s="113" t="s">
        <v>3530</v>
      </c>
      <c r="J403" s="130">
        <v>20</v>
      </c>
      <c r="K403" s="86" t="s">
        <v>34</v>
      </c>
      <c r="L403" s="113" t="s">
        <v>34</v>
      </c>
      <c r="M403" s="116" t="s">
        <v>34</v>
      </c>
      <c r="N403" s="86" t="s">
        <v>34</v>
      </c>
      <c r="O403" s="86" t="s">
        <v>34</v>
      </c>
      <c r="P403" s="86" t="s">
        <v>34</v>
      </c>
      <c r="Q403" s="118" t="s">
        <v>34</v>
      </c>
      <c r="R403" s="46" t="s">
        <v>3715</v>
      </c>
      <c r="S403" s="117" t="s">
        <v>3438</v>
      </c>
      <c r="T403" s="126" t="s">
        <v>34</v>
      </c>
      <c r="U403" s="126" t="s">
        <v>34</v>
      </c>
      <c r="V403" s="120" t="s">
        <v>34</v>
      </c>
      <c r="W403" s="56">
        <v>0.2</v>
      </c>
      <c r="X403" s="56">
        <v>0.2</v>
      </c>
      <c r="Y403" s="121">
        <v>0.2</v>
      </c>
      <c r="Z403" s="46" t="s">
        <v>3765</v>
      </c>
      <c r="AA403" s="56" t="s">
        <v>3766</v>
      </c>
      <c r="AB403" s="58" t="str">
        <f t="array" ref="AB403">INDEX(publications!$A$1:$A$319, MATCH($B403, publications!$B$1:$B$319, 0))</f>
        <v>Livia</v>
      </c>
      <c r="AC403" s="6" t="s">
        <v>34</v>
      </c>
    </row>
    <row r="404" spans="1:30" ht="13">
      <c r="A404" s="5" t="s">
        <v>2984</v>
      </c>
      <c r="B404" s="91" t="str">
        <f>VLOOKUP($A404,datasets!$A:$B,2,0)</f>
        <v>Lamsal et al. 2017, The Cryosphere (F848E2UT)</v>
      </c>
      <c r="C404" s="56" t="s">
        <v>3764</v>
      </c>
      <c r="D404" s="56" t="s">
        <v>3715</v>
      </c>
      <c r="E404" s="131" t="s">
        <v>3404</v>
      </c>
      <c r="F404" s="86" t="s">
        <v>34</v>
      </c>
      <c r="G404" s="113" t="s">
        <v>34</v>
      </c>
      <c r="H404" s="125" t="s">
        <v>34</v>
      </c>
      <c r="I404" s="113" t="s">
        <v>3550</v>
      </c>
      <c r="J404" s="130">
        <v>21</v>
      </c>
      <c r="K404" s="86" t="s">
        <v>34</v>
      </c>
      <c r="L404" s="113" t="s">
        <v>34</v>
      </c>
      <c r="M404" s="116" t="s">
        <v>34</v>
      </c>
      <c r="N404" s="86">
        <v>5</v>
      </c>
      <c r="O404" s="86" t="s">
        <v>34</v>
      </c>
      <c r="P404" s="86" t="s">
        <v>34</v>
      </c>
      <c r="Q404" s="117" t="s">
        <v>34</v>
      </c>
      <c r="R404" s="46" t="s">
        <v>3715</v>
      </c>
      <c r="S404" s="117" t="s">
        <v>3438</v>
      </c>
      <c r="T404" s="126" t="s">
        <v>34</v>
      </c>
      <c r="U404" s="126" t="s">
        <v>34</v>
      </c>
      <c r="V404" s="120" t="s">
        <v>34</v>
      </c>
      <c r="W404" s="56">
        <v>4.4000000000000004</v>
      </c>
      <c r="X404" s="86">
        <v>4.4000000000000004</v>
      </c>
      <c r="Y404" s="128">
        <v>4.4000000000000004</v>
      </c>
      <c r="Z404" s="86" t="s">
        <v>34</v>
      </c>
      <c r="AA404" s="86" t="s">
        <v>34</v>
      </c>
      <c r="AB404" s="58" t="str">
        <f t="array" ref="AB404">INDEX(publications!$A$1:$A$319, MATCH($B404, publications!$B$1:$B$319, 0))</f>
        <v>Livia</v>
      </c>
      <c r="AC404" s="6" t="s">
        <v>34</v>
      </c>
    </row>
    <row r="405" spans="1:30" ht="13">
      <c r="A405" s="5" t="s">
        <v>2981</v>
      </c>
      <c r="B405" s="91" t="str">
        <f>VLOOKUP($A405,datasets!$A:$B,2,0)</f>
        <v>Lamsal et al. 2011, Journal of Mountain Science (8AWR2PHU)</v>
      </c>
      <c r="C405" s="56" t="s">
        <v>3767</v>
      </c>
      <c r="D405" s="56" t="s">
        <v>3768</v>
      </c>
      <c r="E405" s="131" t="s">
        <v>3404</v>
      </c>
      <c r="F405" s="56" t="s">
        <v>34</v>
      </c>
      <c r="G405" s="113" t="s">
        <v>34</v>
      </c>
      <c r="H405" s="125" t="s">
        <v>34</v>
      </c>
      <c r="I405" s="113" t="s">
        <v>3449</v>
      </c>
      <c r="J405" s="130">
        <v>15</v>
      </c>
      <c r="K405" s="86" t="s">
        <v>34</v>
      </c>
      <c r="L405" s="113" t="s">
        <v>34</v>
      </c>
      <c r="M405" s="116" t="s">
        <v>34</v>
      </c>
      <c r="N405" s="86" t="s">
        <v>34</v>
      </c>
      <c r="O405" s="56" t="s">
        <v>34</v>
      </c>
      <c r="P405" s="86" t="s">
        <v>34</v>
      </c>
      <c r="Q405" s="118" t="s">
        <v>34</v>
      </c>
      <c r="R405" s="46" t="s">
        <v>3769</v>
      </c>
      <c r="S405" s="118" t="s">
        <v>3438</v>
      </c>
      <c r="T405" s="119" t="s">
        <v>34</v>
      </c>
      <c r="U405" s="126" t="s">
        <v>34</v>
      </c>
      <c r="V405" s="120" t="s">
        <v>34</v>
      </c>
      <c r="W405" s="56">
        <v>1.8</v>
      </c>
      <c r="X405" s="56">
        <v>1.8</v>
      </c>
      <c r="Y405" s="121">
        <v>1.8</v>
      </c>
      <c r="Z405" s="46" t="s">
        <v>3465</v>
      </c>
      <c r="AA405" s="56" t="s">
        <v>34</v>
      </c>
      <c r="AB405" s="58" t="str">
        <f t="array" ref="AB405">INDEX(publications!$A$1:$A$319, MATCH($B405, publications!$B$1:$B$319, 0))</f>
        <v>Camillo</v>
      </c>
      <c r="AC405" s="6" t="s">
        <v>34</v>
      </c>
    </row>
    <row r="406" spans="1:30" ht="13">
      <c r="A406" s="5" t="s">
        <v>3213</v>
      </c>
      <c r="B406" s="91" t="str">
        <f>VLOOKUP($A406,datasets!$A:$B,2,0)</f>
        <v>Tian et al. 2019, IGARSS 2019 - 2019 IEEE International Geoscience and Remote Sensing Symposium (3Q3MUWTB)</v>
      </c>
      <c r="C406" s="56" t="s">
        <v>3770</v>
      </c>
      <c r="D406" s="86" t="s">
        <v>3771</v>
      </c>
      <c r="E406" s="131" t="s">
        <v>3404</v>
      </c>
      <c r="F406" s="86" t="s">
        <v>34</v>
      </c>
      <c r="G406" s="113" t="s">
        <v>34</v>
      </c>
      <c r="H406" s="125" t="s">
        <v>34</v>
      </c>
      <c r="I406" s="113" t="s">
        <v>3530</v>
      </c>
      <c r="J406" s="130">
        <v>20</v>
      </c>
      <c r="K406" s="86" t="s">
        <v>34</v>
      </c>
      <c r="L406" s="113" t="s">
        <v>34</v>
      </c>
      <c r="M406" s="116" t="s">
        <v>34</v>
      </c>
      <c r="N406" s="86">
        <v>17</v>
      </c>
      <c r="O406" s="56">
        <v>40</v>
      </c>
      <c r="P406" s="56">
        <v>40</v>
      </c>
      <c r="Q406" s="118">
        <v>40</v>
      </c>
      <c r="R406" s="46" t="s">
        <v>3771</v>
      </c>
      <c r="S406" s="117" t="s">
        <v>3438</v>
      </c>
      <c r="T406" s="126" t="s">
        <v>34</v>
      </c>
      <c r="U406" s="126" t="s">
        <v>34</v>
      </c>
      <c r="V406" s="127" t="s">
        <v>34</v>
      </c>
      <c r="W406" s="86" t="s">
        <v>34</v>
      </c>
      <c r="X406" s="56" t="s">
        <v>34</v>
      </c>
      <c r="Y406" s="121" t="s">
        <v>34</v>
      </c>
      <c r="Z406" s="46" t="s">
        <v>3568</v>
      </c>
      <c r="AA406" s="56" t="s">
        <v>34</v>
      </c>
      <c r="AB406" s="58" t="str">
        <f t="array" ref="AB406">INDEX(publications!$A$1:$A$319, MATCH($B406, publications!$B$1:$B$319, 0))</f>
        <v>Amaury</v>
      </c>
      <c r="AC406" s="6" t="s">
        <v>34</v>
      </c>
    </row>
    <row r="407" spans="1:30" ht="13">
      <c r="A407" s="5" t="s">
        <v>3306</v>
      </c>
      <c r="B407" s="91" t="str">
        <f>VLOOKUP($A407,datasets!$A:$B,2,0)</f>
        <v>Pinto et al. 2019, Remote Sensing (B9WB4IEJ)</v>
      </c>
      <c r="C407" s="56" t="s">
        <v>3772</v>
      </c>
      <c r="D407" s="56" t="s">
        <v>3773</v>
      </c>
      <c r="E407" s="131" t="s">
        <v>3404</v>
      </c>
      <c r="F407" s="56" t="s">
        <v>34</v>
      </c>
      <c r="G407" s="113" t="s">
        <v>34</v>
      </c>
      <c r="H407" s="125" t="s">
        <v>34</v>
      </c>
      <c r="I407" s="113" t="s">
        <v>3774</v>
      </c>
      <c r="J407" s="115">
        <v>740</v>
      </c>
      <c r="K407" s="56">
        <v>1</v>
      </c>
      <c r="L407" s="56">
        <v>1</v>
      </c>
      <c r="M407" s="116">
        <v>1</v>
      </c>
      <c r="N407" s="86" t="s">
        <v>34</v>
      </c>
      <c r="O407" s="86" t="s">
        <v>34</v>
      </c>
      <c r="P407" s="86" t="s">
        <v>34</v>
      </c>
      <c r="Q407" s="117" t="s">
        <v>34</v>
      </c>
      <c r="R407" s="46" t="s">
        <v>3775</v>
      </c>
      <c r="S407" s="118" t="s">
        <v>3556</v>
      </c>
      <c r="T407" s="119" t="s">
        <v>34</v>
      </c>
      <c r="U407" s="119" t="s">
        <v>34</v>
      </c>
      <c r="V407" s="120" t="s">
        <v>34</v>
      </c>
      <c r="W407" s="56">
        <v>1</v>
      </c>
      <c r="X407" s="56">
        <v>1</v>
      </c>
      <c r="Y407" s="121">
        <v>1</v>
      </c>
      <c r="Z407" s="46" t="s">
        <v>3465</v>
      </c>
      <c r="AA407" s="56" t="s">
        <v>34</v>
      </c>
      <c r="AB407" s="58" t="str">
        <f t="array" ref="AB407">INDEX(publications!$A$1:$A$319, MATCH($B407, publications!$B$1:$B$319, 0))</f>
        <v>Thomas</v>
      </c>
      <c r="AC407" s="56" t="s">
        <v>3776</v>
      </c>
    </row>
    <row r="408" spans="1:30" ht="13">
      <c r="A408" s="5" t="s">
        <v>2815</v>
      </c>
      <c r="B408" s="91" t="str">
        <f>VLOOKUP($A408,datasets!$A:$B,2,0)</f>
        <v>Mertes et al. 2017, Earth Surface Processes and Landforms (UA5FY4A8)</v>
      </c>
      <c r="C408" s="56" t="s">
        <v>3411</v>
      </c>
      <c r="D408" s="86" t="s">
        <v>3777</v>
      </c>
      <c r="E408" s="131" t="s">
        <v>3404</v>
      </c>
      <c r="F408" s="86" t="s">
        <v>34</v>
      </c>
      <c r="G408" s="113" t="s">
        <v>34</v>
      </c>
      <c r="H408" s="125" t="s">
        <v>34</v>
      </c>
      <c r="I408" s="113" t="s">
        <v>3778</v>
      </c>
      <c r="J408" s="115">
        <v>32</v>
      </c>
      <c r="K408" s="56">
        <v>5.15</v>
      </c>
      <c r="L408" s="56">
        <v>5.15</v>
      </c>
      <c r="M408" s="116">
        <v>5.15</v>
      </c>
      <c r="N408" s="86" t="s">
        <v>34</v>
      </c>
      <c r="O408" s="86" t="s">
        <v>34</v>
      </c>
      <c r="P408" s="86" t="s">
        <v>34</v>
      </c>
      <c r="Q408" s="117" t="s">
        <v>34</v>
      </c>
      <c r="R408" s="46" t="s">
        <v>3655</v>
      </c>
      <c r="S408" s="117" t="s">
        <v>3438</v>
      </c>
      <c r="T408" s="126" t="s">
        <v>34</v>
      </c>
      <c r="U408" s="126" t="s">
        <v>34</v>
      </c>
      <c r="V408" s="120" t="s">
        <v>34</v>
      </c>
      <c r="W408" s="56">
        <v>3.8</v>
      </c>
      <c r="X408" s="56">
        <v>3.8</v>
      </c>
      <c r="Y408" s="121">
        <v>3.8</v>
      </c>
      <c r="Z408" s="46" t="s">
        <v>3474</v>
      </c>
      <c r="AA408" s="86" t="s">
        <v>34</v>
      </c>
      <c r="AB408" s="58" t="str">
        <f t="array" ref="AB408">INDEX(publications!$A$1:$A$319, MATCH($B408, publications!$B$1:$B$319, 0))</f>
        <v>Livia</v>
      </c>
      <c r="AC408" s="6" t="s">
        <v>34</v>
      </c>
    </row>
    <row r="409" spans="1:30" ht="13">
      <c r="A409" s="5" t="s">
        <v>2725</v>
      </c>
      <c r="B409" s="91" t="str">
        <f>VLOOKUP($A409,datasets!$A:$B,2,0)</f>
        <v>Zawieska et al. 2019, Archaeological Prospection (F9VIP5F7)</v>
      </c>
      <c r="C409" s="56" t="s">
        <v>3779</v>
      </c>
      <c r="D409" s="56" t="s">
        <v>3779</v>
      </c>
      <c r="E409" s="131" t="s">
        <v>3404</v>
      </c>
      <c r="F409" s="86" t="s">
        <v>34</v>
      </c>
      <c r="G409" s="113" t="s">
        <v>34</v>
      </c>
      <c r="H409" s="125" t="s">
        <v>34</v>
      </c>
      <c r="I409" s="113" t="s">
        <v>3723</v>
      </c>
      <c r="J409" s="115">
        <v>6</v>
      </c>
      <c r="K409" s="56">
        <v>0.05</v>
      </c>
      <c r="L409" s="56">
        <v>0.112</v>
      </c>
      <c r="M409" s="116">
        <v>7.0000000000000007E-2</v>
      </c>
      <c r="N409" s="86">
        <v>6</v>
      </c>
      <c r="O409" s="56">
        <v>0.13200000000000001</v>
      </c>
      <c r="P409" s="56" t="s">
        <v>34</v>
      </c>
      <c r="Q409" s="118">
        <v>0.13</v>
      </c>
      <c r="R409" s="86" t="s">
        <v>34</v>
      </c>
      <c r="S409" s="117" t="s">
        <v>34</v>
      </c>
      <c r="T409" s="126" t="s">
        <v>34</v>
      </c>
      <c r="U409" s="126" t="s">
        <v>34</v>
      </c>
      <c r="V409" s="127" t="s">
        <v>34</v>
      </c>
      <c r="W409" s="86" t="s">
        <v>34</v>
      </c>
      <c r="X409" s="56" t="s">
        <v>34</v>
      </c>
      <c r="Y409" s="121" t="s">
        <v>34</v>
      </c>
      <c r="Z409" s="46" t="s">
        <v>3465</v>
      </c>
      <c r="AA409" s="86" t="s">
        <v>34</v>
      </c>
      <c r="AB409" s="58" t="str">
        <f t="array" ref="AB409">INDEX(publications!$A$1:$A$319, MATCH($B409, publications!$B$1:$B$319, 0))</f>
        <v>Bob</v>
      </c>
      <c r="AC409" s="6" t="s">
        <v>3498</v>
      </c>
      <c r="AD409" s="56" t="s">
        <v>3780</v>
      </c>
    </row>
    <row r="410" spans="1:30" ht="13">
      <c r="A410" s="5" t="s">
        <v>2728</v>
      </c>
      <c r="B410" s="91" t="str">
        <f>VLOOKUP($A410,datasets!$A:$B,2,0)</f>
        <v>Zawieska et al. 2019, Archaeological Prospection (F9VIP5F7)</v>
      </c>
      <c r="C410" s="56" t="s">
        <v>3779</v>
      </c>
      <c r="D410" s="56" t="s">
        <v>3779</v>
      </c>
      <c r="E410" s="131" t="s">
        <v>3404</v>
      </c>
      <c r="F410" s="86" t="s">
        <v>34</v>
      </c>
      <c r="G410" s="113" t="s">
        <v>34</v>
      </c>
      <c r="H410" s="125" t="s">
        <v>34</v>
      </c>
      <c r="I410" s="113" t="s">
        <v>3520</v>
      </c>
      <c r="J410" s="115">
        <v>5</v>
      </c>
      <c r="K410" s="56">
        <v>0.13</v>
      </c>
      <c r="L410" s="56">
        <v>0.01</v>
      </c>
      <c r="M410" s="116">
        <v>0.09</v>
      </c>
      <c r="N410" s="86">
        <v>7</v>
      </c>
      <c r="O410" s="56">
        <v>0.41199999999999998</v>
      </c>
      <c r="P410" s="56" t="s">
        <v>34</v>
      </c>
      <c r="Q410" s="118">
        <v>0.41</v>
      </c>
      <c r="R410" s="86" t="s">
        <v>34</v>
      </c>
      <c r="S410" s="117" t="s">
        <v>34</v>
      </c>
      <c r="T410" s="126" t="s">
        <v>34</v>
      </c>
      <c r="U410" s="126" t="s">
        <v>34</v>
      </c>
      <c r="V410" s="127" t="s">
        <v>34</v>
      </c>
      <c r="W410" s="86" t="s">
        <v>34</v>
      </c>
      <c r="X410" s="56" t="s">
        <v>34</v>
      </c>
      <c r="Y410" s="121" t="s">
        <v>34</v>
      </c>
      <c r="Z410" s="46" t="s">
        <v>3465</v>
      </c>
      <c r="AA410" s="86" t="s">
        <v>34</v>
      </c>
      <c r="AB410" s="58" t="str">
        <f t="array" ref="AB410">INDEX(publications!$A$1:$A$319, MATCH($B410, publications!$B$1:$B$319, 0))</f>
        <v>Bob</v>
      </c>
      <c r="AC410" s="6" t="s">
        <v>3498</v>
      </c>
      <c r="AD410" s="56" t="s">
        <v>3781</v>
      </c>
    </row>
    <row r="411" spans="1:30" ht="13">
      <c r="A411" s="5" t="s">
        <v>2729</v>
      </c>
      <c r="B411" s="91" t="str">
        <f>VLOOKUP($A411,datasets!$A:$B,2,0)</f>
        <v>Zawieska et al. 2019, Archaeological Prospection (F9VIP5F7)</v>
      </c>
      <c r="C411" s="56" t="s">
        <v>3779</v>
      </c>
      <c r="D411" s="56" t="s">
        <v>3779</v>
      </c>
      <c r="E411" s="131" t="s">
        <v>3404</v>
      </c>
      <c r="F411" s="86" t="s">
        <v>34</v>
      </c>
      <c r="G411" s="113" t="s">
        <v>34</v>
      </c>
      <c r="H411" s="125" t="s">
        <v>34</v>
      </c>
      <c r="I411" s="113" t="s">
        <v>3723</v>
      </c>
      <c r="J411" s="115">
        <v>6</v>
      </c>
      <c r="K411" s="56">
        <v>0.12</v>
      </c>
      <c r="L411" s="56">
        <v>8.8999999999999996E-2</v>
      </c>
      <c r="M411" s="116">
        <v>0.11</v>
      </c>
      <c r="N411" s="86">
        <v>8</v>
      </c>
      <c r="O411" s="56">
        <v>0.17100000000000001</v>
      </c>
      <c r="P411" s="56" t="s">
        <v>34</v>
      </c>
      <c r="Q411" s="118">
        <v>0.17</v>
      </c>
      <c r="R411" s="86" t="s">
        <v>34</v>
      </c>
      <c r="S411" s="117" t="s">
        <v>34</v>
      </c>
      <c r="T411" s="126" t="s">
        <v>34</v>
      </c>
      <c r="U411" s="126" t="s">
        <v>34</v>
      </c>
      <c r="V411" s="127" t="s">
        <v>34</v>
      </c>
      <c r="W411" s="86" t="s">
        <v>34</v>
      </c>
      <c r="X411" s="56" t="s">
        <v>34</v>
      </c>
      <c r="Y411" s="121" t="s">
        <v>34</v>
      </c>
      <c r="Z411" s="46" t="s">
        <v>3465</v>
      </c>
      <c r="AA411" s="86" t="s">
        <v>34</v>
      </c>
      <c r="AB411" s="58" t="str">
        <f t="array" ref="AB411">INDEX(publications!$A$1:$A$319, MATCH($B411, publications!$B$1:$B$319, 0))</f>
        <v>Bob</v>
      </c>
      <c r="AC411" s="6" t="s">
        <v>3498</v>
      </c>
      <c r="AD411" s="56" t="s">
        <v>3782</v>
      </c>
    </row>
    <row r="412" spans="1:30" ht="13">
      <c r="A412" s="5" t="s">
        <v>2727</v>
      </c>
      <c r="B412" s="91" t="str">
        <f>VLOOKUP($A412,datasets!$A:$B,2,0)</f>
        <v>Zawieska et al. 2019, Archaeological Prospection (F9VIP5F7)</v>
      </c>
      <c r="C412" s="56" t="s">
        <v>3779</v>
      </c>
      <c r="D412" s="56" t="s">
        <v>3779</v>
      </c>
      <c r="E412" s="131" t="s">
        <v>3404</v>
      </c>
      <c r="F412" s="86" t="s">
        <v>34</v>
      </c>
      <c r="G412" s="113" t="s">
        <v>34</v>
      </c>
      <c r="H412" s="125" t="s">
        <v>34</v>
      </c>
      <c r="I412" s="113" t="s">
        <v>3520</v>
      </c>
      <c r="J412" s="115">
        <v>5</v>
      </c>
      <c r="K412" s="56">
        <v>0.17</v>
      </c>
      <c r="L412" s="56">
        <v>0.16200000000000001</v>
      </c>
      <c r="M412" s="116">
        <v>0.17</v>
      </c>
      <c r="N412" s="86">
        <v>0</v>
      </c>
      <c r="O412" s="86" t="s">
        <v>34</v>
      </c>
      <c r="P412" s="86" t="s">
        <v>34</v>
      </c>
      <c r="Q412" s="117" t="s">
        <v>34</v>
      </c>
      <c r="R412" s="86" t="s">
        <v>34</v>
      </c>
      <c r="S412" s="117" t="s">
        <v>34</v>
      </c>
      <c r="T412" s="126" t="s">
        <v>34</v>
      </c>
      <c r="U412" s="126" t="s">
        <v>34</v>
      </c>
      <c r="V412" s="127" t="s">
        <v>34</v>
      </c>
      <c r="W412" s="86" t="s">
        <v>34</v>
      </c>
      <c r="X412" s="56" t="s">
        <v>34</v>
      </c>
      <c r="Y412" s="121" t="s">
        <v>34</v>
      </c>
      <c r="Z412" s="46" t="s">
        <v>3465</v>
      </c>
      <c r="AA412" s="86" t="s">
        <v>34</v>
      </c>
      <c r="AB412" s="58" t="str">
        <f t="array" ref="AB412">INDEX(publications!$A$1:$A$319, MATCH($B412, publications!$B$1:$B$319, 0))</f>
        <v>Bob</v>
      </c>
      <c r="AC412" s="6" t="s">
        <v>3498</v>
      </c>
      <c r="AD412" s="56" t="s">
        <v>3783</v>
      </c>
    </row>
    <row r="413" spans="1:30" ht="13">
      <c r="A413" s="5" t="s">
        <v>3046</v>
      </c>
      <c r="B413" s="91" t="str">
        <f>VLOOKUP($A413,datasets!$A:$B,2,0)</f>
        <v>Shevchenko et al. 2020, Communications Earth &amp; Environment (FYPPE3AR)</v>
      </c>
      <c r="C413" s="56" t="s">
        <v>3784</v>
      </c>
      <c r="D413" s="56" t="s">
        <v>3784</v>
      </c>
      <c r="E413" s="131" t="s">
        <v>3514</v>
      </c>
      <c r="F413" s="56">
        <v>0.06</v>
      </c>
      <c r="G413" s="113">
        <v>0.06</v>
      </c>
      <c r="H413" s="125">
        <f t="shared" ref="H413:H420" si="9">AVERAGE(F413,F413,G413)</f>
        <v>0.06</v>
      </c>
      <c r="I413" s="113" t="s">
        <v>3431</v>
      </c>
      <c r="J413" s="130">
        <v>12</v>
      </c>
      <c r="K413" s="86" t="s">
        <v>34</v>
      </c>
      <c r="L413" s="113" t="s">
        <v>34</v>
      </c>
      <c r="M413" s="116" t="s">
        <v>34</v>
      </c>
      <c r="N413" s="86" t="s">
        <v>34</v>
      </c>
      <c r="O413" s="86" t="s">
        <v>34</v>
      </c>
      <c r="P413" s="86" t="s">
        <v>34</v>
      </c>
      <c r="Q413" s="117" t="s">
        <v>34</v>
      </c>
      <c r="R413" s="86" t="s">
        <v>34</v>
      </c>
      <c r="S413" s="117" t="s">
        <v>34</v>
      </c>
      <c r="T413" s="126" t="s">
        <v>34</v>
      </c>
      <c r="U413" s="126" t="s">
        <v>34</v>
      </c>
      <c r="V413" s="127" t="s">
        <v>34</v>
      </c>
      <c r="W413" s="86" t="s">
        <v>34</v>
      </c>
      <c r="X413" s="56" t="s">
        <v>34</v>
      </c>
      <c r="Y413" s="128" t="s">
        <v>34</v>
      </c>
      <c r="Z413" s="86" t="s">
        <v>34</v>
      </c>
      <c r="AA413" s="56" t="s">
        <v>3785</v>
      </c>
      <c r="AB413" s="136" t="str">
        <f t="array" ref="AB413">INDEX(publications!$A$1:$A$319, MATCH($B413, publications!$B$1:$B$319, 0))</f>
        <v>Livia</v>
      </c>
      <c r="AC413" s="6" t="s">
        <v>34</v>
      </c>
    </row>
    <row r="414" spans="1:30" ht="13">
      <c r="A414" s="5" t="s">
        <v>3049</v>
      </c>
      <c r="B414" s="91" t="str">
        <f>VLOOKUP($A414,datasets!$A:$B,2,0)</f>
        <v>Shevchenko et al. 2020, Communications Earth &amp; Environment (FYPPE3AR)</v>
      </c>
      <c r="C414" s="56" t="s">
        <v>3784</v>
      </c>
      <c r="D414" s="56" t="s">
        <v>3784</v>
      </c>
      <c r="E414" s="131" t="s">
        <v>3514</v>
      </c>
      <c r="F414" s="56">
        <v>0.06</v>
      </c>
      <c r="G414" s="113">
        <v>0.06</v>
      </c>
      <c r="H414" s="125">
        <f t="shared" si="9"/>
        <v>0.06</v>
      </c>
      <c r="I414" s="113" t="s">
        <v>3431</v>
      </c>
      <c r="J414" s="130">
        <v>12</v>
      </c>
      <c r="K414" s="86" t="s">
        <v>34</v>
      </c>
      <c r="L414" s="113" t="s">
        <v>34</v>
      </c>
      <c r="M414" s="116" t="s">
        <v>34</v>
      </c>
      <c r="N414" s="86" t="s">
        <v>34</v>
      </c>
      <c r="O414" s="86" t="s">
        <v>34</v>
      </c>
      <c r="P414" s="86" t="s">
        <v>34</v>
      </c>
      <c r="Q414" s="117" t="s">
        <v>34</v>
      </c>
      <c r="R414" s="86" t="s">
        <v>34</v>
      </c>
      <c r="S414" s="117" t="s">
        <v>34</v>
      </c>
      <c r="T414" s="126" t="s">
        <v>34</v>
      </c>
      <c r="U414" s="126" t="s">
        <v>34</v>
      </c>
      <c r="V414" s="127" t="s">
        <v>34</v>
      </c>
      <c r="W414" s="86" t="s">
        <v>34</v>
      </c>
      <c r="X414" s="56" t="s">
        <v>34</v>
      </c>
      <c r="Y414" s="128" t="s">
        <v>34</v>
      </c>
      <c r="Z414" s="86" t="s">
        <v>34</v>
      </c>
      <c r="AA414" s="56" t="s">
        <v>3785</v>
      </c>
      <c r="AB414" s="136" t="str">
        <f t="array" ref="AB414">INDEX(publications!$A$1:$A$319, MATCH($B414, publications!$B$1:$B$319, 0))</f>
        <v>Livia</v>
      </c>
      <c r="AC414" s="6" t="s">
        <v>34</v>
      </c>
    </row>
    <row r="415" spans="1:30" ht="13">
      <c r="A415" s="5" t="s">
        <v>3050</v>
      </c>
      <c r="B415" s="91" t="str">
        <f>VLOOKUP($A415,datasets!$A:$B,2,0)</f>
        <v>Shevchenko et al. 2020, Communications Earth &amp; Environment (FYPPE3AR)</v>
      </c>
      <c r="C415" s="56" t="s">
        <v>3784</v>
      </c>
      <c r="D415" s="56" t="s">
        <v>3784</v>
      </c>
      <c r="E415" s="131" t="s">
        <v>3514</v>
      </c>
      <c r="F415" s="56">
        <v>0.06</v>
      </c>
      <c r="G415" s="113">
        <v>0.06</v>
      </c>
      <c r="H415" s="125">
        <f t="shared" si="9"/>
        <v>0.06</v>
      </c>
      <c r="I415" s="113" t="s">
        <v>3431</v>
      </c>
      <c r="J415" s="130">
        <v>12</v>
      </c>
      <c r="K415" s="86" t="s">
        <v>34</v>
      </c>
      <c r="L415" s="113" t="s">
        <v>34</v>
      </c>
      <c r="M415" s="116" t="s">
        <v>34</v>
      </c>
      <c r="N415" s="86" t="s">
        <v>34</v>
      </c>
      <c r="O415" s="86" t="s">
        <v>34</v>
      </c>
      <c r="P415" s="86" t="s">
        <v>34</v>
      </c>
      <c r="Q415" s="117" t="s">
        <v>34</v>
      </c>
      <c r="R415" s="86" t="s">
        <v>34</v>
      </c>
      <c r="S415" s="117" t="s">
        <v>34</v>
      </c>
      <c r="T415" s="126" t="s">
        <v>34</v>
      </c>
      <c r="U415" s="126" t="s">
        <v>34</v>
      </c>
      <c r="V415" s="127" t="s">
        <v>34</v>
      </c>
      <c r="W415" s="86" t="s">
        <v>34</v>
      </c>
      <c r="X415" s="56" t="s">
        <v>34</v>
      </c>
      <c r="Y415" s="128" t="s">
        <v>34</v>
      </c>
      <c r="Z415" s="86" t="s">
        <v>34</v>
      </c>
      <c r="AA415" s="56" t="s">
        <v>3785</v>
      </c>
      <c r="AB415" s="136" t="str">
        <f t="array" ref="AB415">INDEX(publications!$A$1:$A$319, MATCH($B415, publications!$B$1:$B$319, 0))</f>
        <v>Livia</v>
      </c>
      <c r="AC415" s="6" t="s">
        <v>34</v>
      </c>
    </row>
    <row r="416" spans="1:30" ht="13">
      <c r="A416" s="5" t="s">
        <v>3051</v>
      </c>
      <c r="B416" s="91" t="str">
        <f>VLOOKUP($A416,datasets!$A:$B,2,0)</f>
        <v>Shevchenko et al. 2020, Communications Earth &amp; Environment (FYPPE3AR)</v>
      </c>
      <c r="C416" s="56" t="s">
        <v>3784</v>
      </c>
      <c r="D416" s="56" t="s">
        <v>3784</v>
      </c>
      <c r="E416" s="131" t="s">
        <v>3514</v>
      </c>
      <c r="F416" s="56">
        <v>0.06</v>
      </c>
      <c r="G416" s="113">
        <v>0.06</v>
      </c>
      <c r="H416" s="125">
        <f t="shared" si="9"/>
        <v>0.06</v>
      </c>
      <c r="I416" s="113" t="s">
        <v>3431</v>
      </c>
      <c r="J416" s="130">
        <v>12</v>
      </c>
      <c r="K416" s="86" t="s">
        <v>34</v>
      </c>
      <c r="L416" s="113" t="s">
        <v>34</v>
      </c>
      <c r="M416" s="116" t="s">
        <v>34</v>
      </c>
      <c r="N416" s="86" t="s">
        <v>34</v>
      </c>
      <c r="O416" s="86" t="s">
        <v>34</v>
      </c>
      <c r="P416" s="86" t="s">
        <v>34</v>
      </c>
      <c r="Q416" s="117" t="s">
        <v>34</v>
      </c>
      <c r="R416" s="86" t="s">
        <v>34</v>
      </c>
      <c r="S416" s="117" t="s">
        <v>34</v>
      </c>
      <c r="T416" s="126" t="s">
        <v>34</v>
      </c>
      <c r="U416" s="126" t="s">
        <v>34</v>
      </c>
      <c r="V416" s="127" t="s">
        <v>34</v>
      </c>
      <c r="W416" s="86" t="s">
        <v>34</v>
      </c>
      <c r="X416" s="56" t="s">
        <v>34</v>
      </c>
      <c r="Y416" s="128" t="s">
        <v>34</v>
      </c>
      <c r="Z416" s="86" t="s">
        <v>34</v>
      </c>
      <c r="AA416" s="56" t="s">
        <v>3785</v>
      </c>
      <c r="AB416" s="136" t="str">
        <f t="array" ref="AB416">INDEX(publications!$A$1:$A$319, MATCH($B416, publications!$B$1:$B$319, 0))</f>
        <v>Livia</v>
      </c>
      <c r="AC416" s="6" t="s">
        <v>34</v>
      </c>
    </row>
    <row r="417" spans="1:30" ht="13">
      <c r="A417" s="5" t="s">
        <v>3052</v>
      </c>
      <c r="B417" s="91" t="str">
        <f>VLOOKUP($A417,datasets!$A:$B,2,0)</f>
        <v>Shevchenko et al. 2020, Communications Earth &amp; Environment (FYPPE3AR)</v>
      </c>
      <c r="C417" s="56" t="s">
        <v>3784</v>
      </c>
      <c r="D417" s="56" t="s">
        <v>3784</v>
      </c>
      <c r="E417" s="131" t="s">
        <v>3514</v>
      </c>
      <c r="F417" s="56">
        <v>0.06</v>
      </c>
      <c r="G417" s="113">
        <v>0.06</v>
      </c>
      <c r="H417" s="125">
        <f t="shared" si="9"/>
        <v>0.06</v>
      </c>
      <c r="I417" s="113" t="s">
        <v>3431</v>
      </c>
      <c r="J417" s="130">
        <v>12</v>
      </c>
      <c r="K417" s="86" t="s">
        <v>34</v>
      </c>
      <c r="L417" s="113" t="s">
        <v>34</v>
      </c>
      <c r="M417" s="116" t="s">
        <v>34</v>
      </c>
      <c r="N417" s="86" t="s">
        <v>34</v>
      </c>
      <c r="O417" s="86" t="s">
        <v>34</v>
      </c>
      <c r="P417" s="86" t="s">
        <v>34</v>
      </c>
      <c r="Q417" s="117" t="s">
        <v>34</v>
      </c>
      <c r="R417" s="86" t="s">
        <v>34</v>
      </c>
      <c r="S417" s="117" t="s">
        <v>34</v>
      </c>
      <c r="T417" s="126" t="s">
        <v>34</v>
      </c>
      <c r="U417" s="126" t="s">
        <v>34</v>
      </c>
      <c r="V417" s="127" t="s">
        <v>34</v>
      </c>
      <c r="W417" s="86" t="s">
        <v>34</v>
      </c>
      <c r="X417" s="56" t="s">
        <v>34</v>
      </c>
      <c r="Y417" s="128" t="s">
        <v>34</v>
      </c>
      <c r="Z417" s="86" t="s">
        <v>34</v>
      </c>
      <c r="AA417" s="56" t="s">
        <v>3785</v>
      </c>
      <c r="AB417" s="136" t="str">
        <f t="array" ref="AB417">INDEX(publications!$A$1:$A$319, MATCH($B417, publications!$B$1:$B$319, 0))</f>
        <v>Livia</v>
      </c>
      <c r="AC417" s="6" t="s">
        <v>34</v>
      </c>
    </row>
    <row r="418" spans="1:30" ht="13">
      <c r="A418" s="5" t="s">
        <v>3053</v>
      </c>
      <c r="B418" s="91" t="str">
        <f>VLOOKUP($A418,datasets!$A:$B,2,0)</f>
        <v>Shevchenko et al. 2020, Communications Earth &amp; Environment (FYPPE3AR)</v>
      </c>
      <c r="C418" s="56" t="s">
        <v>3784</v>
      </c>
      <c r="D418" s="56" t="s">
        <v>3784</v>
      </c>
      <c r="E418" s="131" t="s">
        <v>3514</v>
      </c>
      <c r="F418" s="56">
        <v>0.06</v>
      </c>
      <c r="G418" s="113">
        <v>0.06</v>
      </c>
      <c r="H418" s="125">
        <f t="shared" si="9"/>
        <v>0.06</v>
      </c>
      <c r="I418" s="113" t="s">
        <v>3431</v>
      </c>
      <c r="J418" s="130">
        <v>12</v>
      </c>
      <c r="K418" s="86" t="s">
        <v>34</v>
      </c>
      <c r="L418" s="113" t="s">
        <v>34</v>
      </c>
      <c r="M418" s="116" t="s">
        <v>34</v>
      </c>
      <c r="N418" s="86" t="s">
        <v>34</v>
      </c>
      <c r="O418" s="86" t="s">
        <v>34</v>
      </c>
      <c r="P418" s="86" t="s">
        <v>34</v>
      </c>
      <c r="Q418" s="117" t="s">
        <v>34</v>
      </c>
      <c r="R418" s="86" t="s">
        <v>34</v>
      </c>
      <c r="S418" s="117" t="s">
        <v>34</v>
      </c>
      <c r="T418" s="126" t="s">
        <v>34</v>
      </c>
      <c r="U418" s="126" t="s">
        <v>34</v>
      </c>
      <c r="V418" s="127" t="s">
        <v>34</v>
      </c>
      <c r="W418" s="86" t="s">
        <v>34</v>
      </c>
      <c r="X418" s="56" t="s">
        <v>34</v>
      </c>
      <c r="Y418" s="128" t="s">
        <v>34</v>
      </c>
      <c r="Z418" s="86" t="s">
        <v>34</v>
      </c>
      <c r="AA418" s="56" t="s">
        <v>3785</v>
      </c>
      <c r="AB418" s="136" t="str">
        <f t="array" ref="AB418">INDEX(publications!$A$1:$A$319, MATCH($B418, publications!$B$1:$B$319, 0))</f>
        <v>Livia</v>
      </c>
      <c r="AC418" s="6" t="s">
        <v>34</v>
      </c>
    </row>
    <row r="419" spans="1:30" ht="13">
      <c r="A419" s="5" t="s">
        <v>3054</v>
      </c>
      <c r="B419" s="91" t="str">
        <f>VLOOKUP($A419,datasets!$A:$B,2,0)</f>
        <v>Shevchenko et al. 2020, Communications Earth &amp; Environment (FYPPE3AR)</v>
      </c>
      <c r="C419" s="56" t="s">
        <v>3784</v>
      </c>
      <c r="D419" s="56" t="s">
        <v>3784</v>
      </c>
      <c r="E419" s="131" t="s">
        <v>3514</v>
      </c>
      <c r="F419" s="56">
        <v>0.06</v>
      </c>
      <c r="G419" s="113">
        <v>0.06</v>
      </c>
      <c r="H419" s="125">
        <f t="shared" si="9"/>
        <v>0.06</v>
      </c>
      <c r="I419" s="113" t="s">
        <v>3431</v>
      </c>
      <c r="J419" s="130">
        <v>12</v>
      </c>
      <c r="K419" s="86" t="s">
        <v>34</v>
      </c>
      <c r="L419" s="113" t="s">
        <v>34</v>
      </c>
      <c r="M419" s="116" t="s">
        <v>34</v>
      </c>
      <c r="N419" s="86" t="s">
        <v>34</v>
      </c>
      <c r="O419" s="86" t="s">
        <v>34</v>
      </c>
      <c r="P419" s="86" t="s">
        <v>34</v>
      </c>
      <c r="Q419" s="117" t="s">
        <v>34</v>
      </c>
      <c r="R419" s="86" t="s">
        <v>34</v>
      </c>
      <c r="S419" s="117" t="s">
        <v>34</v>
      </c>
      <c r="T419" s="126" t="s">
        <v>34</v>
      </c>
      <c r="U419" s="126" t="s">
        <v>34</v>
      </c>
      <c r="V419" s="127" t="s">
        <v>34</v>
      </c>
      <c r="W419" s="86" t="s">
        <v>34</v>
      </c>
      <c r="X419" s="56" t="s">
        <v>34</v>
      </c>
      <c r="Y419" s="128" t="s">
        <v>34</v>
      </c>
      <c r="Z419" s="86" t="s">
        <v>34</v>
      </c>
      <c r="AA419" s="56" t="s">
        <v>3785</v>
      </c>
      <c r="AB419" s="136" t="str">
        <f t="array" ref="AB419">INDEX(publications!$A$1:$A$319, MATCH($B419, publications!$B$1:$B$319, 0))</f>
        <v>Livia</v>
      </c>
      <c r="AC419" s="6" t="s">
        <v>34</v>
      </c>
    </row>
    <row r="420" spans="1:30" ht="13">
      <c r="A420" s="5" t="s">
        <v>3055</v>
      </c>
      <c r="B420" s="91" t="str">
        <f>VLOOKUP($A420,datasets!$A:$B,2,0)</f>
        <v>Shevchenko et al. 2020, Communications Earth &amp; Environment (FYPPE3AR)</v>
      </c>
      <c r="C420" s="56" t="s">
        <v>3784</v>
      </c>
      <c r="D420" s="56" t="s">
        <v>3784</v>
      </c>
      <c r="E420" s="131" t="s">
        <v>3514</v>
      </c>
      <c r="F420" s="56">
        <v>0.06</v>
      </c>
      <c r="G420" s="113">
        <v>0.06</v>
      </c>
      <c r="H420" s="125">
        <f t="shared" si="9"/>
        <v>0.06</v>
      </c>
      <c r="I420" s="113" t="s">
        <v>3431</v>
      </c>
      <c r="J420" s="130">
        <v>12</v>
      </c>
      <c r="K420" s="86" t="s">
        <v>34</v>
      </c>
      <c r="L420" s="113" t="s">
        <v>34</v>
      </c>
      <c r="M420" s="116" t="s">
        <v>34</v>
      </c>
      <c r="N420" s="86" t="s">
        <v>34</v>
      </c>
      <c r="O420" s="86" t="s">
        <v>34</v>
      </c>
      <c r="P420" s="86" t="s">
        <v>34</v>
      </c>
      <c r="Q420" s="117" t="s">
        <v>34</v>
      </c>
      <c r="R420" s="86" t="s">
        <v>34</v>
      </c>
      <c r="S420" s="117" t="s">
        <v>34</v>
      </c>
      <c r="T420" s="126" t="s">
        <v>34</v>
      </c>
      <c r="U420" s="126" t="s">
        <v>34</v>
      </c>
      <c r="V420" s="127" t="s">
        <v>34</v>
      </c>
      <c r="W420" s="86" t="s">
        <v>34</v>
      </c>
      <c r="X420" s="56" t="s">
        <v>34</v>
      </c>
      <c r="Y420" s="128" t="s">
        <v>34</v>
      </c>
      <c r="Z420" s="86" t="s">
        <v>34</v>
      </c>
      <c r="AA420" s="56" t="s">
        <v>3785</v>
      </c>
      <c r="AB420" s="136" t="str">
        <f t="array" ref="AB420">INDEX(publications!$A$1:$A$319, MATCH($B420, publications!$B$1:$B$319, 0))</f>
        <v>Livia</v>
      </c>
      <c r="AC420" s="6" t="s">
        <v>34</v>
      </c>
    </row>
    <row r="421" spans="1:30" ht="13">
      <c r="A421" s="5" t="s">
        <v>3297</v>
      </c>
      <c r="B421" s="91" t="str">
        <f>VLOOKUP($A421,datasets!$A:$B,2,0)</f>
        <v>Bolch et al. 2008, Journal of Glaciology (VZSHSDVT)</v>
      </c>
      <c r="C421" s="56" t="s">
        <v>3786</v>
      </c>
      <c r="D421" s="113" t="s">
        <v>3495</v>
      </c>
      <c r="E421" s="131" t="s">
        <v>3404</v>
      </c>
      <c r="F421" s="113" t="s">
        <v>34</v>
      </c>
      <c r="G421" s="113" t="s">
        <v>34</v>
      </c>
      <c r="H421" s="125" t="s">
        <v>34</v>
      </c>
      <c r="I421" s="113" t="s">
        <v>3787</v>
      </c>
      <c r="J421" s="115">
        <v>100</v>
      </c>
      <c r="K421" s="56" t="s">
        <v>3788</v>
      </c>
      <c r="L421" s="56">
        <v>56.5</v>
      </c>
      <c r="M421" s="116">
        <v>32.17</v>
      </c>
      <c r="N421" s="113" t="s">
        <v>34</v>
      </c>
      <c r="O421" s="113" t="s">
        <v>34</v>
      </c>
      <c r="P421" s="86" t="s">
        <v>34</v>
      </c>
      <c r="Q421" s="117" t="s">
        <v>34</v>
      </c>
      <c r="R421" s="113" t="s">
        <v>34</v>
      </c>
      <c r="S421" s="114" t="s">
        <v>34</v>
      </c>
      <c r="T421" s="126" t="s">
        <v>34</v>
      </c>
      <c r="U421" s="126" t="s">
        <v>34</v>
      </c>
      <c r="V421" s="127" t="s">
        <v>34</v>
      </c>
      <c r="W421" s="113" t="s">
        <v>34</v>
      </c>
      <c r="X421" s="56" t="s">
        <v>34</v>
      </c>
      <c r="Y421" s="121" t="s">
        <v>34</v>
      </c>
      <c r="Z421" s="46" t="s">
        <v>3465</v>
      </c>
      <c r="AA421" s="113" t="s">
        <v>34</v>
      </c>
      <c r="AB421" s="58" t="str">
        <f t="array" ref="AB421">INDEX(publications!$A$1:$A$319, MATCH($B421, publications!$B$1:$B$319, 0))</f>
        <v>Bob</v>
      </c>
      <c r="AC421" s="6" t="s">
        <v>34</v>
      </c>
    </row>
    <row r="422" spans="1:30" ht="13">
      <c r="A422" s="5" t="s">
        <v>2906</v>
      </c>
      <c r="B422" s="91" t="str">
        <f>VLOOKUP($A422,datasets!$A:$B,2,0)</f>
        <v>Klimetzek et al. 2021, Remote Sensing (UHTXA8J6)</v>
      </c>
      <c r="C422" s="56" t="s">
        <v>3495</v>
      </c>
      <c r="D422" s="56" t="s">
        <v>3495</v>
      </c>
      <c r="E422" s="131" t="s">
        <v>3404</v>
      </c>
      <c r="F422" s="86" t="s">
        <v>34</v>
      </c>
      <c r="G422" s="113" t="s">
        <v>34</v>
      </c>
      <c r="H422" s="125" t="s">
        <v>34</v>
      </c>
      <c r="I422" s="113" t="s">
        <v>3789</v>
      </c>
      <c r="J422" s="115">
        <v>67</v>
      </c>
      <c r="K422" s="56" t="s">
        <v>34</v>
      </c>
      <c r="L422" s="113" t="s">
        <v>34</v>
      </c>
      <c r="M422" s="116" t="s">
        <v>34</v>
      </c>
      <c r="N422" s="86" t="s">
        <v>34</v>
      </c>
      <c r="O422" s="86" t="s">
        <v>34</v>
      </c>
      <c r="P422" s="86" t="s">
        <v>34</v>
      </c>
      <c r="Q422" s="117" t="s">
        <v>34</v>
      </c>
      <c r="R422" s="86" t="s">
        <v>34</v>
      </c>
      <c r="S422" s="117" t="s">
        <v>34</v>
      </c>
      <c r="T422" s="126" t="s">
        <v>34</v>
      </c>
      <c r="U422" s="119" t="s">
        <v>34</v>
      </c>
      <c r="V422" s="120" t="s">
        <v>34</v>
      </c>
      <c r="W422" s="56">
        <v>1.5</v>
      </c>
      <c r="X422" s="86">
        <v>1.5</v>
      </c>
      <c r="Y422" s="128">
        <v>1.5</v>
      </c>
      <c r="Z422" s="86" t="s">
        <v>34</v>
      </c>
      <c r="AA422" s="86" t="s">
        <v>34</v>
      </c>
      <c r="AB422" s="136" t="str">
        <f t="array" ref="AB422">INDEX(publications!$A$1:$A$319, MATCH($B422, publications!$B$1:$B$319, 0))</f>
        <v>Amaury</v>
      </c>
      <c r="AC422" s="6" t="s">
        <v>34</v>
      </c>
    </row>
    <row r="423" spans="1:30" ht="13">
      <c r="A423" s="5" t="s">
        <v>2998</v>
      </c>
      <c r="B423" s="91" t="str">
        <f>VLOOKUP($A423,datasets!$A:$B,2,0)</f>
        <v>Mihai et al. 2016, Procedia Environmental Sciences (KTXXTV3Y)</v>
      </c>
      <c r="C423" s="56" t="s">
        <v>3790</v>
      </c>
      <c r="D423" s="86" t="s">
        <v>3495</v>
      </c>
      <c r="E423" s="131" t="s">
        <v>3404</v>
      </c>
      <c r="F423" s="86" t="s">
        <v>34</v>
      </c>
      <c r="G423" s="113" t="s">
        <v>34</v>
      </c>
      <c r="H423" s="114" t="s">
        <v>34</v>
      </c>
      <c r="I423" s="113" t="s">
        <v>3544</v>
      </c>
      <c r="J423" s="130">
        <v>30</v>
      </c>
      <c r="K423" s="86" t="s">
        <v>34</v>
      </c>
      <c r="L423" s="113" t="s">
        <v>34</v>
      </c>
      <c r="M423" s="116" t="s">
        <v>34</v>
      </c>
      <c r="N423" s="86">
        <v>50</v>
      </c>
      <c r="O423" s="86" t="s">
        <v>34</v>
      </c>
      <c r="P423" s="86" t="s">
        <v>34</v>
      </c>
      <c r="Q423" s="117" t="s">
        <v>34</v>
      </c>
      <c r="R423" s="46" t="s">
        <v>3495</v>
      </c>
      <c r="S423" s="117" t="s">
        <v>3495</v>
      </c>
      <c r="T423" s="126" t="s">
        <v>34</v>
      </c>
      <c r="U423" s="126" t="s">
        <v>34</v>
      </c>
      <c r="V423" s="120" t="s">
        <v>34</v>
      </c>
      <c r="W423" s="56">
        <v>6</v>
      </c>
      <c r="X423" s="56">
        <v>6</v>
      </c>
      <c r="Y423" s="121">
        <v>6</v>
      </c>
      <c r="Z423" s="46" t="s">
        <v>3465</v>
      </c>
      <c r="AA423" s="56" t="s">
        <v>3791</v>
      </c>
      <c r="AB423" s="136" t="str">
        <f t="array" ref="AB423">INDEX(publications!$A$1:$A$319, MATCH($B423, publications!$B$1:$B$319, 0))</f>
        <v>Amaury</v>
      </c>
      <c r="AC423" s="6" t="s">
        <v>34</v>
      </c>
    </row>
    <row r="424" spans="1:30" ht="13">
      <c r="A424" s="5" t="s">
        <v>3075</v>
      </c>
      <c r="B424" s="91" t="str">
        <f>VLOOKUP($A424,datasets!$A:$B,2,0)</f>
        <v>Sohn et al. 2004, The Photogrammetric Record (JPQS9JXB)</v>
      </c>
      <c r="C424" s="56" t="s">
        <v>3495</v>
      </c>
      <c r="D424" s="56" t="s">
        <v>3495</v>
      </c>
      <c r="E424" s="131" t="s">
        <v>3404</v>
      </c>
      <c r="F424" s="56">
        <v>0.7</v>
      </c>
      <c r="G424" s="113">
        <v>0.7</v>
      </c>
      <c r="H424" s="125">
        <f t="shared" ref="H424:H429" si="10">AVERAGE(F424,F424,G424)</f>
        <v>0.69999999999999984</v>
      </c>
      <c r="I424" s="113" t="s">
        <v>3544</v>
      </c>
      <c r="J424" s="115">
        <v>30</v>
      </c>
      <c r="K424" s="56">
        <v>2.58</v>
      </c>
      <c r="L424" s="56">
        <v>4.3099999999999996</v>
      </c>
      <c r="M424" s="116">
        <v>3.16</v>
      </c>
      <c r="N424" s="86">
        <v>26</v>
      </c>
      <c r="O424" s="86" t="s">
        <v>34</v>
      </c>
      <c r="P424" s="86" t="s">
        <v>34</v>
      </c>
      <c r="Q424" s="117" t="s">
        <v>34</v>
      </c>
      <c r="R424" s="46" t="s">
        <v>3412</v>
      </c>
      <c r="S424" s="117" t="s">
        <v>3412</v>
      </c>
      <c r="T424" s="126" t="s">
        <v>34</v>
      </c>
      <c r="U424" s="126" t="s">
        <v>34</v>
      </c>
      <c r="V424" s="120" t="s">
        <v>34</v>
      </c>
      <c r="W424" s="56">
        <v>5.81</v>
      </c>
      <c r="X424" s="56">
        <v>5.81</v>
      </c>
      <c r="Y424" s="121">
        <v>5.81</v>
      </c>
      <c r="Z424" s="46" t="s">
        <v>3465</v>
      </c>
      <c r="AA424" s="86" t="s">
        <v>34</v>
      </c>
      <c r="AB424" s="58" t="str">
        <f t="array" ref="AB424">INDEX(publications!$A$1:$A$319, MATCH($B424, publications!$B$1:$B$319, 0))</f>
        <v>Bob</v>
      </c>
      <c r="AC424" s="6" t="s">
        <v>3498</v>
      </c>
      <c r="AD424" s="12" t="s">
        <v>3792</v>
      </c>
    </row>
    <row r="425" spans="1:30" ht="13">
      <c r="A425" s="8" t="s">
        <v>2763</v>
      </c>
      <c r="B425" s="91" t="str">
        <f>VLOOKUP($A425,datasets!$A:$B,2,0)</f>
        <v>Núñez-Andrés et al. 2019, Geomatics, Natural Hazards and Risk (JTUUBHR8)</v>
      </c>
      <c r="C425" s="56" t="s">
        <v>3793</v>
      </c>
      <c r="D425" s="56" t="s">
        <v>3793</v>
      </c>
      <c r="E425" s="131" t="s">
        <v>3404</v>
      </c>
      <c r="F425" s="56">
        <v>1</v>
      </c>
      <c r="G425" s="86">
        <v>1.5</v>
      </c>
      <c r="H425" s="125">
        <f t="shared" si="10"/>
        <v>1.1666666666666667</v>
      </c>
      <c r="I425" s="86" t="s">
        <v>34</v>
      </c>
      <c r="J425" s="130" t="s">
        <v>34</v>
      </c>
      <c r="K425" s="86" t="s">
        <v>34</v>
      </c>
      <c r="L425" s="113" t="s">
        <v>34</v>
      </c>
      <c r="M425" s="116" t="s">
        <v>34</v>
      </c>
      <c r="N425" s="86" t="s">
        <v>34</v>
      </c>
      <c r="O425" s="86" t="s">
        <v>34</v>
      </c>
      <c r="P425" s="86" t="s">
        <v>34</v>
      </c>
      <c r="Q425" s="117" t="s">
        <v>34</v>
      </c>
      <c r="R425" s="46" t="s">
        <v>3794</v>
      </c>
      <c r="S425" s="117" t="s">
        <v>3795</v>
      </c>
      <c r="T425" s="126" t="s">
        <v>34</v>
      </c>
      <c r="U425" s="126" t="s">
        <v>34</v>
      </c>
      <c r="V425" s="120" t="s">
        <v>34</v>
      </c>
      <c r="W425" s="56">
        <v>1.72</v>
      </c>
      <c r="X425" s="56">
        <v>1.72</v>
      </c>
      <c r="Y425" s="121">
        <v>1.72</v>
      </c>
      <c r="Z425" s="46" t="s">
        <v>3465</v>
      </c>
      <c r="AA425" s="86" t="s">
        <v>34</v>
      </c>
      <c r="AB425" s="9" t="s">
        <v>68</v>
      </c>
      <c r="AC425" s="6" t="s">
        <v>3796</v>
      </c>
    </row>
    <row r="426" spans="1:30" ht="13">
      <c r="A426" s="46" t="s">
        <v>2765</v>
      </c>
      <c r="B426" s="91" t="str">
        <f>VLOOKUP($A426,datasets!$A:$B,2,0)</f>
        <v>Núñez-Andrés et al. 2019, Geomatics, Natural Hazards and Risk (JTUUBHR8)</v>
      </c>
      <c r="C426" s="56" t="s">
        <v>3793</v>
      </c>
      <c r="D426" s="56" t="s">
        <v>3793</v>
      </c>
      <c r="E426" s="131" t="s">
        <v>3404</v>
      </c>
      <c r="F426" s="56">
        <v>1</v>
      </c>
      <c r="G426" s="86">
        <v>1.5</v>
      </c>
      <c r="H426" s="125">
        <f t="shared" si="10"/>
        <v>1.1666666666666667</v>
      </c>
      <c r="I426" s="86" t="s">
        <v>34</v>
      </c>
      <c r="J426" s="130" t="s">
        <v>34</v>
      </c>
      <c r="K426" s="86" t="s">
        <v>34</v>
      </c>
      <c r="L426" s="113" t="s">
        <v>34</v>
      </c>
      <c r="M426" s="116" t="s">
        <v>34</v>
      </c>
      <c r="N426" s="86" t="s">
        <v>34</v>
      </c>
      <c r="O426" s="86" t="s">
        <v>34</v>
      </c>
      <c r="P426" s="86" t="s">
        <v>34</v>
      </c>
      <c r="Q426" s="117" t="s">
        <v>34</v>
      </c>
      <c r="R426" s="46" t="s">
        <v>3794</v>
      </c>
      <c r="S426" s="117" t="s">
        <v>3795</v>
      </c>
      <c r="T426" s="126" t="s">
        <v>34</v>
      </c>
      <c r="U426" s="126" t="s">
        <v>34</v>
      </c>
      <c r="V426" s="120" t="s">
        <v>34</v>
      </c>
      <c r="W426" s="56">
        <v>1.41</v>
      </c>
      <c r="X426" s="56">
        <v>1.41</v>
      </c>
      <c r="Y426" s="121">
        <v>1.41</v>
      </c>
      <c r="Z426" s="46" t="s">
        <v>3465</v>
      </c>
      <c r="AA426" s="86" t="s">
        <v>34</v>
      </c>
      <c r="AB426" s="9" t="s">
        <v>68</v>
      </c>
      <c r="AC426" s="6" t="s">
        <v>3796</v>
      </c>
    </row>
    <row r="427" spans="1:30" ht="13">
      <c r="A427" s="46" t="s">
        <v>2766</v>
      </c>
      <c r="B427" s="91" t="str">
        <f>VLOOKUP($A427,datasets!$A:$B,2,0)</f>
        <v>Núñez-Andrés et al. 2019, Geomatics, Natural Hazards and Risk (JTUUBHR8)</v>
      </c>
      <c r="C427" s="56" t="s">
        <v>3793</v>
      </c>
      <c r="D427" s="56" t="s">
        <v>3793</v>
      </c>
      <c r="E427" s="131" t="s">
        <v>3404</v>
      </c>
      <c r="F427" s="56">
        <v>1</v>
      </c>
      <c r="G427" s="86">
        <v>1.5</v>
      </c>
      <c r="H427" s="125">
        <f t="shared" si="10"/>
        <v>1.1666666666666667</v>
      </c>
      <c r="I427" s="86" t="s">
        <v>34</v>
      </c>
      <c r="J427" s="130" t="s">
        <v>34</v>
      </c>
      <c r="K427" s="86" t="s">
        <v>34</v>
      </c>
      <c r="L427" s="113" t="s">
        <v>34</v>
      </c>
      <c r="M427" s="116" t="s">
        <v>34</v>
      </c>
      <c r="N427" s="86" t="s">
        <v>34</v>
      </c>
      <c r="O427" s="86" t="s">
        <v>34</v>
      </c>
      <c r="P427" s="86" t="s">
        <v>34</v>
      </c>
      <c r="Q427" s="117" t="s">
        <v>34</v>
      </c>
      <c r="R427" s="46" t="s">
        <v>3794</v>
      </c>
      <c r="S427" s="117" t="s">
        <v>3795</v>
      </c>
      <c r="T427" s="126" t="s">
        <v>34</v>
      </c>
      <c r="U427" s="126" t="s">
        <v>34</v>
      </c>
      <c r="V427" s="120" t="s">
        <v>34</v>
      </c>
      <c r="W427" s="56">
        <v>0.85</v>
      </c>
      <c r="X427" s="56">
        <v>0.85</v>
      </c>
      <c r="Y427" s="121">
        <v>0.85</v>
      </c>
      <c r="Z427" s="46" t="s">
        <v>3465</v>
      </c>
      <c r="AA427" s="86" t="s">
        <v>34</v>
      </c>
      <c r="AB427" s="9" t="s">
        <v>68</v>
      </c>
      <c r="AC427" s="6" t="s">
        <v>3796</v>
      </c>
    </row>
    <row r="428" spans="1:30" ht="13">
      <c r="A428" s="46" t="s">
        <v>2767</v>
      </c>
      <c r="B428" s="91" t="str">
        <f>VLOOKUP($A428,datasets!$A:$B,2,0)</f>
        <v>Núñez-Andrés et al. 2019, Geomatics, Natural Hazards and Risk (JTUUBHR8)</v>
      </c>
      <c r="C428" s="56" t="s">
        <v>3793</v>
      </c>
      <c r="D428" s="56" t="s">
        <v>3793</v>
      </c>
      <c r="E428" s="131" t="s">
        <v>3404</v>
      </c>
      <c r="F428" s="56">
        <v>1</v>
      </c>
      <c r="G428" s="86">
        <v>1.5</v>
      </c>
      <c r="H428" s="125">
        <f t="shared" si="10"/>
        <v>1.1666666666666667</v>
      </c>
      <c r="I428" s="86" t="s">
        <v>34</v>
      </c>
      <c r="J428" s="130" t="s">
        <v>34</v>
      </c>
      <c r="K428" s="86" t="s">
        <v>34</v>
      </c>
      <c r="L428" s="113" t="s">
        <v>34</v>
      </c>
      <c r="M428" s="116" t="s">
        <v>34</v>
      </c>
      <c r="N428" s="86" t="s">
        <v>34</v>
      </c>
      <c r="O428" s="86" t="s">
        <v>34</v>
      </c>
      <c r="P428" s="86" t="s">
        <v>34</v>
      </c>
      <c r="Q428" s="117" t="s">
        <v>34</v>
      </c>
      <c r="R428" s="46" t="s">
        <v>3794</v>
      </c>
      <c r="S428" s="117" t="s">
        <v>3795</v>
      </c>
      <c r="T428" s="126" t="s">
        <v>34</v>
      </c>
      <c r="U428" s="126" t="s">
        <v>34</v>
      </c>
      <c r="V428" s="120" t="s">
        <v>34</v>
      </c>
      <c r="W428" s="56">
        <v>1.63</v>
      </c>
      <c r="X428" s="56">
        <v>1.63</v>
      </c>
      <c r="Y428" s="121">
        <v>1.63</v>
      </c>
      <c r="Z428" s="46" t="s">
        <v>3465</v>
      </c>
      <c r="AA428" s="86" t="s">
        <v>34</v>
      </c>
      <c r="AB428" s="9" t="s">
        <v>68</v>
      </c>
      <c r="AC428" s="6" t="s">
        <v>3796</v>
      </c>
    </row>
    <row r="429" spans="1:30" ht="13">
      <c r="A429" s="5" t="s">
        <v>2669</v>
      </c>
      <c r="B429" s="91" t="str">
        <f>VLOOKUP($A429,datasets!$A:$B,2,0)</f>
        <v>Rault et al. 2020, ISPRS Annals of Photogrammetry, Remote Sensing and Spatial Information Sciences (P6V87WN5)</v>
      </c>
      <c r="C429" s="124" t="s">
        <v>3797</v>
      </c>
      <c r="D429" s="124" t="s">
        <v>3797</v>
      </c>
      <c r="E429" s="131" t="s">
        <v>3404</v>
      </c>
      <c r="F429" s="56">
        <v>10</v>
      </c>
      <c r="G429" s="113">
        <v>10</v>
      </c>
      <c r="H429" s="125">
        <f t="shared" si="10"/>
        <v>10</v>
      </c>
      <c r="I429" s="113" t="s">
        <v>3405</v>
      </c>
      <c r="J429" s="115">
        <v>11</v>
      </c>
      <c r="K429" s="56">
        <v>7</v>
      </c>
      <c r="L429" s="56">
        <v>7</v>
      </c>
      <c r="M429" s="116">
        <v>7</v>
      </c>
      <c r="N429" s="86">
        <v>9</v>
      </c>
      <c r="O429" s="56">
        <v>5.5</v>
      </c>
      <c r="P429" s="56">
        <v>5.5</v>
      </c>
      <c r="Q429" s="118">
        <v>5.5</v>
      </c>
      <c r="R429" s="46" t="s">
        <v>3582</v>
      </c>
      <c r="S429" s="118" t="s">
        <v>3415</v>
      </c>
      <c r="T429" s="119">
        <v>0.1</v>
      </c>
      <c r="U429" s="119">
        <v>0.1</v>
      </c>
      <c r="V429" s="120">
        <v>0.1</v>
      </c>
      <c r="W429" s="56">
        <v>3.34</v>
      </c>
      <c r="X429" s="56">
        <v>3.34</v>
      </c>
      <c r="Y429" s="121">
        <v>3.34</v>
      </c>
      <c r="Z429" s="46" t="s">
        <v>3465</v>
      </c>
      <c r="AA429" s="86" t="s">
        <v>34</v>
      </c>
      <c r="AB429" s="129" t="str">
        <f t="array" ref="AB429">INDEX(publications!$A$1:$A$319, MATCH($B429, publications!$B$1:$B$319, 0))</f>
        <v>Livia</v>
      </c>
      <c r="AC429" s="124" t="s">
        <v>3798</v>
      </c>
    </row>
  </sheetData>
  <conditionalFormatting sqref="AB2:AB429">
    <cfRule type="cellIs" dxfId="3" priority="1" operator="equal">
      <formula>"yes"</formula>
    </cfRule>
  </conditionalFormatting>
  <conditionalFormatting sqref="AB2:AB429">
    <cfRule type="cellIs" dxfId="2" priority="2" operator="equal">
      <formula>"no"</formula>
    </cfRule>
  </conditionalFormatting>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12">
        <x14:dataValidation type="custom" allowBlank="1" showDropDown="1" showInputMessage="1" showErrorMessage="1" prompt="Key should exist in the datasets table, and should only be entered once here.">
          <x14:formula1>
            <xm:f>IF(AND(COUNTIF(datasets!$A$2:$A$429, A357) &gt; 0, COUNTIF($A$2:$A$444, A357) &lt; 2), "true", "false")</xm:f>
          </x14:formula1>
          <xm:sqref>A357 A429</xm:sqref>
        </x14:dataValidation>
        <x14:dataValidation type="list" allowBlank="1" showDropDown="1" showInputMessage="1" showErrorMessage="1" prompt="Publication key will fill automatically">
          <x14:formula1>
            <xm:f>publications!$B$2:$B$319</xm:f>
          </x14:formula1>
          <xm:sqref>B2:B429</xm:sqref>
        </x14:dataValidation>
        <x14:dataValidation type="custom" allowBlank="1" showDropDown="1" showInputMessage="1" showErrorMessage="1" prompt="Key should exist in the datasets table, and should only be entered once here.">
          <x14:formula1>
            <xm:f>IF(AND(COUNTIF(datasets!$A$2:$A$429, A15) &gt; 0, COUNTIF($A$2:$A$430, A15) &lt; 2), "true", "false")</xm:f>
          </x14:formula1>
          <xm:sqref>A15:A18 A67 A130:A133 A185 A200 A210:A215 A226 A242:A243 A328 A332:A333 A337:A346 A361:A364 A400:A401</xm:sqref>
        </x14:dataValidation>
        <x14:dataValidation type="custom" allowBlank="1" showDropDown="1" showInputMessage="1" showErrorMessage="1" prompt="Key should exist in the datasets table, and should only be entered once here.">
          <x14:formula1>
            <xm:f>IF(AND(COUNTIF(datasets!$A$2:$A$429, A4) &gt; 0, COUNTIF($A$2:$A$443, A4) &lt; 2), "true", "false")</xm:f>
          </x14:formula1>
          <xm:sqref>A4:A6 A128 A250 A313:A319</xm:sqref>
        </x14:dataValidation>
        <x14:dataValidation type="custom" allowBlank="1" showDropDown="1" showInputMessage="1" showErrorMessage="1" prompt="Key should exist in the datasets table, and should only be entered once here.">
          <x14:formula1>
            <xm:f>IF(AND(COUNTIF(datasets!$A$2:$A$429, A350) &gt; 0, COUNTIF($A$2:$A$446, A350) &lt; 2), "true", "false")</xm:f>
          </x14:formula1>
          <xm:sqref>A350</xm:sqref>
        </x14:dataValidation>
        <x14:dataValidation type="custom" allowBlank="1" showDropDown="1" showInputMessage="1" showErrorMessage="1" prompt="Key should exist in the datasets table, and should only be entered once here.">
          <x14:formula1>
            <xm:f>IF(AND(COUNTIF(datasets!$A$2:$A$429, A38) &gt; 0, COUNTIF($A$2:$A$440, A38) &lt; 2), "true", "false")</xm:f>
          </x14:formula1>
          <xm:sqref>A38:A44</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 A7:A13 A19:A36 A46 A48:A66 A73:A126 A129 A134:A142 A145:A153 A158:A180 A182:A183 A187:A198 A202:A209 A216 A218:A225 A227:A237 A241 A245:A247 A251:A273 A275:A279 A289:A291 A293:A303 A310 A312 A320:A327 A331 A347:A349 A351:A356 A358:A360 A365:A388 A390:A391 A393:A399 A404:A406 A409:A421 A424</xm:sqref>
        </x14:dataValidation>
        <x14:dataValidation type="custom" allowBlank="1" showDropDown="1" showInputMessage="1" showErrorMessage="1" prompt="Key should exist in the datasets table, and should only be entered once here.">
          <x14:formula1>
            <xm:f>IF(AND(COUNTIF(datasets!$A$2:$A$429, A14) &gt; 0, COUNTIF($A$2:$A$439, A14) &lt; 2), "true", "false")</xm:f>
          </x14:formula1>
          <xm:sqref>A14</xm:sqref>
        </x14:dataValidation>
        <x14:dataValidation type="custom" allowBlank="1" showDropDown="1" showInputMessage="1" showErrorMessage="1" prompt="Key should exist in the datasets table, and should only be entered once here.">
          <x14:formula1>
            <xm:f>IF(AND(COUNTIF(datasets!$A$2:$A$429, A154) &gt; 0, COUNTIF($A$2:$A$445, A154) &lt; 2), "true", "false")</xm:f>
          </x14:formula1>
          <xm:sqref>A154:A157 A274</xm:sqref>
        </x14:dataValidation>
        <x14:dataValidation type="custom" allowBlank="1" showDropDown="1" showInputMessage="1" showErrorMessage="1" prompt="Key should exist in the datasets table, and should only be entered once here.">
          <x14:formula1>
            <xm:f>IF(AND(COUNTIF(datasets!$A$2:$A$429, A45) &gt; 0, COUNTIF($A$2:$A$431, A45) &lt; 2), "true", "false")</xm:f>
          </x14:formula1>
          <xm:sqref>A45 A47 A68:A72 A143:A144 A292 A329:A330 A402:A403 A408 A422:A423</xm:sqref>
        </x14:dataValidation>
        <x14:dataValidation type="custom" allowBlank="1" showDropDown="1" showInputMessage="1" showErrorMessage="1" prompt="Key should exist in the datasets table, and should only be entered once here.">
          <x14:formula1>
            <xm:f>IF(AND(COUNTIF(datasets!$A$2:$A$429, A238) &gt; 0, COUNTIF($A$2:$A$449, A238) &lt; 2), "true", "false")</xm:f>
          </x14:formula1>
          <xm:sqref>A238:A240 A248:A249 A280:A288 A304:A309 A311</xm:sqref>
        </x14:dataValidation>
        <x14:dataValidation type="custom" allowBlank="1" showDropDown="1" showInputMessage="1" showErrorMessage="1" prompt="Key should exist in the datasets table, and should only be entered once here.">
          <x14:formula1>
            <xm:f>IF(AND(COUNTIF(datasets!$A$2:$A$429, A407) &gt; 0, COUNTIF($A$2:$A$441, A407) &lt; 2), "true", "false")</xm:f>
          </x14:formula1>
          <xm:sqref>A407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429"/>
  <sheetViews>
    <sheetView tabSelected="1" workbookViewId="0">
      <pane xSplit="2" ySplit="1" topLeftCell="C2" activePane="bottomRight" state="frozen"/>
      <selection pane="topRight" activeCell="C1" sqref="C1"/>
      <selection pane="bottomLeft" activeCell="A2" sqref="A2"/>
      <selection pane="bottomRight" activeCell="E20" sqref="E20"/>
    </sheetView>
  </sheetViews>
  <sheetFormatPr baseColWidth="10" defaultColWidth="14.3984375" defaultRowHeight="15" customHeight="1"/>
  <cols>
    <col min="1" max="1" width="14.265625" customWidth="1"/>
    <col min="2" max="2" width="39.86328125" customWidth="1"/>
    <col min="3" max="3" width="26.3984375" customWidth="1"/>
    <col min="4" max="4" width="14" customWidth="1"/>
    <col min="5" max="5" width="13" style="168" customWidth="1"/>
    <col min="6" max="6" width="16.3984375" customWidth="1"/>
  </cols>
  <sheetData>
    <row r="1" spans="1:27" ht="15" customHeight="1">
      <c r="A1" s="3" t="s">
        <v>3</v>
      </c>
      <c r="B1" s="90" t="s">
        <v>1412</v>
      </c>
      <c r="C1" s="1" t="s">
        <v>3799</v>
      </c>
      <c r="D1" s="161" t="s">
        <v>3800</v>
      </c>
      <c r="E1" s="161" t="s">
        <v>3801</v>
      </c>
      <c r="F1" s="50" t="s">
        <v>3802</v>
      </c>
      <c r="G1" s="53" t="s">
        <v>2254</v>
      </c>
    </row>
    <row r="2" spans="1:27" ht="15" customHeight="1">
      <c r="A2" s="5" t="s">
        <v>2948</v>
      </c>
      <c r="B2" s="91" t="str">
        <f>VLOOKUP($A2,datasets!$A:$B,2,0)</f>
        <v>Aguilar et al. 2013, The Photogrammetric Record (Q3DHRVLE)</v>
      </c>
      <c r="C2" s="6" t="s">
        <v>3803</v>
      </c>
      <c r="D2" s="126" t="s">
        <v>34</v>
      </c>
      <c r="E2" s="126" t="s">
        <v>34</v>
      </c>
      <c r="F2" s="86" t="s">
        <v>34</v>
      </c>
      <c r="G2" s="58" t="str">
        <f t="array" ref="G2">INDEX(publications!$A$1:$A$319, MATCH($B2, publications!$B$1:$B$319, 0))</f>
        <v>Livia</v>
      </c>
    </row>
    <row r="3" spans="1:27" ht="15" customHeight="1">
      <c r="A3" s="5" t="s">
        <v>2951</v>
      </c>
      <c r="B3" s="91" t="str">
        <f>VLOOKUP($A3,datasets!$A:$B,2,0)</f>
        <v>Aguilar et al. 2013, The Photogrammetric Record (Q3DHRVLE)</v>
      </c>
      <c r="C3" s="6" t="s">
        <v>3803</v>
      </c>
      <c r="D3" s="126" t="s">
        <v>34</v>
      </c>
      <c r="E3" s="126" t="s">
        <v>34</v>
      </c>
      <c r="F3" s="86" t="s">
        <v>34</v>
      </c>
      <c r="G3" s="58" t="str">
        <f t="array" ref="G3">INDEX(publications!$A$1:$A$319, MATCH($B3, publications!$B$1:$B$319, 0))</f>
        <v>Livia</v>
      </c>
    </row>
    <row r="4" spans="1:27" ht="15" customHeight="1">
      <c r="A4" s="5" t="s">
        <v>2268</v>
      </c>
      <c r="B4" s="91" t="str">
        <f>VLOOKUP($A4,datasets!$A:$B,2,0)</f>
        <v>Altmann et al. 2020, Water (LRT6Z88R)</v>
      </c>
      <c r="C4" s="6" t="s">
        <v>3803</v>
      </c>
      <c r="D4" s="126" t="s">
        <v>34</v>
      </c>
      <c r="E4" s="126">
        <v>1</v>
      </c>
      <c r="F4" s="86" t="s">
        <v>34</v>
      </c>
      <c r="G4" s="58" t="str">
        <f t="array" ref="G4">INDEX(publications!$A$1:$A$319, MATCH($B4, publications!$B$1:$B$319, 0))</f>
        <v>Livia</v>
      </c>
    </row>
    <row r="5" spans="1:27" ht="15" customHeight="1">
      <c r="A5" s="5" t="s">
        <v>3144</v>
      </c>
      <c r="B5" s="91" t="str">
        <f>VLOOKUP($A5,datasets!$A:$B,2,0)</f>
        <v>Andreassen et al. 2020, Journal of Glaciology (PQ3Q9H6A)</v>
      </c>
      <c r="C5" s="6" t="s">
        <v>3803</v>
      </c>
      <c r="D5" s="126">
        <v>2</v>
      </c>
      <c r="E5" s="126">
        <v>20</v>
      </c>
      <c r="F5" s="86" t="s">
        <v>34</v>
      </c>
      <c r="G5" s="150" t="str">
        <f t="array" ref="G5">INDEX(publications!$A$1:$A$319, MATCH($B5, publications!$B$1:$B$319, 0))</f>
        <v>Melanie</v>
      </c>
    </row>
    <row r="6" spans="1:27" ht="15" customHeight="1">
      <c r="A6" s="5" t="s">
        <v>3319</v>
      </c>
      <c r="B6" s="91" t="str">
        <f>VLOOKUP($A6,datasets!$A:$B,2,0)</f>
        <v>Baily et al. 2003, Earth Surface Processes and Landforms (L945V4QX)</v>
      </c>
      <c r="C6" s="126" t="s">
        <v>34</v>
      </c>
      <c r="D6" s="126" t="s">
        <v>34</v>
      </c>
      <c r="E6" s="126" t="s">
        <v>34</v>
      </c>
      <c r="F6" s="86" t="s">
        <v>34</v>
      </c>
      <c r="G6" s="94" t="str">
        <f t="array" ref="G6">INDEX(publications!$A$1:$A$319, MATCH($B6, publications!$B$1:$B$319, 0))</f>
        <v>Livia</v>
      </c>
      <c r="H6" s="162"/>
      <c r="I6" s="162"/>
      <c r="J6" s="162"/>
      <c r="K6" s="162"/>
      <c r="L6" s="162"/>
      <c r="M6" s="162"/>
      <c r="N6" s="162"/>
      <c r="O6" s="162"/>
      <c r="P6" s="162"/>
      <c r="Q6" s="162"/>
      <c r="R6" s="162"/>
      <c r="S6" s="162"/>
      <c r="T6" s="162"/>
      <c r="U6" s="162"/>
      <c r="V6" s="162"/>
      <c r="W6" s="162"/>
      <c r="X6" s="162"/>
      <c r="Y6" s="162"/>
      <c r="Z6" s="162"/>
      <c r="AA6" s="162"/>
    </row>
    <row r="7" spans="1:27" ht="15" customHeight="1">
      <c r="A7" s="5" t="s">
        <v>3056</v>
      </c>
      <c r="B7" s="91" t="str">
        <f>VLOOKUP($A7,datasets!$A:$B,2,0)</f>
        <v>Bakker and Lane 2017, Earth Surface Processes and Landforms (XYRENZKG)</v>
      </c>
      <c r="C7" s="6" t="s">
        <v>3803</v>
      </c>
      <c r="D7" s="126" t="s">
        <v>34</v>
      </c>
      <c r="E7" s="126">
        <v>1</v>
      </c>
      <c r="F7" s="86" t="s">
        <v>34</v>
      </c>
      <c r="G7" s="150" t="str">
        <f t="array" ref="G7">INDEX(publications!$A$1:$A$319, MATCH($B7, publications!$B$1:$B$319, 0))</f>
        <v>Livia</v>
      </c>
    </row>
    <row r="8" spans="1:27" ht="15" customHeight="1">
      <c r="A8" s="5" t="s">
        <v>3060</v>
      </c>
      <c r="B8" s="91" t="str">
        <f>VLOOKUP($A8,datasets!$A:$B,2,0)</f>
        <v>Bakker and Lane 2017, Earth Surface Processes and Landforms (XYRENZKG)</v>
      </c>
      <c r="C8" s="6" t="s">
        <v>3803</v>
      </c>
      <c r="D8" s="126" t="s">
        <v>34</v>
      </c>
      <c r="E8" s="126">
        <v>1</v>
      </c>
      <c r="F8" s="86" t="s">
        <v>34</v>
      </c>
      <c r="G8" s="150" t="s">
        <v>16</v>
      </c>
    </row>
    <row r="9" spans="1:27" ht="15" customHeight="1">
      <c r="A9" s="5" t="s">
        <v>3061</v>
      </c>
      <c r="B9" s="91" t="str">
        <f>VLOOKUP($A9,datasets!$A:$B,2,0)</f>
        <v>Bakker and Lane 2017, Earth Surface Processes and Landforms (XYRENZKG)</v>
      </c>
      <c r="C9" s="6" t="s">
        <v>3803</v>
      </c>
      <c r="D9" s="126" t="s">
        <v>34</v>
      </c>
      <c r="E9" s="126">
        <v>1</v>
      </c>
      <c r="F9" s="86" t="s">
        <v>34</v>
      </c>
      <c r="G9" s="150" t="s">
        <v>16</v>
      </c>
    </row>
    <row r="10" spans="1:27" ht="15" customHeight="1">
      <c r="A10" s="5" t="s">
        <v>3062</v>
      </c>
      <c r="B10" s="91" t="str">
        <f>VLOOKUP($A10,datasets!$A:$B,2,0)</f>
        <v>Bakker and Lane 2017, Earth Surface Processes and Landforms (XYRENZKG)</v>
      </c>
      <c r="C10" s="6" t="s">
        <v>3803</v>
      </c>
      <c r="D10" s="126" t="s">
        <v>34</v>
      </c>
      <c r="E10" s="126">
        <v>1</v>
      </c>
      <c r="F10" s="86" t="s">
        <v>34</v>
      </c>
      <c r="G10" s="150" t="s">
        <v>16</v>
      </c>
    </row>
    <row r="11" spans="1:27" ht="15" customHeight="1">
      <c r="A11" s="5" t="s">
        <v>3063</v>
      </c>
      <c r="B11" s="91" t="str">
        <f>VLOOKUP($A11,datasets!$A:$B,2,0)</f>
        <v>Bakker and Lane 2017, Earth Surface Processes and Landforms (XYRENZKG)</v>
      </c>
      <c r="C11" s="6" t="s">
        <v>3803</v>
      </c>
      <c r="D11" s="126" t="s">
        <v>34</v>
      </c>
      <c r="E11" s="126">
        <v>1</v>
      </c>
      <c r="F11" s="86" t="s">
        <v>34</v>
      </c>
      <c r="G11" s="150" t="s">
        <v>16</v>
      </c>
    </row>
    <row r="12" spans="1:27" ht="15" customHeight="1">
      <c r="A12" s="5" t="s">
        <v>3064</v>
      </c>
      <c r="B12" s="91" t="str">
        <f>VLOOKUP($A12,datasets!$A:$B,2,0)</f>
        <v>Bakker and Lane 2017, Earth Surface Processes and Landforms (XYRENZKG)</v>
      </c>
      <c r="C12" s="6" t="s">
        <v>3803</v>
      </c>
      <c r="D12" s="126" t="s">
        <v>34</v>
      </c>
      <c r="E12" s="126">
        <v>1</v>
      </c>
      <c r="F12" s="86" t="s">
        <v>34</v>
      </c>
      <c r="G12" s="150" t="s">
        <v>16</v>
      </c>
    </row>
    <row r="13" spans="1:27" ht="15" customHeight="1">
      <c r="A13" s="5" t="s">
        <v>3065</v>
      </c>
      <c r="B13" s="91" t="str">
        <f>VLOOKUP($A13,datasets!$A:$B,2,0)</f>
        <v>Bakker and Lane 2017, Earth Surface Processes and Landforms (XYRENZKG)</v>
      </c>
      <c r="C13" s="6" t="s">
        <v>3803</v>
      </c>
      <c r="D13" s="126" t="s">
        <v>34</v>
      </c>
      <c r="E13" s="126">
        <v>1</v>
      </c>
      <c r="F13" s="86" t="s">
        <v>34</v>
      </c>
      <c r="G13" s="150" t="s">
        <v>16</v>
      </c>
    </row>
    <row r="14" spans="1:27" ht="15" customHeight="1">
      <c r="A14" s="5" t="s">
        <v>3066</v>
      </c>
      <c r="B14" s="91" t="str">
        <f>VLOOKUP($A14,datasets!$A:$B,2,0)</f>
        <v>Bakker and Lane 2017, Earth Surface Processes and Landforms (XYRENZKG)</v>
      </c>
      <c r="C14" s="6" t="s">
        <v>3803</v>
      </c>
      <c r="D14" s="126" t="s">
        <v>34</v>
      </c>
      <c r="E14" s="126">
        <v>1</v>
      </c>
      <c r="F14" s="86" t="s">
        <v>34</v>
      </c>
      <c r="G14" s="150" t="s">
        <v>16</v>
      </c>
    </row>
    <row r="15" spans="1:27" ht="15" customHeight="1">
      <c r="A15" s="6" t="s">
        <v>3216</v>
      </c>
      <c r="B15" s="91" t="str">
        <f>VLOOKUP($A15,datasets!$A:$B,2,0)</f>
        <v>Batlle 2018, Preprint (9SKMSD4Z)</v>
      </c>
      <c r="C15" s="6" t="s">
        <v>3803</v>
      </c>
      <c r="D15" s="126" t="s">
        <v>34</v>
      </c>
      <c r="E15" s="126">
        <v>2</v>
      </c>
      <c r="F15" s="86" t="s">
        <v>3804</v>
      </c>
      <c r="G15" s="150" t="str">
        <f t="array" ref="G15">INDEX(publications!$A$1:$A$319, MATCH($B15, publications!$B$1:$B$319, 0))</f>
        <v>Camillo</v>
      </c>
    </row>
    <row r="16" spans="1:27" ht="15" customHeight="1">
      <c r="A16" s="5" t="s">
        <v>3164</v>
      </c>
      <c r="B16" s="91" t="str">
        <f>VLOOKUP($A16,datasets!$A:$B,2,0)</f>
        <v>Belart et al. 2019, Journal of Glaciology (G7RKHNSY)</v>
      </c>
      <c r="C16" s="6" t="s">
        <v>3803</v>
      </c>
      <c r="D16" s="126">
        <v>0.5</v>
      </c>
      <c r="E16" s="126">
        <v>5</v>
      </c>
      <c r="F16" s="86" t="s">
        <v>34</v>
      </c>
      <c r="G16" s="150" t="str">
        <f t="array" ref="G16">INDEX(publications!$A$1:$A$319, MATCH($B16, publications!$B$1:$B$319, 0))</f>
        <v>Livia</v>
      </c>
    </row>
    <row r="17" spans="1:7" ht="15" customHeight="1">
      <c r="A17" s="5" t="s">
        <v>3165</v>
      </c>
      <c r="B17" s="91" t="str">
        <f>VLOOKUP($A17,datasets!$A:$B,2,0)</f>
        <v>Belart et al. 2019, Journal of Glaciology (G7RKHNSY)</v>
      </c>
      <c r="C17" s="6" t="s">
        <v>3803</v>
      </c>
      <c r="D17" s="126">
        <v>0.5</v>
      </c>
      <c r="E17" s="126">
        <v>5</v>
      </c>
      <c r="F17" s="86" t="s">
        <v>34</v>
      </c>
      <c r="G17" s="150" t="str">
        <f t="array" ref="G17">INDEX(publications!$A$1:$A$319, MATCH($B17, publications!$B$1:$B$319, 0))</f>
        <v>Livia</v>
      </c>
    </row>
    <row r="18" spans="1:7" ht="15" customHeight="1">
      <c r="A18" s="5" t="s">
        <v>3167</v>
      </c>
      <c r="B18" s="91" t="str">
        <f>VLOOKUP($A18,datasets!$A:$B,2,0)</f>
        <v>Belart et al. 2019, Journal of Glaciology (G7RKHNSY)</v>
      </c>
      <c r="C18" s="6" t="s">
        <v>3803</v>
      </c>
      <c r="D18" s="126">
        <v>0.5</v>
      </c>
      <c r="E18" s="126">
        <v>5</v>
      </c>
      <c r="F18" s="86" t="s">
        <v>34</v>
      </c>
      <c r="G18" s="150" t="str">
        <f t="array" ref="G18">INDEX(publications!$A$1:$A$319, MATCH($B18, publications!$B$1:$B$319, 0))</f>
        <v>Livia</v>
      </c>
    </row>
    <row r="19" spans="1:7" ht="15" customHeight="1">
      <c r="A19" s="5" t="s">
        <v>3168</v>
      </c>
      <c r="B19" s="91" t="str">
        <f>VLOOKUP($A19,datasets!$A:$B,2,0)</f>
        <v>Belart et al. 2019, Journal of Glaciology (G7RKHNSY)</v>
      </c>
      <c r="C19" s="6" t="s">
        <v>3803</v>
      </c>
      <c r="D19" s="126">
        <v>0.5</v>
      </c>
      <c r="E19" s="126">
        <v>5</v>
      </c>
      <c r="F19" s="86" t="s">
        <v>34</v>
      </c>
      <c r="G19" s="150" t="str">
        <f t="array" ref="G19">INDEX(publications!$A$1:$A$319, MATCH($B19, publications!$B$1:$B$319, 0))</f>
        <v>Livia</v>
      </c>
    </row>
    <row r="20" spans="1:7" ht="15" customHeight="1">
      <c r="A20" s="5" t="s">
        <v>3160</v>
      </c>
      <c r="B20" s="91" t="str">
        <f>VLOOKUP($A20,datasets!$A:$B,2,0)</f>
        <v>Belart et al. 2019, Journal of Glaciology (G7RKHNSY)</v>
      </c>
      <c r="C20" s="6" t="s">
        <v>3803</v>
      </c>
      <c r="D20" s="126">
        <v>1</v>
      </c>
      <c r="E20" s="126">
        <v>5</v>
      </c>
      <c r="F20" s="86" t="s">
        <v>34</v>
      </c>
      <c r="G20" s="150" t="str">
        <f t="array" ref="G20">INDEX(publications!$A$1:$A$319, MATCH($B20, publications!$B$1:$B$319, 0))</f>
        <v>Livia</v>
      </c>
    </row>
    <row r="21" spans="1:7" ht="15" customHeight="1">
      <c r="A21" s="5" t="s">
        <v>3166</v>
      </c>
      <c r="B21" s="91" t="str">
        <f>VLOOKUP($A21,datasets!$A:$B,2,0)</f>
        <v>Belart et al. 2019, Journal of Glaciology (G7RKHNSY)</v>
      </c>
      <c r="C21" s="6" t="s">
        <v>3803</v>
      </c>
      <c r="D21" s="126">
        <v>1</v>
      </c>
      <c r="E21" s="126">
        <v>5</v>
      </c>
      <c r="F21" s="86" t="s">
        <v>34</v>
      </c>
      <c r="G21" s="150" t="str">
        <f t="array" ref="G21">INDEX(publications!$A$1:$A$319, MATCH($B21, publications!$B$1:$B$319, 0))</f>
        <v>Livia</v>
      </c>
    </row>
    <row r="22" spans="1:7" ht="15" customHeight="1">
      <c r="A22" s="5" t="s">
        <v>3169</v>
      </c>
      <c r="B22" s="91" t="str">
        <f>VLOOKUP($A22,datasets!$A:$B,2,0)</f>
        <v>Belart et al. 2019, Journal of Glaciology (G7RKHNSY)</v>
      </c>
      <c r="C22" s="6" t="s">
        <v>3803</v>
      </c>
      <c r="D22" s="126">
        <v>5</v>
      </c>
      <c r="E22" s="126">
        <v>20</v>
      </c>
      <c r="F22" s="86" t="s">
        <v>34</v>
      </c>
      <c r="G22" s="150" t="str">
        <f t="array" ref="G22">INDEX(publications!$A$1:$A$319, MATCH($B22, publications!$B$1:$B$319, 0))</f>
        <v>Livia</v>
      </c>
    </row>
    <row r="23" spans="1:7" ht="15" customHeight="1">
      <c r="A23" s="5" t="s">
        <v>3170</v>
      </c>
      <c r="B23" s="91" t="str">
        <f>VLOOKUP($A23,datasets!$A:$B,2,0)</f>
        <v>Belart et al. 2020, Frontiers in Earth Science (2XDGW8V2)</v>
      </c>
      <c r="C23" s="6" t="s">
        <v>3803</v>
      </c>
      <c r="D23" s="126">
        <v>0.5</v>
      </c>
      <c r="E23" s="126">
        <v>5</v>
      </c>
      <c r="F23" s="86" t="s">
        <v>34</v>
      </c>
      <c r="G23" s="150" t="str">
        <f t="array" ref="G23">INDEX(publications!$A$1:$A$319, MATCH($B23, publications!$B$1:$B$319, 0))</f>
        <v>Amaury</v>
      </c>
    </row>
    <row r="24" spans="1:7" ht="15" customHeight="1">
      <c r="A24" s="6" t="s">
        <v>3171</v>
      </c>
      <c r="B24" s="91" t="str">
        <f>VLOOKUP($A24,datasets!$A:$B,2,0)</f>
        <v>Belart et al. 2020, Frontiers in Earth Science (2XDGW8V2)</v>
      </c>
      <c r="C24" s="6" t="s">
        <v>3803</v>
      </c>
      <c r="D24" s="126">
        <v>5</v>
      </c>
      <c r="E24" s="126">
        <v>20</v>
      </c>
      <c r="F24" s="86" t="s">
        <v>34</v>
      </c>
      <c r="G24" s="150" t="str">
        <f t="array" ref="G24">INDEX(publications!$A$1:$A$319, MATCH($B24, publications!$B$1:$B$319, 0))</f>
        <v>Amaury</v>
      </c>
    </row>
    <row r="25" spans="1:7" ht="15" customHeight="1">
      <c r="A25" s="5" t="s">
        <v>2952</v>
      </c>
      <c r="B25" s="91" t="str">
        <f>VLOOKUP($A25,datasets!$A:$B,2,0)</f>
        <v>Berveglieri et al. 2016, IEEE Journal of Selected Topics in Applied Earth Observations and Remote Sensing (7BFYB2XH)</v>
      </c>
      <c r="C25" s="6" t="s">
        <v>3803</v>
      </c>
      <c r="D25" s="163" t="s">
        <v>34</v>
      </c>
      <c r="E25" s="126">
        <v>0.55000000000000004</v>
      </c>
      <c r="F25" s="86" t="s">
        <v>3804</v>
      </c>
      <c r="G25" s="58" t="str">
        <f t="array" ref="G25">INDEX(publications!$A$1:$A$319, MATCH($B25, publications!$B$1:$B$319, 0))</f>
        <v>Livia</v>
      </c>
    </row>
    <row r="26" spans="1:7" ht="15" customHeight="1">
      <c r="A26" s="5" t="s">
        <v>2956</v>
      </c>
      <c r="B26" s="91" t="str">
        <f>VLOOKUP($A26,datasets!$A:$B,2,0)</f>
        <v>Berveglieri et al. 2018, ISPRS Journal of Photogrammetry and Remote Sensing (89YP4S4S)</v>
      </c>
      <c r="C26" s="6" t="s">
        <v>3803</v>
      </c>
      <c r="D26" s="163" t="s">
        <v>34</v>
      </c>
      <c r="E26" s="126">
        <v>0.5</v>
      </c>
      <c r="F26" s="86" t="s">
        <v>3804</v>
      </c>
      <c r="G26" s="58" t="str">
        <f t="array" ref="G26">INDEX(publications!$A$1:$A$319, MATCH($B26, publications!$B$1:$B$319, 0))</f>
        <v>Livia</v>
      </c>
    </row>
    <row r="27" spans="1:7" ht="15" customHeight="1">
      <c r="A27" s="5" t="s">
        <v>2955</v>
      </c>
      <c r="B27" s="91" t="str">
        <f>VLOOKUP($A27,datasets!$A:$B,2,0)</f>
        <v>Berveglieri et al. 2018, ISPRS Journal of Photogrammetry and Remote Sensing (89YP4S4S)</v>
      </c>
      <c r="C27" s="6" t="s">
        <v>3803</v>
      </c>
      <c r="D27" s="163" t="s">
        <v>34</v>
      </c>
      <c r="E27" s="126">
        <v>0.55000000000000004</v>
      </c>
      <c r="F27" s="86" t="s">
        <v>3804</v>
      </c>
      <c r="G27" s="58" t="str">
        <f t="array" ref="G27">INDEX(publications!$A$1:$A$319, MATCH($B27, publications!$B$1:$B$319, 0))</f>
        <v>Livia</v>
      </c>
    </row>
    <row r="28" spans="1:7" ht="15" customHeight="1">
      <c r="A28" s="5" t="s">
        <v>2688</v>
      </c>
      <c r="B28" s="91" t="str">
        <f>VLOOKUP($A28,datasets!$A:$B,2,0)</f>
        <v>Betz et al. 2019, Zeitschrift für Geomorphologie (C97XPXE6)</v>
      </c>
      <c r="C28" s="6" t="s">
        <v>3803</v>
      </c>
      <c r="D28" s="126" t="s">
        <v>34</v>
      </c>
      <c r="E28" s="126" t="s">
        <v>34</v>
      </c>
      <c r="F28" s="86" t="s">
        <v>34</v>
      </c>
      <c r="G28" s="58" t="str">
        <f t="array" ref="G28">INDEX(publications!$A$1:$A$319, MATCH($B28, publications!$B$1:$B$319, 0))</f>
        <v>Anette</v>
      </c>
    </row>
    <row r="29" spans="1:7" ht="15" customHeight="1">
      <c r="A29" s="5" t="s">
        <v>2957</v>
      </c>
      <c r="B29" s="91" t="str">
        <f>VLOOKUP($A29,datasets!$A:$B,2,0)</f>
        <v>Bhattacharya et al. 2018, 2018 4th International Conference on Recent Advances in Information Technology (RAIT) (2HQXTLS6)</v>
      </c>
      <c r="C29" s="6" t="s">
        <v>3803</v>
      </c>
      <c r="D29" s="126">
        <v>8</v>
      </c>
      <c r="E29" s="126">
        <v>30</v>
      </c>
      <c r="F29" s="86" t="s">
        <v>34</v>
      </c>
      <c r="G29" s="150" t="str">
        <f t="array" ref="G29">INDEX(publications!$A$1:$A$319, MATCH($B29, publications!$B$1:$B$319, 0))</f>
        <v>Bob</v>
      </c>
    </row>
    <row r="30" spans="1:7" ht="15" customHeight="1">
      <c r="A30" s="5" t="s">
        <v>2960</v>
      </c>
      <c r="B30" s="91" t="str">
        <f>VLOOKUP($A30,datasets!$A:$B,2,0)</f>
        <v>Bitelli and Girelli 2009, Journal of Cultural Heritage (U5IZQNWE)</v>
      </c>
      <c r="C30" s="6" t="s">
        <v>3803</v>
      </c>
      <c r="D30" s="126">
        <v>5</v>
      </c>
      <c r="E30" s="126">
        <v>5</v>
      </c>
      <c r="F30" s="86" t="s">
        <v>34</v>
      </c>
      <c r="G30" s="150" t="str">
        <f t="array" ref="G30">INDEX(publications!$A$1:$A$319, MATCH($B30, publications!$B$1:$B$319, 0))</f>
        <v>Bob</v>
      </c>
    </row>
    <row r="31" spans="1:7" ht="15" customHeight="1">
      <c r="A31" s="5" t="s">
        <v>3297</v>
      </c>
      <c r="B31" s="91" t="str">
        <f>VLOOKUP($A31,datasets!$A:$B,2,0)</f>
        <v>Bolch et al. 2008, Journal of Glaciology (VZSHSDVT)</v>
      </c>
      <c r="C31" s="6" t="s">
        <v>3803</v>
      </c>
      <c r="D31" s="126">
        <v>8</v>
      </c>
      <c r="E31" s="126">
        <v>20</v>
      </c>
      <c r="F31" s="86" t="s">
        <v>34</v>
      </c>
      <c r="G31" s="150" t="str">
        <f t="array" ref="G31">INDEX(publications!$A$1:$A$319, MATCH($B31, publications!$B$1:$B$319, 0))</f>
        <v>Bob</v>
      </c>
    </row>
    <row r="32" spans="1:7" ht="15" customHeight="1">
      <c r="A32" s="6" t="s">
        <v>2963</v>
      </c>
      <c r="B32" s="91" t="str">
        <f>VLOOKUP($A32,datasets!$A:$B,2,0)</f>
        <v>Bolch et al. 2011, The Cryosphere (D5BPHY87)</v>
      </c>
      <c r="C32" s="6" t="s">
        <v>3803</v>
      </c>
      <c r="D32" s="126">
        <v>0.5</v>
      </c>
      <c r="E32" s="126">
        <v>15</v>
      </c>
      <c r="F32" s="86" t="s">
        <v>34</v>
      </c>
      <c r="G32" s="150" t="str">
        <f t="array" ref="G32">INDEX(publications!$A$1:$A$319, MATCH($B32, publications!$B$1:$B$319, 0))</f>
        <v>Amaury</v>
      </c>
    </row>
    <row r="33" spans="1:7" ht="15" customHeight="1">
      <c r="A33" s="6" t="s">
        <v>3294</v>
      </c>
      <c r="B33" s="91" t="str">
        <f>VLOOKUP($A33,datasets!$A:$B,2,0)</f>
        <v>Bolch et al. 2011, The Cryosphere (D5BPHY87)</v>
      </c>
      <c r="C33" s="6" t="s">
        <v>3803</v>
      </c>
      <c r="D33" s="126">
        <v>5.2</v>
      </c>
      <c r="E33" s="126">
        <v>15</v>
      </c>
      <c r="F33" s="86" t="s">
        <v>34</v>
      </c>
      <c r="G33" s="150" t="str">
        <f t="array" ref="G33">INDEX(publications!$A$1:$A$319, MATCH($B33, publications!$B$1:$B$319, 0))</f>
        <v>Amaury</v>
      </c>
    </row>
    <row r="34" spans="1:7" ht="15" customHeight="1">
      <c r="A34" s="5" t="s">
        <v>3292</v>
      </c>
      <c r="B34" s="91" t="str">
        <f>VLOOKUP($A34,datasets!$A:$B,2,0)</f>
        <v>Bolch et al. 2011, The Cryosphere (D5BPHY87)</v>
      </c>
      <c r="C34" s="6" t="s">
        <v>3803</v>
      </c>
      <c r="D34" s="126">
        <v>7.6</v>
      </c>
      <c r="E34" s="126">
        <v>20</v>
      </c>
      <c r="F34" s="86" t="s">
        <v>34</v>
      </c>
      <c r="G34" s="150" t="str">
        <f t="array" ref="G34">INDEX(publications!$A$1:$A$319, MATCH($B34, publications!$B$1:$B$319, 0))</f>
        <v>Amaury</v>
      </c>
    </row>
    <row r="35" spans="1:7" ht="15" customHeight="1">
      <c r="A35" s="5" t="s">
        <v>2929</v>
      </c>
      <c r="B35" s="91" t="str">
        <f>VLOOKUP($A35,datasets!$A:$B,2,0)</f>
        <v>Bolch et al. 2017, The Cryosphere (UFU92EAC)</v>
      </c>
      <c r="C35" s="6" t="s">
        <v>3803</v>
      </c>
      <c r="D35" s="126" t="s">
        <v>34</v>
      </c>
      <c r="E35" s="126">
        <v>30</v>
      </c>
      <c r="F35" s="86" t="s">
        <v>34</v>
      </c>
      <c r="G35" s="150" t="str">
        <f t="array" ref="G35">INDEX(publications!$A$1:$A$319, MATCH($B35, publications!$B$1:$B$319, 0))</f>
        <v>Amaury</v>
      </c>
    </row>
    <row r="36" spans="1:7" ht="15" customHeight="1">
      <c r="A36" s="5" t="s">
        <v>2742</v>
      </c>
      <c r="B36" s="91" t="str">
        <f>VLOOKUP($A36,datasets!$A:$B,2,0)</f>
        <v>Bolles and Forman 2018, Frontiers in Earth Science (PBSVU4ID)</v>
      </c>
      <c r="C36" s="6" t="s">
        <v>3805</v>
      </c>
      <c r="D36" s="126" t="s">
        <v>34</v>
      </c>
      <c r="E36" s="126" t="s">
        <v>34</v>
      </c>
      <c r="F36" s="86" t="s">
        <v>34</v>
      </c>
      <c r="G36" s="58" t="str">
        <f t="array" ref="G36">INDEX(publications!$A$1:$A$319, MATCH($B36, publications!$B$1:$B$319, 0))</f>
        <v>Anette</v>
      </c>
    </row>
    <row r="37" spans="1:7" ht="15" customHeight="1">
      <c r="A37" s="6" t="s">
        <v>2747</v>
      </c>
      <c r="B37" s="91" t="str">
        <f>VLOOKUP($A37,datasets!$A:$B,2,0)</f>
        <v>Bolles and Forman 2018, Frontiers in Earth Science (PBSVU4ID)</v>
      </c>
      <c r="C37" s="6" t="s">
        <v>3805</v>
      </c>
      <c r="D37" s="126" t="s">
        <v>34</v>
      </c>
      <c r="E37" s="126" t="s">
        <v>34</v>
      </c>
      <c r="F37" s="86" t="s">
        <v>34</v>
      </c>
      <c r="G37" s="58" t="str">
        <f t="array" ref="G37">INDEX(publications!$A$1:$A$319, MATCH($B37, publications!$B$1:$B$319, 0))</f>
        <v>Anette</v>
      </c>
    </row>
    <row r="38" spans="1:7" ht="15" customHeight="1">
      <c r="A38" s="5" t="s">
        <v>2748</v>
      </c>
      <c r="B38" s="91" t="str">
        <f>VLOOKUP($A38,datasets!$A:$B,2,0)</f>
        <v>Bolles and Forman 2018, Frontiers in Earth Science (PBSVU4ID)</v>
      </c>
      <c r="C38" s="6" t="s">
        <v>3805</v>
      </c>
      <c r="D38" s="126" t="s">
        <v>34</v>
      </c>
      <c r="E38" s="126" t="s">
        <v>34</v>
      </c>
      <c r="F38" s="86" t="s">
        <v>34</v>
      </c>
      <c r="G38" s="58" t="str">
        <f t="array" ref="G38">INDEX(publications!$A$1:$A$319, MATCH($B38, publications!$B$1:$B$319, 0))</f>
        <v>Anette</v>
      </c>
    </row>
    <row r="39" spans="1:7" ht="15" customHeight="1">
      <c r="A39" s="6" t="s">
        <v>2749</v>
      </c>
      <c r="B39" s="91" t="str">
        <f>VLOOKUP($A39,datasets!$A:$B,2,0)</f>
        <v>Bolles and Forman 2018, Frontiers in Earth Science (PBSVU4ID)</v>
      </c>
      <c r="C39" s="6" t="s">
        <v>3805</v>
      </c>
      <c r="D39" s="126" t="s">
        <v>34</v>
      </c>
      <c r="E39" s="126" t="s">
        <v>34</v>
      </c>
      <c r="F39" s="86" t="s">
        <v>34</v>
      </c>
      <c r="G39" s="58" t="str">
        <f t="array" ref="G39">INDEX(publications!$A$1:$A$319, MATCH($B39, publications!$B$1:$B$319, 0))</f>
        <v>Anette</v>
      </c>
    </row>
    <row r="40" spans="1:7" ht="15" customHeight="1">
      <c r="A40" s="5" t="s">
        <v>2750</v>
      </c>
      <c r="B40" s="91" t="str">
        <f>VLOOKUP($A40,datasets!$A:$B,2,0)</f>
        <v>Bolles and Forman 2018, Frontiers in Earth Science (PBSVU4ID)</v>
      </c>
      <c r="C40" s="6" t="s">
        <v>3805</v>
      </c>
      <c r="D40" s="126" t="s">
        <v>34</v>
      </c>
      <c r="E40" s="126" t="s">
        <v>34</v>
      </c>
      <c r="F40" s="86" t="s">
        <v>34</v>
      </c>
      <c r="G40" s="58" t="str">
        <f t="array" ref="G40">INDEX(publications!$A$1:$A$319, MATCH($B40, publications!$B$1:$B$319, 0))</f>
        <v>Anette</v>
      </c>
    </row>
    <row r="41" spans="1:7" ht="15" customHeight="1">
      <c r="A41" s="6" t="s">
        <v>2751</v>
      </c>
      <c r="B41" s="91" t="str">
        <f>VLOOKUP($A41,datasets!$A:$B,2,0)</f>
        <v>Bolles and Forman 2018, Frontiers in Earth Science (PBSVU4ID)</v>
      </c>
      <c r="C41" s="6" t="s">
        <v>3805</v>
      </c>
      <c r="D41" s="126" t="s">
        <v>34</v>
      </c>
      <c r="E41" s="126" t="s">
        <v>34</v>
      </c>
      <c r="F41" s="86" t="s">
        <v>34</v>
      </c>
      <c r="G41" s="58" t="str">
        <f t="array" ref="G41">INDEX(publications!$A$1:$A$319, MATCH($B41, publications!$B$1:$B$319, 0))</f>
        <v>Anette</v>
      </c>
    </row>
    <row r="42" spans="1:7" ht="15" customHeight="1">
      <c r="A42" s="6" t="s">
        <v>2689</v>
      </c>
      <c r="B42" s="91" t="str">
        <f>VLOOKUP($A42,datasets!$A:$B,2,0)</f>
        <v>Bożek et al. 2019, Remote Sensing (MJIMZDLP)</v>
      </c>
      <c r="C42" s="6" t="s">
        <v>3803</v>
      </c>
      <c r="D42" s="126" t="s">
        <v>34</v>
      </c>
      <c r="E42" s="126">
        <v>1</v>
      </c>
      <c r="F42" s="86" t="s">
        <v>34</v>
      </c>
      <c r="G42" s="58" t="str">
        <f t="array" ref="G42">INDEX(publications!$A$1:$A$319, MATCH($B42, publications!$B$1:$B$319, 0))</f>
        <v>Camillo</v>
      </c>
    </row>
    <row r="43" spans="1:7" ht="15" customHeight="1">
      <c r="A43" s="5" t="s">
        <v>3273</v>
      </c>
      <c r="B43" s="91" t="str">
        <f>VLOOKUP($A43,datasets!$A:$B,2,0)</f>
        <v>Broadbent 2017, University of Redlands (69S6EE9C)</v>
      </c>
      <c r="C43" s="6" t="s">
        <v>3803</v>
      </c>
      <c r="D43" s="164" t="s">
        <v>34</v>
      </c>
      <c r="E43" s="126">
        <v>2</v>
      </c>
      <c r="F43" s="86" t="s">
        <v>3804</v>
      </c>
      <c r="G43" s="150" t="str">
        <f t="array" ref="G43">INDEX(publications!$A$1:$A$319, MATCH($B43, publications!$B$1:$B$319, 0))</f>
        <v>Camillo</v>
      </c>
    </row>
    <row r="44" spans="1:7" ht="15" customHeight="1">
      <c r="A44" s="165" t="s">
        <v>2752</v>
      </c>
      <c r="B44" s="91" t="str">
        <f>VLOOKUP($A44,datasets!$A:$B,2,0)</f>
        <v>Capolupo et al. 2018, International Journal of Applied Earth Observation and Geoinformation (VPA8IRXJ)</v>
      </c>
      <c r="C44" s="6" t="s">
        <v>3803</v>
      </c>
      <c r="D44" s="126">
        <v>0.24</v>
      </c>
      <c r="E44" s="126">
        <v>0.48</v>
      </c>
      <c r="F44" s="86" t="s">
        <v>34</v>
      </c>
      <c r="G44" s="150" t="str">
        <f t="array" ref="G44">INDEX(publications!$A$1:$A$319, MATCH($B44, publications!$B$1:$B$319, 0))</f>
        <v>Livia</v>
      </c>
    </row>
    <row r="45" spans="1:7" ht="15" customHeight="1">
      <c r="A45" s="5" t="s">
        <v>2965</v>
      </c>
      <c r="B45" s="91" t="str">
        <f>VLOOKUP($A45,datasets!$A:$B,2,0)</f>
        <v>Cardenal et al. 2006, Proceedings of the Spatial Accuracy 2006 (ANVHQVC3)</v>
      </c>
      <c r="C45" s="6" t="s">
        <v>3806</v>
      </c>
      <c r="D45" s="163" t="s">
        <v>34</v>
      </c>
      <c r="E45" s="163" t="s">
        <v>34</v>
      </c>
      <c r="F45" s="86" t="s">
        <v>3807</v>
      </c>
      <c r="G45" s="58" t="str">
        <f t="array" ref="G45">INDEX(publications!$A$1:$A$319, MATCH($B45, publications!$B$1:$B$319, 0))</f>
        <v>Livia</v>
      </c>
    </row>
    <row r="46" spans="1:7" ht="15" customHeight="1">
      <c r="A46" s="5" t="s">
        <v>2966</v>
      </c>
      <c r="B46" s="91" t="str">
        <f>VLOOKUP($A46,datasets!$A:$B,2,0)</f>
        <v>Cardenal et al. 2006, Proceedings of the Spatial Accuracy 2006 (ANVHQVC3)</v>
      </c>
      <c r="C46" s="6" t="s">
        <v>3803</v>
      </c>
      <c r="D46" s="126" t="s">
        <v>34</v>
      </c>
      <c r="E46" s="126" t="s">
        <v>34</v>
      </c>
      <c r="F46" s="86" t="s">
        <v>34</v>
      </c>
      <c r="G46" s="58" t="str">
        <f t="array" ref="G46">INDEX(publications!$A$1:$A$319, MATCH($B46, publications!$B$1:$B$319, 0))</f>
        <v>Livia</v>
      </c>
    </row>
    <row r="47" spans="1:7" ht="15" customHeight="1">
      <c r="A47" s="5" t="s">
        <v>2967</v>
      </c>
      <c r="B47" s="91" t="str">
        <f>VLOOKUP($A47,datasets!$A:$B,2,0)</f>
        <v>Cardenal et al. 2006, Proceedings of the Spatial Accuracy 2006 (ANVHQVC3)</v>
      </c>
      <c r="C47" s="6" t="s">
        <v>3803</v>
      </c>
      <c r="D47" s="126" t="s">
        <v>34</v>
      </c>
      <c r="E47" s="126" t="s">
        <v>34</v>
      </c>
      <c r="F47" s="86" t="s">
        <v>34</v>
      </c>
      <c r="G47" s="58" t="str">
        <f t="array" ref="G47">INDEX(publications!$A$1:$A$319, MATCH($B47, publications!$B$1:$B$319, 0))</f>
        <v>Livia</v>
      </c>
    </row>
    <row r="48" spans="1:7" ht="15" customHeight="1">
      <c r="A48" s="5" t="s">
        <v>2968</v>
      </c>
      <c r="B48" s="91" t="str">
        <f>VLOOKUP($A48,datasets!$A:$B,2,0)</f>
        <v>Cardenal et al. 2006, Proceedings of the Spatial Accuracy 2006 (ANVHQVC3)</v>
      </c>
      <c r="C48" s="6" t="s">
        <v>3803</v>
      </c>
      <c r="D48" s="126" t="s">
        <v>34</v>
      </c>
      <c r="E48" s="126" t="s">
        <v>34</v>
      </c>
      <c r="F48" s="86" t="s">
        <v>34</v>
      </c>
      <c r="G48" s="58" t="str">
        <f t="array" ref="G48">INDEX(publications!$A$1:$A$319, MATCH($B48, publications!$B$1:$B$319, 0))</f>
        <v>Livia</v>
      </c>
    </row>
    <row r="49" spans="1:7" ht="15" customHeight="1">
      <c r="A49" s="5" t="s">
        <v>2969</v>
      </c>
      <c r="B49" s="91" t="str">
        <f>VLOOKUP($A49,datasets!$A:$B,2,0)</f>
        <v>Cardenal et al. 2006, Proceedings of the Spatial Accuracy 2006 (ANVHQVC3)</v>
      </c>
      <c r="C49" s="6" t="s">
        <v>3803</v>
      </c>
      <c r="D49" s="126" t="s">
        <v>34</v>
      </c>
      <c r="E49" s="126" t="s">
        <v>34</v>
      </c>
      <c r="F49" s="86" t="s">
        <v>34</v>
      </c>
      <c r="G49" s="58" t="str">
        <f t="array" ref="G49">INDEX(publications!$A$1:$A$319, MATCH($B49, publications!$B$1:$B$319, 0))</f>
        <v>Livia</v>
      </c>
    </row>
    <row r="50" spans="1:7" ht="15" customHeight="1">
      <c r="A50" s="5" t="s">
        <v>3268</v>
      </c>
      <c r="B50" s="91" t="str">
        <f>VLOOKUP($A50,datasets!$A:$B,2,0)</f>
        <v>Carvalho et al. 2020, Earth Surface Processes and Landforms (RFLJ9CDM)</v>
      </c>
      <c r="C50" s="6" t="s">
        <v>3803</v>
      </c>
      <c r="D50" s="126" t="s">
        <v>34</v>
      </c>
      <c r="E50" s="126" t="s">
        <v>34</v>
      </c>
      <c r="F50" s="86" t="s">
        <v>3808</v>
      </c>
      <c r="G50" s="58" t="str">
        <f t="array" ref="G50">INDEX(publications!$A$1:$A$319, MATCH($B50, publications!$B$1:$B$319, 0))</f>
        <v>Livia</v>
      </c>
    </row>
    <row r="51" spans="1:7" ht="15" customHeight="1">
      <c r="A51" s="5" t="s">
        <v>3271</v>
      </c>
      <c r="B51" s="91" t="str">
        <f>VLOOKUP($A51,datasets!$A:$B,2,0)</f>
        <v>Carvalho et al. 2020, Earth Surface Processes and Landforms (RFLJ9CDM)</v>
      </c>
      <c r="C51" s="6" t="s">
        <v>3803</v>
      </c>
      <c r="D51" s="126" t="s">
        <v>34</v>
      </c>
      <c r="E51" s="126" t="s">
        <v>34</v>
      </c>
      <c r="F51" s="86" t="s">
        <v>3808</v>
      </c>
      <c r="G51" s="58" t="str">
        <f t="array" ref="G51">INDEX(publications!$A$1:$A$319, MATCH($B51, publications!$B$1:$B$319, 0))</f>
        <v>Livia</v>
      </c>
    </row>
    <row r="52" spans="1:7" ht="15" customHeight="1">
      <c r="A52" s="5" t="s">
        <v>3272</v>
      </c>
      <c r="B52" s="91" t="str">
        <f>VLOOKUP($A52,datasets!$A:$B,2,0)</f>
        <v>Carvalho et al. 2020, Earth Surface Processes and Landforms (RFLJ9CDM)</v>
      </c>
      <c r="C52" s="6" t="s">
        <v>3803</v>
      </c>
      <c r="D52" s="126" t="s">
        <v>34</v>
      </c>
      <c r="E52" s="126" t="s">
        <v>34</v>
      </c>
      <c r="F52" s="86" t="s">
        <v>3808</v>
      </c>
      <c r="G52" s="58" t="str">
        <f t="array" ref="G52">INDEX(publications!$A$1:$A$319, MATCH($B52, publications!$B$1:$B$319, 0))</f>
        <v>Livia</v>
      </c>
    </row>
    <row r="53" spans="1:7" ht="15" customHeight="1">
      <c r="A53" s="6" t="s">
        <v>3279</v>
      </c>
      <c r="B53" s="91" t="str">
        <f>VLOOKUP($A53,datasets!$A:$B,2,0)</f>
        <v>Carvalho et al. 2021, Earth Surface Processes and Landforms (DIS2XCPI)</v>
      </c>
      <c r="C53" s="6" t="s">
        <v>3803</v>
      </c>
      <c r="D53" s="164" t="s">
        <v>34</v>
      </c>
      <c r="E53" s="164">
        <v>11.9</v>
      </c>
      <c r="F53" s="86" t="s">
        <v>3804</v>
      </c>
      <c r="G53" s="150" t="str">
        <f t="array" ref="G53">INDEX(publications!$A$1:$A$319, MATCH($B53, publications!$B$1:$B$319, 0))</f>
        <v>Camillo</v>
      </c>
    </row>
    <row r="54" spans="1:7" ht="15" customHeight="1">
      <c r="A54" s="6" t="s">
        <v>3280</v>
      </c>
      <c r="B54" s="91" t="str">
        <f>VLOOKUP($A54,datasets!$A:$B,2,0)</f>
        <v>Carvalho et al. 2021, Earth Surface Processes and Landforms (DIS2XCPI)</v>
      </c>
      <c r="C54" s="6" t="s">
        <v>3803</v>
      </c>
      <c r="D54" s="164" t="s">
        <v>34</v>
      </c>
      <c r="E54" s="164">
        <v>12</v>
      </c>
      <c r="F54" s="86" t="s">
        <v>3804</v>
      </c>
      <c r="G54" s="150" t="str">
        <f t="array" ref="G54">INDEX(publications!$A$1:$A$319, MATCH($B54, publications!$B$1:$B$319, 0))</f>
        <v>Camillo</v>
      </c>
    </row>
    <row r="55" spans="1:7" ht="15" customHeight="1">
      <c r="A55" s="6" t="s">
        <v>3282</v>
      </c>
      <c r="B55" s="91" t="str">
        <f>VLOOKUP($A55,datasets!$A:$B,2,0)</f>
        <v>Carvalho et al. 2021, Earth Surface Processes and Landforms (DIS2XCPI)</v>
      </c>
      <c r="C55" s="6" t="s">
        <v>3803</v>
      </c>
      <c r="D55" s="164" t="s">
        <v>34</v>
      </c>
      <c r="E55" s="164">
        <v>15.3</v>
      </c>
      <c r="F55" s="86" t="s">
        <v>3804</v>
      </c>
      <c r="G55" s="150" t="str">
        <f t="array" ref="G55">INDEX(publications!$A$1:$A$319, MATCH($B55, publications!$B$1:$B$319, 0))</f>
        <v>Camillo</v>
      </c>
    </row>
    <row r="56" spans="1:7" ht="15" customHeight="1">
      <c r="A56" s="6" t="s">
        <v>3281</v>
      </c>
      <c r="B56" s="91" t="str">
        <f>VLOOKUP($A56,datasets!$A:$B,2,0)</f>
        <v>Carvalho et al. 2021, Earth Surface Processes and Landforms (DIS2XCPI)</v>
      </c>
      <c r="C56" s="6" t="s">
        <v>3803</v>
      </c>
      <c r="D56" s="164" t="s">
        <v>34</v>
      </c>
      <c r="E56" s="164">
        <v>15.5</v>
      </c>
      <c r="F56" s="86" t="s">
        <v>3804</v>
      </c>
      <c r="G56" s="150" t="str">
        <f t="array" ref="G56">INDEX(publications!$A$1:$A$319, MATCH($B56, publications!$B$1:$B$319, 0))</f>
        <v>Camillo</v>
      </c>
    </row>
    <row r="57" spans="1:7" ht="13">
      <c r="A57" s="5" t="s">
        <v>3277</v>
      </c>
      <c r="B57" s="91" t="str">
        <f>VLOOKUP($A57,datasets!$A:$B,2,0)</f>
        <v>Carvalho et al. 2021, Earth Surface Processes and Landforms (DIS2XCPI)</v>
      </c>
      <c r="C57" s="6" t="s">
        <v>3803</v>
      </c>
      <c r="D57" s="164" t="s">
        <v>34</v>
      </c>
      <c r="E57" s="164">
        <v>50.7</v>
      </c>
      <c r="F57" s="86" t="s">
        <v>3809</v>
      </c>
      <c r="G57" s="150" t="str">
        <f t="array" ref="G57">INDEX(publications!$A$1:$A$319, MATCH($B57, publications!$B$1:$B$319, 0))</f>
        <v>Camillo</v>
      </c>
    </row>
    <row r="58" spans="1:7" ht="13">
      <c r="A58" s="5" t="s">
        <v>2781</v>
      </c>
      <c r="B58" s="91" t="str">
        <f>VLOOKUP($A58,datasets!$A:$B,2,0)</f>
        <v>Casado et al. 2018, International Journal of Geographical Information Science (RWU3ALN9)</v>
      </c>
      <c r="C58" s="6" t="s">
        <v>3803</v>
      </c>
      <c r="D58" s="163" t="s">
        <v>34</v>
      </c>
      <c r="E58" s="126" t="s">
        <v>34</v>
      </c>
      <c r="F58" s="86" t="s">
        <v>3807</v>
      </c>
      <c r="G58" s="58" t="str">
        <f t="array" ref="G58">INDEX(publications!$A$1:$A$319, MATCH($B58, publications!$B$1:$B$319, 0))</f>
        <v>Livia</v>
      </c>
    </row>
    <row r="59" spans="1:7" ht="13">
      <c r="A59" s="5" t="s">
        <v>2970</v>
      </c>
      <c r="B59" s="91" t="str">
        <f>VLOOKUP($A59,datasets!$A:$B,2,0)</f>
        <v>Casana and Cothren 2008, Antiquity (U3Q4U35X)</v>
      </c>
      <c r="C59" s="6" t="s">
        <v>3803</v>
      </c>
      <c r="D59" s="164" t="s">
        <v>34</v>
      </c>
      <c r="E59" s="126">
        <v>10</v>
      </c>
      <c r="F59" s="86" t="s">
        <v>3804</v>
      </c>
      <c r="G59" s="150" t="str">
        <f t="array" ref="G59">INDEX(publications!$A$1:$A$319, MATCH($B59, publications!$B$1:$B$319, 0))</f>
        <v>Bob</v>
      </c>
    </row>
    <row r="60" spans="1:7" ht="13">
      <c r="A60" s="5" t="s">
        <v>2972</v>
      </c>
      <c r="B60" s="91" t="str">
        <f>VLOOKUP($A60,datasets!$A:$B,2,0)</f>
        <v>Casana and Cothren 2008, Antiquity (U3Q4U35X)</v>
      </c>
      <c r="C60" s="6" t="s">
        <v>3803</v>
      </c>
      <c r="D60" s="164" t="s">
        <v>34</v>
      </c>
      <c r="E60" s="126">
        <v>10</v>
      </c>
      <c r="F60" s="86" t="s">
        <v>3804</v>
      </c>
      <c r="G60" s="150" t="str">
        <f t="array" ref="G60">INDEX(publications!$A$1:$A$319, MATCH($B60, publications!$B$1:$B$319, 0))</f>
        <v>Bob</v>
      </c>
    </row>
    <row r="61" spans="1:7" ht="13">
      <c r="A61" s="5" t="s">
        <v>2973</v>
      </c>
      <c r="B61" s="91" t="str">
        <f>VLOOKUP($A61,datasets!$A:$B,2,0)</f>
        <v>Casana and Cothren 2008, Antiquity (U3Q4U35X)</v>
      </c>
      <c r="C61" s="6" t="s">
        <v>3803</v>
      </c>
      <c r="D61" s="164" t="s">
        <v>34</v>
      </c>
      <c r="E61" s="126">
        <v>10</v>
      </c>
      <c r="F61" s="86" t="s">
        <v>3804</v>
      </c>
      <c r="G61" s="150" t="str">
        <f t="array" ref="G61">INDEX(publications!$A$1:$A$319, MATCH($B61, publications!$B$1:$B$319, 0))</f>
        <v>Bob</v>
      </c>
    </row>
    <row r="62" spans="1:7" ht="13">
      <c r="A62" s="5" t="s">
        <v>3172</v>
      </c>
      <c r="B62" s="91" t="str">
        <f>VLOOKUP($A62,datasets!$A:$B,2,0)</f>
        <v>Child et al. 2021, Remote Sensing (E675XV2W)</v>
      </c>
      <c r="C62" s="6" t="s">
        <v>3803</v>
      </c>
      <c r="D62" s="126" t="s">
        <v>34</v>
      </c>
      <c r="E62" s="126">
        <v>10</v>
      </c>
      <c r="F62" s="86" t="s">
        <v>34</v>
      </c>
      <c r="G62" s="150" t="str">
        <f t="array" ref="G62">INDEX(publications!$A$1:$A$319, MATCH($B62, publications!$B$1:$B$319, 0))</f>
        <v>Melanie</v>
      </c>
    </row>
    <row r="63" spans="1:7" ht="13">
      <c r="A63" s="12" t="s">
        <v>3175</v>
      </c>
      <c r="B63" s="91" t="str">
        <f>VLOOKUP($A63,datasets!$A:$B,2,0)</f>
        <v>Child et al. 2021, Remote Sensing (E675XV2W)</v>
      </c>
      <c r="C63" s="6" t="s">
        <v>3803</v>
      </c>
      <c r="D63" s="126" t="s">
        <v>34</v>
      </c>
      <c r="E63" s="126">
        <v>10</v>
      </c>
      <c r="F63" s="86" t="s">
        <v>34</v>
      </c>
      <c r="G63" s="150" t="str">
        <f t="array" ref="G63">INDEX(publications!$A$1:$A$319, MATCH($B63, publications!$B$1:$B$319, 0))</f>
        <v>Melanie</v>
      </c>
    </row>
    <row r="64" spans="1:7" ht="13">
      <c r="A64" s="12" t="s">
        <v>2788</v>
      </c>
      <c r="B64" s="91" t="str">
        <f>VLOOKUP($A64,datasets!$A:$B,2,0)</f>
        <v>Cogliati et al. 2017, ISPRS Annals of Photogrammetry, Remote Sensing and Spatial Information Sciences (Z32D9335)</v>
      </c>
      <c r="C64" s="6" t="s">
        <v>3803</v>
      </c>
      <c r="D64" s="126">
        <v>4.4000000000000004</v>
      </c>
      <c r="E64" s="126">
        <v>4.4000000000000004</v>
      </c>
      <c r="F64" s="86" t="s">
        <v>34</v>
      </c>
      <c r="G64" s="150" t="str">
        <f t="array" ref="G64">INDEX(publications!$A$1:$A$319, MATCH($B64, publications!$B$1:$B$319, 0))</f>
        <v>Bob</v>
      </c>
    </row>
    <row r="65" spans="1:7" ht="13">
      <c r="A65" s="12" t="s">
        <v>2789</v>
      </c>
      <c r="B65" s="91" t="str">
        <f>VLOOKUP($A65,datasets!$A:$B,2,0)</f>
        <v>Cogliati et al. 2017, ISPRS Annals of Photogrammetry, Remote Sensing and Spatial Information Sciences (Z32D9335)</v>
      </c>
      <c r="C65" s="6" t="s">
        <v>3803</v>
      </c>
      <c r="D65" s="126">
        <v>4.8</v>
      </c>
      <c r="E65" s="126">
        <v>4.8</v>
      </c>
      <c r="F65" s="86" t="s">
        <v>34</v>
      </c>
      <c r="G65" s="150" t="str">
        <f t="array" ref="G65">INDEX(publications!$A$1:$A$319, MATCH($B65, publications!$B$1:$B$319, 0))</f>
        <v>Bob</v>
      </c>
    </row>
    <row r="66" spans="1:7" ht="13">
      <c r="A66" s="12" t="s">
        <v>2790</v>
      </c>
      <c r="B66" s="91" t="str">
        <f>VLOOKUP($A66,datasets!$A:$B,2,0)</f>
        <v>Cogliati et al. 2017, ISPRS Annals of Photogrammetry, Remote Sensing and Spatial Information Sciences (Z32D9335)</v>
      </c>
      <c r="C66" s="6" t="s">
        <v>3803</v>
      </c>
      <c r="D66" s="126">
        <v>7.2</v>
      </c>
      <c r="E66" s="126">
        <v>7.2</v>
      </c>
      <c r="F66" s="86" t="s">
        <v>34</v>
      </c>
      <c r="G66" s="150" t="str">
        <f t="array" ref="G66">INDEX(publications!$A$1:$A$319, MATCH($B66, publications!$B$1:$B$319, 0))</f>
        <v>Bob</v>
      </c>
    </row>
    <row r="67" spans="1:7" ht="13">
      <c r="A67" s="5" t="s">
        <v>2785</v>
      </c>
      <c r="B67" s="91" t="str">
        <f>VLOOKUP($A67,datasets!$A:$B,2,0)</f>
        <v>Cogliati et al. 2017, ISPRS Annals of Photogrammetry, Remote Sensing and Spatial Information Sciences (Z32D9335)</v>
      </c>
      <c r="C67" s="6" t="s">
        <v>3803</v>
      </c>
      <c r="D67" s="126">
        <v>7.6</v>
      </c>
      <c r="E67" s="126">
        <v>7.6</v>
      </c>
      <c r="F67" s="86" t="s">
        <v>34</v>
      </c>
      <c r="G67" s="150" t="str">
        <f t="array" ref="G67">INDEX(publications!$A$1:$A$319, MATCH($B67, publications!$B$1:$B$319, 0))</f>
        <v>Bob</v>
      </c>
    </row>
    <row r="68" spans="1:7" ht="13">
      <c r="A68" s="5" t="s">
        <v>2695</v>
      </c>
      <c r="B68" s="91" t="str">
        <f>VLOOKUP($A68,datasets!$A:$B,2,0)</f>
        <v>Cusicanqui et al. 2021, Journal of Geophysical Research: Earth Surface (ND6RB5G9)</v>
      </c>
      <c r="C68" s="6" t="s">
        <v>3803</v>
      </c>
      <c r="D68" s="126">
        <v>0.5</v>
      </c>
      <c r="E68" s="126">
        <v>1</v>
      </c>
      <c r="F68" s="86" t="s">
        <v>3810</v>
      </c>
      <c r="G68" s="58" t="str">
        <f t="array" ref="G68">INDEX(publications!$A$1:$A$319, MATCH($B68, publications!$B$1:$B$319, 0))</f>
        <v>Camillo</v>
      </c>
    </row>
    <row r="69" spans="1:7" ht="13">
      <c r="A69" s="5" t="s">
        <v>2696</v>
      </c>
      <c r="B69" s="91" t="str">
        <f>VLOOKUP($A69,datasets!$A:$B,2,0)</f>
        <v>Cusicanqui et al. 2021, Journal of Geophysical Research: Earth Surface (ND6RB5G9)</v>
      </c>
      <c r="C69" s="6" t="s">
        <v>3803</v>
      </c>
      <c r="D69" s="126">
        <v>0.5</v>
      </c>
      <c r="E69" s="126">
        <v>1</v>
      </c>
      <c r="F69" s="86" t="s">
        <v>3810</v>
      </c>
      <c r="G69" s="58" t="str">
        <f t="array" ref="G69">INDEX(publications!$A$1:$A$319, MATCH($B69, publications!$B$1:$B$319, 0))</f>
        <v>Camillo</v>
      </c>
    </row>
    <row r="70" spans="1:7" ht="13">
      <c r="A70" s="5" t="s">
        <v>2697</v>
      </c>
      <c r="B70" s="91" t="str">
        <f>VLOOKUP($A70,datasets!$A:$B,2,0)</f>
        <v>Cusicanqui et al. 2021, Journal of Geophysical Research: Earth Surface (ND6RB5G9)</v>
      </c>
      <c r="C70" s="6" t="s">
        <v>3803</v>
      </c>
      <c r="D70" s="126">
        <v>0.5</v>
      </c>
      <c r="E70" s="126">
        <v>1</v>
      </c>
      <c r="F70" s="86" t="s">
        <v>3810</v>
      </c>
      <c r="G70" s="58" t="str">
        <f t="array" ref="G70">INDEX(publications!$A$1:$A$319, MATCH($B70, publications!$B$1:$B$319, 0))</f>
        <v>Camillo</v>
      </c>
    </row>
    <row r="71" spans="1:7" ht="13">
      <c r="A71" s="5" t="s">
        <v>2698</v>
      </c>
      <c r="B71" s="91" t="str">
        <f>VLOOKUP($A71,datasets!$A:$B,2,0)</f>
        <v>Cusicanqui et al. 2021, Journal of Geophysical Research: Earth Surface (ND6RB5G9)</v>
      </c>
      <c r="C71" s="6" t="s">
        <v>3803</v>
      </c>
      <c r="D71" s="126">
        <v>0.5</v>
      </c>
      <c r="E71" s="126">
        <v>1</v>
      </c>
      <c r="F71" s="86" t="s">
        <v>3810</v>
      </c>
      <c r="G71" s="58" t="str">
        <f t="array" ref="G71">INDEX(publications!$A$1:$A$319, MATCH($B71, publications!$B$1:$B$319, 0))</f>
        <v>Camillo</v>
      </c>
    </row>
    <row r="72" spans="1:7" ht="13">
      <c r="A72" s="5" t="s">
        <v>2692</v>
      </c>
      <c r="B72" s="91" t="str">
        <f>VLOOKUP($A72,datasets!$A:$B,2,0)</f>
        <v>Cusicanqui et al. 2021, Journal of Geophysical Research: Earth Surface (ND6RB5G9)</v>
      </c>
      <c r="C72" s="6" t="s">
        <v>3803</v>
      </c>
      <c r="D72" s="126">
        <v>1.5</v>
      </c>
      <c r="E72" s="126">
        <v>1</v>
      </c>
      <c r="F72" s="86" t="s">
        <v>3810</v>
      </c>
      <c r="G72" s="58" t="str">
        <f t="array" ref="G72">INDEX(publications!$A$1:$A$319, MATCH($B72, publications!$B$1:$B$319, 0))</f>
        <v>Camillo</v>
      </c>
    </row>
    <row r="73" spans="1:7" ht="13">
      <c r="A73" s="5" t="s">
        <v>2694</v>
      </c>
      <c r="B73" s="91" t="str">
        <f>VLOOKUP($A73,datasets!$A:$B,2,0)</f>
        <v>Cusicanqui et al. 2021, Journal of Geophysical Research: Earth Surface (ND6RB5G9)</v>
      </c>
      <c r="C73" s="6" t="s">
        <v>3803</v>
      </c>
      <c r="D73" s="126">
        <v>1.5</v>
      </c>
      <c r="E73" s="126">
        <v>1</v>
      </c>
      <c r="F73" s="86" t="s">
        <v>3810</v>
      </c>
      <c r="G73" s="58" t="str">
        <f t="array" ref="G73">INDEX(publications!$A$1:$A$319, MATCH($B73, publications!$B$1:$B$319, 0))</f>
        <v>Camillo</v>
      </c>
    </row>
    <row r="74" spans="1:7" ht="13">
      <c r="A74" s="5" t="s">
        <v>2913</v>
      </c>
      <c r="B74" s="91" t="str">
        <f>VLOOKUP($A74,datasets!$A:$B,2,0)</f>
        <v>Dehecq et al. 2020, Frontiers in Earth Science (IWKSCW57)</v>
      </c>
      <c r="C74" s="6" t="s">
        <v>3803</v>
      </c>
      <c r="D74" s="126">
        <v>6</v>
      </c>
      <c r="E74" s="126">
        <v>24</v>
      </c>
      <c r="F74" s="86" t="s">
        <v>34</v>
      </c>
      <c r="G74" s="150" t="str">
        <f t="array" ref="G74">INDEX(publications!$A$1:$A$319, MATCH($B74, publications!$B$1:$B$319, 0))</f>
        <v>Amaury</v>
      </c>
    </row>
    <row r="75" spans="1:7" ht="13">
      <c r="A75" s="6" t="s">
        <v>2851</v>
      </c>
      <c r="B75" s="91" t="str">
        <f>VLOOKUP($A75,datasets!$A:$B,2,0)</f>
        <v>Del Soldato et al. 2018, Landslides (KB29BMY8)</v>
      </c>
      <c r="C75" s="6" t="s">
        <v>3803</v>
      </c>
      <c r="D75" s="126" t="s">
        <v>34</v>
      </c>
      <c r="E75" s="126" t="s">
        <v>34</v>
      </c>
      <c r="F75" s="86" t="s">
        <v>3807</v>
      </c>
      <c r="G75" s="58" t="str">
        <f t="array" ref="G75">INDEX(publications!$A$1:$A$319, MATCH($B75, publications!$B$1:$B$319, 0))</f>
        <v>Thomas</v>
      </c>
    </row>
    <row r="76" spans="1:7" ht="13">
      <c r="A76" s="5" t="s">
        <v>2854</v>
      </c>
      <c r="B76" s="91" t="str">
        <f>VLOOKUP($A76,datasets!$A:$B,2,0)</f>
        <v>Del Soldato et al. 2018, Landslides (KB29BMY8)</v>
      </c>
      <c r="C76" s="126" t="s">
        <v>34</v>
      </c>
      <c r="D76" s="126" t="s">
        <v>34</v>
      </c>
      <c r="E76" s="126" t="s">
        <v>34</v>
      </c>
      <c r="F76" s="86" t="s">
        <v>34</v>
      </c>
      <c r="G76" s="58" t="str">
        <f t="array" ref="G76">INDEX(publications!$A$1:$A$319, MATCH($B76, publications!$B$1:$B$319, 0))</f>
        <v>Thomas</v>
      </c>
    </row>
    <row r="77" spans="1:7" ht="13">
      <c r="A77" s="5" t="s">
        <v>2855</v>
      </c>
      <c r="B77" s="91" t="str">
        <f>VLOOKUP($A77,datasets!$A:$B,2,0)</f>
        <v>Del Soldato et al. 2018, Landslides (KB29BMY8)</v>
      </c>
      <c r="C77" s="126" t="s">
        <v>34</v>
      </c>
      <c r="D77" s="126" t="s">
        <v>34</v>
      </c>
      <c r="E77" s="126" t="s">
        <v>34</v>
      </c>
      <c r="F77" s="86" t="s">
        <v>34</v>
      </c>
      <c r="G77" s="58" t="str">
        <f t="array" ref="G77">INDEX(publications!$A$1:$A$319, MATCH($B77, publications!$B$1:$B$319, 0))</f>
        <v>Thomas</v>
      </c>
    </row>
    <row r="78" spans="1:7" ht="13">
      <c r="A78" s="5" t="s">
        <v>2856</v>
      </c>
      <c r="B78" s="91" t="str">
        <f>VLOOKUP($A78,datasets!$A:$B,2,0)</f>
        <v>Del Soldato et al. 2018, Landslides (KB29BMY8)</v>
      </c>
      <c r="C78" s="126" t="s">
        <v>34</v>
      </c>
      <c r="D78" s="126" t="s">
        <v>34</v>
      </c>
      <c r="E78" s="126" t="s">
        <v>34</v>
      </c>
      <c r="F78" s="86" t="s">
        <v>34</v>
      </c>
      <c r="G78" s="58" t="str">
        <f t="array" ref="G78">INDEX(publications!$A$1:$A$319, MATCH($B78, publications!$B$1:$B$319, 0))</f>
        <v>Thomas</v>
      </c>
    </row>
    <row r="79" spans="1:7" ht="13">
      <c r="A79" s="5" t="s">
        <v>2857</v>
      </c>
      <c r="B79" s="91" t="str">
        <f>VLOOKUP($A79,datasets!$A:$B,2,0)</f>
        <v>Del Soldato et al. 2018, Landslides (KB29BMY8)</v>
      </c>
      <c r="C79" s="126" t="s">
        <v>34</v>
      </c>
      <c r="D79" s="126" t="s">
        <v>34</v>
      </c>
      <c r="E79" s="126" t="s">
        <v>34</v>
      </c>
      <c r="F79" s="86" t="s">
        <v>34</v>
      </c>
      <c r="G79" s="58" t="str">
        <f t="array" ref="G79">INDEX(publications!$A$1:$A$319, MATCH($B79, publications!$B$1:$B$319, 0))</f>
        <v>Thomas</v>
      </c>
    </row>
    <row r="80" spans="1:7" ht="13">
      <c r="A80" s="5" t="s">
        <v>2858</v>
      </c>
      <c r="B80" s="91" t="str">
        <f>VLOOKUP($A80,datasets!$A:$B,2,0)</f>
        <v>Del Soldato et al. 2018, Landslides (KB29BMY8)</v>
      </c>
      <c r="C80" s="126" t="s">
        <v>34</v>
      </c>
      <c r="D80" s="126" t="s">
        <v>34</v>
      </c>
      <c r="E80" s="126" t="s">
        <v>34</v>
      </c>
      <c r="F80" s="86" t="s">
        <v>34</v>
      </c>
      <c r="G80" s="58" t="str">
        <f t="array" ref="G80">INDEX(publications!$A$1:$A$319, MATCH($B80, publications!$B$1:$B$319, 0))</f>
        <v>Thomas</v>
      </c>
    </row>
    <row r="81" spans="1:7" ht="13">
      <c r="A81" s="5" t="s">
        <v>3176</v>
      </c>
      <c r="B81" s="91" t="str">
        <f>VLOOKUP($A81,datasets!$A:$B,2,0)</f>
        <v>Denzinger et al. 2021, Journal of Glaciology (C5WD2SYT)</v>
      </c>
      <c r="C81" s="6" t="s">
        <v>3803</v>
      </c>
      <c r="D81" s="126">
        <v>0.5</v>
      </c>
      <c r="E81" s="126">
        <v>4</v>
      </c>
      <c r="F81" s="86" t="s">
        <v>34</v>
      </c>
      <c r="G81" s="150" t="str">
        <f t="array" ref="G81">INDEX(publications!$A$1:$A$319, MATCH($B81, publications!$B$1:$B$319, 0))</f>
        <v>Livia</v>
      </c>
    </row>
    <row r="82" spans="1:7" ht="13">
      <c r="A82" s="5" t="s">
        <v>2861</v>
      </c>
      <c r="B82" s="91" t="str">
        <f>VLOOKUP($A82,datasets!$A:$B,2,0)</f>
        <v>Derrien et al. 2015, Geophysical Research Letters (FW4KPDXH)</v>
      </c>
      <c r="C82" s="6" t="s">
        <v>3803</v>
      </c>
      <c r="D82" s="126">
        <v>0.11</v>
      </c>
      <c r="E82" s="126">
        <v>0.43</v>
      </c>
      <c r="F82" s="86" t="s">
        <v>3811</v>
      </c>
      <c r="G82" s="150" t="str">
        <f t="array" ref="G82">INDEX(publications!$A$1:$A$319, MATCH($B82, publications!$B$1:$B$319, 0))</f>
        <v>Livia</v>
      </c>
    </row>
    <row r="83" spans="1:7" ht="13">
      <c r="A83" s="5" t="s">
        <v>2862</v>
      </c>
      <c r="B83" s="91" t="str">
        <f>VLOOKUP($A83,datasets!$A:$B,2,0)</f>
        <v>Derrien et al. 2015, Geophysical Research Letters (FW4KPDXH)</v>
      </c>
      <c r="C83" s="6" t="s">
        <v>3803</v>
      </c>
      <c r="D83" s="126">
        <v>0.46</v>
      </c>
      <c r="E83" s="126">
        <v>1.2</v>
      </c>
      <c r="F83" s="86" t="s">
        <v>3811</v>
      </c>
      <c r="G83" s="58" t="str">
        <f t="array" ref="G83">INDEX(publications!$A$1:$A$319, MATCH($B83, publications!$B$1:$B$319, 0))</f>
        <v>Livia</v>
      </c>
    </row>
    <row r="84" spans="1:7" ht="13">
      <c r="A84" s="5" t="s">
        <v>2863</v>
      </c>
      <c r="B84" s="91" t="str">
        <f>VLOOKUP($A84,datasets!$A:$B,2,0)</f>
        <v>Derrien et al. 2015, Geophysical Research Letters (FW4KPDXH)</v>
      </c>
      <c r="C84" s="6" t="s">
        <v>3803</v>
      </c>
      <c r="D84" s="126">
        <v>0.62</v>
      </c>
      <c r="E84" s="126">
        <v>1.25</v>
      </c>
      <c r="F84" s="86" t="s">
        <v>3811</v>
      </c>
      <c r="G84" s="58" t="str">
        <f t="array" ref="G84">INDEX(publications!$A$1:$A$319, MATCH($B84, publications!$B$1:$B$319, 0))</f>
        <v>Livia</v>
      </c>
    </row>
    <row r="85" spans="1:7" ht="13">
      <c r="A85" s="5" t="s">
        <v>2859</v>
      </c>
      <c r="B85" s="91" t="str">
        <f>VLOOKUP($A85,datasets!$A:$B,2,0)</f>
        <v>Derrien et al. 2015, Geophysical Research Letters (FW4KPDXH)</v>
      </c>
      <c r="C85" s="6" t="s">
        <v>3803</v>
      </c>
      <c r="D85" s="126">
        <v>1.01</v>
      </c>
      <c r="E85" s="126">
        <v>4.08</v>
      </c>
      <c r="F85" s="86" t="s">
        <v>3811</v>
      </c>
      <c r="G85" s="150" t="str">
        <f t="array" ref="G85">INDEX(publications!$A$1:$A$319, MATCH($B85, publications!$B$1:$B$319, 0))</f>
        <v>Livia</v>
      </c>
    </row>
    <row r="86" spans="1:7" ht="13">
      <c r="A86" s="5" t="s">
        <v>2860</v>
      </c>
      <c r="B86" s="91" t="str">
        <f>VLOOKUP($A86,datasets!$A:$B,2,0)</f>
        <v>Derrien et al. 2015, Geophysical Research Letters (FW4KPDXH)</v>
      </c>
      <c r="C86" s="6" t="s">
        <v>3803</v>
      </c>
      <c r="D86" s="126">
        <v>1.74</v>
      </c>
      <c r="E86" s="126">
        <v>3.48</v>
      </c>
      <c r="F86" s="86" t="s">
        <v>3811</v>
      </c>
      <c r="G86" s="150" t="str">
        <f t="array" ref="G86">INDEX(publications!$A$1:$A$319, MATCH($B86, publications!$B$1:$B$319, 0))</f>
        <v>Livia</v>
      </c>
    </row>
    <row r="87" spans="1:7" ht="13">
      <c r="A87" s="5" t="s">
        <v>2730</v>
      </c>
      <c r="B87" s="91" t="str">
        <f>VLOOKUP($A87,datasets!$A:$B,2,0)</f>
        <v>Ewertowski et al. 2019, Geomorphology (T9UHGZVR)</v>
      </c>
      <c r="C87" s="6" t="s">
        <v>3803</v>
      </c>
      <c r="D87" s="163" t="s">
        <v>34</v>
      </c>
      <c r="E87" s="163" t="s">
        <v>34</v>
      </c>
      <c r="F87" s="86" t="s">
        <v>3807</v>
      </c>
      <c r="G87" s="58" t="str">
        <f t="array" ref="G87">INDEX(publications!$A$1:$A$319, MATCH($B87, publications!$B$1:$B$319, 0))</f>
        <v>Livia</v>
      </c>
    </row>
    <row r="88" spans="1:7" ht="13">
      <c r="A88" s="5" t="s">
        <v>2734</v>
      </c>
      <c r="B88" s="91" t="str">
        <f>VLOOKUP($A88,datasets!$A:$B,2,0)</f>
        <v>Ewertowski et al. 2019, Geomorphology (T9UHGZVR)</v>
      </c>
      <c r="C88" s="6" t="s">
        <v>3803</v>
      </c>
      <c r="D88" s="163" t="s">
        <v>34</v>
      </c>
      <c r="E88" s="163" t="s">
        <v>34</v>
      </c>
      <c r="F88" s="86" t="s">
        <v>3807</v>
      </c>
      <c r="G88" s="58" t="str">
        <f t="array" ref="G88">INDEX(publications!$A$1:$A$319, MATCH($B88, publications!$B$1:$B$319, 0))</f>
        <v>Livia</v>
      </c>
    </row>
    <row r="89" spans="1:7" ht="13">
      <c r="A89" s="5" t="s">
        <v>2736</v>
      </c>
      <c r="B89" s="91" t="str">
        <f>VLOOKUP($A89,datasets!$A:$B,2,0)</f>
        <v>Ewertowski et al. 2019, Geomorphology (T9UHGZVR)</v>
      </c>
      <c r="C89" s="6" t="s">
        <v>3803</v>
      </c>
      <c r="D89" s="163" t="s">
        <v>34</v>
      </c>
      <c r="E89" s="163" t="s">
        <v>34</v>
      </c>
      <c r="F89" s="86" t="s">
        <v>3807</v>
      </c>
      <c r="G89" s="58" t="str">
        <f t="array" ref="G89">INDEX(publications!$A$1:$A$319, MATCH($B89, publications!$B$1:$B$319, 0))</f>
        <v>Livia</v>
      </c>
    </row>
    <row r="90" spans="1:7" ht="13">
      <c r="A90" s="5" t="s">
        <v>2737</v>
      </c>
      <c r="B90" s="91" t="str">
        <f>VLOOKUP($A90,datasets!$A:$B,2,0)</f>
        <v>Ewertowski et al. 2019, Geomorphology (T9UHGZVR)</v>
      </c>
      <c r="C90" s="6" t="s">
        <v>3803</v>
      </c>
      <c r="D90" s="163" t="s">
        <v>34</v>
      </c>
      <c r="E90" s="163" t="s">
        <v>34</v>
      </c>
      <c r="F90" s="86" t="s">
        <v>3807</v>
      </c>
      <c r="G90" s="58" t="str">
        <f t="array" ref="G90">INDEX(publications!$A$1:$A$319, MATCH($B90, publications!$B$1:$B$319, 0))</f>
        <v>Livia</v>
      </c>
    </row>
    <row r="91" spans="1:7" ht="13">
      <c r="A91" s="5" t="s">
        <v>3252</v>
      </c>
      <c r="B91" s="91" t="str">
        <f>VLOOKUP($A91,datasets!$A:$B,2,0)</f>
        <v>Falaschi et al. 2019, Frontiers in Earth Science (YW232UWW)</v>
      </c>
      <c r="C91" s="6" t="s">
        <v>3803</v>
      </c>
      <c r="D91" s="164" t="s">
        <v>34</v>
      </c>
      <c r="E91" s="126">
        <v>20</v>
      </c>
      <c r="F91" s="86" t="s">
        <v>3804</v>
      </c>
      <c r="G91" s="150" t="str">
        <f t="array" ref="G91">INDEX(publications!$A$1:$A$319, MATCH($B91, publications!$B$1:$B$319, 0))</f>
        <v>Amaury</v>
      </c>
    </row>
    <row r="92" spans="1:7" ht="13">
      <c r="A92" s="6" t="s">
        <v>3255</v>
      </c>
      <c r="B92" s="91" t="str">
        <f>VLOOKUP($A92,datasets!$A:$B,2,0)</f>
        <v>Falaschi et al. 2019, Frontiers in Earth Science (YW232UWW)</v>
      </c>
      <c r="C92" s="6" t="s">
        <v>3803</v>
      </c>
      <c r="D92" s="164" t="s">
        <v>34</v>
      </c>
      <c r="E92" s="126">
        <v>20</v>
      </c>
      <c r="F92" s="86" t="s">
        <v>3804</v>
      </c>
      <c r="G92" s="150" t="str">
        <f t="array" ref="G92">INDEX(publications!$A$1:$A$319, MATCH($B92, publications!$B$1:$B$319, 0))</f>
        <v>Amaury</v>
      </c>
    </row>
    <row r="93" spans="1:7" ht="13">
      <c r="A93" s="5" t="s">
        <v>3283</v>
      </c>
      <c r="B93" s="91" t="str">
        <f>VLOOKUP($A93,datasets!$A:$B,2,0)</f>
        <v>Farías-Barahona et al. 2020, Journal of Glaciology (MDM8SQRY)</v>
      </c>
      <c r="C93" s="6" t="s">
        <v>3803</v>
      </c>
      <c r="D93" s="126" t="s">
        <v>34</v>
      </c>
      <c r="E93" s="126">
        <v>1</v>
      </c>
      <c r="F93" s="86" t="s">
        <v>34</v>
      </c>
      <c r="G93" s="58" t="str">
        <f t="array" ref="G93">INDEX(publications!$A$1:$A$319, MATCH($B93, publications!$B$1:$B$319, 0))</f>
        <v>Melanie</v>
      </c>
    </row>
    <row r="94" spans="1:7" ht="13">
      <c r="A94" s="6" t="s">
        <v>3285</v>
      </c>
      <c r="B94" s="91" t="str">
        <f>VLOOKUP($A94,datasets!$A:$B,2,0)</f>
        <v>Farías-Barahona et al. 2020, Journal of Glaciology (MDM8SQRY)</v>
      </c>
      <c r="C94" s="6" t="s">
        <v>3803</v>
      </c>
      <c r="D94" s="126" t="s">
        <v>34</v>
      </c>
      <c r="E94" s="126">
        <v>1</v>
      </c>
      <c r="F94" s="86" t="s">
        <v>34</v>
      </c>
      <c r="G94" s="58" t="str">
        <f t="array" ref="G94">INDEX(publications!$A$1:$A$319, MATCH($B94, publications!$B$1:$B$319, 0))</f>
        <v>Melanie</v>
      </c>
    </row>
    <row r="95" spans="1:7" ht="13">
      <c r="A95" s="6" t="s">
        <v>3286</v>
      </c>
      <c r="B95" s="91" t="str">
        <f>VLOOKUP($A95,datasets!$A:$B,2,0)</f>
        <v>Farías-Barahona et al. 2020, Journal of Glaciology (MDM8SQRY)</v>
      </c>
      <c r="C95" s="6" t="s">
        <v>3803</v>
      </c>
      <c r="D95" s="126" t="s">
        <v>34</v>
      </c>
      <c r="E95" s="126">
        <v>1</v>
      </c>
      <c r="F95" s="86" t="s">
        <v>34</v>
      </c>
      <c r="G95" s="58" t="str">
        <f t="array" ref="G95">INDEX(publications!$A$1:$A$319, MATCH($B95, publications!$B$1:$B$319, 0))</f>
        <v>Melanie</v>
      </c>
    </row>
    <row r="96" spans="1:7" ht="13">
      <c r="A96" s="5" t="s">
        <v>2791</v>
      </c>
      <c r="B96" s="91" t="str">
        <f>VLOOKUP($A96,datasets!$A:$B,2,0)</f>
        <v>Feurer and Vinatier 2018, arXiv:1807.09700 [cs] (AD7WLXMF)</v>
      </c>
      <c r="C96" s="6" t="s">
        <v>3803</v>
      </c>
      <c r="D96" s="126" t="s">
        <v>34</v>
      </c>
      <c r="E96" s="126">
        <v>1</v>
      </c>
      <c r="F96" s="86" t="s">
        <v>34</v>
      </c>
      <c r="G96" s="58" t="str">
        <f t="array" ref="G96">INDEX(publications!$A$1:$A$319, MATCH($B96, publications!$B$1:$B$319, 0))</f>
        <v>Melanie</v>
      </c>
    </row>
    <row r="97" spans="1:7" ht="13">
      <c r="A97" s="5" t="s">
        <v>2795</v>
      </c>
      <c r="B97" s="91" t="str">
        <f>VLOOKUP($A97,datasets!$A:$B,2,0)</f>
        <v>Feurer and Vinatier 2018, arXiv:1807.09700 [cs] (AD7WLXMF)</v>
      </c>
      <c r="C97" s="6" t="s">
        <v>3803</v>
      </c>
      <c r="D97" s="126" t="s">
        <v>34</v>
      </c>
      <c r="E97" s="126">
        <v>1</v>
      </c>
      <c r="F97" s="86" t="s">
        <v>34</v>
      </c>
      <c r="G97" s="58" t="str">
        <f t="array" ref="G97">INDEX(publications!$A$1:$A$319, MATCH($B97, publications!$B$1:$B$319, 0))</f>
        <v>Melanie</v>
      </c>
    </row>
    <row r="98" spans="1:7" ht="13">
      <c r="A98" s="5" t="s">
        <v>2796</v>
      </c>
      <c r="B98" s="91" t="str">
        <f>VLOOKUP($A98,datasets!$A:$B,2,0)</f>
        <v>Feurer and Vinatier 2018, arXiv:1807.09700 [cs] (AD7WLXMF)</v>
      </c>
      <c r="C98" s="6" t="s">
        <v>3803</v>
      </c>
      <c r="D98" s="126" t="s">
        <v>34</v>
      </c>
      <c r="E98" s="126">
        <v>1</v>
      </c>
      <c r="F98" s="86" t="s">
        <v>34</v>
      </c>
      <c r="G98" s="58" t="str">
        <f t="array" ref="G98">INDEX(publications!$A$1:$A$319, MATCH($B98, publications!$B$1:$B$319, 0))</f>
        <v>Melanie</v>
      </c>
    </row>
    <row r="99" spans="1:7" ht="13">
      <c r="A99" s="5" t="s">
        <v>2797</v>
      </c>
      <c r="B99" s="91" t="str">
        <f>VLOOKUP($A99,datasets!$A:$B,2,0)</f>
        <v>Feurer and Vinatier 2018, arXiv:1807.09700 [cs] (AD7WLXMF)</v>
      </c>
      <c r="C99" s="6" t="s">
        <v>3803</v>
      </c>
      <c r="D99" s="126" t="s">
        <v>34</v>
      </c>
      <c r="E99" s="126">
        <v>1</v>
      </c>
      <c r="F99" s="86" t="s">
        <v>34</v>
      </c>
      <c r="G99" s="58" t="str">
        <f t="array" ref="G99">INDEX(publications!$A$1:$A$319, MATCH($B99, publications!$B$1:$B$319, 0))</f>
        <v>Melanie</v>
      </c>
    </row>
    <row r="100" spans="1:7" ht="13">
      <c r="A100" s="5" t="s">
        <v>2864</v>
      </c>
      <c r="B100" s="91" t="str">
        <f>VLOOKUP($A100,datasets!$A:$B,2,0)</f>
        <v>Feurer and Vinatier 2018, ISPRS Journal of Photogrammetry and Remote Sensing (4IQDTMM4)</v>
      </c>
      <c r="C100" s="6" t="s">
        <v>3803</v>
      </c>
      <c r="D100" s="126" t="s">
        <v>34</v>
      </c>
      <c r="E100" s="126">
        <v>1</v>
      </c>
      <c r="F100" s="86" t="s">
        <v>34</v>
      </c>
      <c r="G100" s="58" t="str">
        <f t="array" ref="G100">INDEX(publications!$A$1:$A$319, MATCH($B100, publications!$B$1:$B$319, 0))</f>
        <v>Anette</v>
      </c>
    </row>
    <row r="101" spans="1:7" ht="13">
      <c r="A101" s="6" t="s">
        <v>2867</v>
      </c>
      <c r="B101" s="91" t="str">
        <f>VLOOKUP($A101,datasets!$A:$B,2,0)</f>
        <v>Feurer and Vinatier 2018, ISPRS Journal of Photogrammetry and Remote Sensing (4IQDTMM4)</v>
      </c>
      <c r="C101" s="6" t="s">
        <v>3803</v>
      </c>
      <c r="D101" s="126" t="s">
        <v>34</v>
      </c>
      <c r="E101" s="126">
        <v>1</v>
      </c>
      <c r="F101" s="86" t="s">
        <v>34</v>
      </c>
      <c r="G101" s="58" t="str">
        <f t="array" ref="G101">INDEX(publications!$A$1:$A$319, MATCH($B101, publications!$B$1:$B$319, 0))</f>
        <v>Anette</v>
      </c>
    </row>
    <row r="102" spans="1:7" ht="13">
      <c r="A102" s="5" t="s">
        <v>2868</v>
      </c>
      <c r="B102" s="91" t="str">
        <f>VLOOKUP($A102,datasets!$A:$B,2,0)</f>
        <v>Feurer and Vinatier 2018, ISPRS Journal of Photogrammetry and Remote Sensing (4IQDTMM4)</v>
      </c>
      <c r="C102" s="6" t="s">
        <v>3803</v>
      </c>
      <c r="D102" s="126" t="s">
        <v>34</v>
      </c>
      <c r="E102" s="126">
        <v>1</v>
      </c>
      <c r="F102" s="86" t="s">
        <v>34</v>
      </c>
      <c r="G102" s="58" t="str">
        <f t="array" ref="G102">INDEX(publications!$A$1:$A$319, MATCH($B102, publications!$B$1:$B$319, 0))</f>
        <v>Anette</v>
      </c>
    </row>
    <row r="103" spans="1:7" ht="13">
      <c r="A103" s="6" t="s">
        <v>2869</v>
      </c>
      <c r="B103" s="91" t="str">
        <f>VLOOKUP($A103,datasets!$A:$B,2,0)</f>
        <v>Feurer and Vinatier 2018, ISPRS Journal of Photogrammetry and Remote Sensing (4IQDTMM4)</v>
      </c>
      <c r="C103" s="6" t="s">
        <v>3803</v>
      </c>
      <c r="D103" s="126" t="s">
        <v>34</v>
      </c>
      <c r="E103" s="126">
        <v>1</v>
      </c>
      <c r="F103" s="86" t="s">
        <v>34</v>
      </c>
      <c r="G103" s="58" t="str">
        <f t="array" ref="G103">INDEX(publications!$A$1:$A$319, MATCH($B103, publications!$B$1:$B$319, 0))</f>
        <v>Anette</v>
      </c>
    </row>
    <row r="104" spans="1:7" ht="13">
      <c r="A104" s="5" t="s">
        <v>2798</v>
      </c>
      <c r="B104" s="91" t="str">
        <f>VLOOKUP($A104,datasets!$A:$B,2,0)</f>
        <v>Fieber et al. 2017, ISPRS - International Archives of the Photogrammetry, Remote Sensing and Spatial Information Sciences (D28F7QAG)</v>
      </c>
      <c r="C104" s="6" t="s">
        <v>3803</v>
      </c>
      <c r="D104" s="126" t="s">
        <v>34</v>
      </c>
      <c r="E104" s="126" t="s">
        <v>34</v>
      </c>
      <c r="F104" s="86" t="s">
        <v>34</v>
      </c>
      <c r="G104" s="58" t="str">
        <f t="array" ref="G104">INDEX(publications!$A$1:$A$319, MATCH($B104, publications!$B$1:$B$319, 0))</f>
        <v>Anette</v>
      </c>
    </row>
    <row r="105" spans="1:7" ht="13">
      <c r="A105" s="5" t="s">
        <v>2799</v>
      </c>
      <c r="B105" s="91" t="str">
        <f>VLOOKUP($A105,datasets!$A:$B,2,0)</f>
        <v>Fieber et al. 2017, ISPRS - International Archives of the Photogrammetry, Remote Sensing and Spatial Information Sciences (D28F7QAG)</v>
      </c>
      <c r="C105" s="6" t="s">
        <v>3803</v>
      </c>
      <c r="D105" s="126" t="s">
        <v>34</v>
      </c>
      <c r="E105" s="126" t="s">
        <v>34</v>
      </c>
      <c r="F105" s="86" t="s">
        <v>34</v>
      </c>
      <c r="G105" s="58" t="str">
        <f t="array" ref="G105">INDEX(publications!$A$1:$A$319, MATCH($B105, publications!$B$1:$B$319, 0))</f>
        <v>Anette</v>
      </c>
    </row>
    <row r="106" spans="1:7" ht="13">
      <c r="A106" s="5" t="s">
        <v>3321</v>
      </c>
      <c r="B106" s="91" t="str">
        <f>VLOOKUP($A106,datasets!$A:$B,2,0)</f>
        <v>Fieber et al. 2018, Remote Sensing of Environment (5ER8DF4Z)</v>
      </c>
      <c r="C106" s="6" t="s">
        <v>3803</v>
      </c>
      <c r="D106" s="126" t="s">
        <v>34</v>
      </c>
      <c r="E106" s="126" t="s">
        <v>34</v>
      </c>
      <c r="F106" s="86" t="s">
        <v>34</v>
      </c>
      <c r="G106" s="58" t="str">
        <f t="array" ref="G106">INDEX(publications!$A$1:$A$319, MATCH($B106, publications!$B$1:$B$319, 0))</f>
        <v>Amaury</v>
      </c>
    </row>
    <row r="107" spans="1:7" ht="13">
      <c r="A107" s="5" t="s">
        <v>2680</v>
      </c>
      <c r="B107" s="91" t="str">
        <f>VLOOKUP($A107,datasets!$A:$B,2,0)</f>
        <v>Fleischer et al. 2021, The Cryosphere (BRUM54LP)</v>
      </c>
      <c r="C107" s="6" t="s">
        <v>3806</v>
      </c>
      <c r="D107" s="126">
        <v>0.2</v>
      </c>
      <c r="E107" s="126">
        <v>1</v>
      </c>
      <c r="F107" s="86" t="s">
        <v>3812</v>
      </c>
      <c r="G107" s="58" t="str">
        <f t="array" ref="G107">INDEX(publications!$A$1:$A$319, MATCH($B107, publications!$B$1:$B$319, 0))</f>
        <v>Livia</v>
      </c>
    </row>
    <row r="108" spans="1:7" ht="13">
      <c r="A108" s="5" t="s">
        <v>2681</v>
      </c>
      <c r="B108" s="91" t="str">
        <f>VLOOKUP($A108,datasets!$A:$B,2,0)</f>
        <v>Fleischer et al. 2021, The Cryosphere (BRUM54LP)</v>
      </c>
      <c r="C108" s="6" t="s">
        <v>3806</v>
      </c>
      <c r="D108" s="126">
        <v>0.2</v>
      </c>
      <c r="E108" s="126" t="s">
        <v>34</v>
      </c>
      <c r="F108" s="86" t="s">
        <v>3813</v>
      </c>
      <c r="G108" s="150" t="str">
        <f t="array" ref="G108">INDEX(publications!$A$1:$A$319, MATCH($B108, publications!$B$1:$B$319, 0))</f>
        <v>Livia</v>
      </c>
    </row>
    <row r="109" spans="1:7" ht="13">
      <c r="A109" s="5" t="s">
        <v>2675</v>
      </c>
      <c r="B109" s="91" t="str">
        <f>VLOOKUP($A109,datasets!$A:$B,2,0)</f>
        <v>Fleischer et al. 2021, The Cryosphere (BRUM54LP)</v>
      </c>
      <c r="C109" s="6" t="s">
        <v>3806</v>
      </c>
      <c r="D109" s="126">
        <v>0.23</v>
      </c>
      <c r="E109" s="126">
        <v>1</v>
      </c>
      <c r="F109" s="86" t="s">
        <v>3812</v>
      </c>
      <c r="G109" s="58" t="str">
        <f t="array" ref="G109">INDEX(publications!$A$1:$A$319, MATCH($B109, publications!$B$1:$B$319, 0))</f>
        <v>Livia</v>
      </c>
    </row>
    <row r="110" spans="1:7" ht="13">
      <c r="A110" s="5" t="s">
        <v>2682</v>
      </c>
      <c r="B110" s="91" t="str">
        <f>VLOOKUP($A110,datasets!$A:$B,2,0)</f>
        <v>Fleischer et al. 2021, The Cryosphere (BRUM54LP)</v>
      </c>
      <c r="C110" s="6" t="s">
        <v>3806</v>
      </c>
      <c r="D110" s="126">
        <v>0.5</v>
      </c>
      <c r="E110" s="126" t="s">
        <v>34</v>
      </c>
      <c r="F110" s="86" t="s">
        <v>3813</v>
      </c>
      <c r="G110" s="150" t="str">
        <f t="array" ref="G110">INDEX(publications!$A$1:$A$319, MATCH($B110, publications!$B$1:$B$319, 0))</f>
        <v>Livia</v>
      </c>
    </row>
    <row r="111" spans="1:7" ht="13">
      <c r="A111" s="5" t="s">
        <v>2683</v>
      </c>
      <c r="B111" s="91" t="str">
        <f>VLOOKUP($A111,datasets!$A:$B,2,0)</f>
        <v>Fleischer et al. 2021, The Cryosphere (BRUM54LP)</v>
      </c>
      <c r="C111" s="6" t="s">
        <v>3806</v>
      </c>
      <c r="D111" s="126">
        <v>0.5</v>
      </c>
      <c r="E111" s="126" t="s">
        <v>34</v>
      </c>
      <c r="F111" s="86" t="s">
        <v>3813</v>
      </c>
      <c r="G111" s="150" t="str">
        <f t="array" ref="G111">INDEX(publications!$A$1:$A$319, MATCH($B111, publications!$B$1:$B$319, 0))</f>
        <v>Livia</v>
      </c>
    </row>
    <row r="112" spans="1:7" ht="13">
      <c r="A112" s="5" t="s">
        <v>2974</v>
      </c>
      <c r="B112" s="91" t="str">
        <f>VLOOKUP($A112,datasets!$A:$B,2,0)</f>
        <v>Fox and Cziferszky 2008, The Photogrammetric Record (2DJYIF82)</v>
      </c>
      <c r="C112" s="6" t="s">
        <v>3803</v>
      </c>
      <c r="D112" s="126" t="s">
        <v>34</v>
      </c>
      <c r="E112" s="126" t="s">
        <v>34</v>
      </c>
      <c r="F112" s="86" t="s">
        <v>3814</v>
      </c>
      <c r="G112" s="58" t="str">
        <f t="array" ref="G112">INDEX(publications!$A$1:$A$319, MATCH($B112, publications!$B$1:$B$319, 0))</f>
        <v>Bob</v>
      </c>
    </row>
    <row r="113" spans="1:7" ht="13">
      <c r="A113" s="5" t="s">
        <v>2975</v>
      </c>
      <c r="B113" s="91" t="str">
        <f>VLOOKUP($A113,datasets!$A:$B,2,0)</f>
        <v>Fox and Cziferszky 2008, The Photogrammetric Record (2DJYIF82)</v>
      </c>
      <c r="C113" s="6" t="s">
        <v>3803</v>
      </c>
      <c r="D113" s="126" t="s">
        <v>34</v>
      </c>
      <c r="E113" s="126" t="s">
        <v>34</v>
      </c>
      <c r="F113" s="86" t="s">
        <v>3814</v>
      </c>
      <c r="G113" s="58" t="str">
        <f t="array" ref="G113">INDEX(publications!$A$1:$A$319, MATCH($B113, publications!$B$1:$B$319, 0))</f>
        <v>Bob</v>
      </c>
    </row>
    <row r="114" spans="1:7" ht="13">
      <c r="A114" s="5" t="s">
        <v>2976</v>
      </c>
      <c r="B114" s="91" t="str">
        <f>VLOOKUP($A114,datasets!$A:$B,2,0)</f>
        <v>Fox and Cziferszky 2008, The Photogrammetric Record (2DJYIF82)</v>
      </c>
      <c r="C114" s="6" t="s">
        <v>3803</v>
      </c>
      <c r="D114" s="126" t="s">
        <v>34</v>
      </c>
      <c r="E114" s="126" t="s">
        <v>34</v>
      </c>
      <c r="F114" s="86" t="s">
        <v>3814</v>
      </c>
      <c r="G114" s="58" t="str">
        <f t="array" ref="G114">INDEX(publications!$A$1:$A$319, MATCH($B114, publications!$B$1:$B$319, 0))</f>
        <v>Bob</v>
      </c>
    </row>
    <row r="115" spans="1:7" ht="13">
      <c r="A115" s="5" t="s">
        <v>2977</v>
      </c>
      <c r="B115" s="91" t="str">
        <f>VLOOKUP($A115,datasets!$A:$B,2,0)</f>
        <v>Fox and Cziferszky 2008, The Photogrammetric Record (2DJYIF82)</v>
      </c>
      <c r="C115" s="6" t="s">
        <v>3803</v>
      </c>
      <c r="D115" s="126" t="s">
        <v>34</v>
      </c>
      <c r="E115" s="126" t="s">
        <v>34</v>
      </c>
      <c r="F115" s="86" t="s">
        <v>3814</v>
      </c>
      <c r="G115" s="58" t="str">
        <f t="array" ref="G115">INDEX(publications!$A$1:$A$319, MATCH($B115, publications!$B$1:$B$319, 0))</f>
        <v>Bob</v>
      </c>
    </row>
    <row r="116" spans="1:7" ht="13">
      <c r="A116" s="5" t="s">
        <v>2978</v>
      </c>
      <c r="B116" s="91" t="str">
        <f>VLOOKUP($A116,datasets!$A:$B,2,0)</f>
        <v>Fox and Cziferszky 2008, The Photogrammetric Record (2DJYIF82)</v>
      </c>
      <c r="C116" s="6" t="s">
        <v>3803</v>
      </c>
      <c r="D116" s="126" t="s">
        <v>34</v>
      </c>
      <c r="E116" s="126" t="s">
        <v>34</v>
      </c>
      <c r="F116" s="86" t="s">
        <v>3814</v>
      </c>
      <c r="G116" s="58" t="str">
        <f t="array" ref="G116">INDEX(publications!$A$1:$A$319, MATCH($B116, publications!$B$1:$B$319, 0))</f>
        <v>Bob</v>
      </c>
    </row>
    <row r="117" spans="1:7" ht="13">
      <c r="A117" s="5" t="s">
        <v>2753</v>
      </c>
      <c r="B117" s="91" t="str">
        <f>VLOOKUP($A117,datasets!$A:$B,2,0)</f>
        <v>Frankl et al. 2015, International Journal of Digital Earth (KR7QGQ96)</v>
      </c>
      <c r="C117" s="6" t="s">
        <v>3806</v>
      </c>
      <c r="D117" s="163" t="s">
        <v>34</v>
      </c>
      <c r="E117" s="126" t="s">
        <v>34</v>
      </c>
      <c r="F117" s="86" t="s">
        <v>3815</v>
      </c>
      <c r="G117" s="58" t="str">
        <f t="array" ref="G117">INDEX(publications!$A$1:$A$319, MATCH($B117, publications!$B$1:$B$319, 0))</f>
        <v>Livia</v>
      </c>
    </row>
    <row r="118" spans="1:7" ht="13">
      <c r="A118" s="5" t="s">
        <v>3067</v>
      </c>
      <c r="B118" s="91" t="str">
        <f>VLOOKUP($A118,datasets!$A:$B,2,0)</f>
        <v>Galiatsatos et al. 2005, 25th EARSeL symposium, workshop on 3D remote sensing (WW4K3NXX)</v>
      </c>
      <c r="C118" s="6" t="s">
        <v>3803</v>
      </c>
      <c r="D118" s="126" t="s">
        <v>34</v>
      </c>
      <c r="E118" s="126">
        <v>17</v>
      </c>
      <c r="F118" s="86" t="s">
        <v>34</v>
      </c>
      <c r="G118" s="150" t="str">
        <f t="array" ref="G118">INDEX(publications!$A$1:$A$319, MATCH($B118, publications!$B$1:$B$319, 0))</f>
        <v>Melanie</v>
      </c>
    </row>
    <row r="119" spans="1:7" ht="13">
      <c r="A119" s="5" t="s">
        <v>3071</v>
      </c>
      <c r="B119" s="91" t="str">
        <f>VLOOKUP($A119,datasets!$A:$B,2,0)</f>
        <v>Galiatsatos et al. 2005, 25th EARSeL symposium, workshop on 3D remote sensing (WW4K3NXX)</v>
      </c>
      <c r="C119" s="6" t="s">
        <v>3803</v>
      </c>
      <c r="D119" s="126" t="s">
        <v>34</v>
      </c>
      <c r="E119" s="126">
        <v>17</v>
      </c>
      <c r="F119" s="86" t="s">
        <v>34</v>
      </c>
      <c r="G119" s="150" t="str">
        <f t="array" ref="G119">INDEX(publications!$A$1:$A$319, MATCH($B119, publications!$B$1:$B$319, 0))</f>
        <v>Melanie</v>
      </c>
    </row>
    <row r="120" spans="1:7" ht="13">
      <c r="A120" s="5" t="s">
        <v>3072</v>
      </c>
      <c r="B120" s="91" t="str">
        <f>VLOOKUP($A120,datasets!$A:$B,2,0)</f>
        <v>Galiatsatos et al. 2005, 25th EARSeL symposium, workshop on 3D remote sensing (WW4K3NXX)</v>
      </c>
      <c r="C120" s="6" t="s">
        <v>3803</v>
      </c>
      <c r="D120" s="126" t="s">
        <v>34</v>
      </c>
      <c r="E120" s="126">
        <v>17</v>
      </c>
      <c r="F120" s="86" t="s">
        <v>34</v>
      </c>
      <c r="G120" s="150" t="str">
        <f t="array" ref="G120">INDEX(publications!$A$1:$A$319, MATCH($B120, publications!$B$1:$B$319, 0))</f>
        <v>Melanie</v>
      </c>
    </row>
    <row r="121" spans="1:7" ht="13">
      <c r="A121" s="5" t="s">
        <v>3073</v>
      </c>
      <c r="B121" s="91" t="str">
        <f>VLOOKUP($A121,datasets!$A:$B,2,0)</f>
        <v>Galiatsatos et al. 2008, Photogrammetric Engineering and Remote Sensing (NP2PWBRU)</v>
      </c>
      <c r="C121" s="6" t="s">
        <v>3803</v>
      </c>
      <c r="D121" s="126">
        <v>2.2999999999999998</v>
      </c>
      <c r="E121" s="126">
        <v>17</v>
      </c>
      <c r="F121" s="86" t="s">
        <v>34</v>
      </c>
      <c r="G121" s="150" t="str">
        <f t="array" ref="G121">INDEX(publications!$A$1:$A$319, MATCH($B121, publications!$B$1:$B$319, 0))</f>
        <v>Bob</v>
      </c>
    </row>
    <row r="122" spans="1:7" ht="13">
      <c r="A122" s="5" t="s">
        <v>2699</v>
      </c>
      <c r="B122" s="91" t="str">
        <f>VLOOKUP($A122,datasets!$A:$B,2,0)</f>
        <v>Geyman et al. 2022, Nature (PXC5ENIG)</v>
      </c>
      <c r="C122" s="6" t="s">
        <v>3803</v>
      </c>
      <c r="D122" s="126">
        <v>5</v>
      </c>
      <c r="E122" s="126">
        <v>5</v>
      </c>
      <c r="F122" s="86" t="s">
        <v>34</v>
      </c>
      <c r="G122" s="150" t="str">
        <f t="array" ref="G122">INDEX(publications!$A$1:$A$319, MATCH($B122, publications!$B$1:$B$319, 0))</f>
        <v>Luc</v>
      </c>
    </row>
    <row r="123" spans="1:7" ht="13">
      <c r="A123" s="5" t="s">
        <v>3180</v>
      </c>
      <c r="B123" s="91" t="str">
        <f>VLOOKUP($A123,datasets!$A:$B,2,0)</f>
        <v>Giordano et al. 2018, ISPRS Annals of Photogrammetry, Remote Sensing and Spatial Information Sciences (ERBERDB6)</v>
      </c>
      <c r="C123" s="6" t="s">
        <v>3803</v>
      </c>
      <c r="D123" s="126" t="s">
        <v>34</v>
      </c>
      <c r="E123" s="126" t="s">
        <v>34</v>
      </c>
      <c r="F123" s="86" t="s">
        <v>34</v>
      </c>
      <c r="G123" s="58" t="str">
        <f t="array" ref="G123">INDEX(publications!$A$1:$A$319, MATCH($B123, publications!$B$1:$B$319, 0))</f>
        <v>Livia</v>
      </c>
    </row>
    <row r="124" spans="1:7" ht="13">
      <c r="A124" s="5" t="s">
        <v>3182</v>
      </c>
      <c r="B124" s="91" t="str">
        <f>VLOOKUP($A124,datasets!$A:$B,2,0)</f>
        <v>Giordano et al. 2018, ISPRS Annals of Photogrammetry, Remote Sensing and Spatial Information Sciences (ERBERDB6)</v>
      </c>
      <c r="C124" s="6" t="s">
        <v>3803</v>
      </c>
      <c r="D124" s="126" t="s">
        <v>34</v>
      </c>
      <c r="E124" s="126" t="s">
        <v>34</v>
      </c>
      <c r="F124" s="86" t="s">
        <v>34</v>
      </c>
      <c r="G124" s="58" t="str">
        <f t="array" ref="G124">INDEX(publications!$A$1:$A$319, MATCH($B124, publications!$B$1:$B$319, 0))</f>
        <v>Livia</v>
      </c>
    </row>
    <row r="125" spans="1:7" ht="13">
      <c r="A125" s="5" t="s">
        <v>3183</v>
      </c>
      <c r="B125" s="91" t="str">
        <f>VLOOKUP($A125,datasets!$A:$B,2,0)</f>
        <v>Giordano et al. 2018, ISPRS Annals of Photogrammetry, Remote Sensing and Spatial Information Sciences (ERBERDB6)</v>
      </c>
      <c r="C125" s="6" t="s">
        <v>3803</v>
      </c>
      <c r="D125" s="126" t="s">
        <v>34</v>
      </c>
      <c r="E125" s="126" t="s">
        <v>34</v>
      </c>
      <c r="F125" s="86" t="s">
        <v>34</v>
      </c>
      <c r="G125" s="58" t="str">
        <f t="array" ref="G125">INDEX(publications!$A$1:$A$319, MATCH($B125, publications!$B$1:$B$319, 0))</f>
        <v>Livia</v>
      </c>
    </row>
    <row r="126" spans="1:7" ht="13">
      <c r="A126" s="5" t="s">
        <v>3184</v>
      </c>
      <c r="B126" s="91" t="str">
        <f>VLOOKUP($A126,datasets!$A:$B,2,0)</f>
        <v>Giordano et al. 2018, ISPRS Annals of Photogrammetry, Remote Sensing and Spatial Information Sciences (ERBERDB6)</v>
      </c>
      <c r="C126" s="6" t="s">
        <v>3803</v>
      </c>
      <c r="D126" s="126" t="s">
        <v>34</v>
      </c>
      <c r="E126" s="126" t="s">
        <v>34</v>
      </c>
      <c r="F126" s="86" t="s">
        <v>34</v>
      </c>
      <c r="G126" s="58" t="str">
        <f t="array" ref="G126">INDEX(publications!$A$1:$A$319, MATCH($B126, publications!$B$1:$B$319, 0))</f>
        <v>Livia</v>
      </c>
    </row>
    <row r="127" spans="1:7" ht="13">
      <c r="A127" s="5" t="s">
        <v>3185</v>
      </c>
      <c r="B127" s="91" t="str">
        <f>VLOOKUP($A127,datasets!$A:$B,2,0)</f>
        <v>Giordano et al. 2018, ISPRS Annals of Photogrammetry, Remote Sensing and Spatial Information Sciences (ERBERDB6)</v>
      </c>
      <c r="C127" s="6" t="s">
        <v>3803</v>
      </c>
      <c r="D127" s="126" t="s">
        <v>34</v>
      </c>
      <c r="E127" s="126" t="s">
        <v>34</v>
      </c>
      <c r="F127" s="86" t="s">
        <v>34</v>
      </c>
      <c r="G127" s="58" t="str">
        <f t="array" ref="G127">INDEX(publications!$A$1:$A$319, MATCH($B127, publications!$B$1:$B$319, 0))</f>
        <v>Livia</v>
      </c>
    </row>
    <row r="128" spans="1:7" ht="13">
      <c r="A128" s="5" t="s">
        <v>3186</v>
      </c>
      <c r="B128" s="91" t="str">
        <f>VLOOKUP($A128,datasets!$A:$B,2,0)</f>
        <v>Giordano et al. 2018, ISPRS Annals of Photogrammetry, Remote Sensing and Spatial Information Sciences (ERBERDB6)</v>
      </c>
      <c r="C128" s="6" t="s">
        <v>3803</v>
      </c>
      <c r="D128" s="126" t="s">
        <v>34</v>
      </c>
      <c r="E128" s="126" t="s">
        <v>34</v>
      </c>
      <c r="F128" s="86" t="s">
        <v>34</v>
      </c>
      <c r="G128" s="58" t="str">
        <f t="array" ref="G128">INDEX(publications!$A$1:$A$319, MATCH($B128, publications!$B$1:$B$319, 0))</f>
        <v>Livia</v>
      </c>
    </row>
    <row r="129" spans="1:7" ht="13">
      <c r="A129" s="5" t="s">
        <v>3187</v>
      </c>
      <c r="B129" s="91" t="str">
        <f>VLOOKUP($A129,datasets!$A:$B,2,0)</f>
        <v>Giordano et al. 2018, ISPRS Annals of Photogrammetry, Remote Sensing and Spatial Information Sciences (ERBERDB6)</v>
      </c>
      <c r="C129" s="6" t="s">
        <v>3803</v>
      </c>
      <c r="D129" s="126" t="s">
        <v>34</v>
      </c>
      <c r="E129" s="126" t="s">
        <v>34</v>
      </c>
      <c r="F129" s="86" t="s">
        <v>34</v>
      </c>
      <c r="G129" s="58" t="str">
        <f t="array" ref="G129">INDEX(publications!$A$1:$A$319, MATCH($B129, publications!$B$1:$B$319, 0))</f>
        <v>Livia</v>
      </c>
    </row>
    <row r="130" spans="1:7" ht="13">
      <c r="A130" s="5" t="s">
        <v>3188</v>
      </c>
      <c r="B130" s="91" t="str">
        <f>VLOOKUP($A130,datasets!$A:$B,2,0)</f>
        <v>Giordano et al. 2018, ISPRS Annals of Photogrammetry, Remote Sensing and Spatial Information Sciences (ERBERDB6)</v>
      </c>
      <c r="C130" s="6" t="s">
        <v>3803</v>
      </c>
      <c r="D130" s="126" t="s">
        <v>34</v>
      </c>
      <c r="E130" s="126" t="s">
        <v>34</v>
      </c>
      <c r="F130" s="86" t="s">
        <v>34</v>
      </c>
      <c r="G130" s="58" t="str">
        <f t="array" ref="G130">INDEX(publications!$A$1:$A$319, MATCH($B130, publications!$B$1:$B$319, 0))</f>
        <v>Livia</v>
      </c>
    </row>
    <row r="131" spans="1:7" ht="13">
      <c r="A131" s="5" t="s">
        <v>3189</v>
      </c>
      <c r="B131" s="91" t="str">
        <f>VLOOKUP($A131,datasets!$A:$B,2,0)</f>
        <v>Giordano et al. 2018, ISPRS Annals of Photogrammetry, Remote Sensing and Spatial Information Sciences (ERBERDB6)</v>
      </c>
      <c r="C131" s="6" t="s">
        <v>3803</v>
      </c>
      <c r="D131" s="126" t="s">
        <v>34</v>
      </c>
      <c r="E131" s="126" t="s">
        <v>34</v>
      </c>
      <c r="F131" s="86" t="s">
        <v>34</v>
      </c>
      <c r="G131" s="58" t="str">
        <f t="array" ref="G131">INDEX(publications!$A$1:$A$319, MATCH($B131, publications!$B$1:$B$319, 0))</f>
        <v>Livia</v>
      </c>
    </row>
    <row r="132" spans="1:7" ht="13">
      <c r="A132" s="5" t="s">
        <v>3190</v>
      </c>
      <c r="B132" s="91" t="str">
        <f>VLOOKUP($A132,datasets!$A:$B,2,0)</f>
        <v>Giordano et al. 2018, ISPRS Annals of Photogrammetry, Remote Sensing and Spatial Information Sciences (ERBERDB6)</v>
      </c>
      <c r="C132" s="6" t="s">
        <v>3803</v>
      </c>
      <c r="D132" s="126" t="s">
        <v>34</v>
      </c>
      <c r="E132" s="126" t="s">
        <v>34</v>
      </c>
      <c r="F132" s="86" t="s">
        <v>34</v>
      </c>
      <c r="G132" s="58" t="str">
        <f t="array" ref="G132">INDEX(publications!$A$1:$A$319, MATCH($B132, publications!$B$1:$B$319, 0))</f>
        <v>Livia</v>
      </c>
    </row>
    <row r="133" spans="1:7" ht="13">
      <c r="A133" s="6" t="s">
        <v>3191</v>
      </c>
      <c r="B133" s="91" t="str">
        <f>VLOOKUP($A133,datasets!$A:$B,2,0)</f>
        <v>Girod et al. 2018, Geoscientific Instrumentation, Methods and Data Systems (V5H2LDCV)</v>
      </c>
      <c r="C133" s="6" t="s">
        <v>3803</v>
      </c>
      <c r="D133" s="126">
        <v>5</v>
      </c>
      <c r="E133" s="126">
        <v>5</v>
      </c>
      <c r="F133" s="86" t="s">
        <v>34</v>
      </c>
      <c r="G133" s="150" t="str">
        <f t="array" ref="G133">INDEX(publications!$A$1:$A$319, MATCH($B133, publications!$B$1:$B$319, 0))</f>
        <v>Luc</v>
      </c>
    </row>
    <row r="134" spans="1:7" ht="13">
      <c r="A134" s="5" t="s">
        <v>3295</v>
      </c>
      <c r="B134" s="91" t="str">
        <f>VLOOKUP($A134,datasets!$A:$B,2,0)</f>
        <v>Goerlich et al. 2017, Remote Sensing (TPNA7T79)</v>
      </c>
      <c r="C134" s="6" t="s">
        <v>3803</v>
      </c>
      <c r="D134" s="126">
        <v>7.6</v>
      </c>
      <c r="E134" s="126">
        <v>25</v>
      </c>
      <c r="F134" s="86" t="s">
        <v>34</v>
      </c>
      <c r="G134" s="150" t="str">
        <f t="array" ref="G134">INDEX(publications!$A$1:$A$319, MATCH($B134, publications!$B$1:$B$319, 0))</f>
        <v>Amaury</v>
      </c>
    </row>
    <row r="135" spans="1:7" ht="13">
      <c r="A135" s="6" t="s">
        <v>2931</v>
      </c>
      <c r="B135" s="91" t="str">
        <f>VLOOKUP($A135,datasets!$A:$B,2,0)</f>
        <v>Goerlich et al. 2017, Remote Sensing (TPNA7T79)</v>
      </c>
      <c r="C135" s="6" t="s">
        <v>3803</v>
      </c>
      <c r="D135" s="126">
        <v>7.6</v>
      </c>
      <c r="E135" s="126">
        <v>25</v>
      </c>
      <c r="F135" s="86" t="s">
        <v>34</v>
      </c>
      <c r="G135" s="150" t="str">
        <f t="array" ref="G135">INDEX(publications!$A$1:$A$319, MATCH($B135, publications!$B$1:$B$319, 0))</f>
        <v>Amaury</v>
      </c>
    </row>
    <row r="136" spans="1:7" ht="13">
      <c r="A136" s="5" t="s">
        <v>2870</v>
      </c>
      <c r="B136" s="91" t="str">
        <f>VLOOKUP($A136,datasets!$A:$B,2,0)</f>
        <v>Gomez 2012, arXiv (87CUAK8B)</v>
      </c>
      <c r="C136" s="6" t="s">
        <v>3803</v>
      </c>
      <c r="D136" s="126" t="s">
        <v>34</v>
      </c>
      <c r="E136" s="126" t="s">
        <v>34</v>
      </c>
      <c r="F136" s="86" t="s">
        <v>34</v>
      </c>
      <c r="G136" s="58" t="str">
        <f t="array" ref="G136">INDEX(publications!$A$1:$A$319, MATCH($B136, publications!$B$1:$B$319, 0))</f>
        <v>Anette</v>
      </c>
    </row>
    <row r="137" spans="1:7" ht="13">
      <c r="A137" s="6" t="s">
        <v>2871</v>
      </c>
      <c r="B137" s="91" t="str">
        <f>VLOOKUP($A137,datasets!$A:$B,2,0)</f>
        <v>Gomez 2012, arXiv (87CUAK8B)</v>
      </c>
      <c r="C137" s="6" t="s">
        <v>3803</v>
      </c>
      <c r="D137" s="126" t="s">
        <v>34</v>
      </c>
      <c r="E137" s="126" t="s">
        <v>34</v>
      </c>
      <c r="F137" s="86" t="s">
        <v>34</v>
      </c>
      <c r="G137" s="58" t="str">
        <f t="array" ref="G137">INDEX(publications!$A$1:$A$319, MATCH($B137, publications!$B$1:$B$319, 0))</f>
        <v>Anette</v>
      </c>
    </row>
    <row r="138" spans="1:7" ht="13">
      <c r="A138" s="6" t="s">
        <v>2872</v>
      </c>
      <c r="B138" s="91" t="str">
        <f>VLOOKUP($A138,datasets!$A:$B,2,0)</f>
        <v>Gomez 2012, arXiv (87CUAK8B)</v>
      </c>
      <c r="C138" s="6" t="s">
        <v>3803</v>
      </c>
      <c r="D138" s="126" t="s">
        <v>34</v>
      </c>
      <c r="E138" s="126" t="s">
        <v>34</v>
      </c>
      <c r="F138" s="86" t="s">
        <v>34</v>
      </c>
      <c r="G138" s="58" t="str">
        <f t="array" ref="G138">INDEX(publications!$A$1:$A$319, MATCH($B138, publications!$B$1:$B$319, 0))</f>
        <v>Anette</v>
      </c>
    </row>
    <row r="139" spans="1:7" ht="13">
      <c r="A139" s="5" t="s">
        <v>2873</v>
      </c>
      <c r="B139" s="91" t="str">
        <f>VLOOKUP($A139,datasets!$A:$B,2,0)</f>
        <v>Gomez et al. 2015, Geomorphology (96JUIQK7)</v>
      </c>
      <c r="C139" s="6" t="s">
        <v>3803</v>
      </c>
      <c r="D139" s="126" t="s">
        <v>34</v>
      </c>
      <c r="E139" s="126" t="s">
        <v>34</v>
      </c>
      <c r="F139" s="86" t="s">
        <v>34</v>
      </c>
      <c r="G139" s="58" t="str">
        <f t="array" ref="G139">INDEX(publications!$A$1:$A$319, MATCH($B139, publications!$B$1:$B$319, 0))</f>
        <v>Livia</v>
      </c>
    </row>
    <row r="140" spans="1:7" ht="13">
      <c r="A140" s="5" t="s">
        <v>2876</v>
      </c>
      <c r="B140" s="91" t="str">
        <f>VLOOKUP($A140,datasets!$A:$B,2,0)</f>
        <v>Gomez et al. 2015, Geomorphology (96JUIQK7)</v>
      </c>
      <c r="C140" s="6" t="s">
        <v>3803</v>
      </c>
      <c r="D140" s="126" t="s">
        <v>34</v>
      </c>
      <c r="E140" s="126" t="s">
        <v>34</v>
      </c>
      <c r="F140" s="86" t="s">
        <v>34</v>
      </c>
      <c r="G140" s="58" t="str">
        <f t="array" ref="G140">INDEX(publications!$A$1:$A$319, MATCH($B140, publications!$B$1:$B$319, 0))</f>
        <v>Livia</v>
      </c>
    </row>
    <row r="141" spans="1:7" ht="13">
      <c r="A141" s="5" t="s">
        <v>2877</v>
      </c>
      <c r="B141" s="91" t="str">
        <f>VLOOKUP($A141,datasets!$A:$B,2,0)</f>
        <v>Gomez et al. 2015, Geomorphology (96JUIQK7)</v>
      </c>
      <c r="C141" s="6" t="s">
        <v>3803</v>
      </c>
      <c r="D141" s="126" t="s">
        <v>34</v>
      </c>
      <c r="E141" s="126" t="s">
        <v>34</v>
      </c>
      <c r="F141" s="86" t="s">
        <v>34</v>
      </c>
      <c r="G141" s="58" t="str">
        <f t="array" ref="G141">INDEX(publications!$A$1:$A$319, MATCH($B141, publications!$B$1:$B$319, 0))</f>
        <v>Livia</v>
      </c>
    </row>
    <row r="142" spans="1:7" ht="13">
      <c r="A142" s="5" t="s">
        <v>2878</v>
      </c>
      <c r="B142" s="91" t="str">
        <f>VLOOKUP($A142,datasets!$A:$B,2,0)</f>
        <v>Gomez et al. 2015, Geomorphology (96JUIQK7)</v>
      </c>
      <c r="C142" s="6" t="s">
        <v>3803</v>
      </c>
      <c r="D142" s="126" t="s">
        <v>34</v>
      </c>
      <c r="E142" s="126" t="s">
        <v>34</v>
      </c>
      <c r="F142" s="86" t="s">
        <v>34</v>
      </c>
      <c r="G142" s="58" t="str">
        <f t="array" ref="G142">INDEX(publications!$A$1:$A$319, MATCH($B142, publications!$B$1:$B$319, 0))</f>
        <v>Livia</v>
      </c>
    </row>
    <row r="143" spans="1:7" ht="13">
      <c r="A143" s="5" t="s">
        <v>2774</v>
      </c>
      <c r="B143" s="91" t="str">
        <f>VLOOKUP($A143,datasets!$A:$B,2,0)</f>
        <v>Gonçalves 2016, ISPRS - International Archives of the Photogrammetry, Remote Sensing and Spatial Information Sciences (4N97ZMU9)</v>
      </c>
      <c r="C143" s="6" t="s">
        <v>3803</v>
      </c>
      <c r="D143" s="126" t="s">
        <v>34</v>
      </c>
      <c r="E143" s="126" t="s">
        <v>34</v>
      </c>
      <c r="F143" s="86" t="s">
        <v>3816</v>
      </c>
      <c r="G143" s="58" t="str">
        <f t="array" ref="G143">INDEX(publications!$A$1:$A$319, MATCH($B143, publications!$B$1:$B$319, 0))</f>
        <v>Livia</v>
      </c>
    </row>
    <row r="144" spans="1:7" ht="13">
      <c r="A144" s="5" t="s">
        <v>3112</v>
      </c>
      <c r="B144" s="91" t="str">
        <f>VLOOKUP($A144,datasets!$A:$B,2,0)</f>
        <v>Goossens et al. 2006, Journal of Archaeological Science (TH6B9CR4)</v>
      </c>
      <c r="C144" s="6" t="s">
        <v>3805</v>
      </c>
      <c r="D144" s="126" t="s">
        <v>34</v>
      </c>
      <c r="E144" s="126" t="s">
        <v>34</v>
      </c>
      <c r="F144" s="86" t="s">
        <v>3817</v>
      </c>
      <c r="G144" s="58" t="str">
        <f t="array" ref="G144">INDEX(publications!$A$1:$A$319, MATCH($B144, publications!$B$1:$B$319, 0))</f>
        <v>Melanie</v>
      </c>
    </row>
    <row r="145" spans="1:7" ht="13">
      <c r="A145" s="5" t="s">
        <v>2911</v>
      </c>
      <c r="B145" s="91" t="str">
        <f>VLOOKUP($A145,datasets!$A:$B,2,0)</f>
        <v>Grottoli et al. 2021, Remote Sensing (ISESFWSP)</v>
      </c>
      <c r="C145" s="6" t="s">
        <v>3803</v>
      </c>
      <c r="D145" s="126">
        <v>0.5</v>
      </c>
      <c r="E145" s="126">
        <v>0.5</v>
      </c>
      <c r="F145" s="86" t="s">
        <v>34</v>
      </c>
      <c r="G145" s="58" t="str">
        <f t="array" ref="G145">INDEX(publications!$A$1:$A$319, MATCH($B145, publications!$B$1:$B$319, 0))</f>
        <v>Bob</v>
      </c>
    </row>
    <row r="146" spans="1:7" ht="13">
      <c r="A146" s="5" t="s">
        <v>2844</v>
      </c>
      <c r="B146" s="91" t="str">
        <f>VLOOKUP($A146,datasets!$A:$B,2,0)</f>
        <v>Guerin et al. 2020, Geomorphology (6J9XIMI9)</v>
      </c>
      <c r="C146" s="6" t="s">
        <v>3803</v>
      </c>
      <c r="D146" s="126" t="s">
        <v>34</v>
      </c>
      <c r="E146" s="126">
        <v>0.27</v>
      </c>
      <c r="F146" s="86" t="s">
        <v>34</v>
      </c>
      <c r="G146" s="150" t="str">
        <f t="array" ref="G146">INDEX(publications!$A$1:$A$319, MATCH($B146, publications!$B$1:$B$319, 0))</f>
        <v>Thomas</v>
      </c>
    </row>
    <row r="147" spans="1:7" ht="13">
      <c r="A147" s="5" t="s">
        <v>3247</v>
      </c>
      <c r="B147" s="91" t="str">
        <f>VLOOKUP($A147,datasets!$A:$B,2,0)</f>
        <v>Heisig and Simmen 2021, PFG – Journal of Photogrammetry, Remote Sensing and Geoinformation Science (E9FLCYRK)</v>
      </c>
      <c r="C147" s="6" t="s">
        <v>3806</v>
      </c>
      <c r="D147" s="126">
        <v>0.5</v>
      </c>
      <c r="E147" s="126" t="s">
        <v>34</v>
      </c>
      <c r="F147" s="86" t="s">
        <v>3818</v>
      </c>
      <c r="G147" s="150" t="str">
        <f t="array" ref="G147">INDEX(publications!$A$1:$A$319, MATCH($B147, publications!$B$1:$B$319, 0))</f>
        <v>Camillo</v>
      </c>
    </row>
    <row r="148" spans="1:7" ht="13">
      <c r="A148" s="5" t="s">
        <v>3132</v>
      </c>
      <c r="B148" s="91" t="str">
        <f>VLOOKUP($A148,datasets!$A:$B,2,0)</f>
        <v>Holden and Smit 2019, South African Journal of Geomatics (PJ3SVQP3)</v>
      </c>
      <c r="C148" s="6" t="s">
        <v>3806</v>
      </c>
      <c r="D148" s="126" t="s">
        <v>34</v>
      </c>
      <c r="E148" s="126" t="s">
        <v>34</v>
      </c>
      <c r="F148" s="86" t="s">
        <v>34</v>
      </c>
      <c r="G148" s="58" t="str">
        <f t="array" ref="G148">INDEX(publications!$A$1:$A$319, MATCH($B148, publications!$B$1:$B$319, 0))</f>
        <v>Livia</v>
      </c>
    </row>
    <row r="149" spans="1:7" ht="13">
      <c r="A149" s="5" t="s">
        <v>3136</v>
      </c>
      <c r="B149" s="91" t="str">
        <f>VLOOKUP($A149,datasets!$A:$B,2,0)</f>
        <v>Holden and Smit 2019, South African Journal of Geomatics (PJ3SVQP3)</v>
      </c>
      <c r="C149" s="6" t="s">
        <v>3806</v>
      </c>
      <c r="D149" s="126" t="s">
        <v>34</v>
      </c>
      <c r="E149" s="126" t="s">
        <v>34</v>
      </c>
      <c r="F149" s="86" t="s">
        <v>34</v>
      </c>
      <c r="G149" s="58" t="str">
        <f t="array" ref="G149">INDEX(publications!$A$1:$A$319, MATCH($B149, publications!$B$1:$B$319, 0))</f>
        <v>Livia</v>
      </c>
    </row>
    <row r="150" spans="1:7" ht="13">
      <c r="A150" s="5" t="s">
        <v>3137</v>
      </c>
      <c r="B150" s="91" t="str">
        <f>VLOOKUP($A150,datasets!$A:$B,2,0)</f>
        <v>Holden and Smit 2019, South African Journal of Geomatics (PJ3SVQP3)</v>
      </c>
      <c r="C150" s="6" t="s">
        <v>3806</v>
      </c>
      <c r="D150" s="126" t="s">
        <v>34</v>
      </c>
      <c r="E150" s="126" t="s">
        <v>34</v>
      </c>
      <c r="F150" s="86" t="s">
        <v>34</v>
      </c>
      <c r="G150" s="58" t="str">
        <f t="array" ref="G150">INDEX(publications!$A$1:$A$319, MATCH($B150, publications!$B$1:$B$319, 0))</f>
        <v>Livia</v>
      </c>
    </row>
    <row r="151" spans="1:7" ht="13">
      <c r="A151" s="5" t="s">
        <v>3138</v>
      </c>
      <c r="B151" s="91" t="str">
        <f>VLOOKUP($A151,datasets!$A:$B,2,0)</f>
        <v>Holden and Smit 2019, South African Journal of Geomatics (PJ3SVQP3)</v>
      </c>
      <c r="C151" s="6" t="s">
        <v>3806</v>
      </c>
      <c r="D151" s="126" t="s">
        <v>34</v>
      </c>
      <c r="E151" s="126" t="s">
        <v>34</v>
      </c>
      <c r="F151" s="86" t="s">
        <v>34</v>
      </c>
      <c r="G151" s="58" t="str">
        <f t="array" ref="G151">INDEX(publications!$A$1:$A$319, MATCH($B151, publications!$B$1:$B$319, 0))</f>
        <v>Livia</v>
      </c>
    </row>
    <row r="152" spans="1:7" ht="13">
      <c r="A152" s="5" t="s">
        <v>2709</v>
      </c>
      <c r="B152" s="91" t="str">
        <f>VLOOKUP($A152,datasets!$A:$B,2,0)</f>
        <v>Holmlund 2021, Journal of Glaciology (AYRB3XCS)</v>
      </c>
      <c r="C152" s="6" t="s">
        <v>3803</v>
      </c>
      <c r="D152" s="126">
        <v>0.24</v>
      </c>
      <c r="E152" s="126">
        <v>0.2</v>
      </c>
      <c r="F152" s="86" t="s">
        <v>3819</v>
      </c>
      <c r="G152" s="58" t="str">
        <f t="array" ref="G152">INDEX(publications!$A$1:$A$319, MATCH($B152, publications!$B$1:$B$319, 0))</f>
        <v>Livia</v>
      </c>
    </row>
    <row r="153" spans="1:7" ht="13">
      <c r="A153" s="5" t="s">
        <v>2708</v>
      </c>
      <c r="B153" s="91" t="str">
        <f>VLOOKUP($A153,datasets!$A:$B,2,0)</f>
        <v>Holmlund 2021, Journal of Glaciology (AYRB3XCS)</v>
      </c>
      <c r="C153" s="6" t="s">
        <v>3803</v>
      </c>
      <c r="D153" s="126">
        <v>0.64</v>
      </c>
      <c r="E153" s="126">
        <v>0.2</v>
      </c>
      <c r="F153" s="86" t="s">
        <v>3820</v>
      </c>
      <c r="G153" s="58" t="str">
        <f t="array" ref="G153">INDEX(publications!$A$1:$A$319, MATCH($B153, publications!$B$1:$B$319, 0))</f>
        <v>Livia</v>
      </c>
    </row>
    <row r="154" spans="1:7" ht="13">
      <c r="A154" s="5" t="s">
        <v>2702</v>
      </c>
      <c r="B154" s="91" t="str">
        <f>VLOOKUP($A154,datasets!$A:$B,2,0)</f>
        <v>Holmlund 2021, Journal of Glaciology (AYRB3XCS)</v>
      </c>
      <c r="C154" s="6" t="s">
        <v>3803</v>
      </c>
      <c r="D154" s="126">
        <v>1.28</v>
      </c>
      <c r="E154" s="126">
        <v>0.2</v>
      </c>
      <c r="F154" s="86" t="s">
        <v>3820</v>
      </c>
      <c r="G154" s="150" t="str">
        <f t="array" ref="G154">INDEX(publications!$A$1:$A$319, MATCH($B154, publications!$B$1:$B$319, 0))</f>
        <v>Livia</v>
      </c>
    </row>
    <row r="155" spans="1:7" ht="13">
      <c r="A155" s="5" t="s">
        <v>2706</v>
      </c>
      <c r="B155" s="91" t="str">
        <f>VLOOKUP($A155,datasets!$A:$B,2,0)</f>
        <v>Holmlund 2021, Journal of Glaciology (AYRB3XCS)</v>
      </c>
      <c r="C155" s="6" t="s">
        <v>3803</v>
      </c>
      <c r="D155" s="126">
        <v>2.3199999999999998</v>
      </c>
      <c r="E155" s="126">
        <v>0.2</v>
      </c>
      <c r="F155" s="86" t="s">
        <v>3820</v>
      </c>
      <c r="G155" s="150" t="str">
        <f t="array" ref="G155">INDEX(publications!$A$1:$A$319, MATCH($B155, publications!$B$1:$B$319, 0))</f>
        <v>Livia</v>
      </c>
    </row>
    <row r="156" spans="1:7" ht="13">
      <c r="A156" s="5" t="s">
        <v>2901</v>
      </c>
      <c r="B156" s="91" t="str">
        <f>VLOOKUP($A156,datasets!$A:$B,2,0)</f>
        <v>Holmlund and Holmlund 2019, Geografiska Annaler: Series A, Physical Geography (LYMM9UQZ)</v>
      </c>
      <c r="C156" s="6" t="s">
        <v>3803</v>
      </c>
      <c r="D156" s="126" t="s">
        <v>34</v>
      </c>
      <c r="E156" s="126" t="s">
        <v>34</v>
      </c>
      <c r="F156" s="86" t="s">
        <v>34</v>
      </c>
      <c r="G156" s="58" t="str">
        <f t="array" ref="G156">INDEX(publications!$A$1:$A$319, MATCH($B156, publications!$B$1:$B$319, 0))</f>
        <v>Livia</v>
      </c>
    </row>
    <row r="157" spans="1:7" ht="13">
      <c r="A157" s="5" t="s">
        <v>2979</v>
      </c>
      <c r="B157" s="91" t="str">
        <f>VLOOKUP($A157,datasets!$A:$B,2,0)</f>
        <v>Holzer et al. 2015, The Cryosphere (5UI9RGTX)</v>
      </c>
      <c r="C157" s="6" t="s">
        <v>3803</v>
      </c>
      <c r="D157" s="126">
        <v>9</v>
      </c>
      <c r="E157" s="126">
        <v>30</v>
      </c>
      <c r="F157" s="86" t="s">
        <v>34</v>
      </c>
      <c r="G157" s="150" t="str">
        <f t="array" ref="G157">INDEX(publications!$A$1:$A$319, MATCH($B157, publications!$B$1:$B$319, 0))</f>
        <v>Amaury</v>
      </c>
    </row>
    <row r="158" spans="1:7" ht="13">
      <c r="A158" s="5" t="s">
        <v>2800</v>
      </c>
      <c r="B158" s="91" t="str">
        <f>VLOOKUP($A158,datasets!$A:$B,2,0)</f>
        <v>Ishiguro et al. 2016, Geomorphology (GSL8VV32)</v>
      </c>
      <c r="C158" s="6" t="s">
        <v>3803</v>
      </c>
      <c r="D158" s="126">
        <v>0.48</v>
      </c>
      <c r="E158" s="126">
        <v>0.48</v>
      </c>
      <c r="F158" s="86" t="s">
        <v>34</v>
      </c>
      <c r="G158" s="150" t="str">
        <f t="array" ref="G158">INDEX(publications!$A$1:$A$319, MATCH($B158, publications!$B$1:$B$319, 0))</f>
        <v>Livia</v>
      </c>
    </row>
    <row r="159" spans="1:7" ht="13">
      <c r="A159" s="5" t="s">
        <v>2803</v>
      </c>
      <c r="B159" s="91" t="str">
        <f>VLOOKUP($A159,datasets!$A:$B,2,0)</f>
        <v>Ishiguro et al. 2016, Geomorphology (GSL8VV32)</v>
      </c>
      <c r="C159" s="6" t="s">
        <v>3803</v>
      </c>
      <c r="D159" s="126">
        <v>0.48</v>
      </c>
      <c r="E159" s="126">
        <v>0.48</v>
      </c>
      <c r="F159" s="86" t="s">
        <v>34</v>
      </c>
      <c r="G159" s="150" t="str">
        <f t="array" ref="G159">INDEX(publications!$A$1:$A$319, MATCH($B159, publications!$B$1:$B$319, 0))</f>
        <v>Livia</v>
      </c>
    </row>
    <row r="160" spans="1:7" ht="13">
      <c r="A160" s="5" t="s">
        <v>2804</v>
      </c>
      <c r="B160" s="91" t="str">
        <f>VLOOKUP($A160,datasets!$A:$B,2,0)</f>
        <v>Ishiguro et al. 2016, Geomorphology (GSL8VV32)</v>
      </c>
      <c r="C160" s="6" t="s">
        <v>3803</v>
      </c>
      <c r="D160" s="126">
        <v>0.48</v>
      </c>
      <c r="E160" s="126">
        <v>0.48</v>
      </c>
      <c r="F160" s="86" t="s">
        <v>34</v>
      </c>
      <c r="G160" s="58" t="str">
        <f t="array" ref="G160">INDEX(publications!$A$1:$A$319, MATCH($B160, publications!$B$1:$B$319, 0))</f>
        <v>Livia</v>
      </c>
    </row>
    <row r="161" spans="1:27" ht="13">
      <c r="A161" s="5" t="s">
        <v>2805</v>
      </c>
      <c r="B161" s="91" t="str">
        <f>VLOOKUP($A161,datasets!$A:$B,2,0)</f>
        <v>Ishiguro et al. 2016, Geomorphology (GSL8VV32)</v>
      </c>
      <c r="C161" s="6" t="s">
        <v>3803</v>
      </c>
      <c r="D161" s="126">
        <v>0.48</v>
      </c>
      <c r="E161" s="126">
        <v>0.48</v>
      </c>
      <c r="F161" s="86" t="s">
        <v>34</v>
      </c>
      <c r="G161" s="58" t="str">
        <f t="array" ref="G161">INDEX(publications!$A$1:$A$319, MATCH($B161, publications!$B$1:$B$319, 0))</f>
        <v>Livia</v>
      </c>
    </row>
    <row r="162" spans="1:27" ht="13">
      <c r="A162" s="5" t="s">
        <v>2806</v>
      </c>
      <c r="B162" s="91" t="str">
        <f>VLOOKUP($A162,datasets!$A:$B,2,0)</f>
        <v>Ishiguro et al. 2016, Geomorphology (GSL8VV32)</v>
      </c>
      <c r="C162" s="6" t="s">
        <v>3803</v>
      </c>
      <c r="D162" s="126">
        <v>0.48</v>
      </c>
      <c r="E162" s="126">
        <v>0.48</v>
      </c>
      <c r="F162" s="86" t="s">
        <v>34</v>
      </c>
      <c r="G162" s="58" t="str">
        <f t="array" ref="G162">INDEX(publications!$A$1:$A$319, MATCH($B162, publications!$B$1:$B$319, 0))</f>
        <v>Livia</v>
      </c>
    </row>
    <row r="163" spans="1:27" ht="13">
      <c r="A163" s="5" t="s">
        <v>2807</v>
      </c>
      <c r="B163" s="91" t="str">
        <f>VLOOKUP($A163,datasets!$A:$B,2,0)</f>
        <v>Ishiguro et al. 2016, Geomorphology (GSL8VV32)</v>
      </c>
      <c r="C163" s="6" t="s">
        <v>3803</v>
      </c>
      <c r="D163" s="126">
        <v>0.48</v>
      </c>
      <c r="E163" s="126">
        <v>0.48</v>
      </c>
      <c r="F163" s="86" t="s">
        <v>34</v>
      </c>
      <c r="G163" s="58" t="str">
        <f t="array" ref="G163">INDEX(publications!$A$1:$A$319, MATCH($B163, publications!$B$1:$B$319, 0))</f>
        <v>Livia</v>
      </c>
    </row>
    <row r="164" spans="1:27" ht="13">
      <c r="A164" s="5" t="s">
        <v>2808</v>
      </c>
      <c r="B164" s="91" t="str">
        <f>VLOOKUP($A164,datasets!$A:$B,2,0)</f>
        <v>Ishiguro et al. 2016, Geomorphology (GSL8VV32)</v>
      </c>
      <c r="C164" s="6" t="s">
        <v>3803</v>
      </c>
      <c r="D164" s="126">
        <v>0.48</v>
      </c>
      <c r="E164" s="126">
        <v>0.48</v>
      </c>
      <c r="F164" s="86" t="s">
        <v>34</v>
      </c>
      <c r="G164" s="58" t="str">
        <f t="array" ref="G164">INDEX(publications!$A$1:$A$319, MATCH($B164, publications!$B$1:$B$319, 0))</f>
        <v>Livia</v>
      </c>
    </row>
    <row r="165" spans="1:27" ht="13">
      <c r="A165" s="5" t="s">
        <v>3204</v>
      </c>
      <c r="B165" s="91" t="str">
        <f>VLOOKUP($A165,datasets!$A:$B,2,0)</f>
        <v>Jao et al. 2014, Environments (QQMI8N9T)</v>
      </c>
      <c r="C165" s="86" t="s">
        <v>34</v>
      </c>
      <c r="D165" s="126" t="s">
        <v>34</v>
      </c>
      <c r="E165" s="126" t="s">
        <v>34</v>
      </c>
      <c r="F165" s="86" t="s">
        <v>34</v>
      </c>
      <c r="G165" s="150" t="str">
        <f t="array" ref="G165">INDEX(publications!$A$1:$A$319, MATCH($B165, publications!$B$1:$B$319, 0))</f>
        <v>Livia</v>
      </c>
      <c r="H165" s="5"/>
      <c r="I165" s="5"/>
      <c r="J165" s="5"/>
      <c r="K165" s="5"/>
      <c r="L165" s="5"/>
      <c r="M165" s="5"/>
      <c r="N165" s="5"/>
      <c r="O165" s="5"/>
      <c r="P165" s="5"/>
      <c r="Q165" s="5"/>
      <c r="R165" s="5"/>
      <c r="S165" s="5"/>
      <c r="T165" s="5"/>
      <c r="U165" s="5"/>
      <c r="V165" s="5"/>
      <c r="W165" s="5"/>
      <c r="X165" s="5"/>
      <c r="Y165" s="5"/>
      <c r="Z165" s="5"/>
      <c r="AA165" s="5"/>
    </row>
    <row r="166" spans="1:27" ht="13">
      <c r="A166" s="5" t="s">
        <v>3323</v>
      </c>
      <c r="B166" s="91" t="str">
        <f>VLOOKUP($A166,datasets!$A:$B,2,0)</f>
        <v>Jao et al. 2014, Environments (QQMI8N9T)</v>
      </c>
      <c r="C166" s="86" t="s">
        <v>34</v>
      </c>
      <c r="D166" s="126" t="s">
        <v>34</v>
      </c>
      <c r="E166" s="126" t="s">
        <v>34</v>
      </c>
      <c r="F166" s="86" t="s">
        <v>34</v>
      </c>
      <c r="G166" s="150" t="str">
        <f t="array" ref="G166">INDEX(publications!$A$1:$A$319, MATCH($B166, publications!$B$1:$B$319, 0))</f>
        <v>Livia</v>
      </c>
      <c r="H166" s="5"/>
      <c r="I166" s="5"/>
      <c r="J166" s="5"/>
      <c r="K166" s="5"/>
      <c r="L166" s="5"/>
      <c r="M166" s="5"/>
      <c r="N166" s="5"/>
      <c r="O166" s="5"/>
      <c r="P166" s="5"/>
      <c r="Q166" s="5"/>
      <c r="R166" s="5"/>
      <c r="S166" s="5"/>
      <c r="T166" s="5"/>
      <c r="U166" s="5"/>
      <c r="V166" s="5"/>
      <c r="W166" s="5"/>
      <c r="X166" s="5"/>
      <c r="Y166" s="5"/>
      <c r="Z166" s="5"/>
      <c r="AA166" s="5"/>
    </row>
    <row r="167" spans="1:27" ht="13">
      <c r="A167" s="5" t="s">
        <v>3219</v>
      </c>
      <c r="B167" s="91" t="str">
        <f>VLOOKUP($A167,datasets!$A:$B,2,0)</f>
        <v>Kääb et al. 2021, The Cryosphere (RBYR4QG6)</v>
      </c>
      <c r="C167" s="6" t="s">
        <v>3806</v>
      </c>
      <c r="D167" s="126" t="s">
        <v>34</v>
      </c>
      <c r="E167" s="126" t="s">
        <v>34</v>
      </c>
      <c r="F167" s="86" t="s">
        <v>34</v>
      </c>
      <c r="G167" s="58" t="str">
        <f t="array" ref="G167">INDEX(publications!$A$1:$A$319, MATCH($B167, publications!$B$1:$B$319, 0))</f>
        <v>Melanie</v>
      </c>
    </row>
    <row r="168" spans="1:27" ht="13">
      <c r="A168" s="5" t="s">
        <v>3231</v>
      </c>
      <c r="B168" s="91" t="str">
        <f>VLOOKUP($A168,datasets!$A:$B,2,0)</f>
        <v>Kääb et al. 2021, The Cryosphere (RBYR4QG6)</v>
      </c>
      <c r="C168" s="6" t="s">
        <v>3806</v>
      </c>
      <c r="D168" s="126" t="s">
        <v>34</v>
      </c>
      <c r="E168" s="126" t="s">
        <v>34</v>
      </c>
      <c r="F168" s="86" t="s">
        <v>34</v>
      </c>
      <c r="G168" s="58" t="str">
        <f t="array" ref="G168">INDEX(publications!$A$1:$A$319, MATCH($B168, publications!$B$1:$B$319, 0))</f>
        <v>Melanie</v>
      </c>
    </row>
    <row r="169" spans="1:27" ht="13">
      <c r="A169" s="5" t="s">
        <v>3232</v>
      </c>
      <c r="B169" s="91" t="str">
        <f>VLOOKUP($A169,datasets!$A:$B,2,0)</f>
        <v>Kääb et al. 2021, The Cryosphere (RBYR4QG6)</v>
      </c>
      <c r="C169" s="6" t="s">
        <v>3806</v>
      </c>
      <c r="D169" s="126" t="s">
        <v>34</v>
      </c>
      <c r="E169" s="126" t="s">
        <v>34</v>
      </c>
      <c r="F169" s="86" t="s">
        <v>34</v>
      </c>
      <c r="G169" s="58" t="str">
        <f t="array" ref="G169">INDEX(publications!$A$1:$A$319, MATCH($B169, publications!$B$1:$B$319, 0))</f>
        <v>Melanie</v>
      </c>
    </row>
    <row r="170" spans="1:27" ht="13">
      <c r="A170" s="5" t="s">
        <v>3233</v>
      </c>
      <c r="B170" s="91" t="str">
        <f>VLOOKUP($A170,datasets!$A:$B,2,0)</f>
        <v>Kääb et al. 2021, The Cryosphere (RBYR4QG6)</v>
      </c>
      <c r="C170" s="6" t="s">
        <v>3806</v>
      </c>
      <c r="D170" s="126" t="s">
        <v>34</v>
      </c>
      <c r="E170" s="126" t="s">
        <v>34</v>
      </c>
      <c r="F170" s="86" t="s">
        <v>34</v>
      </c>
      <c r="G170" s="58" t="str">
        <f t="array" ref="G170">INDEX(publications!$A$1:$A$319, MATCH($B170, publications!$B$1:$B$319, 0))</f>
        <v>Melanie</v>
      </c>
    </row>
    <row r="171" spans="1:27" ht="13">
      <c r="A171" s="5" t="s">
        <v>3234</v>
      </c>
      <c r="B171" s="91" t="str">
        <f>VLOOKUP($A171,datasets!$A:$B,2,0)</f>
        <v>Kääb et al. 2021, The Cryosphere (RBYR4QG6)</v>
      </c>
      <c r="C171" s="6" t="s">
        <v>3806</v>
      </c>
      <c r="D171" s="126" t="s">
        <v>34</v>
      </c>
      <c r="E171" s="126" t="s">
        <v>34</v>
      </c>
      <c r="F171" s="86" t="s">
        <v>34</v>
      </c>
      <c r="G171" s="58" t="str">
        <f t="array" ref="G171">INDEX(publications!$A$1:$A$319, MATCH($B171, publications!$B$1:$B$319, 0))</f>
        <v>Melanie</v>
      </c>
    </row>
    <row r="172" spans="1:27" ht="13">
      <c r="A172" s="5" t="s">
        <v>3223</v>
      </c>
      <c r="B172" s="91" t="str">
        <f>VLOOKUP($A172,datasets!$A:$B,2,0)</f>
        <v>Kääb et al. 2021, The Cryosphere (RBYR4QG6)</v>
      </c>
      <c r="C172" s="6" t="s">
        <v>3806</v>
      </c>
      <c r="D172" s="126" t="s">
        <v>34</v>
      </c>
      <c r="E172" s="126" t="s">
        <v>34</v>
      </c>
      <c r="F172" s="86" t="s">
        <v>34</v>
      </c>
      <c r="G172" s="58" t="str">
        <f t="array" ref="G172">INDEX(publications!$A$1:$A$319, MATCH($B172, publications!$B$1:$B$319, 0))</f>
        <v>Melanie</v>
      </c>
    </row>
    <row r="173" spans="1:27" ht="13">
      <c r="A173" s="5" t="s">
        <v>3224</v>
      </c>
      <c r="B173" s="91" t="str">
        <f>VLOOKUP($A173,datasets!$A:$B,2,0)</f>
        <v>Kääb et al. 2021, The Cryosphere (RBYR4QG6)</v>
      </c>
      <c r="C173" s="6" t="s">
        <v>3806</v>
      </c>
      <c r="D173" s="126" t="s">
        <v>34</v>
      </c>
      <c r="E173" s="126" t="s">
        <v>34</v>
      </c>
      <c r="F173" s="86" t="s">
        <v>34</v>
      </c>
      <c r="G173" s="58" t="str">
        <f t="array" ref="G173">INDEX(publications!$A$1:$A$319, MATCH($B173, publications!$B$1:$B$319, 0))</f>
        <v>Melanie</v>
      </c>
    </row>
    <row r="174" spans="1:27" ht="13">
      <c r="A174" s="5" t="s">
        <v>3225</v>
      </c>
      <c r="B174" s="91" t="str">
        <f>VLOOKUP($A174,datasets!$A:$B,2,0)</f>
        <v>Kääb et al. 2021, The Cryosphere (RBYR4QG6)</v>
      </c>
      <c r="C174" s="6" t="s">
        <v>3806</v>
      </c>
      <c r="D174" s="126" t="s">
        <v>34</v>
      </c>
      <c r="E174" s="126" t="s">
        <v>34</v>
      </c>
      <c r="F174" s="86" t="s">
        <v>34</v>
      </c>
      <c r="G174" s="58" t="str">
        <f t="array" ref="G174">INDEX(publications!$A$1:$A$319, MATCH($B174, publications!$B$1:$B$319, 0))</f>
        <v>Melanie</v>
      </c>
    </row>
    <row r="175" spans="1:27" ht="13">
      <c r="A175" s="5" t="s">
        <v>3226</v>
      </c>
      <c r="B175" s="91" t="str">
        <f>VLOOKUP($A175,datasets!$A:$B,2,0)</f>
        <v>Kääb et al. 2021, The Cryosphere (RBYR4QG6)</v>
      </c>
      <c r="C175" s="6" t="s">
        <v>3806</v>
      </c>
      <c r="D175" s="126" t="s">
        <v>34</v>
      </c>
      <c r="E175" s="126" t="s">
        <v>34</v>
      </c>
      <c r="F175" s="86" t="s">
        <v>34</v>
      </c>
      <c r="G175" s="58" t="str">
        <f t="array" ref="G175">INDEX(publications!$A$1:$A$319, MATCH($B175, publications!$B$1:$B$319, 0))</f>
        <v>Melanie</v>
      </c>
    </row>
    <row r="176" spans="1:27" ht="13">
      <c r="A176" s="5" t="s">
        <v>3227</v>
      </c>
      <c r="B176" s="91" t="str">
        <f>VLOOKUP($A176,datasets!$A:$B,2,0)</f>
        <v>Kääb et al. 2021, The Cryosphere (RBYR4QG6)</v>
      </c>
      <c r="C176" s="6" t="s">
        <v>3806</v>
      </c>
      <c r="D176" s="126" t="s">
        <v>34</v>
      </c>
      <c r="E176" s="126" t="s">
        <v>34</v>
      </c>
      <c r="F176" s="86" t="s">
        <v>34</v>
      </c>
      <c r="G176" s="58" t="str">
        <f t="array" ref="G176">INDEX(publications!$A$1:$A$319, MATCH($B176, publications!$B$1:$B$319, 0))</f>
        <v>Melanie</v>
      </c>
    </row>
    <row r="177" spans="1:7" ht="13">
      <c r="A177" s="5" t="s">
        <v>3228</v>
      </c>
      <c r="B177" s="91" t="str">
        <f>VLOOKUP($A177,datasets!$A:$B,2,0)</f>
        <v>Kääb et al. 2021, The Cryosphere (RBYR4QG6)</v>
      </c>
      <c r="C177" s="6" t="s">
        <v>3806</v>
      </c>
      <c r="D177" s="126" t="s">
        <v>34</v>
      </c>
      <c r="E177" s="126" t="s">
        <v>34</v>
      </c>
      <c r="F177" s="86" t="s">
        <v>34</v>
      </c>
      <c r="G177" s="58" t="str">
        <f t="array" ref="G177">INDEX(publications!$A$1:$A$319, MATCH($B177, publications!$B$1:$B$319, 0))</f>
        <v>Melanie</v>
      </c>
    </row>
    <row r="178" spans="1:7" ht="13">
      <c r="A178" s="5" t="s">
        <v>3229</v>
      </c>
      <c r="B178" s="91" t="str">
        <f>VLOOKUP($A178,datasets!$A:$B,2,0)</f>
        <v>Kääb et al. 2021, The Cryosphere (RBYR4QG6)</v>
      </c>
      <c r="C178" s="6" t="s">
        <v>3806</v>
      </c>
      <c r="D178" s="126" t="s">
        <v>34</v>
      </c>
      <c r="E178" s="126" t="s">
        <v>34</v>
      </c>
      <c r="F178" s="86" t="s">
        <v>34</v>
      </c>
      <c r="G178" s="58" t="str">
        <f t="array" ref="G178">INDEX(publications!$A$1:$A$319, MATCH($B178, publications!$B$1:$B$319, 0))</f>
        <v>Melanie</v>
      </c>
    </row>
    <row r="179" spans="1:7" ht="13">
      <c r="A179" s="5" t="s">
        <v>3230</v>
      </c>
      <c r="B179" s="91" t="str">
        <f>VLOOKUP($A179,datasets!$A:$B,2,0)</f>
        <v>Kääb et al. 2021, The Cryosphere (RBYR4QG6)</v>
      </c>
      <c r="C179" s="6" t="s">
        <v>3806</v>
      </c>
      <c r="D179" s="126" t="s">
        <v>34</v>
      </c>
      <c r="E179" s="126" t="s">
        <v>34</v>
      </c>
      <c r="F179" s="86" t="s">
        <v>34</v>
      </c>
      <c r="G179" s="58" t="str">
        <f t="array" ref="G179">INDEX(publications!$A$1:$A$319, MATCH($B179, publications!$B$1:$B$319, 0))</f>
        <v>Melanie</v>
      </c>
    </row>
    <row r="180" spans="1:7" ht="13">
      <c r="A180" s="5" t="s">
        <v>2905</v>
      </c>
      <c r="B180" s="91" t="str">
        <f>VLOOKUP($A180,datasets!$A:$B,2,0)</f>
        <v>Kavan 2020, Geografiska Annaler: Series A, Physical Geography (EYCHKICS)</v>
      </c>
      <c r="C180" s="6" t="s">
        <v>3803</v>
      </c>
      <c r="D180" s="126" t="s">
        <v>34</v>
      </c>
      <c r="E180" s="126" t="s">
        <v>34</v>
      </c>
      <c r="F180" s="86" t="s">
        <v>34</v>
      </c>
      <c r="G180" s="58" t="str">
        <f t="array" ref="G180">INDEX(publications!$A$1:$A$319, MATCH($B180, publications!$B$1:$B$319, 0))</f>
        <v>Livia</v>
      </c>
    </row>
    <row r="181" spans="1:7" ht="13">
      <c r="A181" s="5" t="s">
        <v>3206</v>
      </c>
      <c r="B181" s="91" t="str">
        <f>VLOOKUP($A181,datasets!$A:$B,2,0)</f>
        <v>King et al. 2020, One Earth (PB8P2UVG)</v>
      </c>
      <c r="C181" s="6" t="s">
        <v>3803</v>
      </c>
      <c r="D181" s="126" t="s">
        <v>34</v>
      </c>
      <c r="E181" s="126" t="s">
        <v>34</v>
      </c>
      <c r="F181" s="86" t="s">
        <v>3821</v>
      </c>
      <c r="G181" s="58" t="str">
        <f t="array" ref="G181">INDEX(publications!$A$1:$A$319, MATCH($B181, publications!$B$1:$B$319, 0))</f>
        <v>Melanie</v>
      </c>
    </row>
    <row r="182" spans="1:7" ht="13">
      <c r="A182" s="5" t="s">
        <v>3207</v>
      </c>
      <c r="B182" s="91" t="str">
        <f>VLOOKUP($A182,datasets!$A:$B,2,0)</f>
        <v>King et al. 2020, One Earth (PB8P2UVG)</v>
      </c>
      <c r="C182" s="6" t="s">
        <v>3803</v>
      </c>
      <c r="D182" s="126" t="s">
        <v>34</v>
      </c>
      <c r="E182" s="126" t="s">
        <v>34</v>
      </c>
      <c r="F182" s="86" t="s">
        <v>3821</v>
      </c>
      <c r="G182" s="58" t="str">
        <f t="array" ref="G182">INDEX(publications!$A$1:$A$319, MATCH($B182, publications!$B$1:$B$319, 0))</f>
        <v>Melanie</v>
      </c>
    </row>
    <row r="183" spans="1:7" ht="13">
      <c r="A183" s="5" t="s">
        <v>3208</v>
      </c>
      <c r="B183" s="91" t="str">
        <f>VLOOKUP($A183,datasets!$A:$B,2,0)</f>
        <v>King et al. 2020, One Earth (PB8P2UVG)</v>
      </c>
      <c r="C183" s="6" t="s">
        <v>3803</v>
      </c>
      <c r="D183" s="126" t="s">
        <v>34</v>
      </c>
      <c r="E183" s="126" t="s">
        <v>34</v>
      </c>
      <c r="F183" s="86" t="s">
        <v>3821</v>
      </c>
      <c r="G183" s="58" t="str">
        <f t="array" ref="G183">INDEX(publications!$A$1:$A$319, MATCH($B183, publications!$B$1:$B$319, 0))</f>
        <v>Melanie</v>
      </c>
    </row>
    <row r="184" spans="1:7" ht="13">
      <c r="A184" s="5" t="s">
        <v>3209</v>
      </c>
      <c r="B184" s="91" t="str">
        <f>VLOOKUP($A184,datasets!$A:$B,2,0)</f>
        <v>King et al. 2020, One Earth (PB8P2UVG)</v>
      </c>
      <c r="C184" s="6" t="s">
        <v>3803</v>
      </c>
      <c r="D184" s="126" t="s">
        <v>34</v>
      </c>
      <c r="E184" s="126" t="s">
        <v>34</v>
      </c>
      <c r="F184" s="86" t="s">
        <v>3821</v>
      </c>
      <c r="G184" s="58" t="str">
        <f t="array" ref="G184">INDEX(publications!$A$1:$A$319, MATCH($B184, publications!$B$1:$B$319, 0))</f>
        <v>Melanie</v>
      </c>
    </row>
    <row r="185" spans="1:7" ht="13">
      <c r="A185" s="5" t="s">
        <v>3210</v>
      </c>
      <c r="B185" s="91" t="str">
        <f>VLOOKUP($A185,datasets!$A:$B,2,0)</f>
        <v>King et al. 2020, One Earth (PB8P2UVG)</v>
      </c>
      <c r="C185" s="6" t="s">
        <v>3803</v>
      </c>
      <c r="D185" s="126" t="s">
        <v>34</v>
      </c>
      <c r="E185" s="126" t="s">
        <v>34</v>
      </c>
      <c r="F185" s="86" t="s">
        <v>3821</v>
      </c>
      <c r="G185" s="58" t="str">
        <f t="array" ref="G185">INDEX(publications!$A$1:$A$319, MATCH($B185, publications!$B$1:$B$319, 0))</f>
        <v>Melanie</v>
      </c>
    </row>
    <row r="186" spans="1:7" ht="13">
      <c r="A186" s="5" t="s">
        <v>3211</v>
      </c>
      <c r="B186" s="91" t="str">
        <f>VLOOKUP($A186,datasets!$A:$B,2,0)</f>
        <v>King et al. 2020, One Earth (PB8P2UVG)</v>
      </c>
      <c r="C186" s="6" t="s">
        <v>3803</v>
      </c>
      <c r="D186" s="126" t="s">
        <v>34</v>
      </c>
      <c r="E186" s="126" t="s">
        <v>34</v>
      </c>
      <c r="F186" s="86" t="s">
        <v>3821</v>
      </c>
      <c r="G186" s="58" t="str">
        <f t="array" ref="G186">INDEX(publications!$A$1:$A$319, MATCH($B186, publications!$B$1:$B$319, 0))</f>
        <v>Melanie</v>
      </c>
    </row>
    <row r="187" spans="1:7" ht="13">
      <c r="A187" s="5" t="s">
        <v>2906</v>
      </c>
      <c r="B187" s="91" t="str">
        <f>VLOOKUP($A187,datasets!$A:$B,2,0)</f>
        <v>Klimetzek et al. 2021, Remote Sensing (UHTXA8J6)</v>
      </c>
      <c r="C187" s="6" t="s">
        <v>3806</v>
      </c>
      <c r="D187" s="126">
        <v>2</v>
      </c>
      <c r="E187" s="126" t="s">
        <v>34</v>
      </c>
      <c r="F187" s="86" t="s">
        <v>34</v>
      </c>
      <c r="G187" s="58" t="str">
        <f t="array" ref="G187">INDEX(publications!$A$1:$A$319, MATCH($B187, publications!$B$1:$B$319, 0))</f>
        <v>Amaury</v>
      </c>
    </row>
    <row r="188" spans="1:7" ht="13">
      <c r="A188" s="5" t="s">
        <v>3139</v>
      </c>
      <c r="B188" s="91" t="str">
        <f>VLOOKUP($A188,datasets!$A:$B,2,0)</f>
        <v>Klug et al. 2012, Tenth International Conference on Permafrost (5MLZ39V2)</v>
      </c>
      <c r="C188" s="6" t="s">
        <v>3803</v>
      </c>
      <c r="D188" s="126">
        <v>0.2</v>
      </c>
      <c r="E188" s="126">
        <v>1</v>
      </c>
      <c r="F188" s="86" t="s">
        <v>34</v>
      </c>
      <c r="G188" s="58" t="str">
        <f t="array" ref="G188">INDEX(publications!$A$1:$A$319, MATCH($B188, publications!$B$1:$B$319, 0))</f>
        <v>Livia</v>
      </c>
    </row>
    <row r="189" spans="1:7" ht="13">
      <c r="A189" s="5" t="s">
        <v>3324</v>
      </c>
      <c r="B189" s="91" t="str">
        <f>VLOOKUP($A189,datasets!$A:$B,2,0)</f>
        <v>Koblet et al. 2010, The Cryosphere (D6TCSWWR)</v>
      </c>
      <c r="C189" s="6" t="s">
        <v>3803</v>
      </c>
      <c r="D189" s="126" t="s">
        <v>34</v>
      </c>
      <c r="E189" s="126">
        <v>5</v>
      </c>
      <c r="F189" s="86" t="s">
        <v>34</v>
      </c>
      <c r="G189" s="150" t="str">
        <f t="array" ref="G189">INDEX(publications!$A$1:$A$319, MATCH($B189, publications!$B$1:$B$319, 0))</f>
        <v>Livia</v>
      </c>
    </row>
    <row r="190" spans="1:7" ht="13">
      <c r="A190" s="5" t="s">
        <v>3326</v>
      </c>
      <c r="B190" s="91" t="str">
        <f>VLOOKUP($A190,datasets!$A:$B,2,0)</f>
        <v>Koblet et al. 2010, The Cryosphere (D6TCSWWR)</v>
      </c>
      <c r="C190" s="6" t="s">
        <v>3803</v>
      </c>
      <c r="D190" s="126" t="s">
        <v>34</v>
      </c>
      <c r="E190" s="126">
        <v>5</v>
      </c>
      <c r="F190" s="86" t="s">
        <v>34</v>
      </c>
      <c r="G190" s="150" t="s">
        <v>16</v>
      </c>
    </row>
    <row r="191" spans="1:7" ht="13">
      <c r="A191" s="5" t="s">
        <v>3327</v>
      </c>
      <c r="B191" s="91" t="str">
        <f>VLOOKUP($A191,datasets!$A:$B,2,0)</f>
        <v>Koblet et al. 2010, The Cryosphere (D6TCSWWR)</v>
      </c>
      <c r="C191" s="6" t="s">
        <v>3803</v>
      </c>
      <c r="D191" s="126" t="s">
        <v>34</v>
      </c>
      <c r="E191" s="126">
        <v>5</v>
      </c>
      <c r="F191" s="86" t="s">
        <v>34</v>
      </c>
      <c r="G191" s="150" t="s">
        <v>16</v>
      </c>
    </row>
    <row r="192" spans="1:7" ht="13">
      <c r="A192" s="5" t="s">
        <v>3328</v>
      </c>
      <c r="B192" s="91" t="str">
        <f>VLOOKUP($A192,datasets!$A:$B,2,0)</f>
        <v>Koblet et al. 2010, The Cryosphere (D6TCSWWR)</v>
      </c>
      <c r="C192" s="6" t="s">
        <v>3803</v>
      </c>
      <c r="D192" s="126" t="s">
        <v>34</v>
      </c>
      <c r="E192" s="126">
        <v>5</v>
      </c>
      <c r="F192" s="86" t="s">
        <v>34</v>
      </c>
      <c r="G192" s="150" t="s">
        <v>16</v>
      </c>
    </row>
    <row r="193" spans="1:7" ht="13">
      <c r="A193" s="5" t="s">
        <v>3329</v>
      </c>
      <c r="B193" s="91" t="str">
        <f>VLOOKUP($A193,datasets!$A:$B,2,0)</f>
        <v>Koblet et al. 2010, The Cryosphere (D6TCSWWR)</v>
      </c>
      <c r="C193" s="6" t="s">
        <v>3803</v>
      </c>
      <c r="D193" s="126" t="s">
        <v>34</v>
      </c>
      <c r="E193" s="126">
        <v>5</v>
      </c>
      <c r="F193" s="86" t="s">
        <v>34</v>
      </c>
      <c r="G193" s="150" t="s">
        <v>16</v>
      </c>
    </row>
    <row r="194" spans="1:7" ht="13">
      <c r="A194" s="5" t="s">
        <v>3311</v>
      </c>
      <c r="B194" s="91" t="str">
        <f>VLOOKUP($A194,datasets!$A:$B,2,0)</f>
        <v>Korpela 2006, Silva Fennica (ZP22ZXGG)</v>
      </c>
      <c r="C194" s="86" t="s">
        <v>34</v>
      </c>
      <c r="D194" s="126" t="s">
        <v>34</v>
      </c>
      <c r="E194" s="126" t="s">
        <v>34</v>
      </c>
      <c r="F194" s="86" t="s">
        <v>3822</v>
      </c>
      <c r="G194" s="58" t="str">
        <f t="array" ref="G194">INDEX(publications!$A$1:$A$319, MATCH($B194, publications!$B$1:$B$319, 0))</f>
        <v>Camillo</v>
      </c>
    </row>
    <row r="195" spans="1:7" ht="13">
      <c r="A195" s="5" t="s">
        <v>3330</v>
      </c>
      <c r="B195" s="91" t="str">
        <f>VLOOKUP($A195,datasets!$A:$B,2,0)</f>
        <v>Korsgaard et al. 2016, Scientific Data (UKJUNZNC)</v>
      </c>
      <c r="C195" s="6" t="s">
        <v>3805</v>
      </c>
      <c r="D195" s="126">
        <v>2</v>
      </c>
      <c r="E195" s="126">
        <v>25</v>
      </c>
      <c r="F195" s="86" t="s">
        <v>3823</v>
      </c>
      <c r="G195" s="150" t="str">
        <f t="array" ref="G195">INDEX(publications!$A$1:$A$319, MATCH($B195, publications!$B$1:$B$319, 0))</f>
        <v>Melanie</v>
      </c>
    </row>
    <row r="196" spans="1:7" ht="13">
      <c r="A196" s="5" t="s">
        <v>2759</v>
      </c>
      <c r="B196" s="91" t="str">
        <f>VLOOKUP($A196,datasets!$A:$B,2,0)</f>
        <v>Kropáček et al. 2019, Land Degradation &amp; Development (K6MS44VU)</v>
      </c>
      <c r="C196" s="6" t="s">
        <v>3803</v>
      </c>
      <c r="D196" s="126">
        <v>1</v>
      </c>
      <c r="E196" s="126">
        <v>4.9000000000000004</v>
      </c>
      <c r="F196" s="86" t="s">
        <v>34</v>
      </c>
      <c r="G196" s="150" t="str">
        <f t="array" ref="G196">INDEX(publications!$A$1:$A$319, MATCH($B196, publications!$B$1:$B$319, 0))</f>
        <v>Livia</v>
      </c>
    </row>
    <row r="197" spans="1:7" ht="13">
      <c r="A197" s="5" t="s">
        <v>2760</v>
      </c>
      <c r="B197" s="91" t="str">
        <f>VLOOKUP($A197,datasets!$A:$B,2,0)</f>
        <v>Kropáček et al. 2019, Land Degradation &amp; Development (K6MS44VU)</v>
      </c>
      <c r="C197" s="6" t="s">
        <v>3803</v>
      </c>
      <c r="D197" s="126">
        <v>1.1000000000000001</v>
      </c>
      <c r="E197" s="126">
        <v>0.5</v>
      </c>
      <c r="F197" s="86" t="s">
        <v>34</v>
      </c>
      <c r="G197" s="58" t="str">
        <f t="array" ref="G197">INDEX(publications!$A$1:$A$319, MATCH($B197, publications!$B$1:$B$319, 0))</f>
        <v>Livia</v>
      </c>
    </row>
    <row r="198" spans="1:7" ht="13">
      <c r="A198" s="5" t="s">
        <v>2756</v>
      </c>
      <c r="B198" s="91" t="str">
        <f>VLOOKUP($A198,datasets!$A:$B,2,0)</f>
        <v>Kropáček et al. 2019, Land Degradation &amp; Development (K6MS44VU)</v>
      </c>
      <c r="C198" s="6" t="s">
        <v>3805</v>
      </c>
      <c r="D198" s="126">
        <v>1.2</v>
      </c>
      <c r="E198" s="126">
        <v>5</v>
      </c>
      <c r="F198" s="86" t="s">
        <v>34</v>
      </c>
      <c r="G198" s="150" t="str">
        <f t="array" ref="G198">INDEX(publications!$A$1:$A$319, MATCH($B198, publications!$B$1:$B$319, 0))</f>
        <v>Livia</v>
      </c>
    </row>
    <row r="199" spans="1:7" ht="13">
      <c r="A199" s="5" t="s">
        <v>3094</v>
      </c>
      <c r="B199" s="91" t="str">
        <f>VLOOKUP($A199,datasets!$A:$B,2,0)</f>
        <v>Kulha et al. 2018, Forests (FFRWPF9M)</v>
      </c>
      <c r="C199" s="6" t="s">
        <v>3806</v>
      </c>
      <c r="D199" s="119">
        <v>0.2</v>
      </c>
      <c r="E199" s="126" t="s">
        <v>34</v>
      </c>
      <c r="F199" s="86" t="s">
        <v>34</v>
      </c>
      <c r="G199" s="150" t="str">
        <f t="array" ref="G199">INDEX(publications!$A$1:$A$319, MATCH($B199, publications!$B$1:$B$319, 0))</f>
        <v>Anette</v>
      </c>
    </row>
    <row r="200" spans="1:7" ht="13">
      <c r="A200" s="5" t="s">
        <v>3091</v>
      </c>
      <c r="B200" s="91" t="str">
        <f>VLOOKUP($A200,datasets!$A:$B,2,0)</f>
        <v>Kulha et al. 2018, Forests (FFRWPF9M)</v>
      </c>
      <c r="C200" s="6" t="s">
        <v>3806</v>
      </c>
      <c r="D200" s="119">
        <v>0.2</v>
      </c>
      <c r="E200" s="126" t="s">
        <v>34</v>
      </c>
      <c r="F200" s="86" t="s">
        <v>34</v>
      </c>
      <c r="G200" s="150" t="str">
        <f t="array" ref="G200">INDEX(publications!$A$1:$A$319, MATCH($B200, publications!$B$1:$B$319, 0))</f>
        <v>Anette</v>
      </c>
    </row>
    <row r="201" spans="1:7" ht="13">
      <c r="A201" s="5" t="s">
        <v>3092</v>
      </c>
      <c r="B201" s="91" t="str">
        <f>VLOOKUP($A201,datasets!$A:$B,2,0)</f>
        <v>Kulha et al. 2018, Forests (FFRWPF9M)</v>
      </c>
      <c r="C201" s="6" t="s">
        <v>3806</v>
      </c>
      <c r="D201" s="119">
        <v>0.2</v>
      </c>
      <c r="E201" s="126" t="s">
        <v>34</v>
      </c>
      <c r="F201" s="86" t="s">
        <v>34</v>
      </c>
      <c r="G201" s="150" t="str">
        <f t="array" ref="G201">INDEX(publications!$A$1:$A$319, MATCH($B201, publications!$B$1:$B$319, 0))</f>
        <v>Anette</v>
      </c>
    </row>
    <row r="202" spans="1:7" ht="13">
      <c r="A202" s="5" t="s">
        <v>3093</v>
      </c>
      <c r="B202" s="91" t="str">
        <f>VLOOKUP($A202,datasets!$A:$B,2,0)</f>
        <v>Kulha et al. 2018, Forests (FFRWPF9M)</v>
      </c>
      <c r="C202" s="6" t="s">
        <v>3806</v>
      </c>
      <c r="D202" s="119">
        <v>0.2</v>
      </c>
      <c r="E202" s="126" t="s">
        <v>34</v>
      </c>
      <c r="F202" s="86" t="s">
        <v>34</v>
      </c>
      <c r="G202" s="150" t="str">
        <f t="array" ref="G202">INDEX(publications!$A$1:$A$319, MATCH($B202, publications!$B$1:$B$319, 0))</f>
        <v>Anette</v>
      </c>
    </row>
    <row r="203" spans="1:7" ht="13">
      <c r="A203" s="5" t="s">
        <v>3088</v>
      </c>
      <c r="B203" s="91" t="str">
        <f>VLOOKUP($A203,datasets!$A:$B,2,0)</f>
        <v>Kulha et al. 2018, Forests (FFRWPF9M)</v>
      </c>
      <c r="C203" s="6" t="s">
        <v>3806</v>
      </c>
      <c r="D203" s="119">
        <v>0.4</v>
      </c>
      <c r="E203" s="126" t="s">
        <v>34</v>
      </c>
      <c r="F203" s="86" t="s">
        <v>34</v>
      </c>
      <c r="G203" s="150" t="str">
        <f t="array" ref="G203">INDEX(publications!$A$1:$A$319, MATCH($B203, publications!$B$1:$B$319, 0))</f>
        <v>Anette</v>
      </c>
    </row>
    <row r="204" spans="1:7" ht="13">
      <c r="A204" s="5" t="s">
        <v>3089</v>
      </c>
      <c r="B204" s="91" t="str">
        <f>VLOOKUP($A204,datasets!$A:$B,2,0)</f>
        <v>Kulha et al. 2018, Forests (FFRWPF9M)</v>
      </c>
      <c r="C204" s="6" t="s">
        <v>3806</v>
      </c>
      <c r="D204" s="119">
        <v>0.4</v>
      </c>
      <c r="E204" s="126" t="s">
        <v>34</v>
      </c>
      <c r="F204" s="86" t="s">
        <v>34</v>
      </c>
      <c r="G204" s="150" t="str">
        <f t="array" ref="G204">INDEX(publications!$A$1:$A$319, MATCH($B204, publications!$B$1:$B$319, 0))</f>
        <v>Anette</v>
      </c>
    </row>
    <row r="205" spans="1:7" ht="13">
      <c r="A205" s="5" t="s">
        <v>3090</v>
      </c>
      <c r="B205" s="91" t="str">
        <f>VLOOKUP($A205,datasets!$A:$B,2,0)</f>
        <v>Kulha et al. 2018, Forests (FFRWPF9M)</v>
      </c>
      <c r="C205" s="6" t="s">
        <v>3806</v>
      </c>
      <c r="D205" s="119">
        <v>0.4</v>
      </c>
      <c r="E205" s="126" t="s">
        <v>34</v>
      </c>
      <c r="F205" s="86" t="s">
        <v>34</v>
      </c>
      <c r="G205" s="150" t="str">
        <f t="array" ref="G205">INDEX(publications!$A$1:$A$319, MATCH($B205, publications!$B$1:$B$319, 0))</f>
        <v>Anette</v>
      </c>
    </row>
    <row r="206" spans="1:7" ht="13">
      <c r="A206" s="5" t="s">
        <v>3083</v>
      </c>
      <c r="B206" s="91" t="str">
        <f>VLOOKUP($A206,datasets!$A:$B,2,0)</f>
        <v>Kulha et al. 2018, Forests (FFRWPF9M)</v>
      </c>
      <c r="C206" s="6" t="s">
        <v>3806</v>
      </c>
      <c r="D206" s="119">
        <v>0.6</v>
      </c>
      <c r="E206" s="126" t="s">
        <v>34</v>
      </c>
      <c r="F206" s="86" t="s">
        <v>34</v>
      </c>
      <c r="G206" s="58" t="str">
        <f t="array" ref="G206">INDEX(publications!$A$1:$A$319, MATCH($B206, publications!$B$1:$B$319, 0))</f>
        <v>Anette</v>
      </c>
    </row>
    <row r="207" spans="1:7" ht="13">
      <c r="A207" s="5" t="s">
        <v>3086</v>
      </c>
      <c r="B207" s="91" t="str">
        <f>VLOOKUP($A207,datasets!$A:$B,2,0)</f>
        <v>Kulha et al. 2018, Forests (FFRWPF9M)</v>
      </c>
      <c r="C207" s="6" t="s">
        <v>3806</v>
      </c>
      <c r="D207" s="119">
        <v>0.9</v>
      </c>
      <c r="E207" s="126" t="s">
        <v>34</v>
      </c>
      <c r="F207" s="86" t="s">
        <v>34</v>
      </c>
      <c r="G207" s="58" t="str">
        <f t="array" ref="G207">INDEX(publications!$A$1:$A$319, MATCH($B207, publications!$B$1:$B$319, 0))</f>
        <v>Anette</v>
      </c>
    </row>
    <row r="208" spans="1:7" ht="13">
      <c r="A208" s="5" t="s">
        <v>3087</v>
      </c>
      <c r="B208" s="91" t="str">
        <f>VLOOKUP($A208,datasets!$A:$B,2,0)</f>
        <v>Kulha et al. 2018, Forests (FFRWPF9M)</v>
      </c>
      <c r="C208" s="6" t="s">
        <v>3806</v>
      </c>
      <c r="D208" s="119">
        <v>0.9</v>
      </c>
      <c r="E208" s="126" t="s">
        <v>34</v>
      </c>
      <c r="F208" s="86" t="s">
        <v>34</v>
      </c>
      <c r="G208" s="58" t="str">
        <f t="array" ref="G208">INDEX(publications!$A$1:$A$319, MATCH($B208, publications!$B$1:$B$319, 0))</f>
        <v>Anette</v>
      </c>
    </row>
    <row r="209" spans="1:7" ht="13">
      <c r="A209" s="5" t="s">
        <v>3117</v>
      </c>
      <c r="B209" s="91" t="str">
        <f>VLOOKUP($A209,datasets!$A:$B,2,0)</f>
        <v>Kupidura et al. 2019, ISPRS International Journal of Geo-Information (BQWUAZPY)</v>
      </c>
      <c r="C209" s="6" t="s">
        <v>3803</v>
      </c>
      <c r="D209" s="126">
        <v>0.5</v>
      </c>
      <c r="E209" s="126" t="s">
        <v>34</v>
      </c>
      <c r="F209" s="86" t="s">
        <v>34</v>
      </c>
      <c r="G209" s="150" t="str">
        <f t="array" ref="G209">INDEX(publications!$A$1:$A$319, MATCH($B209, publications!$B$1:$B$319, 0))</f>
        <v>Livia</v>
      </c>
    </row>
    <row r="210" spans="1:7" ht="13">
      <c r="A210" s="5" t="s">
        <v>3122</v>
      </c>
      <c r="B210" s="91" t="str">
        <f>VLOOKUP($A210,datasets!$A:$B,2,0)</f>
        <v>Kupidura et al. 2019, ISPRS International Journal of Geo-Information (BQWUAZPY)</v>
      </c>
      <c r="C210" s="6" t="s">
        <v>3803</v>
      </c>
      <c r="D210" s="126">
        <v>0.5</v>
      </c>
      <c r="E210" s="126" t="s">
        <v>34</v>
      </c>
      <c r="F210" s="86" t="s">
        <v>34</v>
      </c>
      <c r="G210" s="150" t="str">
        <f t="array" ref="G210">INDEX(publications!$A$1:$A$319, MATCH($B210, publications!$B$1:$B$319, 0))</f>
        <v>Livia</v>
      </c>
    </row>
    <row r="211" spans="1:7" ht="13">
      <c r="A211" s="5" t="s">
        <v>3124</v>
      </c>
      <c r="B211" s="91" t="str">
        <f>VLOOKUP($A211,datasets!$A:$B,2,0)</f>
        <v>Kupidura et al. 2019, ISPRS International Journal of Geo-Information (BQWUAZPY)</v>
      </c>
      <c r="C211" s="6" t="s">
        <v>3803</v>
      </c>
      <c r="D211" s="126">
        <v>0.5</v>
      </c>
      <c r="E211" s="126" t="s">
        <v>34</v>
      </c>
      <c r="F211" s="86" t="s">
        <v>34</v>
      </c>
      <c r="G211" s="150" t="str">
        <f t="array" ref="G211">INDEX(publications!$A$1:$A$319, MATCH($B211, publications!$B$1:$B$319, 0))</f>
        <v>Livia</v>
      </c>
    </row>
    <row r="212" spans="1:7" ht="13">
      <c r="A212" s="5" t="s">
        <v>2918</v>
      </c>
      <c r="B212" s="91" t="str">
        <f>VLOOKUP($A212,datasets!$A:$B,2,0)</f>
        <v>Lacroix et al. 2020, Nature Geoscience (K6I8E5QJ)</v>
      </c>
      <c r="C212" s="6" t="s">
        <v>3805</v>
      </c>
      <c r="D212" s="126">
        <v>6</v>
      </c>
      <c r="E212" s="126">
        <v>24</v>
      </c>
      <c r="F212" s="86" t="s">
        <v>3824</v>
      </c>
      <c r="G212" s="150" t="str">
        <f t="array" ref="G212">INDEX(publications!$A$1:$A$319, MATCH($B212, publications!$B$1:$B$319, 0))</f>
        <v>Melanie</v>
      </c>
    </row>
    <row r="213" spans="1:7" ht="13">
      <c r="A213" s="5" t="s">
        <v>2908</v>
      </c>
      <c r="B213" s="91" t="str">
        <f>VLOOKUP($A213,datasets!$A:$B,2,0)</f>
        <v>Lajoie et al. 2020, Earth and Space Science (E8CED4N3)</v>
      </c>
      <c r="C213" s="6" t="s">
        <v>3803</v>
      </c>
      <c r="D213" s="126" t="s">
        <v>34</v>
      </c>
      <c r="E213" s="126" t="s">
        <v>34</v>
      </c>
      <c r="F213" s="86" t="s">
        <v>34</v>
      </c>
      <c r="G213" s="58" t="str">
        <f t="array" ref="G213">INDEX(publications!$A$1:$A$319, MATCH($B213, publications!$B$1:$B$319, 0))</f>
        <v>Livia</v>
      </c>
    </row>
    <row r="214" spans="1:7" ht="13">
      <c r="A214" s="5" t="s">
        <v>2981</v>
      </c>
      <c r="B214" s="91" t="str">
        <f>VLOOKUP($A214,datasets!$A:$B,2,0)</f>
        <v>Lamsal et al. 2011, Journal of Mountain Science (8AWR2PHU)</v>
      </c>
      <c r="C214" s="6" t="s">
        <v>3803</v>
      </c>
      <c r="D214" s="126" t="s">
        <v>34</v>
      </c>
      <c r="E214" s="126">
        <v>2</v>
      </c>
      <c r="F214" s="86" t="s">
        <v>3825</v>
      </c>
      <c r="G214" s="150" t="str">
        <f t="array" ref="G214">INDEX(publications!$A$1:$A$319, MATCH($B214, publications!$B$1:$B$319, 0))</f>
        <v>Camillo</v>
      </c>
    </row>
    <row r="215" spans="1:7" ht="13">
      <c r="A215" s="5" t="s">
        <v>2983</v>
      </c>
      <c r="B215" s="91" t="str">
        <f>VLOOKUP($A215,datasets!$A:$B,2,0)</f>
        <v>Lamsal et al. 2016, Hydrological Processes (83JZ9Q8V)</v>
      </c>
      <c r="C215" s="6" t="s">
        <v>3803</v>
      </c>
      <c r="D215" s="126" t="s">
        <v>34</v>
      </c>
      <c r="E215" s="126">
        <v>2</v>
      </c>
      <c r="F215" s="86" t="s">
        <v>34</v>
      </c>
      <c r="G215" s="150" t="str">
        <f t="array" ref="G215">INDEX(publications!$A$1:$A$319, MATCH($B215, publications!$B$1:$B$319, 0))</f>
        <v>Livia</v>
      </c>
    </row>
    <row r="216" spans="1:7" ht="13">
      <c r="A216" s="5" t="s">
        <v>2984</v>
      </c>
      <c r="B216" s="91" t="str">
        <f>VLOOKUP($A216,datasets!$A:$B,2,0)</f>
        <v>Lamsal et al. 2017, The Cryosphere (F848E2UT)</v>
      </c>
      <c r="C216" s="6" t="s">
        <v>3803</v>
      </c>
      <c r="D216" s="126" t="s">
        <v>34</v>
      </c>
      <c r="E216" s="126">
        <v>15</v>
      </c>
      <c r="F216" s="86" t="s">
        <v>34</v>
      </c>
      <c r="G216" s="150" t="str">
        <f t="array" ref="G216">INDEX(publications!$A$1:$A$319, MATCH($B216, publications!$B$1:$B$319, 0))</f>
        <v>Livia</v>
      </c>
    </row>
    <row r="217" spans="1:7" ht="13">
      <c r="A217" s="5" t="s">
        <v>2986</v>
      </c>
      <c r="B217" s="91" t="str">
        <f>VLOOKUP($A217,datasets!$A:$B,2,0)</f>
        <v>Lane et al. 2010, Earth Surface Processes and Landforms (6YCLP6W5)</v>
      </c>
      <c r="C217" s="6" t="s">
        <v>3803</v>
      </c>
      <c r="D217" s="126" t="s">
        <v>34</v>
      </c>
      <c r="E217" s="126">
        <v>1</v>
      </c>
      <c r="F217" s="86" t="s">
        <v>3826</v>
      </c>
      <c r="G217" s="58" t="str">
        <f t="array" ref="G217">INDEX(publications!$A$1:$A$319, MATCH($B217, publications!$B$1:$B$319, 0))</f>
        <v>Livia</v>
      </c>
    </row>
    <row r="218" spans="1:7" ht="13">
      <c r="A218" s="5" t="s">
        <v>2987</v>
      </c>
      <c r="B218" s="91" t="str">
        <f>VLOOKUP($A218,datasets!$A:$B,2,0)</f>
        <v>Lane et al. 2010, Earth Surface Processes and Landforms (6YCLP6W5)</v>
      </c>
      <c r="C218" s="6" t="s">
        <v>3803</v>
      </c>
      <c r="D218" s="126" t="s">
        <v>34</v>
      </c>
      <c r="E218" s="126">
        <v>1</v>
      </c>
      <c r="F218" s="86" t="s">
        <v>3826</v>
      </c>
      <c r="G218" s="58" t="str">
        <f t="array" ref="G218">INDEX(publications!$A$1:$A$319, MATCH($B218, publications!$B$1:$B$319, 0))</f>
        <v>Livia</v>
      </c>
    </row>
    <row r="219" spans="1:7" ht="13">
      <c r="A219" s="5" t="s">
        <v>2988</v>
      </c>
      <c r="B219" s="91" t="str">
        <f>VLOOKUP($A219,datasets!$A:$B,2,0)</f>
        <v>Lane et al. 2010, Earth Surface Processes and Landforms (6YCLP6W5)</v>
      </c>
      <c r="C219" s="6" t="s">
        <v>3803</v>
      </c>
      <c r="D219" s="126" t="s">
        <v>34</v>
      </c>
      <c r="E219" s="126">
        <v>1</v>
      </c>
      <c r="F219" s="86" t="s">
        <v>3826</v>
      </c>
      <c r="G219" s="58" t="str">
        <f t="array" ref="G219">INDEX(publications!$A$1:$A$319, MATCH($B219, publications!$B$1:$B$319, 0))</f>
        <v>Livia</v>
      </c>
    </row>
    <row r="220" spans="1:7" ht="13">
      <c r="A220" s="5" t="s">
        <v>2989</v>
      </c>
      <c r="B220" s="91" t="str">
        <f>VLOOKUP($A220,datasets!$A:$B,2,0)</f>
        <v>Li et al. 2017, IEEE Transactions on Geoscience and Remote Sensing (XQDZXEBX)</v>
      </c>
      <c r="C220" s="6" t="s">
        <v>3803</v>
      </c>
      <c r="D220" s="126" t="s">
        <v>34</v>
      </c>
      <c r="E220" s="126">
        <v>33</v>
      </c>
      <c r="F220" s="86" t="s">
        <v>34</v>
      </c>
      <c r="G220" s="150" t="str">
        <f t="array" ref="G220">INDEX(publications!$A$1:$A$319, MATCH($B220, publications!$B$1:$B$319, 0))</f>
        <v>Livia</v>
      </c>
    </row>
    <row r="221" spans="1:7" ht="13">
      <c r="A221" s="5" t="s">
        <v>2809</v>
      </c>
      <c r="B221" s="91" t="str">
        <f>VLOOKUP($A221,datasets!$A:$B,2,0)</f>
        <v>Llena et al. 2018, Rendiconti Online della Società Geologica Italiana (LVY6ENEU)</v>
      </c>
      <c r="C221" s="6" t="s">
        <v>3803</v>
      </c>
      <c r="D221" s="126">
        <v>1</v>
      </c>
      <c r="E221" s="126">
        <v>2</v>
      </c>
      <c r="F221" s="86" t="s">
        <v>34</v>
      </c>
      <c r="G221" s="150" t="str">
        <f t="array" ref="G221">INDEX(publications!$A$1:$A$319, MATCH($B221, publications!$B$1:$B$319, 0))</f>
        <v>Livia</v>
      </c>
    </row>
    <row r="222" spans="1:7" ht="13">
      <c r="A222" s="5" t="s">
        <v>2813</v>
      </c>
      <c r="B222" s="91" t="str">
        <f>VLOOKUP($A222,datasets!$A:$B,2,0)</f>
        <v>Llena et al. 2018, Rendiconti Online della Società Geologica Italiana (LVY6ENEU)</v>
      </c>
      <c r="C222" s="6" t="s">
        <v>3803</v>
      </c>
      <c r="D222" s="126">
        <v>1</v>
      </c>
      <c r="E222" s="126">
        <v>2</v>
      </c>
      <c r="F222" s="86" t="s">
        <v>34</v>
      </c>
      <c r="G222" s="150" t="s">
        <v>16</v>
      </c>
    </row>
    <row r="223" spans="1:7" ht="13">
      <c r="A223" s="5" t="s">
        <v>2943</v>
      </c>
      <c r="B223" s="91" t="str">
        <f>VLOOKUP($A223,datasets!$A:$B,2,0)</f>
        <v>Lu et al. 2021, Remote Sensing of Environment (5W2H2P54)</v>
      </c>
      <c r="C223" s="6" t="s">
        <v>3803</v>
      </c>
      <c r="D223" s="126">
        <v>5</v>
      </c>
      <c r="E223" s="126">
        <v>5</v>
      </c>
      <c r="F223" s="86" t="s">
        <v>34</v>
      </c>
      <c r="G223" s="150" t="str">
        <f t="array" ref="G223">INDEX(publications!$A$1:$A$319, MATCH($B223, publications!$B$1:$B$319, 0))</f>
        <v>Bob</v>
      </c>
    </row>
    <row r="224" spans="1:7" ht="13">
      <c r="A224" s="5" t="s">
        <v>3287</v>
      </c>
      <c r="B224" s="91" t="str">
        <f>VLOOKUP($A224,datasets!$A:$B,2,0)</f>
        <v>Ma et al. 2020, Journal of the Indian Society of Remote Sensing (3R65I8XW)</v>
      </c>
      <c r="C224" s="6" t="s">
        <v>3803</v>
      </c>
      <c r="D224" s="126" t="s">
        <v>34</v>
      </c>
      <c r="E224" s="126" t="s">
        <v>34</v>
      </c>
      <c r="F224" s="86" t="s">
        <v>34</v>
      </c>
      <c r="G224" s="58" t="str">
        <f t="array" ref="G224">INDEX(publications!$A$1:$A$319, MATCH($B224, publications!$B$1:$B$319, 0))</f>
        <v>Livia</v>
      </c>
    </row>
    <row r="225" spans="1:7" ht="13">
      <c r="A225" s="5" t="s">
        <v>3150</v>
      </c>
      <c r="B225" s="91" t="str">
        <f>VLOOKUP($A225,datasets!$A:$B,2,0)</f>
        <v>Magnússon et al. 2016, The Cryosphere (F6IX3QIF)</v>
      </c>
      <c r="C225" s="6" t="s">
        <v>3803</v>
      </c>
      <c r="D225" s="126">
        <v>2</v>
      </c>
      <c r="E225" s="126">
        <v>10</v>
      </c>
      <c r="F225" s="86" t="s">
        <v>34</v>
      </c>
      <c r="G225" s="150" t="str">
        <f t="array" ref="G225">INDEX(publications!$A$1:$A$319, MATCH($B225, publications!$B$1:$B$319, 0))</f>
        <v>Melanie</v>
      </c>
    </row>
    <row r="226" spans="1:7" ht="13">
      <c r="A226" s="5" t="s">
        <v>3154</v>
      </c>
      <c r="B226" s="91" t="str">
        <f>VLOOKUP($A226,datasets!$A:$B,2,0)</f>
        <v>Magnússon et al. 2016, The Cryosphere (F6IX3QIF)</v>
      </c>
      <c r="C226" s="6" t="s">
        <v>3803</v>
      </c>
      <c r="D226" s="126">
        <v>2</v>
      </c>
      <c r="E226" s="126">
        <v>10</v>
      </c>
      <c r="F226" s="86" t="s">
        <v>34</v>
      </c>
      <c r="G226" s="150" t="str">
        <f t="array" ref="G226">INDEX(publications!$A$1:$A$319, MATCH($B226, publications!$B$1:$B$319, 0))</f>
        <v>Melanie</v>
      </c>
    </row>
    <row r="227" spans="1:7" ht="13">
      <c r="A227" s="5" t="s">
        <v>3158</v>
      </c>
      <c r="B227" s="91" t="str">
        <f>VLOOKUP($A227,datasets!$A:$B,2,0)</f>
        <v>Magnússon et al. 2016, The Cryosphere (F6IX3QIF)</v>
      </c>
      <c r="C227" s="6" t="s">
        <v>3803</v>
      </c>
      <c r="D227" s="126">
        <v>2</v>
      </c>
      <c r="E227" s="126">
        <v>10</v>
      </c>
      <c r="F227" s="86" t="s">
        <v>34</v>
      </c>
      <c r="G227" s="150" t="str">
        <f t="array" ref="G227">INDEX(publications!$A$1:$A$319, MATCH($B227, publications!$B$1:$B$319, 0))</f>
        <v>Melanie</v>
      </c>
    </row>
    <row r="228" spans="1:7" ht="13">
      <c r="A228" s="5" t="s">
        <v>3159</v>
      </c>
      <c r="B228" s="91" t="str">
        <f>VLOOKUP($A228,datasets!$A:$B,2,0)</f>
        <v>Magnússon et al. 2016, The Cryosphere (F6IX3QIF)</v>
      </c>
      <c r="C228" s="6" t="s">
        <v>3803</v>
      </c>
      <c r="D228" s="126">
        <v>2</v>
      </c>
      <c r="E228" s="126">
        <v>10</v>
      </c>
      <c r="F228" s="86" t="s">
        <v>34</v>
      </c>
      <c r="G228" s="150" t="str">
        <f t="array" ref="G228">INDEX(publications!$A$1:$A$319, MATCH($B228, publications!$B$1:$B$319, 0))</f>
        <v>Melanie</v>
      </c>
    </row>
    <row r="229" spans="1:7" ht="13">
      <c r="A229" s="5" t="s">
        <v>3146</v>
      </c>
      <c r="B229" s="91" t="str">
        <f>VLOOKUP($A229,datasets!$A:$B,2,0)</f>
        <v>Magnússon et al. 2016, The Cryosphere (F6IX3QIF)</v>
      </c>
      <c r="C229" s="6" t="s">
        <v>3803</v>
      </c>
      <c r="D229" s="126">
        <v>2</v>
      </c>
      <c r="E229" s="126">
        <v>20</v>
      </c>
      <c r="F229" s="86" t="s">
        <v>34</v>
      </c>
      <c r="G229" s="150" t="str">
        <f t="array" ref="G229">INDEX(publications!$A$1:$A$319, MATCH($B229, publications!$B$1:$B$319, 0))</f>
        <v>Melanie</v>
      </c>
    </row>
    <row r="230" spans="1:7" ht="13">
      <c r="A230" s="5" t="s">
        <v>3156</v>
      </c>
      <c r="B230" s="91" t="str">
        <f>VLOOKUP($A230,datasets!$A:$B,2,0)</f>
        <v>Magnússon et al. 2016, The Cryosphere (F6IX3QIF)</v>
      </c>
      <c r="C230" s="6" t="s">
        <v>3803</v>
      </c>
      <c r="D230" s="126">
        <v>2</v>
      </c>
      <c r="E230" s="126">
        <v>20</v>
      </c>
      <c r="F230" s="86" t="s">
        <v>34</v>
      </c>
      <c r="G230" s="150" t="str">
        <f t="array" ref="G230">INDEX(publications!$A$1:$A$319, MATCH($B230, publications!$B$1:$B$319, 0))</f>
        <v>Melanie</v>
      </c>
    </row>
    <row r="231" spans="1:7" ht="13">
      <c r="A231" s="5" t="s">
        <v>3101</v>
      </c>
      <c r="B231" s="91" t="str">
        <f>VLOOKUP($A231,datasets!$A:$B,2,0)</f>
        <v>Maurer and Rupper 2015, ISPRS Journal of Photogrammetry and Remote Sensing (CJDLGEZ6)</v>
      </c>
      <c r="C231" s="6" t="s">
        <v>3803</v>
      </c>
      <c r="D231" s="126" t="s">
        <v>34</v>
      </c>
      <c r="E231" s="126">
        <v>30</v>
      </c>
      <c r="F231" s="86" t="s">
        <v>3827</v>
      </c>
      <c r="G231" s="150" t="str">
        <f t="array" ref="G231">INDEX(publications!$A$1:$A$319, MATCH($B231, publications!$B$1:$B$319, 0))</f>
        <v>Melanie</v>
      </c>
    </row>
    <row r="232" spans="1:7" ht="13">
      <c r="A232" s="5" t="s">
        <v>3105</v>
      </c>
      <c r="B232" s="91" t="str">
        <f>VLOOKUP($A232,datasets!$A:$B,2,0)</f>
        <v>Maurer and Rupper 2015, ISPRS Journal of Photogrammetry and Remote Sensing (CJDLGEZ6)</v>
      </c>
      <c r="C232" s="6" t="s">
        <v>3803</v>
      </c>
      <c r="D232" s="126" t="s">
        <v>34</v>
      </c>
      <c r="E232" s="126">
        <v>30</v>
      </c>
      <c r="F232" s="86" t="s">
        <v>3827</v>
      </c>
      <c r="G232" s="150" t="str">
        <f t="array" ref="G232">INDEX(publications!$A$1:$A$319, MATCH($B232, publications!$B$1:$B$319, 0))</f>
        <v>Melanie</v>
      </c>
    </row>
    <row r="233" spans="1:7" ht="13">
      <c r="A233" s="5" t="s">
        <v>3106</v>
      </c>
      <c r="B233" s="91" t="str">
        <f>VLOOKUP($A233,datasets!$A:$B,2,0)</f>
        <v>Maurer and Rupper 2015, ISPRS Journal of Photogrammetry and Remote Sensing (CJDLGEZ6)</v>
      </c>
      <c r="C233" s="6" t="s">
        <v>3803</v>
      </c>
      <c r="D233" s="126" t="s">
        <v>34</v>
      </c>
      <c r="E233" s="126">
        <v>30</v>
      </c>
      <c r="F233" s="86" t="s">
        <v>3827</v>
      </c>
      <c r="G233" s="150" t="str">
        <f t="array" ref="G233">INDEX(publications!$A$1:$A$319, MATCH($B233, publications!$B$1:$B$319, 0))</f>
        <v>Melanie</v>
      </c>
    </row>
    <row r="234" spans="1:7" ht="13">
      <c r="A234" s="5" t="s">
        <v>3107</v>
      </c>
      <c r="B234" s="91" t="str">
        <f>VLOOKUP($A234,datasets!$A:$B,2,0)</f>
        <v>Maurer et al. 2016, The Cryosphere (RDFY8VGI)</v>
      </c>
      <c r="C234" s="6" t="s">
        <v>3803</v>
      </c>
      <c r="D234" s="126" t="s">
        <v>34</v>
      </c>
      <c r="E234" s="126" t="s">
        <v>34</v>
      </c>
      <c r="F234" s="86" t="s">
        <v>34</v>
      </c>
      <c r="G234" s="58" t="str">
        <f t="array" ref="G234">INDEX(publications!$A$1:$A$319, MATCH($B234, publications!$B$1:$B$319, 0))</f>
        <v>Melanie</v>
      </c>
    </row>
    <row r="235" spans="1:7" ht="13">
      <c r="A235" s="5" t="s">
        <v>3314</v>
      </c>
      <c r="B235" s="91" t="str">
        <f>VLOOKUP($A235,datasets!$A:$B,2,0)</f>
        <v>Maurer et al. 2019, Science Advances (8IDZABSN)</v>
      </c>
      <c r="C235" s="86" t="s">
        <v>34</v>
      </c>
      <c r="D235" s="126" t="s">
        <v>34</v>
      </c>
      <c r="E235" s="126" t="s">
        <v>34</v>
      </c>
      <c r="F235" s="86" t="s">
        <v>34</v>
      </c>
      <c r="G235" s="58" t="str">
        <f t="array" ref="G235">INDEX(publications!$A$1:$A$319, MATCH($B235, publications!$B$1:$B$319, 0))</f>
        <v>Melanie</v>
      </c>
    </row>
    <row r="236" spans="1:7" ht="13">
      <c r="A236" s="5" t="s">
        <v>2819</v>
      </c>
      <c r="B236" s="91" t="str">
        <f>VLOOKUP($A236,datasets!$A:$B,2,0)</f>
        <v>Mertes et al. 2017, Earth Surface Processes and Landforms (UA5FY4A8)</v>
      </c>
      <c r="C236" s="6" t="s">
        <v>3803</v>
      </c>
      <c r="D236" s="126">
        <v>0.2</v>
      </c>
      <c r="E236" s="126">
        <v>1</v>
      </c>
      <c r="F236" s="86" t="s">
        <v>34</v>
      </c>
      <c r="G236" s="58" t="str">
        <f t="array" ref="G236">INDEX(publications!$A$1:$A$319, MATCH($B236, publications!$B$1:$B$319, 0))</f>
        <v>Livia</v>
      </c>
    </row>
    <row r="237" spans="1:7" ht="13">
      <c r="A237" s="5" t="s">
        <v>2815</v>
      </c>
      <c r="B237" s="91" t="str">
        <f>VLOOKUP($A237,datasets!$A:$B,2,0)</f>
        <v>Mertes et al. 2017, Earth Surface Processes and Landforms (UA5FY4A8)</v>
      </c>
      <c r="C237" s="6" t="s">
        <v>3803</v>
      </c>
      <c r="D237" s="126">
        <v>0.5</v>
      </c>
      <c r="E237" s="126">
        <v>1.4</v>
      </c>
      <c r="F237" s="86" t="s">
        <v>34</v>
      </c>
      <c r="G237" s="58" t="str">
        <f t="array" ref="G237">INDEX(publications!$A$1:$A$319, MATCH($B237, publications!$B$1:$B$319, 0))</f>
        <v>Livia</v>
      </c>
    </row>
    <row r="238" spans="1:7" ht="13">
      <c r="A238" s="5" t="s">
        <v>2820</v>
      </c>
      <c r="B238" s="91" t="str">
        <f>VLOOKUP($A238,datasets!$A:$B,2,0)</f>
        <v>Mertes et al. 2017, Earth Surface Processes and Landforms (UA5FY4A8)</v>
      </c>
      <c r="C238" s="6" t="s">
        <v>3803</v>
      </c>
      <c r="D238" s="126">
        <v>1</v>
      </c>
      <c r="E238" s="126">
        <v>2.2999999999999998</v>
      </c>
      <c r="F238" s="86" t="s">
        <v>34</v>
      </c>
      <c r="G238" s="150" t="str">
        <f t="array" ref="G238">INDEX(publications!$A$1:$A$319, MATCH($B238, publications!$B$1:$B$319, 0))</f>
        <v>Livia</v>
      </c>
    </row>
    <row r="239" spans="1:7" ht="13">
      <c r="A239" s="5" t="s">
        <v>2990</v>
      </c>
      <c r="B239" s="91" t="str">
        <f>VLOOKUP($A239,datasets!$A:$B,2,0)</f>
        <v>Micheletti et al. 2015, The Photogrammetric Record (D54J7ZC4)</v>
      </c>
      <c r="C239" s="6" t="s">
        <v>3803</v>
      </c>
      <c r="D239" s="126" t="s">
        <v>34</v>
      </c>
      <c r="E239" s="126">
        <v>1</v>
      </c>
      <c r="F239" s="86" t="s">
        <v>34</v>
      </c>
      <c r="G239" s="58" t="str">
        <f t="array" ref="G239">INDEX(publications!$A$1:$A$319, MATCH($B239, publications!$B$1:$B$319, 0))</f>
        <v>Anette</v>
      </c>
    </row>
    <row r="240" spans="1:7" ht="13">
      <c r="A240" s="6" t="s">
        <v>2991</v>
      </c>
      <c r="B240" s="91" t="str">
        <f>VLOOKUP($A240,datasets!$A:$B,2,0)</f>
        <v>Micheletti et al. 2015, The Photogrammetric Record (D54J7ZC4)</v>
      </c>
      <c r="C240" s="6" t="s">
        <v>3803</v>
      </c>
      <c r="D240" s="126" t="s">
        <v>34</v>
      </c>
      <c r="E240" s="126">
        <v>1</v>
      </c>
      <c r="F240" s="86" t="s">
        <v>34</v>
      </c>
      <c r="G240" s="58" t="str">
        <f t="array" ref="G240">INDEX(publications!$A$1:$A$319, MATCH($B240, publications!$B$1:$B$319, 0))</f>
        <v>Anette</v>
      </c>
    </row>
    <row r="241" spans="1:7" ht="13">
      <c r="A241" s="5" t="s">
        <v>2992</v>
      </c>
      <c r="B241" s="91" t="str">
        <f>VLOOKUP($A241,datasets!$A:$B,2,0)</f>
        <v>Micheletti et al. 2015, The Photogrammetric Record (D54J7ZC4)</v>
      </c>
      <c r="C241" s="6" t="s">
        <v>3803</v>
      </c>
      <c r="D241" s="126" t="s">
        <v>34</v>
      </c>
      <c r="E241" s="126">
        <v>1</v>
      </c>
      <c r="F241" s="86" t="s">
        <v>34</v>
      </c>
      <c r="G241" s="58" t="str">
        <f t="array" ref="G241">INDEX(publications!$A$1:$A$319, MATCH($B241, publications!$B$1:$B$319, 0))</f>
        <v>Anette</v>
      </c>
    </row>
    <row r="242" spans="1:7" ht="13">
      <c r="A242" s="6" t="s">
        <v>2993</v>
      </c>
      <c r="B242" s="91" t="str">
        <f>VLOOKUP($A242,datasets!$A:$B,2,0)</f>
        <v>Micheletti et al. 2015, The Photogrammetric Record (D54J7ZC4)</v>
      </c>
      <c r="C242" s="6" t="s">
        <v>3803</v>
      </c>
      <c r="D242" s="126" t="s">
        <v>34</v>
      </c>
      <c r="E242" s="126">
        <v>1</v>
      </c>
      <c r="F242" s="86" t="s">
        <v>34</v>
      </c>
      <c r="G242" s="58" t="str">
        <f t="array" ref="G242">INDEX(publications!$A$1:$A$319, MATCH($B242, publications!$B$1:$B$319, 0))</f>
        <v>Anette</v>
      </c>
    </row>
    <row r="243" spans="1:7" ht="13">
      <c r="A243" s="5" t="s">
        <v>2994</v>
      </c>
      <c r="B243" s="91" t="str">
        <f>VLOOKUP($A243,datasets!$A:$B,2,0)</f>
        <v>Micheletti et al. 2015, The Photogrammetric Record (D54J7ZC4)</v>
      </c>
      <c r="C243" s="6" t="s">
        <v>3803</v>
      </c>
      <c r="D243" s="126" t="s">
        <v>34</v>
      </c>
      <c r="E243" s="126">
        <v>1</v>
      </c>
      <c r="F243" s="86" t="s">
        <v>34</v>
      </c>
      <c r="G243" s="58" t="str">
        <f t="array" ref="G243">INDEX(publications!$A$1:$A$319, MATCH($B243, publications!$B$1:$B$319, 0))</f>
        <v>Anette</v>
      </c>
    </row>
    <row r="244" spans="1:7" ht="13">
      <c r="A244" s="6" t="s">
        <v>2995</v>
      </c>
      <c r="B244" s="91" t="str">
        <f>VLOOKUP($A244,datasets!$A:$B,2,0)</f>
        <v>Micheletti et al. 2015, The Photogrammetric Record (D54J7ZC4)</v>
      </c>
      <c r="C244" s="6" t="s">
        <v>3803</v>
      </c>
      <c r="D244" s="126" t="s">
        <v>34</v>
      </c>
      <c r="E244" s="126">
        <v>1</v>
      </c>
      <c r="F244" s="86" t="s">
        <v>34</v>
      </c>
      <c r="G244" s="58" t="str">
        <f t="array" ref="G244">INDEX(publications!$A$1:$A$319, MATCH($B244, publications!$B$1:$B$319, 0))</f>
        <v>Anette</v>
      </c>
    </row>
    <row r="245" spans="1:7" ht="13">
      <c r="A245" s="5" t="s">
        <v>2996</v>
      </c>
      <c r="B245" s="91" t="str">
        <f>VLOOKUP($A245,datasets!$A:$B,2,0)</f>
        <v>Micheletti et al. 2015, The Photogrammetric Record (D54J7ZC4)</v>
      </c>
      <c r="C245" s="6" t="s">
        <v>3803</v>
      </c>
      <c r="D245" s="126" t="s">
        <v>34</v>
      </c>
      <c r="E245" s="126">
        <v>1</v>
      </c>
      <c r="F245" s="86" t="s">
        <v>34</v>
      </c>
      <c r="G245" s="58" t="str">
        <f t="array" ref="G245">INDEX(publications!$A$1:$A$319, MATCH($B245, publications!$B$1:$B$319, 0))</f>
        <v>Anette</v>
      </c>
    </row>
    <row r="246" spans="1:7" ht="13">
      <c r="A246" s="6" t="s">
        <v>2997</v>
      </c>
      <c r="B246" s="91" t="str">
        <f>VLOOKUP($A246,datasets!$A:$B,2,0)</f>
        <v>Micheletti et al. 2015, The Photogrammetric Record (D54J7ZC4)</v>
      </c>
      <c r="C246" s="6" t="s">
        <v>3803</v>
      </c>
      <c r="D246" s="126" t="s">
        <v>34</v>
      </c>
      <c r="E246" s="126">
        <v>1</v>
      </c>
      <c r="F246" s="86" t="s">
        <v>34</v>
      </c>
      <c r="G246" s="58" t="str">
        <f t="array" ref="G246">INDEX(publications!$A$1:$A$319, MATCH($B246, publications!$B$1:$B$319, 0))</f>
        <v>Anette</v>
      </c>
    </row>
    <row r="247" spans="1:7" ht="13">
      <c r="A247" s="5" t="s">
        <v>2821</v>
      </c>
      <c r="B247" s="91" t="str">
        <f>VLOOKUP($A247,datasets!$A:$B,2,0)</f>
        <v>Midgley and Tonkin 2017, Geomorphology (4FQSHSBF)</v>
      </c>
      <c r="C247" s="6" t="s">
        <v>3803</v>
      </c>
      <c r="D247" s="126" t="s">
        <v>34</v>
      </c>
      <c r="E247" s="126" t="s">
        <v>34</v>
      </c>
      <c r="F247" s="86" t="s">
        <v>34</v>
      </c>
      <c r="G247" s="58" t="str">
        <f t="array" ref="G247">INDEX(publications!$A$1:$A$319, MATCH($B247, publications!$B$1:$B$319, 0))</f>
        <v>Anette</v>
      </c>
    </row>
    <row r="248" spans="1:7" ht="13">
      <c r="A248" s="5" t="s">
        <v>2998</v>
      </c>
      <c r="B248" s="91" t="str">
        <f>VLOOKUP($A248,datasets!$A:$B,2,0)</f>
        <v>Mihai et al. 2016, Procedia Environmental Sciences (KTXXTV3Y)</v>
      </c>
      <c r="C248" s="6" t="s">
        <v>3803</v>
      </c>
      <c r="D248" s="126">
        <v>2</v>
      </c>
      <c r="E248" s="126" t="s">
        <v>34</v>
      </c>
      <c r="F248" s="86" t="s">
        <v>34</v>
      </c>
      <c r="G248" s="58" t="str">
        <f t="array" ref="G248">INDEX(publications!$A$1:$A$319, MATCH($B248, publications!$B$1:$B$319, 0))</f>
        <v>Amaury</v>
      </c>
    </row>
    <row r="249" spans="1:7" ht="13">
      <c r="A249" s="5" t="s">
        <v>2932</v>
      </c>
      <c r="B249" s="91" t="str">
        <f>VLOOKUP($A249,datasets!$A:$B,2,0)</f>
        <v>Mölg and Bolch 2017, Remote Sensing (IFALXNZB)</v>
      </c>
      <c r="C249" s="6" t="s">
        <v>3803</v>
      </c>
      <c r="D249" s="126" t="s">
        <v>34</v>
      </c>
      <c r="E249" s="126" t="s">
        <v>3520</v>
      </c>
      <c r="F249" s="86" t="s">
        <v>3843</v>
      </c>
      <c r="G249" s="150" t="str">
        <f t="array" ref="G249">INDEX(publications!$A$1:$A$319, MATCH($B249, publications!$B$1:$B$319, 0))</f>
        <v>Anette</v>
      </c>
    </row>
    <row r="250" spans="1:7" ht="13">
      <c r="A250" s="6" t="s">
        <v>2936</v>
      </c>
      <c r="B250" s="91" t="str">
        <f>VLOOKUP($A250,datasets!$A:$B,2,0)</f>
        <v>Mölg and Bolch 2017, Remote Sensing (IFALXNZB)</v>
      </c>
      <c r="C250" s="6" t="s">
        <v>3803</v>
      </c>
      <c r="D250" s="126" t="s">
        <v>34</v>
      </c>
      <c r="E250" s="126" t="s">
        <v>3520</v>
      </c>
      <c r="F250" s="91" t="s">
        <v>3843</v>
      </c>
      <c r="G250" s="150" t="s">
        <v>68</v>
      </c>
    </row>
    <row r="251" spans="1:7" ht="13">
      <c r="A251" s="5" t="s">
        <v>2937</v>
      </c>
      <c r="B251" s="91" t="str">
        <f>VLOOKUP($A251,datasets!$A:$B,2,0)</f>
        <v>Mölg and Bolch 2017, Remote Sensing (IFALXNZB)</v>
      </c>
      <c r="C251" s="6" t="s">
        <v>3803</v>
      </c>
      <c r="D251" s="126" t="s">
        <v>34</v>
      </c>
      <c r="E251" s="126" t="s">
        <v>3520</v>
      </c>
      <c r="F251" s="91" t="s">
        <v>3843</v>
      </c>
      <c r="G251" s="150" t="s">
        <v>68</v>
      </c>
    </row>
    <row r="252" spans="1:7" ht="13">
      <c r="A252" s="6" t="s">
        <v>2938</v>
      </c>
      <c r="B252" s="91" t="str">
        <f>VLOOKUP($A252,datasets!$A:$B,2,0)</f>
        <v>Mölg and Bolch 2017, Remote Sensing (IFALXNZB)</v>
      </c>
      <c r="C252" s="6" t="s">
        <v>3803</v>
      </c>
      <c r="D252" s="126" t="s">
        <v>34</v>
      </c>
      <c r="E252" s="126" t="s">
        <v>3520</v>
      </c>
      <c r="F252" s="91" t="s">
        <v>3843</v>
      </c>
      <c r="G252" s="150" t="s">
        <v>68</v>
      </c>
    </row>
    <row r="253" spans="1:7" ht="13">
      <c r="A253" s="5" t="s">
        <v>2939</v>
      </c>
      <c r="B253" s="91" t="str">
        <f>VLOOKUP($A253,datasets!$A:$B,2,0)</f>
        <v>Mölg and Bolch 2017, Remote Sensing (IFALXNZB)</v>
      </c>
      <c r="C253" s="6" t="s">
        <v>3803</v>
      </c>
      <c r="D253" s="126" t="s">
        <v>34</v>
      </c>
      <c r="E253" s="126" t="s">
        <v>3520</v>
      </c>
      <c r="F253" s="91" t="s">
        <v>3843</v>
      </c>
      <c r="G253" s="150" t="s">
        <v>68</v>
      </c>
    </row>
    <row r="254" spans="1:7" ht="13">
      <c r="A254" s="6" t="s">
        <v>2940</v>
      </c>
      <c r="B254" s="91" t="str">
        <f>VLOOKUP($A254,datasets!$A:$B,2,0)</f>
        <v>Mölg and Bolch 2017, Remote Sensing (IFALXNZB)</v>
      </c>
      <c r="C254" s="6" t="s">
        <v>3803</v>
      </c>
      <c r="D254" s="126" t="s">
        <v>34</v>
      </c>
      <c r="E254" s="126" t="s">
        <v>3520</v>
      </c>
      <c r="F254" s="91" t="s">
        <v>3843</v>
      </c>
      <c r="G254" s="150" t="s">
        <v>68</v>
      </c>
    </row>
    <row r="255" spans="1:7" ht="13">
      <c r="A255" s="5" t="s">
        <v>2941</v>
      </c>
      <c r="B255" s="91" t="str">
        <f>VLOOKUP($A255,datasets!$A:$B,2,0)</f>
        <v>Mölg and Bolch 2017, Remote Sensing (IFALXNZB)</v>
      </c>
      <c r="C255" s="6" t="s">
        <v>3803</v>
      </c>
      <c r="D255" s="126" t="s">
        <v>34</v>
      </c>
      <c r="E255" s="126" t="s">
        <v>3520</v>
      </c>
      <c r="F255" s="91" t="s">
        <v>3843</v>
      </c>
      <c r="G255" s="150" t="s">
        <v>68</v>
      </c>
    </row>
    <row r="256" spans="1:7" ht="13">
      <c r="A256" s="6" t="s">
        <v>2942</v>
      </c>
      <c r="B256" s="91" t="str">
        <f>VLOOKUP($A256,datasets!$A:$B,2,0)</f>
        <v>Mölg and Bolch 2017, Remote Sensing (IFALXNZB)</v>
      </c>
      <c r="C256" s="6" t="s">
        <v>3803</v>
      </c>
      <c r="D256" s="126" t="s">
        <v>34</v>
      </c>
      <c r="E256" s="126" t="s">
        <v>3520</v>
      </c>
      <c r="F256" s="91" t="s">
        <v>3843</v>
      </c>
      <c r="G256" s="150" t="s">
        <v>68</v>
      </c>
    </row>
    <row r="257" spans="1:7" ht="13">
      <c r="A257" s="5" t="s">
        <v>2886</v>
      </c>
      <c r="B257" s="91" t="str">
        <f>VLOOKUP($A257,datasets!$A:$B,2,0)</f>
        <v>Mölg et al. 2019, The Cryosphere (ZMXR5AJX)</v>
      </c>
      <c r="C257" s="6" t="s">
        <v>3803</v>
      </c>
      <c r="D257" s="126">
        <v>0.15</v>
      </c>
      <c r="E257" s="126">
        <v>1</v>
      </c>
      <c r="F257" s="86" t="s">
        <v>34</v>
      </c>
      <c r="G257" s="58" t="str">
        <f t="array" ref="G257">INDEX(publications!$A$1:$A$319, MATCH($B257, publications!$B$1:$B$319, 0))</f>
        <v>Anette</v>
      </c>
    </row>
    <row r="258" spans="1:7" ht="13">
      <c r="A258" s="5" t="s">
        <v>2884</v>
      </c>
      <c r="B258" s="91" t="str">
        <f>VLOOKUP($A258,datasets!$A:$B,2,0)</f>
        <v>Mölg et al. 2019, The Cryosphere (ZMXR5AJX)</v>
      </c>
      <c r="C258" s="6" t="s">
        <v>3803</v>
      </c>
      <c r="D258" s="126">
        <v>0.15</v>
      </c>
      <c r="E258" s="126">
        <v>2</v>
      </c>
      <c r="F258" s="86" t="s">
        <v>34</v>
      </c>
      <c r="G258" s="58" t="str">
        <f t="array" ref="G258">INDEX(publications!$A$1:$A$319, MATCH($B258, publications!$B$1:$B$319, 0))</f>
        <v>Anette</v>
      </c>
    </row>
    <row r="259" spans="1:7" ht="13">
      <c r="A259" s="5" t="s">
        <v>2887</v>
      </c>
      <c r="B259" s="91" t="str">
        <f>VLOOKUP($A259,datasets!$A:$B,2,0)</f>
        <v>Mölg et al. 2019, The Cryosphere (ZMXR5AJX)</v>
      </c>
      <c r="C259" s="6" t="s">
        <v>3803</v>
      </c>
      <c r="D259" s="126">
        <v>0.35</v>
      </c>
      <c r="E259" s="126">
        <v>1</v>
      </c>
      <c r="F259" s="86" t="s">
        <v>34</v>
      </c>
      <c r="G259" s="58" t="str">
        <f t="array" ref="G259">INDEX(publications!$A$1:$A$319, MATCH($B259, publications!$B$1:$B$319, 0))</f>
        <v>Anette</v>
      </c>
    </row>
    <row r="260" spans="1:7" ht="13">
      <c r="A260" s="5" t="s">
        <v>2885</v>
      </c>
      <c r="B260" s="91" t="str">
        <f>VLOOKUP($A260,datasets!$A:$B,2,0)</f>
        <v>Mölg et al. 2019, The Cryosphere (ZMXR5AJX)</v>
      </c>
      <c r="C260" s="6" t="s">
        <v>3803</v>
      </c>
      <c r="D260" s="126">
        <v>0.35</v>
      </c>
      <c r="E260" s="126">
        <v>5</v>
      </c>
      <c r="F260" s="86" t="s">
        <v>34</v>
      </c>
      <c r="G260" s="150" t="str">
        <f t="array" ref="G260">INDEX(publications!$A$1:$A$319, MATCH($B260, publications!$B$1:$B$319, 0))</f>
        <v>Anette</v>
      </c>
    </row>
    <row r="261" spans="1:7" ht="13">
      <c r="A261" s="5" t="s">
        <v>2883</v>
      </c>
      <c r="B261" s="91" t="str">
        <f>VLOOKUP($A261,datasets!$A:$B,2,0)</f>
        <v>Mölg et al. 2019, The Cryosphere (ZMXR5AJX)</v>
      </c>
      <c r="C261" s="6" t="s">
        <v>3803</v>
      </c>
      <c r="D261" s="126">
        <v>0.4</v>
      </c>
      <c r="E261" s="126">
        <v>4</v>
      </c>
      <c r="F261" s="86" t="s">
        <v>34</v>
      </c>
      <c r="G261" s="150" t="str">
        <f t="array" ref="G261">INDEX(publications!$A$1:$A$319, MATCH($B261, publications!$B$1:$B$319, 0))</f>
        <v>Anette</v>
      </c>
    </row>
    <row r="262" spans="1:7" ht="13">
      <c r="A262" s="5" t="s">
        <v>2882</v>
      </c>
      <c r="B262" s="91" t="str">
        <f>VLOOKUP($A262,datasets!$A:$B,2,0)</f>
        <v>Mölg et al. 2019, The Cryosphere (ZMXR5AJX)</v>
      </c>
      <c r="C262" s="6" t="s">
        <v>3803</v>
      </c>
      <c r="D262" s="126">
        <v>0.5</v>
      </c>
      <c r="E262" s="126">
        <v>2</v>
      </c>
      <c r="F262" s="86" t="s">
        <v>34</v>
      </c>
      <c r="G262" s="150" t="str">
        <f t="array" ref="G262">INDEX(publications!$A$1:$A$319, MATCH($B262, publications!$B$1:$B$319, 0))</f>
        <v>Anette</v>
      </c>
    </row>
    <row r="263" spans="1:7" ht="13">
      <c r="A263" s="5" t="s">
        <v>2888</v>
      </c>
      <c r="B263" s="91" t="str">
        <f>VLOOKUP($A263,datasets!$A:$B,2,0)</f>
        <v>Mölg et al. 2019, The Cryosphere (ZMXR5AJX)</v>
      </c>
      <c r="C263" s="6" t="s">
        <v>3803</v>
      </c>
      <c r="D263" s="126">
        <v>0.5</v>
      </c>
      <c r="E263" s="126">
        <v>2</v>
      </c>
      <c r="F263" s="86" t="s">
        <v>34</v>
      </c>
      <c r="G263" s="150" t="str">
        <f t="array" ref="G263">INDEX(publications!$A$1:$A$319, MATCH($B263, publications!$B$1:$B$319, 0))</f>
        <v>Anette</v>
      </c>
    </row>
    <row r="264" spans="1:7" ht="13">
      <c r="A264" s="5" t="s">
        <v>2879</v>
      </c>
      <c r="B264" s="91" t="str">
        <f>VLOOKUP($A264,datasets!$A:$B,2,0)</f>
        <v>Mölg et al. 2019, The Cryosphere (ZMXR5AJX)</v>
      </c>
      <c r="C264" s="6" t="s">
        <v>3803</v>
      </c>
      <c r="D264" s="126">
        <v>0.5</v>
      </c>
      <c r="E264" s="126">
        <v>8</v>
      </c>
      <c r="F264" s="86" t="s">
        <v>34</v>
      </c>
      <c r="G264" s="150" t="str">
        <f t="array" ref="G264">INDEX(publications!$A$1:$A$319, MATCH($B264, publications!$B$1:$B$319, 0))</f>
        <v>Anette</v>
      </c>
    </row>
    <row r="265" spans="1:7" ht="13">
      <c r="A265" s="5" t="s">
        <v>2665</v>
      </c>
      <c r="B265" s="91" t="str">
        <f>VLOOKUP($A265,datasets!$A:$B,2,0)</f>
        <v>Munteanu et al. 2020, Proceedings of the Royal Society B: Biological Sciences (GD7U5PGI)</v>
      </c>
      <c r="C265" s="6" t="s">
        <v>3806</v>
      </c>
      <c r="D265" s="126">
        <v>2</v>
      </c>
      <c r="E265" s="126" t="s">
        <v>34</v>
      </c>
      <c r="F265" s="86" t="s">
        <v>34</v>
      </c>
      <c r="G265" s="58" t="str">
        <f t="array" ref="G265">INDEX(publications!$A$1:$A$319, MATCH($B265, publications!$B$1:$B$319, 0))</f>
        <v>Livia</v>
      </c>
    </row>
    <row r="266" spans="1:7" ht="13">
      <c r="A266" s="8" t="s">
        <v>3308</v>
      </c>
      <c r="B266" s="91" t="str">
        <f>VLOOKUP($A266,datasets!$A:$B,2,0)</f>
        <v>Nagarajan and Schenk 2016, ISPRS Journal of Photogrammetry and Remote Sensing (Q45H8ZC2)</v>
      </c>
      <c r="C266" s="6" t="s">
        <v>3803</v>
      </c>
      <c r="D266" s="126" t="s">
        <v>34</v>
      </c>
      <c r="E266" s="126" t="s">
        <v>34</v>
      </c>
      <c r="F266" s="86" t="s">
        <v>3828</v>
      </c>
      <c r="G266" s="58" t="str">
        <f t="array" ref="G266">INDEX(publications!$A$1:$A$319, MATCH($B266, publications!$B$1:$B$319, 0))</f>
        <v>Thomas</v>
      </c>
    </row>
    <row r="267" spans="1:7" ht="13">
      <c r="A267" s="5" t="s">
        <v>3031</v>
      </c>
      <c r="B267" s="91" t="str">
        <f>VLOOKUP($A267,datasets!$A:$B,2,0)</f>
        <v>Nebiker et al. 2014, Remote Sensing (TTUA98S8)</v>
      </c>
      <c r="C267" s="6" t="s">
        <v>3803</v>
      </c>
      <c r="D267" s="126">
        <v>0.6</v>
      </c>
      <c r="E267" s="126">
        <v>0.6</v>
      </c>
      <c r="F267" s="86" t="s">
        <v>3829</v>
      </c>
      <c r="G267" s="58" t="str">
        <f t="array" ref="G267">INDEX(publications!$A$1:$A$319, MATCH($B267, publications!$B$1:$B$319, 0))</f>
        <v>Camillo</v>
      </c>
    </row>
    <row r="268" spans="1:7" ht="13">
      <c r="A268" s="5" t="s">
        <v>2761</v>
      </c>
      <c r="B268" s="91" t="str">
        <f>VLOOKUP($A268,datasets!$A:$B,2,0)</f>
        <v>Nita et al. 2018, Remote Sensing of Environment (69M5DZSF)</v>
      </c>
      <c r="C268" s="6" t="s">
        <v>3803</v>
      </c>
      <c r="D268" s="126">
        <v>2</v>
      </c>
      <c r="E268" s="126" t="s">
        <v>34</v>
      </c>
      <c r="F268" s="86" t="s">
        <v>34</v>
      </c>
      <c r="G268" s="58" t="str">
        <f t="array" ref="G268">INDEX(publications!$A$1:$A$319, MATCH($B268, publications!$B$1:$B$319, 0))</f>
        <v>Amaury</v>
      </c>
    </row>
    <row r="269" spans="1:7" ht="13">
      <c r="A269" s="5" t="s">
        <v>3000</v>
      </c>
      <c r="B269" s="91" t="str">
        <f>VLOOKUP($A269,datasets!$A:$B,2,0)</f>
        <v>Nuimura et al. 2017, Quaternary International (SPYHCGR7)</v>
      </c>
      <c r="C269" s="6" t="s">
        <v>3803</v>
      </c>
      <c r="D269" s="126" t="s">
        <v>34</v>
      </c>
      <c r="E269" s="126" t="s">
        <v>34</v>
      </c>
      <c r="F269" s="86" t="s">
        <v>34</v>
      </c>
      <c r="G269" s="58" t="str">
        <f t="array" ref="G269">INDEX(publications!$A$1:$A$319, MATCH($B269, publications!$B$1:$B$319, 0))</f>
        <v>Amaury</v>
      </c>
    </row>
    <row r="270" spans="1:7" ht="13">
      <c r="A270" s="5" t="s">
        <v>2763</v>
      </c>
      <c r="B270" s="91" t="str">
        <f>VLOOKUP($A270,datasets!$A:$B,2,0)</f>
        <v>Núñez-Andrés et al. 2019, Geomatics, Natural Hazards and Risk (JTUUBHR8)</v>
      </c>
      <c r="C270" s="6" t="s">
        <v>3803</v>
      </c>
      <c r="D270" s="126" t="s">
        <v>34</v>
      </c>
      <c r="E270" s="126">
        <v>1.25</v>
      </c>
      <c r="F270" s="86" t="s">
        <v>3844</v>
      </c>
      <c r="G270" s="150" t="str">
        <f t="array" ref="G270">INDEX(publications!$A$1:$A$319, MATCH($B270, publications!$B$1:$B$319, 0))</f>
        <v>Anette</v>
      </c>
    </row>
    <row r="271" spans="1:7" ht="13">
      <c r="A271" s="5" t="s">
        <v>2765</v>
      </c>
      <c r="B271" s="91" t="str">
        <f>VLOOKUP($A271,datasets!$A:$B,2,0)</f>
        <v>Núñez-Andrés et al. 2019, Geomatics, Natural Hazards and Risk (JTUUBHR8)</v>
      </c>
      <c r="C271" s="6" t="s">
        <v>3803</v>
      </c>
      <c r="D271" s="126" t="s">
        <v>34</v>
      </c>
      <c r="E271" s="126">
        <v>1.25</v>
      </c>
      <c r="F271" s="91" t="s">
        <v>3844</v>
      </c>
      <c r="G271" s="150" t="str">
        <f t="array" ref="G271">INDEX(publications!$A$1:$A$319, MATCH($B271, publications!$B$1:$B$319, 0))</f>
        <v>Anette</v>
      </c>
    </row>
    <row r="272" spans="1:7" ht="13">
      <c r="A272" s="5" t="s">
        <v>2766</v>
      </c>
      <c r="B272" s="91" t="str">
        <f>VLOOKUP($A272,datasets!$A:$B,2,0)</f>
        <v>Núñez-Andrés et al. 2019, Geomatics, Natural Hazards and Risk (JTUUBHR8)</v>
      </c>
      <c r="C272" s="6" t="s">
        <v>3803</v>
      </c>
      <c r="D272" s="126" t="s">
        <v>34</v>
      </c>
      <c r="E272" s="126">
        <v>1.25</v>
      </c>
      <c r="F272" s="91" t="s">
        <v>3844</v>
      </c>
      <c r="G272" s="150" t="str">
        <f t="array" ref="G272">INDEX(publications!$A$1:$A$319, MATCH($B272, publications!$B$1:$B$319, 0))</f>
        <v>Anette</v>
      </c>
    </row>
    <row r="273" spans="1:7" ht="13">
      <c r="A273" s="5" t="s">
        <v>2767</v>
      </c>
      <c r="B273" s="91" t="str">
        <f>VLOOKUP($A273,datasets!$A:$B,2,0)</f>
        <v>Núñez-Andrés et al. 2019, Geomatics, Natural Hazards and Risk (JTUUBHR8)</v>
      </c>
      <c r="C273" s="6" t="s">
        <v>3803</v>
      </c>
      <c r="D273" s="126" t="s">
        <v>34</v>
      </c>
      <c r="E273" s="126">
        <v>1.25</v>
      </c>
      <c r="F273" s="91" t="s">
        <v>3844</v>
      </c>
      <c r="G273" s="150" t="str">
        <f t="array" ref="G273">INDEX(publications!$A$1:$A$319, MATCH($B273, publications!$B$1:$B$319, 0))</f>
        <v>Anette</v>
      </c>
    </row>
    <row r="274" spans="1:7" ht="13">
      <c r="A274" s="5" t="s">
        <v>3333</v>
      </c>
      <c r="B274" s="91" t="str">
        <f>VLOOKUP($A274,datasets!$A:$B,2,0)</f>
        <v>Nurminen et al. 2015, Remote Sensing (ZVQJ9Z46)</v>
      </c>
      <c r="C274" s="6" t="s">
        <v>3803</v>
      </c>
      <c r="D274" s="126" t="s">
        <v>34</v>
      </c>
      <c r="E274" s="126" t="s">
        <v>34</v>
      </c>
      <c r="F274" s="86" t="s">
        <v>34</v>
      </c>
      <c r="G274" s="58" t="str">
        <f t="array" ref="G274">INDEX(publications!$A$1:$A$319, MATCH($B274, publications!$B$1:$B$319, 0))</f>
        <v>Livia</v>
      </c>
    </row>
    <row r="275" spans="1:7" ht="13">
      <c r="A275" s="5" t="s">
        <v>3336</v>
      </c>
      <c r="B275" s="91" t="str">
        <f>VLOOKUP($A275,datasets!$A:$B,2,0)</f>
        <v>Nurminen et al. 2015, Remote Sensing (ZVQJ9Z46)</v>
      </c>
      <c r="C275" s="6" t="s">
        <v>3803</v>
      </c>
      <c r="D275" s="126" t="s">
        <v>34</v>
      </c>
      <c r="E275" s="126" t="s">
        <v>34</v>
      </c>
      <c r="F275" s="86" t="s">
        <v>34</v>
      </c>
      <c r="G275" s="58" t="str">
        <f t="array" ref="G275">INDEX(publications!$A$1:$A$319, MATCH($B275, publications!$B$1:$B$319, 0))</f>
        <v>Livia</v>
      </c>
    </row>
    <row r="276" spans="1:7" ht="13">
      <c r="A276" s="5" t="s">
        <v>3337</v>
      </c>
      <c r="B276" s="91" t="str">
        <f>VLOOKUP($A276,datasets!$A:$B,2,0)</f>
        <v>Nurminen et al. 2015, Remote Sensing (ZVQJ9Z46)</v>
      </c>
      <c r="C276" s="6" t="s">
        <v>3803</v>
      </c>
      <c r="D276" s="126" t="s">
        <v>34</v>
      </c>
      <c r="E276" s="126" t="s">
        <v>34</v>
      </c>
      <c r="F276" s="86" t="s">
        <v>34</v>
      </c>
      <c r="G276" s="58" t="str">
        <f t="array" ref="G276">INDEX(publications!$A$1:$A$319, MATCH($B276, publications!$B$1:$B$319, 0))</f>
        <v>Livia</v>
      </c>
    </row>
    <row r="277" spans="1:7" ht="13">
      <c r="A277" s="5" t="s">
        <v>3338</v>
      </c>
      <c r="B277" s="91" t="str">
        <f>VLOOKUP($A277,datasets!$A:$B,2,0)</f>
        <v>Nurminen et al. 2015, Remote Sensing (ZVQJ9Z46)</v>
      </c>
      <c r="C277" s="6" t="s">
        <v>3803</v>
      </c>
      <c r="D277" s="126" t="s">
        <v>34</v>
      </c>
      <c r="E277" s="126" t="s">
        <v>34</v>
      </c>
      <c r="F277" s="86" t="s">
        <v>34</v>
      </c>
      <c r="G277" s="58" t="str">
        <f t="array" ref="G277">INDEX(publications!$A$1:$A$319, MATCH($B277, publications!$B$1:$B$319, 0))</f>
        <v>Livia</v>
      </c>
    </row>
    <row r="278" spans="1:7" ht="13">
      <c r="A278" s="5" t="s">
        <v>3339</v>
      </c>
      <c r="B278" s="91" t="str">
        <f>VLOOKUP($A278,datasets!$A:$B,2,0)</f>
        <v>Nurminen et al. 2015, Remote Sensing (ZVQJ9Z46)</v>
      </c>
      <c r="C278" s="6" t="s">
        <v>3803</v>
      </c>
      <c r="D278" s="126" t="s">
        <v>34</v>
      </c>
      <c r="E278" s="126" t="s">
        <v>34</v>
      </c>
      <c r="F278" s="86" t="s">
        <v>34</v>
      </c>
      <c r="G278" s="58" t="str">
        <f t="array" ref="G278">INDEX(publications!$A$1:$A$319, MATCH($B278, publications!$B$1:$B$319, 0))</f>
        <v>Livia</v>
      </c>
    </row>
    <row r="279" spans="1:7" ht="13">
      <c r="A279" s="5" t="s">
        <v>3340</v>
      </c>
      <c r="B279" s="91" t="str">
        <f>VLOOKUP($A279,datasets!$A:$B,2,0)</f>
        <v>Nurminen et al. 2015, Remote Sensing (ZVQJ9Z46)</v>
      </c>
      <c r="C279" s="6" t="s">
        <v>3803</v>
      </c>
      <c r="D279" s="126" t="s">
        <v>34</v>
      </c>
      <c r="E279" s="126" t="s">
        <v>34</v>
      </c>
      <c r="F279" s="86" t="s">
        <v>34</v>
      </c>
      <c r="G279" s="58" t="str">
        <f t="array" ref="G279">INDEX(publications!$A$1:$A$319, MATCH($B279, publications!$B$1:$B$319, 0))</f>
        <v>Livia</v>
      </c>
    </row>
    <row r="280" spans="1:7" ht="13">
      <c r="A280" s="5" t="s">
        <v>3341</v>
      </c>
      <c r="B280" s="91" t="str">
        <f>VLOOKUP($A280,datasets!$A:$B,2,0)</f>
        <v>Nurminen et al. 2015, Remote Sensing (ZVQJ9Z46)</v>
      </c>
      <c r="C280" s="6" t="s">
        <v>3803</v>
      </c>
      <c r="D280" s="126" t="s">
        <v>34</v>
      </c>
      <c r="E280" s="126" t="s">
        <v>34</v>
      </c>
      <c r="F280" s="86" t="s">
        <v>34</v>
      </c>
      <c r="G280" s="58" t="str">
        <f t="array" ref="G280">INDEX(publications!$A$1:$A$319, MATCH($B280, publications!$B$1:$B$319, 0))</f>
        <v>Livia</v>
      </c>
    </row>
    <row r="281" spans="1:7" ht="13">
      <c r="A281" s="5" t="s">
        <v>3193</v>
      </c>
      <c r="B281" s="91" t="str">
        <f>VLOOKUP($A281,datasets!$A:$B,2,0)</f>
        <v>Óskarsson et al. 2020, Surtsey Research (PTTQ9VGB)</v>
      </c>
      <c r="C281" s="6" t="s">
        <v>3806</v>
      </c>
      <c r="D281" s="126">
        <v>0.5</v>
      </c>
      <c r="E281" s="126">
        <v>2</v>
      </c>
      <c r="F281" s="86" t="s">
        <v>34</v>
      </c>
      <c r="G281" s="58" t="str">
        <f t="array" ref="G281">INDEX(publications!$A$1:$A$319, MATCH($B281, publications!$B$1:$B$319, 0))</f>
        <v>Melanie</v>
      </c>
    </row>
    <row r="282" spans="1:7" ht="13">
      <c r="A282" s="5" t="s">
        <v>3195</v>
      </c>
      <c r="B282" s="91" t="str">
        <f>VLOOKUP($A282,datasets!$A:$B,2,0)</f>
        <v>Óskarsson et al. 2020, Surtsey Research (PTTQ9VGB)</v>
      </c>
      <c r="C282" s="6" t="s">
        <v>3806</v>
      </c>
      <c r="D282" s="126">
        <v>0.5</v>
      </c>
      <c r="E282" s="126">
        <v>2</v>
      </c>
      <c r="F282" s="86" t="s">
        <v>34</v>
      </c>
      <c r="G282" s="150" t="str">
        <f t="array" ref="G282">INDEX(publications!$A$1:$A$319, MATCH($B282, publications!$B$1:$B$319, 0))</f>
        <v>Melanie</v>
      </c>
    </row>
    <row r="283" spans="1:7" ht="13">
      <c r="A283" s="5" t="s">
        <v>2768</v>
      </c>
      <c r="B283" s="91" t="str">
        <f>VLOOKUP($A283,datasets!$A:$B,2,0)</f>
        <v>Pacina and Popelka 2017, Geoinformatics FCE CTU (46MI564E)</v>
      </c>
      <c r="C283" s="6" t="s">
        <v>3803</v>
      </c>
      <c r="D283" s="126" t="s">
        <v>34</v>
      </c>
      <c r="E283" s="126" t="s">
        <v>34</v>
      </c>
      <c r="F283" s="86" t="s">
        <v>34</v>
      </c>
      <c r="G283" s="58" t="str">
        <f t="array" ref="G283">INDEX(publications!$A$1:$A$319, MATCH($B283, publications!$B$1:$B$319, 0))</f>
        <v>Livia</v>
      </c>
    </row>
    <row r="284" spans="1:7" ht="13">
      <c r="A284" s="5" t="s">
        <v>2770</v>
      </c>
      <c r="B284" s="91" t="str">
        <f>VLOOKUP($A284,datasets!$A:$B,2,0)</f>
        <v>Pacina and Popelka 2017, Geoinformatics FCE CTU (46MI564E)</v>
      </c>
      <c r="C284" s="6" t="s">
        <v>3803</v>
      </c>
      <c r="D284" s="126" t="s">
        <v>34</v>
      </c>
      <c r="E284" s="126" t="s">
        <v>34</v>
      </c>
      <c r="F284" s="86" t="s">
        <v>34</v>
      </c>
      <c r="G284" s="58" t="str">
        <f t="array" ref="G284">INDEX(publications!$A$1:$A$319, MATCH($B284, publications!$B$1:$B$319, 0))</f>
        <v>Livia</v>
      </c>
    </row>
    <row r="285" spans="1:7" ht="13">
      <c r="A285" s="5" t="s">
        <v>3342</v>
      </c>
      <c r="B285" s="91" t="str">
        <f>VLOOKUP($A285,datasets!$A:$B,2,0)</f>
        <v>Papworth et al. 2016, Journal of Archaeological Science (B5ILGT3L)</v>
      </c>
      <c r="C285" s="40" t="s">
        <v>3803</v>
      </c>
      <c r="D285" s="166" t="s">
        <v>34</v>
      </c>
      <c r="E285" s="166">
        <v>1</v>
      </c>
      <c r="F285" s="167" t="s">
        <v>34</v>
      </c>
      <c r="G285" s="58" t="str">
        <f t="array" ref="G285">INDEX(publications!$A$1:$A$319, MATCH($B285, publications!$B$1:$B$319, 0))</f>
        <v>Anette</v>
      </c>
    </row>
    <row r="286" spans="1:7" ht="13">
      <c r="A286" s="6" t="s">
        <v>3344</v>
      </c>
      <c r="B286" s="91" t="str">
        <f>VLOOKUP($A286,datasets!$A:$B,2,0)</f>
        <v>Papworth et al. 2016, Journal of Archaeological Science (B5ILGT3L)</v>
      </c>
      <c r="C286" s="40" t="s">
        <v>3803</v>
      </c>
      <c r="D286" s="166" t="s">
        <v>34</v>
      </c>
      <c r="E286" s="166">
        <v>1</v>
      </c>
      <c r="F286" s="167" t="s">
        <v>34</v>
      </c>
      <c r="G286" s="58" t="str">
        <f t="array" ref="G286">INDEX(publications!$A$1:$A$319, MATCH($B286, publications!$B$1:$B$319, 0))</f>
        <v>Anette</v>
      </c>
    </row>
    <row r="287" spans="1:7" ht="13">
      <c r="A287" s="6" t="s">
        <v>3345</v>
      </c>
      <c r="B287" s="91" t="str">
        <f>VLOOKUP($A287,datasets!$A:$B,2,0)</f>
        <v>Papworth et al. 2016, Journal of Archaeological Science (B5ILGT3L)</v>
      </c>
      <c r="C287" s="40" t="s">
        <v>3803</v>
      </c>
      <c r="D287" s="166" t="s">
        <v>34</v>
      </c>
      <c r="E287" s="166">
        <v>1</v>
      </c>
      <c r="F287" s="167" t="s">
        <v>34</v>
      </c>
      <c r="G287" s="58" t="str">
        <f t="array" ref="G287">INDEX(publications!$A$1:$A$319, MATCH($B287, publications!$B$1:$B$319, 0))</f>
        <v>Anette</v>
      </c>
    </row>
    <row r="288" spans="1:7" ht="13">
      <c r="A288" s="6" t="s">
        <v>3346</v>
      </c>
      <c r="B288" s="91" t="str">
        <f>VLOOKUP($A288,datasets!$A:$B,2,0)</f>
        <v>Papworth et al. 2016, Journal of Archaeological Science (B5ILGT3L)</v>
      </c>
      <c r="C288" s="40" t="s">
        <v>3803</v>
      </c>
      <c r="D288" s="166" t="s">
        <v>34</v>
      </c>
      <c r="E288" s="166">
        <v>1</v>
      </c>
      <c r="F288" s="167" t="s">
        <v>34</v>
      </c>
      <c r="G288" s="58" t="str">
        <f t="array" ref="G288">INDEX(publications!$A$1:$A$319, MATCH($B288, publications!$B$1:$B$319, 0))</f>
        <v>Anette</v>
      </c>
    </row>
    <row r="289" spans="1:7" ht="13">
      <c r="A289" s="6" t="s">
        <v>3347</v>
      </c>
      <c r="B289" s="91" t="str">
        <f>VLOOKUP($A289,datasets!$A:$B,2,0)</f>
        <v>Papworth et al. 2016, Journal of Archaeological Science (B5ILGT3L)</v>
      </c>
      <c r="C289" s="40" t="s">
        <v>3803</v>
      </c>
      <c r="D289" s="166" t="s">
        <v>34</v>
      </c>
      <c r="E289" s="166">
        <v>1</v>
      </c>
      <c r="F289" s="167" t="s">
        <v>34</v>
      </c>
      <c r="G289" s="58" t="str">
        <f t="array" ref="G289">INDEX(publications!$A$1:$A$319, MATCH($B289, publications!$B$1:$B$319, 0))</f>
        <v>Anette</v>
      </c>
    </row>
    <row r="290" spans="1:7" ht="13">
      <c r="A290" s="6" t="s">
        <v>3348</v>
      </c>
      <c r="B290" s="91" t="str">
        <f>VLOOKUP($A290,datasets!$A:$B,2,0)</f>
        <v>Papworth et al. 2016, Journal of Archaeological Science (B5ILGT3L)</v>
      </c>
      <c r="C290" s="40" t="s">
        <v>3803</v>
      </c>
      <c r="D290" s="166" t="s">
        <v>34</v>
      </c>
      <c r="E290" s="166">
        <v>1</v>
      </c>
      <c r="F290" s="167" t="s">
        <v>34</v>
      </c>
      <c r="G290" s="58" t="str">
        <f t="array" ref="G290">INDEX(publications!$A$1:$A$319, MATCH($B290, publications!$B$1:$B$319, 0))</f>
        <v>Anette</v>
      </c>
    </row>
    <row r="291" spans="1:7" ht="13">
      <c r="A291" s="6" t="s">
        <v>3349</v>
      </c>
      <c r="B291" s="91" t="str">
        <f>VLOOKUP($A291,datasets!$A:$B,2,0)</f>
        <v>Papworth et al. 2016, Journal of Archaeological Science (B5ILGT3L)</v>
      </c>
      <c r="C291" s="40" t="s">
        <v>3803</v>
      </c>
      <c r="D291" s="166" t="s">
        <v>34</v>
      </c>
      <c r="E291" s="166">
        <v>1</v>
      </c>
      <c r="F291" s="167" t="s">
        <v>34</v>
      </c>
      <c r="G291" s="58" t="str">
        <f t="array" ref="G291">INDEX(publications!$A$1:$A$319, MATCH($B291, publications!$B$1:$B$319, 0))</f>
        <v>Anette</v>
      </c>
    </row>
    <row r="292" spans="1:7" ht="13">
      <c r="A292" s="6" t="s">
        <v>3350</v>
      </c>
      <c r="B292" s="91" t="str">
        <f>VLOOKUP($A292,datasets!$A:$B,2,0)</f>
        <v>Papworth et al. 2016, Journal of Archaeological Science (B5ILGT3L)</v>
      </c>
      <c r="C292" s="40" t="s">
        <v>3803</v>
      </c>
      <c r="D292" s="166" t="s">
        <v>34</v>
      </c>
      <c r="E292" s="166">
        <v>1</v>
      </c>
      <c r="F292" s="167" t="s">
        <v>34</v>
      </c>
      <c r="G292" s="58" t="str">
        <f t="array" ref="G292">INDEX(publications!$A$1:$A$319, MATCH($B292, publications!$B$1:$B$319, 0))</f>
        <v>Anette</v>
      </c>
    </row>
    <row r="293" spans="1:7" ht="13">
      <c r="A293" s="6" t="s">
        <v>3351</v>
      </c>
      <c r="B293" s="91" t="str">
        <f>VLOOKUP($A293,datasets!$A:$B,2,0)</f>
        <v>Papworth et al. 2016, Journal of Archaeological Science (B5ILGT3L)</v>
      </c>
      <c r="C293" s="40" t="s">
        <v>3803</v>
      </c>
      <c r="D293" s="166" t="s">
        <v>34</v>
      </c>
      <c r="E293" s="166">
        <v>1</v>
      </c>
      <c r="F293" s="167" t="s">
        <v>34</v>
      </c>
      <c r="G293" s="58" t="str">
        <f t="array" ref="G293">INDEX(publications!$A$1:$A$319, MATCH($B293, publications!$B$1:$B$319, 0))</f>
        <v>Anette</v>
      </c>
    </row>
    <row r="294" spans="1:7" ht="13">
      <c r="A294" s="5" t="s">
        <v>2924</v>
      </c>
      <c r="B294" s="91" t="str">
        <f>VLOOKUP($A294,datasets!$A:$B,2,0)</f>
        <v>Pedersen et al. 2018, Geophysical Research Letters (AXLJGWNE)</v>
      </c>
      <c r="C294" s="6" t="s">
        <v>3803</v>
      </c>
      <c r="D294" s="126">
        <v>0.5</v>
      </c>
      <c r="E294" s="126">
        <v>5</v>
      </c>
      <c r="F294" s="86" t="s">
        <v>34</v>
      </c>
      <c r="G294" s="150" t="str">
        <f t="array" ref="G294">INDEX(publications!$A$1:$A$319, MATCH($B294, publications!$B$1:$B$319, 0))</f>
        <v>Livia</v>
      </c>
    </row>
    <row r="295" spans="1:7" ht="13">
      <c r="A295" s="5" t="s">
        <v>2925</v>
      </c>
      <c r="B295" s="91" t="str">
        <f>VLOOKUP($A295,datasets!$A:$B,2,0)</f>
        <v>Pedersen et al. 2018, Geophysical Research Letters (AXLJGWNE)</v>
      </c>
      <c r="C295" s="6" t="s">
        <v>3803</v>
      </c>
      <c r="D295" s="126">
        <v>0.5</v>
      </c>
      <c r="E295" s="126">
        <v>5</v>
      </c>
      <c r="F295" s="86" t="s">
        <v>34</v>
      </c>
      <c r="G295" s="150" t="str">
        <f t="array" ref="G295">INDEX(publications!$A$1:$A$319, MATCH($B295, publications!$B$1:$B$319, 0))</f>
        <v>Livia</v>
      </c>
    </row>
    <row r="296" spans="1:7" ht="13">
      <c r="A296" s="5" t="s">
        <v>2926</v>
      </c>
      <c r="B296" s="91" t="str">
        <f>VLOOKUP($A296,datasets!$A:$B,2,0)</f>
        <v>Pedersen et al. 2018, Geophysical Research Letters (AXLJGWNE)</v>
      </c>
      <c r="C296" s="6" t="s">
        <v>3803</v>
      </c>
      <c r="D296" s="126">
        <v>0.5</v>
      </c>
      <c r="E296" s="126">
        <v>5</v>
      </c>
      <c r="F296" s="86" t="s">
        <v>34</v>
      </c>
      <c r="G296" s="150" t="str">
        <f t="array" ref="G296">INDEX(publications!$A$1:$A$319, MATCH($B296, publications!$B$1:$B$319, 0))</f>
        <v>Livia</v>
      </c>
    </row>
    <row r="297" spans="1:7" ht="13">
      <c r="A297" s="5" t="s">
        <v>2927</v>
      </c>
      <c r="B297" s="91" t="str">
        <f>VLOOKUP($A297,datasets!$A:$B,2,0)</f>
        <v>Pedersen et al. 2018, Geophysical Research Letters (AXLJGWNE)</v>
      </c>
      <c r="C297" s="6" t="s">
        <v>3803</v>
      </c>
      <c r="D297" s="126">
        <v>0.5</v>
      </c>
      <c r="E297" s="126">
        <v>5</v>
      </c>
      <c r="F297" s="86" t="s">
        <v>34</v>
      </c>
      <c r="G297" s="150" t="str">
        <f t="array" ref="G297">INDEX(publications!$A$1:$A$319, MATCH($B297, publications!$B$1:$B$319, 0))</f>
        <v>Livia</v>
      </c>
    </row>
    <row r="298" spans="1:7" ht="13">
      <c r="A298" s="5" t="s">
        <v>2928</v>
      </c>
      <c r="B298" s="91" t="str">
        <f>VLOOKUP($A298,datasets!$A:$B,2,0)</f>
        <v>Pedersen et al. 2018, Geophysical Research Letters (AXLJGWNE)</v>
      </c>
      <c r="C298" s="6" t="s">
        <v>3803</v>
      </c>
      <c r="D298" s="126">
        <v>0.5</v>
      </c>
      <c r="E298" s="126">
        <v>5</v>
      </c>
      <c r="F298" s="86" t="s">
        <v>34</v>
      </c>
      <c r="G298" s="150" t="str">
        <f t="array" ref="G298">INDEX(publications!$A$1:$A$319, MATCH($B298, publications!$B$1:$B$319, 0))</f>
        <v>Livia</v>
      </c>
    </row>
    <row r="299" spans="1:7" ht="13">
      <c r="A299" s="5" t="s">
        <v>2921</v>
      </c>
      <c r="B299" s="91" t="str">
        <f>VLOOKUP($A299,datasets!$A:$B,2,0)</f>
        <v>Pedersen et al. 2018, Geophysical Research Letters (AXLJGWNE)</v>
      </c>
      <c r="C299" s="6" t="s">
        <v>3803</v>
      </c>
      <c r="D299" s="126">
        <v>1</v>
      </c>
      <c r="E299" s="126">
        <v>10</v>
      </c>
      <c r="F299" s="86" t="s">
        <v>34</v>
      </c>
      <c r="G299" s="150" t="str">
        <f t="array" ref="G299">INDEX(publications!$A$1:$A$319, MATCH($B299, publications!$B$1:$B$319, 0))</f>
        <v>Livia</v>
      </c>
    </row>
    <row r="300" spans="1:7" ht="13">
      <c r="A300" s="5" t="s">
        <v>2946</v>
      </c>
      <c r="B300" s="91" t="str">
        <f>VLOOKUP($A300,datasets!$A:$B,2,0)</f>
        <v>Pellicciotti et al. 2015, Journal of Glaciology (I497FPR3)</v>
      </c>
      <c r="C300" s="6" t="s">
        <v>3803</v>
      </c>
      <c r="D300" s="126" t="s">
        <v>34</v>
      </c>
      <c r="E300" s="126">
        <v>30</v>
      </c>
      <c r="F300" s="86" t="s">
        <v>34</v>
      </c>
      <c r="G300" s="150" t="str">
        <f t="array" ref="G300">INDEX(publications!$A$1:$A$319, MATCH($B300, publications!$B$1:$B$319, 0))</f>
        <v>Amaury</v>
      </c>
    </row>
    <row r="301" spans="1:7" ht="13">
      <c r="A301" s="5" t="s">
        <v>2777</v>
      </c>
      <c r="B301" s="91" t="str">
        <f>VLOOKUP($A301,datasets!$A:$B,2,0)</f>
        <v>Peppa et al. 2018, ISPRS - International Archives of the Photogrammetry, Remote Sensing and Spatial Information Sciences (NSVSN55R)</v>
      </c>
      <c r="C301" s="6" t="s">
        <v>3803</v>
      </c>
      <c r="D301" s="126" t="s">
        <v>34</v>
      </c>
      <c r="E301" s="126">
        <v>0.2</v>
      </c>
      <c r="F301" s="86" t="s">
        <v>34</v>
      </c>
      <c r="G301" s="150" t="str">
        <f t="array" ref="G301">INDEX(publications!$A$1:$A$319, MATCH($B301, publications!$B$1:$B$319, 0))</f>
        <v>Melanie</v>
      </c>
    </row>
    <row r="302" spans="1:7" ht="13">
      <c r="A302" s="5" t="s">
        <v>2780</v>
      </c>
      <c r="B302" s="91" t="str">
        <f>VLOOKUP($A302,datasets!$A:$B,2,0)</f>
        <v>Peppa et al. 2018, ISPRS - International Archives of the Photogrammetry, Remote Sensing and Spatial Information Sciences (NSVSN55R)</v>
      </c>
      <c r="C302" s="6" t="s">
        <v>3803</v>
      </c>
      <c r="D302" s="126" t="s">
        <v>34</v>
      </c>
      <c r="E302" s="126">
        <v>0.2</v>
      </c>
      <c r="F302" s="86" t="s">
        <v>34</v>
      </c>
      <c r="G302" s="150" t="str">
        <f t="array" ref="G302">INDEX(publications!$A$1:$A$319, MATCH($B302, publications!$B$1:$B$319, 0))</f>
        <v>Melanie</v>
      </c>
    </row>
    <row r="303" spans="1:7" ht="13">
      <c r="A303" s="5" t="s">
        <v>3263</v>
      </c>
      <c r="B303" s="91" t="str">
        <f>VLOOKUP($A303,datasets!$A:$B,2,0)</f>
        <v>Pérez Álvarez et al. 2013, Journal of Archaeological Science (A37E78PU)</v>
      </c>
      <c r="C303" s="6" t="s">
        <v>3803</v>
      </c>
      <c r="D303" s="126" t="s">
        <v>34</v>
      </c>
      <c r="E303" s="126">
        <v>10</v>
      </c>
      <c r="F303" s="86" t="s">
        <v>34</v>
      </c>
      <c r="G303" s="150" t="str">
        <f t="array" ref="G303">INDEX(publications!$A$1:$A$319, MATCH($B303, publications!$B$1:$B$319, 0))</f>
        <v>Bob</v>
      </c>
    </row>
    <row r="304" spans="1:7" ht="13">
      <c r="A304" s="5" t="s">
        <v>3266</v>
      </c>
      <c r="B304" s="91" t="str">
        <f>VLOOKUP($A304,datasets!$A:$B,2,0)</f>
        <v>Pérez Álvarez et al. 2013, Journal of Archaeological Science (A37E78PU)</v>
      </c>
      <c r="C304" s="6" t="s">
        <v>3803</v>
      </c>
      <c r="D304" s="126" t="s">
        <v>34</v>
      </c>
      <c r="E304" s="126">
        <v>10</v>
      </c>
      <c r="F304" s="86" t="s">
        <v>34</v>
      </c>
      <c r="G304" s="150" t="str">
        <f t="array" ref="G304">INDEX(publications!$A$1:$A$319, MATCH($B304, publications!$B$1:$B$319, 0))</f>
        <v>Bob</v>
      </c>
    </row>
    <row r="305" spans="1:7" ht="13">
      <c r="A305" s="5" t="s">
        <v>3267</v>
      </c>
      <c r="B305" s="91" t="str">
        <f>VLOOKUP($A305,datasets!$A:$B,2,0)</f>
        <v>Pérez Álvarez et al. 2013, Journal of Archaeological Science (A37E78PU)</v>
      </c>
      <c r="C305" s="6" t="s">
        <v>3803</v>
      </c>
      <c r="D305" s="126" t="s">
        <v>34</v>
      </c>
      <c r="E305" s="126">
        <v>10</v>
      </c>
      <c r="F305" s="86" t="s">
        <v>34</v>
      </c>
      <c r="G305" s="150" t="str">
        <f t="array" ref="G305">INDEX(publications!$A$1:$A$319, MATCH($B305, publications!$B$1:$B$319, 0))</f>
        <v>Bob</v>
      </c>
    </row>
    <row r="306" spans="1:7" ht="13">
      <c r="A306" s="5" t="s">
        <v>3259</v>
      </c>
      <c r="B306" s="91" t="str">
        <f>VLOOKUP($A306,datasets!$A:$B,2,0)</f>
        <v>Pérez et al. 2014, The Photogrammetric Record (QI38W8V2)</v>
      </c>
      <c r="C306" s="6" t="s">
        <v>3803</v>
      </c>
      <c r="D306" s="126" t="s">
        <v>34</v>
      </c>
      <c r="E306" s="126" t="s">
        <v>34</v>
      </c>
      <c r="F306" s="86" t="s">
        <v>34</v>
      </c>
      <c r="G306" s="58" t="str">
        <f t="array" ref="G306">INDEX(publications!$A$1:$A$319, MATCH($B306, publications!$B$1:$B$319, 0))</f>
        <v>Livia</v>
      </c>
    </row>
    <row r="307" spans="1:7" ht="13">
      <c r="A307" s="6" t="s">
        <v>3290</v>
      </c>
      <c r="B307" s="91" t="str">
        <f>VLOOKUP($A307,datasets!$A:$B,2,0)</f>
        <v>Persia et al. 2020, Remote Sensing (4ZVAVBQZ)</v>
      </c>
      <c r="C307" s="6" t="s">
        <v>3803</v>
      </c>
      <c r="D307" s="126">
        <v>1.73</v>
      </c>
      <c r="E307" s="126" t="s">
        <v>34</v>
      </c>
      <c r="F307" s="86" t="s">
        <v>34</v>
      </c>
      <c r="G307" s="58" t="str">
        <f t="array" ref="G307">INDEX(publications!$A$1:$A$319, MATCH($B307, publications!$B$1:$B$319, 0))</f>
        <v>Camillo</v>
      </c>
    </row>
    <row r="308" spans="1:7" ht="13">
      <c r="A308" s="6" t="s">
        <v>2771</v>
      </c>
      <c r="B308" s="91" t="str">
        <f>VLOOKUP($A308,datasets!$A:$B,2,0)</f>
        <v>Pętlicki et al. 2017, Remote Sensing (NDDTRXM9)</v>
      </c>
      <c r="C308" s="6" t="s">
        <v>3803</v>
      </c>
      <c r="D308" s="126" t="s">
        <v>34</v>
      </c>
      <c r="E308" s="126" t="s">
        <v>34</v>
      </c>
      <c r="F308" s="86" t="s">
        <v>3830</v>
      </c>
      <c r="G308" s="58" t="str">
        <f t="array" ref="G308">INDEX(publications!$A$1:$A$319, MATCH($B308, publications!$B$1:$B$319, 0))</f>
        <v>Anette</v>
      </c>
    </row>
    <row r="309" spans="1:7" ht="13">
      <c r="A309" s="5" t="s">
        <v>3095</v>
      </c>
      <c r="B309" s="91" t="str">
        <f>VLOOKUP($A309,datasets!$A:$B,2,0)</f>
        <v>Picon-Cabrera et al. 2020, Sustainability (35V5TW6B)</v>
      </c>
      <c r="C309" s="6" t="s">
        <v>3803</v>
      </c>
      <c r="D309" s="126">
        <v>0.6</v>
      </c>
      <c r="E309" s="126" t="s">
        <v>34</v>
      </c>
      <c r="F309" s="86" t="s">
        <v>3831</v>
      </c>
      <c r="G309" s="150" t="str">
        <f t="array" ref="G309">INDEX(publications!$A$1:$A$319, MATCH($B309, publications!$B$1:$B$319, 0))</f>
        <v>Bob</v>
      </c>
    </row>
    <row r="310" spans="1:7" ht="13">
      <c r="A310" s="5" t="s">
        <v>3003</v>
      </c>
      <c r="B310" s="91" t="str">
        <f>VLOOKUP($A310,datasets!$A:$B,2,0)</f>
        <v>Pieczonka and Bolch 2015, Global and Planetary Change (6YYMSPRM)</v>
      </c>
      <c r="C310" s="6" t="s">
        <v>3803</v>
      </c>
      <c r="D310" s="126" t="s">
        <v>34</v>
      </c>
      <c r="E310" s="126">
        <v>25</v>
      </c>
      <c r="F310" s="86" t="s">
        <v>34</v>
      </c>
      <c r="G310" s="150" t="str">
        <f t="array" ref="G310">INDEX(publications!$A$1:$A$319, MATCH($B310, publications!$B$1:$B$319, 0))</f>
        <v>Melanie</v>
      </c>
    </row>
    <row r="311" spans="1:7" ht="13">
      <c r="A311" s="5" t="s">
        <v>3005</v>
      </c>
      <c r="B311" s="91" t="str">
        <f>VLOOKUP($A311,datasets!$A:$B,2,0)</f>
        <v>Pieczonka and Bolch 2015, Global and Planetary Change (6YYMSPRM)</v>
      </c>
      <c r="C311" s="6" t="s">
        <v>3803</v>
      </c>
      <c r="D311" s="126" t="s">
        <v>34</v>
      </c>
      <c r="E311" s="126">
        <v>25</v>
      </c>
      <c r="F311" s="86" t="s">
        <v>34</v>
      </c>
      <c r="G311" s="150" t="str">
        <f t="array" ref="G311">INDEX(publications!$A$1:$A$319, MATCH($B311, publications!$B$1:$B$319, 0))</f>
        <v>Melanie</v>
      </c>
    </row>
    <row r="312" spans="1:7" ht="13">
      <c r="A312" s="5" t="s">
        <v>3006</v>
      </c>
      <c r="B312" s="91" t="str">
        <f>VLOOKUP($A312,datasets!$A:$B,2,0)</f>
        <v>Pieczonka and Bolch 2015, Global and Planetary Change (6YYMSPRM)</v>
      </c>
      <c r="C312" s="6" t="s">
        <v>3803</v>
      </c>
      <c r="D312" s="126" t="s">
        <v>34</v>
      </c>
      <c r="E312" s="126">
        <v>25</v>
      </c>
      <c r="F312" s="86" t="s">
        <v>34</v>
      </c>
      <c r="G312" s="150" t="str">
        <f t="array" ref="G312">INDEX(publications!$A$1:$A$319, MATCH($B312, publications!$B$1:$B$319, 0))</f>
        <v>Melanie</v>
      </c>
    </row>
    <row r="313" spans="1:7" ht="13">
      <c r="A313" s="5" t="s">
        <v>3041</v>
      </c>
      <c r="B313" s="91" t="str">
        <f>VLOOKUP($A313,datasets!$A:$B,2,0)</f>
        <v>Pieczonka et al. 2013, Remote Sensing of Environment (E6FMSYH2)</v>
      </c>
      <c r="C313" s="6" t="s">
        <v>3803</v>
      </c>
      <c r="D313" s="126" t="s">
        <v>34</v>
      </c>
      <c r="E313" s="126">
        <v>25</v>
      </c>
      <c r="F313" s="86" t="s">
        <v>34</v>
      </c>
      <c r="G313" s="150" t="str">
        <f t="array" ref="G313">INDEX(publications!$A$1:$A$319, MATCH($B313, publications!$B$1:$B$319, 0))</f>
        <v>Melanie</v>
      </c>
    </row>
    <row r="314" spans="1:7" ht="13">
      <c r="A314" s="5" t="s">
        <v>3306</v>
      </c>
      <c r="B314" s="91" t="str">
        <f>VLOOKUP($A314,datasets!$A:$B,2,0)</f>
        <v>Pinto et al. 2019, Remote Sensing (B9WB4IEJ)</v>
      </c>
      <c r="C314" s="6" t="s">
        <v>3806</v>
      </c>
      <c r="D314" s="126" t="s">
        <v>34</v>
      </c>
      <c r="E314" s="126" t="s">
        <v>34</v>
      </c>
      <c r="F314" s="86" t="s">
        <v>34</v>
      </c>
      <c r="G314" s="58" t="str">
        <f t="array" ref="G314">INDEX(publications!$A$1:$A$319, MATCH($B314, publications!$B$1:$B$319, 0))</f>
        <v>Thomas</v>
      </c>
    </row>
    <row r="315" spans="1:7" ht="13">
      <c r="A315" s="5" t="s">
        <v>3007</v>
      </c>
      <c r="B315" s="91" t="str">
        <f>VLOOKUP($A315,datasets!$A:$B,2,0)</f>
        <v>Pulighe and Fava 2013, European Journal of Remote Sensing (CBLF77TD)</v>
      </c>
      <c r="C315" s="6" t="s">
        <v>3803</v>
      </c>
      <c r="D315" s="126" t="s">
        <v>34</v>
      </c>
      <c r="E315" s="126">
        <v>5</v>
      </c>
      <c r="F315" s="86" t="s">
        <v>34</v>
      </c>
      <c r="G315" s="150" t="str">
        <f t="array" ref="G315">INDEX(publications!$A$1:$A$319, MATCH($B315, publications!$B$1:$B$319, 0))</f>
        <v>Bob</v>
      </c>
    </row>
    <row r="316" spans="1:7" ht="13">
      <c r="A316" s="5" t="s">
        <v>3212</v>
      </c>
      <c r="B316" s="91" t="str">
        <f>VLOOKUP($A316,datasets!$A:$B,2,0)</f>
        <v>Ragettli et al. 2016, The Cryosphere (LNXI6UYT)</v>
      </c>
      <c r="C316" s="6" t="s">
        <v>3803</v>
      </c>
      <c r="D316" s="126" t="s">
        <v>34</v>
      </c>
      <c r="E316" s="126" t="s">
        <v>34</v>
      </c>
      <c r="F316" s="86" t="s">
        <v>34</v>
      </c>
      <c r="G316" s="58" t="str">
        <f t="array" ref="G316">INDEX(publications!$A$1:$A$319, MATCH($B316, publications!$B$1:$B$319, 0))</f>
        <v>Amaury</v>
      </c>
    </row>
    <row r="317" spans="1:7" ht="13">
      <c r="A317" s="5" t="s">
        <v>2669</v>
      </c>
      <c r="B317" s="91" t="str">
        <f>VLOOKUP($A317,datasets!$A:$B,2,0)</f>
        <v>Rault et al. 2020, ISPRS Annals of Photogrammetry, Remote Sensing and Spatial Information Sciences (P6V87WN5)</v>
      </c>
      <c r="C317" s="6" t="s">
        <v>3803</v>
      </c>
      <c r="D317" s="126" t="s">
        <v>34</v>
      </c>
      <c r="E317" s="126">
        <v>5</v>
      </c>
      <c r="F317" s="86" t="s">
        <v>34</v>
      </c>
      <c r="G317" s="150" t="str">
        <f t="array" ref="G317">INDEX(publications!$A$1:$A$319, MATCH($B317, publications!$B$1:$B$319, 0))</f>
        <v>Livia</v>
      </c>
    </row>
    <row r="318" spans="1:7" ht="13">
      <c r="A318" s="5" t="s">
        <v>3256</v>
      </c>
      <c r="B318" s="91" t="str">
        <f>VLOOKUP($A318,datasets!$A:$B,2,0)</f>
        <v>Redweik et al. 2016, The Photogrammetric Record (LDJRWPWA)</v>
      </c>
      <c r="C318" s="6" t="s">
        <v>3803</v>
      </c>
      <c r="D318" s="126" t="s">
        <v>34</v>
      </c>
      <c r="E318" s="126" t="s">
        <v>34</v>
      </c>
      <c r="F318" s="86" t="s">
        <v>3830</v>
      </c>
      <c r="G318" s="58" t="str">
        <f t="array" ref="G318">INDEX(publications!$A$1:$A$319, MATCH($B318, publications!$B$1:$B$319, 0))</f>
        <v>Livia</v>
      </c>
    </row>
    <row r="319" spans="1:7" ht="13">
      <c r="A319" s="5" t="s">
        <v>2738</v>
      </c>
      <c r="B319" s="91" t="str">
        <f>VLOOKUP($A319,datasets!$A:$B,2,0)</f>
        <v>Rendenieks et al. 2020, Remote Sensing of Environment (CZ6H3CWC)</v>
      </c>
      <c r="C319" s="6" t="s">
        <v>3806</v>
      </c>
      <c r="D319" s="126">
        <v>2.5299999999999998</v>
      </c>
      <c r="E319" s="126" t="s">
        <v>34</v>
      </c>
      <c r="F319" s="86" t="s">
        <v>3832</v>
      </c>
      <c r="G319" s="58" t="str">
        <f t="array" ref="G319">INDEX(publications!$A$1:$A$319, MATCH($B319, publications!$B$1:$B$319, 0))</f>
        <v>Livia</v>
      </c>
    </row>
    <row r="320" spans="1:7" ht="13">
      <c r="A320" s="5" t="s">
        <v>2710</v>
      </c>
      <c r="B320" s="91" t="str">
        <f>VLOOKUP($A320,datasets!$A:$B,2,0)</f>
        <v>Riquelme et al. 2019, Geomorphology (ZF5KTA9J)</v>
      </c>
      <c r="C320" s="6" t="s">
        <v>3803</v>
      </c>
      <c r="D320" s="126" t="s">
        <v>34</v>
      </c>
      <c r="E320" s="126" t="s">
        <v>34</v>
      </c>
      <c r="F320" s="86" t="s">
        <v>34</v>
      </c>
      <c r="G320" s="58" t="str">
        <f t="array" ref="G320">INDEX(publications!$A$1:$A$319, MATCH($B320, publications!$B$1:$B$319, 0))</f>
        <v>Livia</v>
      </c>
    </row>
    <row r="321" spans="1:7" ht="13">
      <c r="A321" s="5" t="s">
        <v>3126</v>
      </c>
      <c r="B321" s="91" t="str">
        <f>VLOOKUP($A321,datasets!$A:$B,2,0)</f>
        <v>Risbøl et al. 2015, Journal of Cultural Heritage (7T8X95KY)</v>
      </c>
      <c r="C321" s="6" t="s">
        <v>3803</v>
      </c>
      <c r="D321" s="126" t="s">
        <v>34</v>
      </c>
      <c r="E321" s="126">
        <v>0.25</v>
      </c>
      <c r="F321" s="86" t="s">
        <v>34</v>
      </c>
      <c r="G321" s="150" t="str">
        <f t="array" ref="G321">INDEX(publications!$A$1:$A$319, MATCH($B321, publications!$B$1:$B$319, 0))</f>
        <v>Melanie</v>
      </c>
    </row>
    <row r="322" spans="1:7" ht="13">
      <c r="A322" s="5" t="s">
        <v>3130</v>
      </c>
      <c r="B322" s="91" t="str">
        <f>VLOOKUP($A322,datasets!$A:$B,2,0)</f>
        <v>Risbøl et al. 2015, Journal of Cultural Heritage (7T8X95KY)</v>
      </c>
      <c r="C322" s="6" t="s">
        <v>3803</v>
      </c>
      <c r="D322" s="126" t="s">
        <v>34</v>
      </c>
      <c r="E322" s="126">
        <v>0.25</v>
      </c>
      <c r="F322" s="86" t="s">
        <v>34</v>
      </c>
      <c r="G322" s="150" t="str">
        <f t="array" ref="G322">INDEX(publications!$A$1:$A$319, MATCH($B322, publications!$B$1:$B$319, 0))</f>
        <v>Melanie</v>
      </c>
    </row>
    <row r="323" spans="1:7" ht="13">
      <c r="A323" s="5" t="s">
        <v>3131</v>
      </c>
      <c r="B323" s="91" t="str">
        <f>VLOOKUP($A323,datasets!$A:$B,2,0)</f>
        <v>Risbøl et al. 2015, Journal of Cultural Heritage (7T8X95KY)</v>
      </c>
      <c r="C323" s="6" t="s">
        <v>3803</v>
      </c>
      <c r="D323" s="126" t="s">
        <v>34</v>
      </c>
      <c r="E323" s="126">
        <v>0.25</v>
      </c>
      <c r="F323" s="86" t="s">
        <v>34</v>
      </c>
      <c r="G323" s="150" t="str">
        <f t="array" ref="G323">INDEX(publications!$A$1:$A$319, MATCH($B323, publications!$B$1:$B$319, 0))</f>
        <v>Melanie</v>
      </c>
    </row>
    <row r="324" spans="1:7" ht="13">
      <c r="A324" s="5" t="s">
        <v>2836</v>
      </c>
      <c r="B324" s="91" t="str">
        <f>VLOOKUP($A324,datasets!$A:$B,2,0)</f>
        <v>Roberti et al. 2021, Canadian Journal of Earth Sciences (39PV5BL5)</v>
      </c>
      <c r="C324" s="6" t="s">
        <v>3803</v>
      </c>
      <c r="D324" s="126" t="s">
        <v>34</v>
      </c>
      <c r="E324" s="126">
        <v>1.8</v>
      </c>
      <c r="F324" s="86" t="s">
        <v>34</v>
      </c>
      <c r="G324" s="58" t="str">
        <f t="array" ref="G324">INDEX(publications!$A$1:$A$319, MATCH($B324, publications!$B$1:$B$319, 0))</f>
        <v>Livia</v>
      </c>
    </row>
    <row r="325" spans="1:7" ht="13">
      <c r="A325" s="5" t="s">
        <v>2838</v>
      </c>
      <c r="B325" s="91" t="str">
        <f>VLOOKUP($A325,datasets!$A:$B,2,0)</f>
        <v>Roberti et al. 2021, Canadian Journal of Earth Sciences (39PV5BL5)</v>
      </c>
      <c r="C325" s="6" t="s">
        <v>3803</v>
      </c>
      <c r="D325" s="126" t="s">
        <v>34</v>
      </c>
      <c r="E325" s="126">
        <v>1.9</v>
      </c>
      <c r="F325" s="86" t="s">
        <v>34</v>
      </c>
      <c r="G325" s="58" t="str">
        <f t="array" ref="G325">INDEX(publications!$A$1:$A$319, MATCH($B325, publications!$B$1:$B$319, 0))</f>
        <v>Livia</v>
      </c>
    </row>
    <row r="326" spans="1:7" ht="13">
      <c r="A326" s="5" t="s">
        <v>2840</v>
      </c>
      <c r="B326" s="91" t="str">
        <f>VLOOKUP($A326,datasets!$A:$B,2,0)</f>
        <v>Roberti et al. 2021, Canadian Journal of Earth Sciences (39PV5BL5)</v>
      </c>
      <c r="C326" s="6" t="s">
        <v>3803</v>
      </c>
      <c r="D326" s="126" t="s">
        <v>34</v>
      </c>
      <c r="E326" s="126">
        <v>2.2000000000000002</v>
      </c>
      <c r="F326" s="86" t="s">
        <v>34</v>
      </c>
      <c r="G326" s="150" t="str">
        <f t="array" ref="G326">INDEX(publications!$A$1:$A$319, MATCH($B326, publications!$B$1:$B$319, 0))</f>
        <v>Livia</v>
      </c>
    </row>
    <row r="327" spans="1:7" ht="13">
      <c r="A327" s="5" t="s">
        <v>2839</v>
      </c>
      <c r="B327" s="91" t="str">
        <f>VLOOKUP($A327,datasets!$A:$B,2,0)</f>
        <v>Roberti et al. 2021, Canadian Journal of Earth Sciences (39PV5BL5)</v>
      </c>
      <c r="C327" s="6" t="s">
        <v>3803</v>
      </c>
      <c r="D327" s="126" t="s">
        <v>34</v>
      </c>
      <c r="E327" s="126">
        <v>2.7</v>
      </c>
      <c r="F327" s="86" t="s">
        <v>34</v>
      </c>
      <c r="G327" s="150" t="str">
        <f t="array" ref="G327">INDEX(publications!$A$1:$A$319, MATCH($B327, publications!$B$1:$B$319, 0))</f>
        <v>Livia</v>
      </c>
    </row>
    <row r="328" spans="1:7" ht="13">
      <c r="A328" s="5" t="s">
        <v>2832</v>
      </c>
      <c r="B328" s="91" t="str">
        <f>VLOOKUP($A328,datasets!$A:$B,2,0)</f>
        <v>Roberti et al. 2021, Canadian Journal of Earth Sciences (39PV5BL5)</v>
      </c>
      <c r="C328" s="6" t="s">
        <v>3803</v>
      </c>
      <c r="D328" s="126" t="s">
        <v>34</v>
      </c>
      <c r="E328" s="126">
        <v>4.3</v>
      </c>
      <c r="F328" s="86" t="s">
        <v>34</v>
      </c>
      <c r="G328" s="150" t="str">
        <f t="array" ref="G328">INDEX(publications!$A$1:$A$319, MATCH($B328, publications!$B$1:$B$319, 0))</f>
        <v>Livia</v>
      </c>
    </row>
    <row r="329" spans="1:7" ht="13">
      <c r="A329" s="5" t="s">
        <v>2835</v>
      </c>
      <c r="B329" s="91" t="str">
        <f>VLOOKUP($A329,datasets!$A:$B,2,0)</f>
        <v>Roberti et al. 2021, Canadian Journal of Earth Sciences (39PV5BL5)</v>
      </c>
      <c r="C329" s="6" t="s">
        <v>3803</v>
      </c>
      <c r="D329" s="126" t="s">
        <v>34</v>
      </c>
      <c r="E329" s="126">
        <v>4.3</v>
      </c>
      <c r="F329" s="86" t="s">
        <v>34</v>
      </c>
      <c r="G329" s="150" t="str">
        <f t="array" ref="G329">INDEX(publications!$A$1:$A$319, MATCH($B329, publications!$B$1:$B$319, 0))</f>
        <v>Livia</v>
      </c>
    </row>
    <row r="330" spans="1:7" ht="13">
      <c r="A330" s="5" t="s">
        <v>2837</v>
      </c>
      <c r="B330" s="91" t="str">
        <f>VLOOKUP($A330,datasets!$A:$B,2,0)</f>
        <v>Roberti et al. 2021, Canadian Journal of Earth Sciences (39PV5BL5)</v>
      </c>
      <c r="C330" s="6" t="s">
        <v>3803</v>
      </c>
      <c r="D330" s="126" t="s">
        <v>34</v>
      </c>
      <c r="E330" s="126">
        <v>5</v>
      </c>
      <c r="F330" s="86" t="s">
        <v>34</v>
      </c>
      <c r="G330" s="150" t="str">
        <f t="array" ref="G330">INDEX(publications!$A$1:$A$319, MATCH($B330, publications!$B$1:$B$319, 0))</f>
        <v>Livia</v>
      </c>
    </row>
    <row r="331" spans="1:7" ht="13">
      <c r="A331" s="5" t="s">
        <v>3099</v>
      </c>
      <c r="B331" s="91" t="str">
        <f>VLOOKUP($A331,datasets!$A:$B,2,0)</f>
        <v>Rocchini et al. 2012, Computers &amp; Geosciences (V4UW2P8U)</v>
      </c>
      <c r="C331" s="6" t="s">
        <v>3806</v>
      </c>
      <c r="D331" s="126" t="s">
        <v>34</v>
      </c>
      <c r="E331" s="126" t="s">
        <v>34</v>
      </c>
      <c r="F331" s="86" t="s">
        <v>3833</v>
      </c>
      <c r="G331" s="58" t="str">
        <f t="array" ref="G331">INDEX(publications!$A$1:$A$319, MATCH($B331, publications!$B$1:$B$319, 0))</f>
        <v>Bob</v>
      </c>
    </row>
    <row r="332" spans="1:7" ht="13">
      <c r="A332" s="5" t="s">
        <v>2889</v>
      </c>
      <c r="B332" s="91" t="str">
        <f>VLOOKUP($A332,datasets!$A:$B,2,0)</f>
        <v>Salach 2017, ISPRS - International Archives of the Photogrammetry, Remote Sensing and Spatial Information Sciences (LJ848PGR)</v>
      </c>
      <c r="C332" s="6" t="s">
        <v>3803</v>
      </c>
      <c r="D332" s="126" t="s">
        <v>34</v>
      </c>
      <c r="E332" s="126">
        <v>0.5</v>
      </c>
      <c r="F332" s="86" t="s">
        <v>34</v>
      </c>
      <c r="G332" s="58" t="str">
        <f t="array" ref="G332">INDEX(publications!$A$1:$A$319, MATCH($B332, publications!$B$1:$B$319, 0))</f>
        <v>Anette</v>
      </c>
    </row>
    <row r="333" spans="1:7" ht="13">
      <c r="A333" s="5" t="s">
        <v>2894</v>
      </c>
      <c r="B333" s="91" t="str">
        <f>VLOOKUP($A333,datasets!$A:$B,2,0)</f>
        <v>Salach 2017, ISPRS - International Archives of the Photogrammetry, Remote Sensing and Spatial Information Sciences (LJ848PGR)</v>
      </c>
      <c r="C333" s="6" t="s">
        <v>3803</v>
      </c>
      <c r="D333" s="126" t="s">
        <v>34</v>
      </c>
      <c r="E333" s="126">
        <v>0.5</v>
      </c>
      <c r="F333" s="86" t="s">
        <v>34</v>
      </c>
      <c r="G333" s="58" t="str">
        <f t="array" ref="G333">INDEX(publications!$A$1:$A$319, MATCH($B333, publications!$B$1:$B$319, 0))</f>
        <v>Anette</v>
      </c>
    </row>
    <row r="334" spans="1:7" ht="13">
      <c r="A334" s="5" t="s">
        <v>2895</v>
      </c>
      <c r="B334" s="91" t="str">
        <f>VLOOKUP($A334,datasets!$A:$B,2,0)</f>
        <v>Salach 2017, ISPRS - International Archives of the Photogrammetry, Remote Sensing and Spatial Information Sciences (LJ848PGR)</v>
      </c>
      <c r="C334" s="6" t="s">
        <v>3803</v>
      </c>
      <c r="D334" s="126" t="s">
        <v>34</v>
      </c>
      <c r="E334" s="126">
        <v>0.5</v>
      </c>
      <c r="F334" s="86" t="s">
        <v>34</v>
      </c>
      <c r="G334" s="58" t="str">
        <f t="array" ref="G334">INDEX(publications!$A$1:$A$319, MATCH($B334, publications!$B$1:$B$319, 0))</f>
        <v>Anette</v>
      </c>
    </row>
    <row r="335" spans="1:7" ht="13">
      <c r="A335" s="5" t="s">
        <v>2896</v>
      </c>
      <c r="B335" s="91" t="str">
        <f>VLOOKUP($A335,datasets!$A:$B,2,0)</f>
        <v>Salach 2017, ISPRS - International Archives of the Photogrammetry, Remote Sensing and Spatial Information Sciences (LJ848PGR)</v>
      </c>
      <c r="C335" s="6" t="s">
        <v>3803</v>
      </c>
      <c r="D335" s="126" t="s">
        <v>34</v>
      </c>
      <c r="E335" s="126">
        <v>0.5</v>
      </c>
      <c r="F335" s="86" t="s">
        <v>34</v>
      </c>
      <c r="G335" s="58" t="str">
        <f t="array" ref="G335">INDEX(publications!$A$1:$A$319, MATCH($B335, publications!$B$1:$B$319, 0))</f>
        <v>Anette</v>
      </c>
    </row>
    <row r="336" spans="1:7" ht="13">
      <c r="A336" s="5" t="s">
        <v>2897</v>
      </c>
      <c r="B336" s="91" t="str">
        <f>VLOOKUP($A336,datasets!$A:$B,2,0)</f>
        <v>Salach 2017, ISPRS - International Archives of the Photogrammetry, Remote Sensing and Spatial Information Sciences (LJ848PGR)</v>
      </c>
      <c r="C336" s="6" t="s">
        <v>3803</v>
      </c>
      <c r="D336" s="126" t="s">
        <v>34</v>
      </c>
      <c r="E336" s="126">
        <v>0.5</v>
      </c>
      <c r="F336" s="86" t="s">
        <v>34</v>
      </c>
      <c r="G336" s="58" t="str">
        <f t="array" ref="G336">INDEX(publications!$A$1:$A$319, MATCH($B336, publications!$B$1:$B$319, 0))</f>
        <v>Anette</v>
      </c>
    </row>
    <row r="337" spans="1:7" ht="13">
      <c r="A337" s="5" t="s">
        <v>2898</v>
      </c>
      <c r="B337" s="91" t="str">
        <f>VLOOKUP($A337,datasets!$A:$B,2,0)</f>
        <v>Salach 2017, ISPRS - International Archives of the Photogrammetry, Remote Sensing and Spatial Information Sciences (LJ848PGR)</v>
      </c>
      <c r="C337" s="6" t="s">
        <v>3803</v>
      </c>
      <c r="D337" s="126" t="s">
        <v>34</v>
      </c>
      <c r="E337" s="126">
        <v>0.5</v>
      </c>
      <c r="F337" s="86" t="s">
        <v>34</v>
      </c>
      <c r="G337" s="58" t="str">
        <f t="array" ref="G337">INDEX(publications!$A$1:$A$319, MATCH($B337, publications!$B$1:$B$319, 0))</f>
        <v>Anette</v>
      </c>
    </row>
    <row r="338" spans="1:7" ht="13">
      <c r="A338" s="5" t="s">
        <v>2899</v>
      </c>
      <c r="B338" s="91" t="str">
        <f>VLOOKUP($A338,datasets!$A:$B,2,0)</f>
        <v>Salach 2017, ISPRS - International Archives of the Photogrammetry, Remote Sensing and Spatial Information Sciences (LJ848PGR)</v>
      </c>
      <c r="C338" s="6" t="s">
        <v>3803</v>
      </c>
      <c r="D338" s="126" t="s">
        <v>34</v>
      </c>
      <c r="E338" s="126">
        <v>0.5</v>
      </c>
      <c r="F338" s="86" t="s">
        <v>34</v>
      </c>
      <c r="G338" s="58" t="str">
        <f t="array" ref="G338">INDEX(publications!$A$1:$A$319, MATCH($B338, publications!$B$1:$B$319, 0))</f>
        <v>Anette</v>
      </c>
    </row>
    <row r="339" spans="1:7" ht="13">
      <c r="A339" s="46" t="s">
        <v>2900</v>
      </c>
      <c r="B339" s="91" t="str">
        <f>VLOOKUP($A339,datasets!$A:$B,2,0)</f>
        <v>Salach 2017, ISPRS - International Archives of the Photogrammetry, Remote Sensing and Spatial Information Sciences (LJ848PGR)</v>
      </c>
      <c r="C339" s="6" t="s">
        <v>3803</v>
      </c>
      <c r="D339" s="126" t="s">
        <v>34</v>
      </c>
      <c r="E339" s="126">
        <v>0.5</v>
      </c>
      <c r="F339" s="86" t="s">
        <v>34</v>
      </c>
      <c r="G339" s="58" t="str">
        <f t="array" ref="G339">INDEX(publications!$A$1:$A$319, MATCH($B339, publications!$B$1:$B$319, 0))</f>
        <v>Anette</v>
      </c>
    </row>
    <row r="340" spans="1:7" ht="13">
      <c r="A340" s="5" t="s">
        <v>3235</v>
      </c>
      <c r="B340" s="91" t="str">
        <f>VLOOKUP($A340,datasets!$A:$B,2,0)</f>
        <v>Schiefer and Gilbert 2007, Geomorphology (UZ4K7DVA)</v>
      </c>
      <c r="C340" s="6" t="s">
        <v>3803</v>
      </c>
      <c r="D340" s="126">
        <v>0.3</v>
      </c>
      <c r="E340" s="126">
        <v>0.4</v>
      </c>
      <c r="F340" s="86" t="s">
        <v>34</v>
      </c>
      <c r="G340" s="150" t="str">
        <f t="array" ref="G340">INDEX(publications!$A$1:$A$319, MATCH($B340, publications!$B$1:$B$319, 0))</f>
        <v>Livia</v>
      </c>
    </row>
    <row r="341" spans="1:7" ht="13">
      <c r="A341" s="5" t="s">
        <v>3237</v>
      </c>
      <c r="B341" s="91" t="str">
        <f>VLOOKUP($A341,datasets!$A:$B,2,0)</f>
        <v>Schiefer and Gilbert 2007, Geomorphology (UZ4K7DVA)</v>
      </c>
      <c r="C341" s="6" t="s">
        <v>3803</v>
      </c>
      <c r="D341" s="126">
        <v>0.3</v>
      </c>
      <c r="E341" s="126">
        <v>0.4</v>
      </c>
      <c r="F341" s="86" t="s">
        <v>34</v>
      </c>
      <c r="G341" s="150" t="str">
        <f t="array" ref="G341">INDEX(publications!$A$1:$A$319, MATCH($B341, publications!$B$1:$B$319, 0))</f>
        <v>Livia</v>
      </c>
    </row>
    <row r="342" spans="1:7" ht="13">
      <c r="A342" s="5" t="s">
        <v>3238</v>
      </c>
      <c r="B342" s="91" t="str">
        <f>VLOOKUP($A342,datasets!$A:$B,2,0)</f>
        <v>Schiefer and Gilbert 2007, Geomorphology (UZ4K7DVA)</v>
      </c>
      <c r="C342" s="6" t="s">
        <v>3803</v>
      </c>
      <c r="D342" s="126">
        <v>0.3</v>
      </c>
      <c r="E342" s="126">
        <v>0.4</v>
      </c>
      <c r="F342" s="86" t="s">
        <v>34</v>
      </c>
      <c r="G342" s="150" t="str">
        <f t="array" ref="G342">INDEX(publications!$A$1:$A$319, MATCH($B342, publications!$B$1:$B$319, 0))</f>
        <v>Livia</v>
      </c>
    </row>
    <row r="343" spans="1:7" ht="13">
      <c r="A343" s="5" t="s">
        <v>3239</v>
      </c>
      <c r="B343" s="91" t="str">
        <f>VLOOKUP($A343,datasets!$A:$B,2,0)</f>
        <v>Schiefer and Gilbert 2007, Geomorphology (UZ4K7DVA)</v>
      </c>
      <c r="C343" s="6" t="s">
        <v>3803</v>
      </c>
      <c r="D343" s="126">
        <v>0.3</v>
      </c>
      <c r="E343" s="126">
        <v>0.4</v>
      </c>
      <c r="F343" s="86" t="s">
        <v>34</v>
      </c>
      <c r="G343" s="150" t="str">
        <f t="array" ref="G343">INDEX(publications!$A$1:$A$319, MATCH($B343, publications!$B$1:$B$319, 0))</f>
        <v>Livia</v>
      </c>
    </row>
    <row r="344" spans="1:7" ht="13">
      <c r="A344" s="5" t="s">
        <v>3240</v>
      </c>
      <c r="B344" s="91" t="str">
        <f>VLOOKUP($A344,datasets!$A:$B,2,0)</f>
        <v>Schiefer and Gilbert 2007, Geomorphology (UZ4K7DVA)</v>
      </c>
      <c r="C344" s="6" t="s">
        <v>3803</v>
      </c>
      <c r="D344" s="126">
        <v>0.3</v>
      </c>
      <c r="E344" s="126">
        <v>0.4</v>
      </c>
      <c r="F344" s="86" t="s">
        <v>34</v>
      </c>
      <c r="G344" s="150" t="str">
        <f t="array" ref="G344">INDEX(publications!$A$1:$A$319, MATCH($B344, publications!$B$1:$B$319, 0))</f>
        <v>Livia</v>
      </c>
    </row>
    <row r="345" spans="1:7" ht="13">
      <c r="A345" s="5" t="s">
        <v>3241</v>
      </c>
      <c r="B345" s="91" t="str">
        <f>VLOOKUP($A345,datasets!$A:$B,2,0)</f>
        <v>Schiefer and Gilbert 2007, Geomorphology (UZ4K7DVA)</v>
      </c>
      <c r="C345" s="6" t="s">
        <v>3803</v>
      </c>
      <c r="D345" s="126">
        <v>0.3</v>
      </c>
      <c r="E345" s="126">
        <v>0.4</v>
      </c>
      <c r="F345" s="86" t="s">
        <v>34</v>
      </c>
      <c r="G345" s="150" t="str">
        <f t="array" ref="G345">INDEX(publications!$A$1:$A$319, MATCH($B345, publications!$B$1:$B$319, 0))</f>
        <v>Livia</v>
      </c>
    </row>
    <row r="346" spans="1:7" ht="13">
      <c r="A346" s="5" t="s">
        <v>3242</v>
      </c>
      <c r="B346" s="91" t="str">
        <f>VLOOKUP($A346,datasets!$A:$B,2,0)</f>
        <v>Schiefer and Gilbert 2007, Geomorphology (UZ4K7DVA)</v>
      </c>
      <c r="C346" s="6" t="s">
        <v>3803</v>
      </c>
      <c r="D346" s="126">
        <v>0.3</v>
      </c>
      <c r="E346" s="126">
        <v>0.4</v>
      </c>
      <c r="F346" s="86" t="s">
        <v>34</v>
      </c>
      <c r="G346" s="150" t="str">
        <f t="array" ref="G346">INDEX(publications!$A$1:$A$319, MATCH($B346, publications!$B$1:$B$319, 0))</f>
        <v>Livia</v>
      </c>
    </row>
    <row r="347" spans="1:7" ht="13">
      <c r="A347" s="5" t="s">
        <v>3243</v>
      </c>
      <c r="B347" s="91" t="str">
        <f>VLOOKUP($A347,datasets!$A:$B,2,0)</f>
        <v>Schiefer and Gilbert 2007, Geomorphology (UZ4K7DVA)</v>
      </c>
      <c r="C347" s="6" t="s">
        <v>3803</v>
      </c>
      <c r="D347" s="126">
        <v>0.3</v>
      </c>
      <c r="E347" s="126">
        <v>0.4</v>
      </c>
      <c r="F347" s="86" t="s">
        <v>34</v>
      </c>
      <c r="G347" s="150" t="str">
        <f t="array" ref="G347">INDEX(publications!$A$1:$A$319, MATCH($B347, publications!$B$1:$B$319, 0))</f>
        <v>Livia</v>
      </c>
    </row>
    <row r="348" spans="1:7" ht="13">
      <c r="A348" s="5" t="s">
        <v>3244</v>
      </c>
      <c r="B348" s="91" t="str">
        <f>VLOOKUP($A348,datasets!$A:$B,2,0)</f>
        <v>Schiefer and Gilbert 2007, Geomorphology (UZ4K7DVA)</v>
      </c>
      <c r="C348" s="6" t="s">
        <v>3803</v>
      </c>
      <c r="D348" s="126">
        <v>0.3</v>
      </c>
      <c r="E348" s="126">
        <v>0.4</v>
      </c>
      <c r="F348" s="86" t="s">
        <v>34</v>
      </c>
      <c r="G348" s="150" t="str">
        <f t="array" ref="G348">INDEX(publications!$A$1:$A$319, MATCH($B348, publications!$B$1:$B$319, 0))</f>
        <v>Livia</v>
      </c>
    </row>
    <row r="349" spans="1:7" ht="13">
      <c r="A349" s="5" t="s">
        <v>3245</v>
      </c>
      <c r="B349" s="91" t="str">
        <f>VLOOKUP($A349,datasets!$A:$B,2,0)</f>
        <v>Schiefer and Gilbert 2007, Geomorphology (UZ4K7DVA)</v>
      </c>
      <c r="C349" s="6" t="s">
        <v>3803</v>
      </c>
      <c r="D349" s="126">
        <v>0.3</v>
      </c>
      <c r="E349" s="126">
        <v>0.4</v>
      </c>
      <c r="F349" s="86" t="s">
        <v>34</v>
      </c>
      <c r="G349" s="150" t="str">
        <f t="array" ref="G349">INDEX(publications!$A$1:$A$319, MATCH($B349, publications!$B$1:$B$319, 0))</f>
        <v>Livia</v>
      </c>
    </row>
    <row r="350" spans="1:7" ht="13">
      <c r="A350" s="5" t="s">
        <v>3246</v>
      </c>
      <c r="B350" s="91" t="str">
        <f>VLOOKUP($A350,datasets!$A:$B,2,0)</f>
        <v>Schiefer and Gilbert 2007, Geomorphology (UZ4K7DVA)</v>
      </c>
      <c r="C350" s="6" t="s">
        <v>3803</v>
      </c>
      <c r="D350" s="126">
        <v>0.3</v>
      </c>
      <c r="E350" s="126">
        <v>0.4</v>
      </c>
      <c r="F350" s="86" t="s">
        <v>34</v>
      </c>
      <c r="G350" s="150" t="str">
        <f t="array" ref="G350">INDEX(publications!$A$1:$A$319, MATCH($B350, publications!$B$1:$B$319, 0))</f>
        <v>Livia</v>
      </c>
    </row>
    <row r="351" spans="1:7" ht="13">
      <c r="A351" s="5" t="s">
        <v>3361</v>
      </c>
      <c r="B351" s="91" t="str">
        <f>VLOOKUP($A351,datasets!$A:$B,2,0)</f>
        <v>Schmidt et al. 2001, IGARSS 2001. Scanning the Present and Resolving the Future. Proceedings. IEEE 2001 International Geoscience and Remote Sensing Symposium (Cat. No.01CH37217) (WCZUHQVX)</v>
      </c>
      <c r="C351" s="6" t="s">
        <v>3803</v>
      </c>
      <c r="D351" s="126" t="s">
        <v>34</v>
      </c>
      <c r="E351" s="126" t="s">
        <v>34</v>
      </c>
      <c r="F351" s="86" t="s">
        <v>3834</v>
      </c>
      <c r="G351" s="58" t="str">
        <f t="array" ref="G351">INDEX(publications!$A$1:$A$319, MATCH($B351, publications!$B$1:$B$319, 0))</f>
        <v>Amaury</v>
      </c>
    </row>
    <row r="352" spans="1:7" ht="13">
      <c r="A352" s="5" t="s">
        <v>3197</v>
      </c>
      <c r="B352" s="91" t="str">
        <f>VLOOKUP($A352,datasets!$A:$B,2,0)</f>
        <v>Seccaroni et al. 2018, Proceedings (VAS8PQGQ)</v>
      </c>
      <c r="C352" s="6" t="s">
        <v>3803</v>
      </c>
      <c r="D352" s="126" t="s">
        <v>34</v>
      </c>
      <c r="E352" s="126">
        <v>0.35</v>
      </c>
      <c r="F352" s="86" t="s">
        <v>3835</v>
      </c>
      <c r="G352" s="150" t="str">
        <f t="array" ref="G352">INDEX(publications!$A$1:$A$319, MATCH($B352, publications!$B$1:$B$319, 0))</f>
        <v>Livia</v>
      </c>
    </row>
    <row r="353" spans="1:7" ht="13">
      <c r="A353" s="5" t="s">
        <v>2824</v>
      </c>
      <c r="B353" s="91" t="str">
        <f>VLOOKUP($A353,datasets!$A:$B,2,0)</f>
        <v>Sevara 2013, International Journal of Heritage in the Digital Era (HRXNERQE)</v>
      </c>
      <c r="C353" s="6" t="s">
        <v>3803</v>
      </c>
      <c r="D353" s="126">
        <v>0.5</v>
      </c>
      <c r="E353" s="126">
        <v>6</v>
      </c>
      <c r="F353" s="86" t="s">
        <v>34</v>
      </c>
      <c r="G353" s="150" t="str">
        <f t="array" ref="G353">INDEX(publications!$A$1:$A$319, MATCH($B353, publications!$B$1:$B$319, 0))</f>
        <v>Amaury</v>
      </c>
    </row>
    <row r="354" spans="1:7" ht="13">
      <c r="A354" s="6" t="s">
        <v>2827</v>
      </c>
      <c r="B354" s="91" t="str">
        <f>VLOOKUP($A354,datasets!$A:$B,2,0)</f>
        <v>Sevara 2013, International Journal of Heritage in the Digital Era (HRXNERQE)</v>
      </c>
      <c r="C354" s="6" t="s">
        <v>3803</v>
      </c>
      <c r="D354" s="126">
        <v>6</v>
      </c>
      <c r="E354" s="126">
        <v>6</v>
      </c>
      <c r="F354" s="86" t="s">
        <v>34</v>
      </c>
      <c r="G354" s="150" t="str">
        <f t="array" ref="G354">INDEX(publications!$A$1:$A$319, MATCH($B354, publications!$B$1:$B$319, 0))</f>
        <v>Amaury</v>
      </c>
    </row>
    <row r="355" spans="1:7" ht="13">
      <c r="A355" s="5" t="s">
        <v>2712</v>
      </c>
      <c r="B355" s="91" t="str">
        <f>VLOOKUP($A355,datasets!$A:$B,2,0)</f>
        <v>Sevara et al. 2018, Journal of Archaeological Method and Theory (RCSSD3W5)</v>
      </c>
      <c r="C355" s="6" t="s">
        <v>3803</v>
      </c>
      <c r="D355" s="126" t="s">
        <v>34</v>
      </c>
      <c r="E355" s="126">
        <v>0.5</v>
      </c>
      <c r="F355" s="86" t="s">
        <v>34</v>
      </c>
      <c r="G355" s="58" t="str">
        <f t="array" ref="G355">INDEX(publications!$A$1:$A$319, MATCH($B355, publications!$B$1:$B$319, 0))</f>
        <v>Amaury</v>
      </c>
    </row>
    <row r="356" spans="1:7" ht="13">
      <c r="A356" s="6" t="s">
        <v>2714</v>
      </c>
      <c r="B356" s="91" t="str">
        <f>VLOOKUP($A356,datasets!$A:$B,2,0)</f>
        <v>Sevara et al. 2018, Journal of Archaeological Method and Theory (RCSSD3W5)</v>
      </c>
      <c r="C356" s="6" t="s">
        <v>3803</v>
      </c>
      <c r="D356" s="126" t="s">
        <v>34</v>
      </c>
      <c r="E356" s="126">
        <v>0.5</v>
      </c>
      <c r="F356" s="86" t="s">
        <v>34</v>
      </c>
      <c r="G356" s="58" t="str">
        <f t="array" ref="G356">INDEX(publications!$A$1:$A$319, MATCH($B356, publications!$B$1:$B$319, 0))</f>
        <v>Amaury</v>
      </c>
    </row>
    <row r="357" spans="1:7" ht="13">
      <c r="A357" s="6" t="s">
        <v>2715</v>
      </c>
      <c r="B357" s="91" t="str">
        <f>VLOOKUP($A357,datasets!$A:$B,2,0)</f>
        <v>Sevara et al. 2018, Journal of Archaeological Method and Theory (RCSSD3W5)</v>
      </c>
      <c r="C357" s="6" t="s">
        <v>3803</v>
      </c>
      <c r="D357" s="126" t="s">
        <v>34</v>
      </c>
      <c r="E357" s="126">
        <v>0.5</v>
      </c>
      <c r="F357" s="86" t="s">
        <v>34</v>
      </c>
      <c r="G357" s="58" t="str">
        <f t="array" ref="G357">INDEX(publications!$A$1:$A$319, MATCH($B357, publications!$B$1:$B$319, 0))</f>
        <v>Amaury</v>
      </c>
    </row>
    <row r="358" spans="1:7" ht="13">
      <c r="A358" s="6" t="s">
        <v>2716</v>
      </c>
      <c r="B358" s="91" t="str">
        <f>VLOOKUP($A358,datasets!$A:$B,2,0)</f>
        <v>Sevara et al. 2018, Journal of Archaeological Method and Theory (RCSSD3W5)</v>
      </c>
      <c r="C358" s="6" t="s">
        <v>3803</v>
      </c>
      <c r="D358" s="126" t="s">
        <v>34</v>
      </c>
      <c r="E358" s="126">
        <v>0.5</v>
      </c>
      <c r="F358" s="86" t="s">
        <v>34</v>
      </c>
      <c r="G358" s="58" t="str">
        <f t="array" ref="G358">INDEX(publications!$A$1:$A$319, MATCH($B358, publications!$B$1:$B$319, 0))</f>
        <v>Amaury</v>
      </c>
    </row>
    <row r="359" spans="1:7" ht="13">
      <c r="A359" s="5" t="s">
        <v>3046</v>
      </c>
      <c r="B359" s="91" t="str">
        <f>VLOOKUP($A359,datasets!$A:$B,2,0)</f>
        <v>Shevchenko et al. 2020, Communications Earth &amp; Environment (FYPPE3AR)</v>
      </c>
      <c r="C359" s="6" t="s">
        <v>3803</v>
      </c>
      <c r="D359" s="126" t="s">
        <v>34</v>
      </c>
      <c r="E359" s="126" t="s">
        <v>34</v>
      </c>
      <c r="F359" s="86" t="s">
        <v>34</v>
      </c>
      <c r="G359" s="58" t="str">
        <f t="array" ref="G359">INDEX(publications!$A$1:$A$319, MATCH($B359, publications!$B$1:$B$319, 0))</f>
        <v>Livia</v>
      </c>
    </row>
    <row r="360" spans="1:7" ht="13">
      <c r="A360" s="5" t="s">
        <v>3049</v>
      </c>
      <c r="B360" s="91" t="str">
        <f>VLOOKUP($A360,datasets!$A:$B,2,0)</f>
        <v>Shevchenko et al. 2020, Communications Earth &amp; Environment (FYPPE3AR)</v>
      </c>
      <c r="C360" s="6" t="s">
        <v>3803</v>
      </c>
      <c r="D360" s="126" t="s">
        <v>34</v>
      </c>
      <c r="E360" s="126" t="s">
        <v>34</v>
      </c>
      <c r="F360" s="86" t="s">
        <v>34</v>
      </c>
      <c r="G360" s="58" t="str">
        <f t="array" ref="G360">INDEX(publications!$A$1:$A$319, MATCH($B360, publications!$B$1:$B$319, 0))</f>
        <v>Livia</v>
      </c>
    </row>
    <row r="361" spans="1:7" ht="13">
      <c r="A361" s="5" t="s">
        <v>3050</v>
      </c>
      <c r="B361" s="91" t="str">
        <f>VLOOKUP($A361,datasets!$A:$B,2,0)</f>
        <v>Shevchenko et al. 2020, Communications Earth &amp; Environment (FYPPE3AR)</v>
      </c>
      <c r="C361" s="6" t="s">
        <v>3803</v>
      </c>
      <c r="D361" s="126" t="s">
        <v>34</v>
      </c>
      <c r="E361" s="126" t="s">
        <v>34</v>
      </c>
      <c r="F361" s="86" t="s">
        <v>34</v>
      </c>
      <c r="G361" s="58" t="str">
        <f t="array" ref="G361">INDEX(publications!$A$1:$A$319, MATCH($B361, publications!$B$1:$B$319, 0))</f>
        <v>Livia</v>
      </c>
    </row>
    <row r="362" spans="1:7" ht="13">
      <c r="A362" s="5" t="s">
        <v>3051</v>
      </c>
      <c r="B362" s="91" t="str">
        <f>VLOOKUP($A362,datasets!$A:$B,2,0)</f>
        <v>Shevchenko et al. 2020, Communications Earth &amp; Environment (FYPPE3AR)</v>
      </c>
      <c r="C362" s="6" t="s">
        <v>3803</v>
      </c>
      <c r="D362" s="126" t="s">
        <v>34</v>
      </c>
      <c r="E362" s="126" t="s">
        <v>34</v>
      </c>
      <c r="F362" s="86" t="s">
        <v>34</v>
      </c>
      <c r="G362" s="58" t="str">
        <f t="array" ref="G362">INDEX(publications!$A$1:$A$319, MATCH($B362, publications!$B$1:$B$319, 0))</f>
        <v>Livia</v>
      </c>
    </row>
    <row r="363" spans="1:7" ht="13">
      <c r="A363" s="5" t="s">
        <v>3052</v>
      </c>
      <c r="B363" s="91" t="str">
        <f>VLOOKUP($A363,datasets!$A:$B,2,0)</f>
        <v>Shevchenko et al. 2020, Communications Earth &amp; Environment (FYPPE3AR)</v>
      </c>
      <c r="C363" s="6" t="s">
        <v>3803</v>
      </c>
      <c r="D363" s="126" t="s">
        <v>34</v>
      </c>
      <c r="E363" s="126" t="s">
        <v>34</v>
      </c>
      <c r="F363" s="86" t="s">
        <v>34</v>
      </c>
      <c r="G363" s="58" t="str">
        <f t="array" ref="G363">INDEX(publications!$A$1:$A$319, MATCH($B363, publications!$B$1:$B$319, 0))</f>
        <v>Livia</v>
      </c>
    </row>
    <row r="364" spans="1:7" ht="13">
      <c r="A364" s="5" t="s">
        <v>3053</v>
      </c>
      <c r="B364" s="91" t="str">
        <f>VLOOKUP($A364,datasets!$A:$B,2,0)</f>
        <v>Shevchenko et al. 2020, Communications Earth &amp; Environment (FYPPE3AR)</v>
      </c>
      <c r="C364" s="6" t="s">
        <v>3803</v>
      </c>
      <c r="D364" s="126" t="s">
        <v>34</v>
      </c>
      <c r="E364" s="126" t="s">
        <v>34</v>
      </c>
      <c r="F364" s="86" t="s">
        <v>34</v>
      </c>
      <c r="G364" s="58" t="str">
        <f t="array" ref="G364">INDEX(publications!$A$1:$A$319, MATCH($B364, publications!$B$1:$B$319, 0))</f>
        <v>Livia</v>
      </c>
    </row>
    <row r="365" spans="1:7" ht="13">
      <c r="A365" s="5" t="s">
        <v>3054</v>
      </c>
      <c r="B365" s="91" t="str">
        <f>VLOOKUP($A365,datasets!$A:$B,2,0)</f>
        <v>Shevchenko et al. 2020, Communications Earth &amp; Environment (FYPPE3AR)</v>
      </c>
      <c r="C365" s="6" t="s">
        <v>3803</v>
      </c>
      <c r="D365" s="126" t="s">
        <v>34</v>
      </c>
      <c r="E365" s="126" t="s">
        <v>34</v>
      </c>
      <c r="F365" s="86" t="s">
        <v>34</v>
      </c>
      <c r="G365" s="58" t="str">
        <f t="array" ref="G365">INDEX(publications!$A$1:$A$319, MATCH($B365, publications!$B$1:$B$319, 0))</f>
        <v>Livia</v>
      </c>
    </row>
    <row r="366" spans="1:7" ht="13">
      <c r="A366" s="5" t="s">
        <v>3055</v>
      </c>
      <c r="B366" s="91" t="str">
        <f>VLOOKUP($A366,datasets!$A:$B,2,0)</f>
        <v>Shevchenko et al. 2020, Communications Earth &amp; Environment (FYPPE3AR)</v>
      </c>
      <c r="C366" s="6" t="s">
        <v>3803</v>
      </c>
      <c r="D366" s="126" t="s">
        <v>34</v>
      </c>
      <c r="E366" s="126" t="s">
        <v>34</v>
      </c>
      <c r="F366" s="86" t="s">
        <v>34</v>
      </c>
      <c r="G366" s="58" t="str">
        <f t="array" ref="G366">INDEX(publications!$A$1:$A$319, MATCH($B366, publications!$B$1:$B$319, 0))</f>
        <v>Livia</v>
      </c>
    </row>
    <row r="367" spans="1:7" ht="13">
      <c r="A367" s="5" t="s">
        <v>3075</v>
      </c>
      <c r="B367" s="91" t="str">
        <f>VLOOKUP($A367,datasets!$A:$B,2,0)</f>
        <v>Sohn et al. 2004, The Photogrammetric Record (JPQS9JXB)</v>
      </c>
      <c r="C367" s="6" t="s">
        <v>3803</v>
      </c>
      <c r="D367" s="126">
        <v>2.7</v>
      </c>
      <c r="E367" s="126">
        <v>10</v>
      </c>
      <c r="F367" s="86" t="s">
        <v>34</v>
      </c>
      <c r="G367" s="150" t="str">
        <f t="array" ref="G367">INDEX(publications!$A$1:$A$319, MATCH($B367, publications!$B$1:$B$319, 0))</f>
        <v>Bob</v>
      </c>
    </row>
    <row r="368" spans="1:7" ht="13">
      <c r="A368" s="5" t="s">
        <v>2672</v>
      </c>
      <c r="B368" s="91" t="str">
        <f>VLOOKUP($A368,datasets!$A:$B,2,0)</f>
        <v>Stăncioiu et al. 2021, Science of The Total Environment (RENZSNMD)</v>
      </c>
      <c r="C368" s="6" t="s">
        <v>3806</v>
      </c>
      <c r="D368" s="126" t="s">
        <v>34</v>
      </c>
      <c r="E368" s="126" t="s">
        <v>34</v>
      </c>
      <c r="F368" s="86" t="s">
        <v>2328</v>
      </c>
      <c r="G368" s="58" t="str">
        <f t="array" ref="G368">INDEX(publications!$A$1:$A$319, MATCH($B368, publications!$B$1:$B$319, 0))</f>
        <v>Bob</v>
      </c>
    </row>
    <row r="369" spans="1:7" ht="13">
      <c r="A369" s="5" t="s">
        <v>2841</v>
      </c>
      <c r="B369" s="91" t="str">
        <f>VLOOKUP($A369,datasets!$A:$B,2,0)</f>
        <v>Stark et al. 2020, Journal of Geomorphology (42S2BQKV)</v>
      </c>
      <c r="C369" s="6" t="s">
        <v>3803</v>
      </c>
      <c r="D369" s="126">
        <v>0.3</v>
      </c>
      <c r="E369" s="126">
        <v>1</v>
      </c>
      <c r="F369" s="86" t="s">
        <v>34</v>
      </c>
      <c r="G369" s="58" t="str">
        <f t="array" ref="G369">INDEX(publications!$A$1:$A$319, MATCH($B369, publications!$B$1:$B$319, 0))</f>
        <v>Anette</v>
      </c>
    </row>
    <row r="370" spans="1:7" ht="13">
      <c r="A370" s="5" t="s">
        <v>2843</v>
      </c>
      <c r="B370" s="91" t="str">
        <f>VLOOKUP($A370,datasets!$A:$B,2,0)</f>
        <v>Stark et al. 2020, Journal of Geomorphology (42S2BQKV)</v>
      </c>
      <c r="C370" s="6" t="s">
        <v>3803</v>
      </c>
      <c r="D370" s="126">
        <v>0.78</v>
      </c>
      <c r="E370" s="126">
        <v>1</v>
      </c>
      <c r="F370" s="86" t="s">
        <v>34</v>
      </c>
      <c r="G370" s="58" t="str">
        <f t="array" ref="G370">INDEX(publications!$A$1:$A$319, MATCH($B370, publications!$B$1:$B$319, 0))</f>
        <v>Anette</v>
      </c>
    </row>
    <row r="371" spans="1:7" ht="13">
      <c r="A371" s="5" t="s">
        <v>2772</v>
      </c>
      <c r="B371" s="91" t="str">
        <f>VLOOKUP($A371,datasets!$A:$B,2,0)</f>
        <v>Stott et al. 2018, Proceedings of the National Academy of Sciences (UUN2FYMP)</v>
      </c>
      <c r="C371" s="6" t="s">
        <v>3803</v>
      </c>
      <c r="D371" s="126">
        <v>2</v>
      </c>
      <c r="E371" s="126" t="s">
        <v>34</v>
      </c>
      <c r="F371" s="86" t="s">
        <v>34</v>
      </c>
      <c r="G371" s="58" t="str">
        <f t="array" ref="G371">INDEX(publications!$A$1:$A$319, MATCH($B371, publications!$B$1:$B$319, 0))</f>
        <v>Livia</v>
      </c>
    </row>
    <row r="372" spans="1:7" ht="13">
      <c r="A372" s="5" t="s">
        <v>3035</v>
      </c>
      <c r="B372" s="91" t="str">
        <f>VLOOKUP($A372,datasets!$A:$B,2,0)</f>
        <v>Surazakov and Aizen 2010, Photogrammetric Engineering &amp; Remote Sensing (QUZPQPWA)</v>
      </c>
      <c r="C372" s="6" t="s">
        <v>3803</v>
      </c>
      <c r="D372" s="126" t="s">
        <v>34</v>
      </c>
      <c r="E372" s="126">
        <v>60</v>
      </c>
      <c r="F372" s="86" t="s">
        <v>34</v>
      </c>
      <c r="G372" s="150" t="str">
        <f t="array" ref="G372">INDEX(publications!$A$1:$A$319, MATCH($B372, publications!$B$1:$B$319, 0))</f>
        <v>Melanie</v>
      </c>
    </row>
    <row r="373" spans="1:7" ht="13">
      <c r="A373" s="5" t="s">
        <v>3040</v>
      </c>
      <c r="B373" s="91" t="str">
        <f>VLOOKUP($A373,datasets!$A:$B,2,0)</f>
        <v>Surazakov and Aizen 2010, Photogrammetric Engineering &amp; Remote Sensing (QUZPQPWA)</v>
      </c>
      <c r="C373" s="6" t="s">
        <v>3803</v>
      </c>
      <c r="D373" s="126" t="s">
        <v>34</v>
      </c>
      <c r="E373" s="126" t="s">
        <v>34</v>
      </c>
      <c r="F373" s="86" t="s">
        <v>34</v>
      </c>
      <c r="G373" s="58" t="str">
        <f t="array" ref="G373">INDEX(publications!$A$1:$A$319, MATCH($B373, publications!$B$1:$B$319, 0))</f>
        <v>Melanie</v>
      </c>
    </row>
    <row r="374" spans="1:7" ht="13">
      <c r="A374" s="5" t="s">
        <v>3213</v>
      </c>
      <c r="B374" s="91" t="str">
        <f>VLOOKUP($A374,datasets!$A:$B,2,0)</f>
        <v>Tian et al. 2019, IGARSS 2019 - 2019 IEEE International Geoscience and Remote Sensing Symposium (3Q3MUWTB)</v>
      </c>
      <c r="C374" s="6" t="s">
        <v>3803</v>
      </c>
      <c r="D374" s="126" t="s">
        <v>34</v>
      </c>
      <c r="E374" s="126">
        <v>500</v>
      </c>
      <c r="F374" s="86" t="s">
        <v>3836</v>
      </c>
      <c r="G374" s="150" t="str">
        <f t="array" ref="G374">INDEX(publications!$A$1:$A$319, MATCH($B374, publications!$B$1:$B$319, 0))</f>
        <v>Amaury</v>
      </c>
    </row>
    <row r="375" spans="1:7" ht="13">
      <c r="A375" s="5" t="s">
        <v>3316</v>
      </c>
      <c r="B375" s="91" t="str">
        <f>VLOOKUP($A375,datasets!$A:$B,2,0)</f>
        <v>Triglav‐Čekada et al. 2011, The Photogrammetric Record (E5HRBYHP)</v>
      </c>
      <c r="C375" s="6" t="s">
        <v>3806</v>
      </c>
      <c r="D375" s="126" t="s">
        <v>34</v>
      </c>
      <c r="E375" s="126" t="s">
        <v>34</v>
      </c>
      <c r="F375" s="86" t="s">
        <v>3837</v>
      </c>
      <c r="G375" s="58" t="str">
        <f t="array" ref="G375">INDEX(publications!$A$1:$A$319, MATCH($B375, publications!$B$1:$B$319, 0))</f>
        <v>Bob</v>
      </c>
    </row>
    <row r="376" spans="1:7" ht="13">
      <c r="A376" s="5" t="s">
        <v>3299</v>
      </c>
      <c r="B376" s="91" t="str">
        <f>VLOOKUP($A376,datasets!$A:$B,2,0)</f>
        <v>Turek et al. 2018, Proceedings of the 4th International Conference on Geographical Information Systems Theory, Applications and Management (UKWG7DZS)</v>
      </c>
      <c r="C376" s="6" t="s">
        <v>3803</v>
      </c>
      <c r="D376" s="126" t="s">
        <v>34</v>
      </c>
      <c r="E376" s="126" t="s">
        <v>34</v>
      </c>
      <c r="F376" s="86" t="s">
        <v>34</v>
      </c>
      <c r="G376" s="58" t="str">
        <f t="array" ref="G376">INDEX(publications!$A$1:$A$319, MATCH($B376, publications!$B$1:$B$319, 0))</f>
        <v>Melanie</v>
      </c>
    </row>
    <row r="377" spans="1:7" ht="13">
      <c r="A377" s="5" t="s">
        <v>3303</v>
      </c>
      <c r="B377" s="91" t="str">
        <f>VLOOKUP($A377,datasets!$A:$B,2,0)</f>
        <v>Turek et al. 2018, Proceedings of the 4th International Conference on Geographical Information Systems Theory, Applications and Management (UKWG7DZS)</v>
      </c>
      <c r="C377" s="6" t="s">
        <v>3803</v>
      </c>
      <c r="D377" s="126" t="s">
        <v>34</v>
      </c>
      <c r="E377" s="126" t="s">
        <v>34</v>
      </c>
      <c r="F377" s="86" t="s">
        <v>34</v>
      </c>
      <c r="G377" s="58" t="str">
        <f t="array" ref="G377">INDEX(publications!$A$1:$A$319, MATCH($B377, publications!$B$1:$B$319, 0))</f>
        <v>Melanie</v>
      </c>
    </row>
    <row r="378" spans="1:7" ht="13">
      <c r="A378" s="5" t="s">
        <v>3304</v>
      </c>
      <c r="B378" s="91" t="str">
        <f>VLOOKUP($A378,datasets!$A:$B,2,0)</f>
        <v>Turek et al. 2018, Proceedings of the 4th International Conference on Geographical Information Systems Theory, Applications and Management (UKWG7DZS)</v>
      </c>
      <c r="C378" s="6" t="s">
        <v>3803</v>
      </c>
      <c r="D378" s="126" t="s">
        <v>34</v>
      </c>
      <c r="E378" s="126" t="s">
        <v>34</v>
      </c>
      <c r="F378" s="86" t="s">
        <v>34</v>
      </c>
      <c r="G378" s="58" t="str">
        <f t="array" ref="G378">INDEX(publications!$A$1:$A$319, MATCH($B378, publications!$B$1:$B$319, 0))</f>
        <v>Melanie</v>
      </c>
    </row>
    <row r="379" spans="1:7" ht="13">
      <c r="A379" s="5" t="s">
        <v>3305</v>
      </c>
      <c r="B379" s="91" t="str">
        <f>VLOOKUP($A379,datasets!$A:$B,2,0)</f>
        <v>Turek et al. 2018, Proceedings of the 4th International Conference on Geographical Information Systems Theory, Applications and Management (UKWG7DZS)</v>
      </c>
      <c r="C379" s="6" t="s">
        <v>3803</v>
      </c>
      <c r="D379" s="126" t="s">
        <v>34</v>
      </c>
      <c r="E379" s="126" t="s">
        <v>34</v>
      </c>
      <c r="F379" s="86" t="s">
        <v>34</v>
      </c>
      <c r="G379" s="58" t="str">
        <f t="array" ref="G379">INDEX(publications!$A$1:$A$319, MATCH($B379, publications!$B$1:$B$319, 0))</f>
        <v>Melanie</v>
      </c>
    </row>
    <row r="380" spans="1:7" ht="13">
      <c r="A380" s="5" t="s">
        <v>2829</v>
      </c>
      <c r="B380" s="91" t="str">
        <f>VLOOKUP($A380,datasets!$A:$B,2,0)</f>
        <v>Vargo et al. 2017, Journal of Glaciology (9USYID46)</v>
      </c>
      <c r="C380" s="6" t="s">
        <v>3806</v>
      </c>
      <c r="D380" s="126" t="s">
        <v>34</v>
      </c>
      <c r="E380" s="126" t="s">
        <v>34</v>
      </c>
      <c r="F380" s="86" t="s">
        <v>34</v>
      </c>
      <c r="G380" s="58" t="str">
        <f t="array" ref="G380">INDEX(publications!$A$1:$A$319, MATCH($B380, publications!$B$1:$B$319, 0))</f>
        <v>Bob</v>
      </c>
    </row>
    <row r="381" spans="1:7" ht="13">
      <c r="A381" s="5" t="s">
        <v>3358</v>
      </c>
      <c r="B381" s="91" t="str">
        <f>VLOOKUP($A381,datasets!$A:$B,2,0)</f>
        <v>Vastaranta et al. 2015, Scandinavian Journal of Forest Research (UJKIFHZ9)</v>
      </c>
      <c r="C381" s="6" t="s">
        <v>3803</v>
      </c>
      <c r="D381" s="126" t="s">
        <v>34</v>
      </c>
      <c r="E381" s="126">
        <v>1</v>
      </c>
      <c r="F381" s="86" t="s">
        <v>34</v>
      </c>
      <c r="G381" s="58" t="str">
        <f t="array" ref="G381">INDEX(publications!$A$1:$A$319, MATCH($B381, publications!$B$1:$B$319, 0))</f>
        <v>Anette</v>
      </c>
    </row>
    <row r="382" spans="1:7" ht="13">
      <c r="A382" s="5" t="s">
        <v>3360</v>
      </c>
      <c r="B382" s="91" t="str">
        <f>VLOOKUP($A382,datasets!$A:$B,2,0)</f>
        <v>Vastaranta et al. 2015, Scandinavian Journal of Forest Research (UJKIFHZ9)</v>
      </c>
      <c r="C382" s="6" t="s">
        <v>3803</v>
      </c>
      <c r="D382" s="126" t="s">
        <v>34</v>
      </c>
      <c r="E382" s="126">
        <v>1</v>
      </c>
      <c r="F382" s="86" t="s">
        <v>34</v>
      </c>
      <c r="G382" s="58" t="str">
        <f t="array" ref="G382">INDEX(publications!$A$1:$A$319, MATCH($B382, publications!$B$1:$B$319, 0))</f>
        <v>Anette</v>
      </c>
    </row>
    <row r="383" spans="1:7" ht="13">
      <c r="A383" s="5" t="s">
        <v>3352</v>
      </c>
      <c r="B383" s="91" t="str">
        <f>VLOOKUP($A383,datasets!$A:$B,2,0)</f>
        <v>Vastaranta et al. 2015, Scandinavian Journal of Forest Research (UJKIFHZ9)</v>
      </c>
      <c r="C383" s="6" t="s">
        <v>3803</v>
      </c>
      <c r="D383" s="126" t="s">
        <v>34</v>
      </c>
      <c r="E383" s="126">
        <v>1</v>
      </c>
      <c r="F383" s="86" t="s">
        <v>34</v>
      </c>
      <c r="G383" s="58" t="str">
        <f t="array" ref="G383">INDEX(publications!$A$1:$A$319, MATCH($B383, publications!$B$1:$B$319, 0))</f>
        <v>Anette</v>
      </c>
    </row>
    <row r="384" spans="1:7" ht="13">
      <c r="A384" s="5" t="s">
        <v>3354</v>
      </c>
      <c r="B384" s="91" t="str">
        <f>VLOOKUP($A384,datasets!$A:$B,2,0)</f>
        <v>Vastaranta et al. 2015, Scandinavian Journal of Forest Research (UJKIFHZ9)</v>
      </c>
      <c r="C384" s="6" t="s">
        <v>3803</v>
      </c>
      <c r="D384" s="126" t="s">
        <v>34</v>
      </c>
      <c r="E384" s="126">
        <v>1</v>
      </c>
      <c r="F384" s="86" t="s">
        <v>34</v>
      </c>
      <c r="G384" s="58" t="str">
        <f t="array" ref="G384">INDEX(publications!$A$1:$A$319, MATCH($B384, publications!$B$1:$B$319, 0))</f>
        <v>Anette</v>
      </c>
    </row>
    <row r="385" spans="1:7" ht="13">
      <c r="A385" s="5" t="s">
        <v>3355</v>
      </c>
      <c r="B385" s="91" t="str">
        <f>VLOOKUP($A385,datasets!$A:$B,2,0)</f>
        <v>Vastaranta et al. 2015, Scandinavian Journal of Forest Research (UJKIFHZ9)</v>
      </c>
      <c r="C385" s="6" t="s">
        <v>3803</v>
      </c>
      <c r="D385" s="126" t="s">
        <v>34</v>
      </c>
      <c r="E385" s="126">
        <v>1</v>
      </c>
      <c r="F385" s="86" t="s">
        <v>34</v>
      </c>
      <c r="G385" s="58" t="str">
        <f t="array" ref="G385">INDEX(publications!$A$1:$A$319, MATCH($B385, publications!$B$1:$B$319, 0))</f>
        <v>Anette</v>
      </c>
    </row>
    <row r="386" spans="1:7" ht="13">
      <c r="A386" s="5" t="s">
        <v>3356</v>
      </c>
      <c r="B386" s="91" t="str">
        <f>VLOOKUP($A386,datasets!$A:$B,2,0)</f>
        <v>Vastaranta et al. 2015, Scandinavian Journal of Forest Research (UJKIFHZ9)</v>
      </c>
      <c r="C386" s="6" t="s">
        <v>3803</v>
      </c>
      <c r="D386" s="126" t="s">
        <v>34</v>
      </c>
      <c r="E386" s="126">
        <v>1</v>
      </c>
      <c r="F386" s="86" t="s">
        <v>34</v>
      </c>
      <c r="G386" s="58" t="str">
        <f t="array" ref="G386">INDEX(publications!$A$1:$A$319, MATCH($B386, publications!$B$1:$B$319, 0))</f>
        <v>Anette</v>
      </c>
    </row>
    <row r="387" spans="1:7" ht="13">
      <c r="A387" s="5" t="s">
        <v>3357</v>
      </c>
      <c r="B387" s="91" t="str">
        <f>VLOOKUP($A387,datasets!$A:$B,2,0)</f>
        <v>Vastaranta et al. 2015, Scandinavian Journal of Forest Research (UJKIFHZ9)</v>
      </c>
      <c r="C387" s="6" t="s">
        <v>3803</v>
      </c>
      <c r="D387" s="126" t="s">
        <v>34</v>
      </c>
      <c r="E387" s="126">
        <v>1</v>
      </c>
      <c r="F387" s="86" t="s">
        <v>34</v>
      </c>
      <c r="G387" s="150" t="str">
        <f t="array" ref="G387">INDEX(publications!$A$1:$A$319, MATCH($B387, publications!$B$1:$B$319, 0))</f>
        <v>Anette</v>
      </c>
    </row>
    <row r="388" spans="1:7" ht="13">
      <c r="A388" s="5" t="s">
        <v>3009</v>
      </c>
      <c r="B388" s="91" t="str">
        <f>VLOOKUP($A388,datasets!$A:$B,2,0)</f>
        <v>Vautier et al. 2016, Earth Surface Processes and Landforms (A8RIYP3A)</v>
      </c>
      <c r="C388" s="6" t="s">
        <v>3803</v>
      </c>
      <c r="D388" s="126" t="s">
        <v>34</v>
      </c>
      <c r="E388" s="126" t="s">
        <v>34</v>
      </c>
      <c r="F388" s="86" t="s">
        <v>34</v>
      </c>
      <c r="G388" s="58" t="str">
        <f t="array" ref="G388">INDEX(publications!$A$1:$A$319, MATCH($B388, publications!$B$1:$B$319, 0))</f>
        <v>Bob</v>
      </c>
    </row>
    <row r="389" spans="1:7" ht="13">
      <c r="A389" s="5" t="s">
        <v>3010</v>
      </c>
      <c r="B389" s="91" t="str">
        <f>VLOOKUP($A389,datasets!$A:$B,2,0)</f>
        <v>Vautier et al. 2016, Earth Surface Processes and Landforms (A8RIYP3A)</v>
      </c>
      <c r="C389" s="6" t="s">
        <v>3803</v>
      </c>
      <c r="D389" s="126" t="s">
        <v>34</v>
      </c>
      <c r="E389" s="126" t="s">
        <v>34</v>
      </c>
      <c r="F389" s="86" t="s">
        <v>34</v>
      </c>
      <c r="G389" s="58" t="str">
        <f t="array" ref="G389">INDEX(publications!$A$1:$A$319, MATCH($B389, publications!$B$1:$B$319, 0))</f>
        <v>Bob</v>
      </c>
    </row>
    <row r="390" spans="1:7" ht="13">
      <c r="A390" s="5" t="s">
        <v>3011</v>
      </c>
      <c r="B390" s="91" t="str">
        <f>VLOOKUP($A390,datasets!$A:$B,2,0)</f>
        <v>Vautier et al. 2016, Earth Surface Processes and Landforms (A8RIYP3A)</v>
      </c>
      <c r="C390" s="6" t="s">
        <v>3803</v>
      </c>
      <c r="D390" s="126" t="s">
        <v>34</v>
      </c>
      <c r="E390" s="126" t="s">
        <v>34</v>
      </c>
      <c r="F390" s="86" t="s">
        <v>34</v>
      </c>
      <c r="G390" s="58" t="str">
        <f t="array" ref="G390">INDEX(publications!$A$1:$A$319, MATCH($B390, publications!$B$1:$B$319, 0))</f>
        <v>Bob</v>
      </c>
    </row>
    <row r="391" spans="1:7" ht="13">
      <c r="A391" s="5" t="s">
        <v>3012</v>
      </c>
      <c r="B391" s="91" t="str">
        <f>VLOOKUP($A391,datasets!$A:$B,2,0)</f>
        <v>Vautier et al. 2016, Earth Surface Processes and Landforms (A8RIYP3A)</v>
      </c>
      <c r="C391" s="6" t="s">
        <v>3803</v>
      </c>
      <c r="D391" s="126" t="s">
        <v>34</v>
      </c>
      <c r="E391" s="126" t="s">
        <v>34</v>
      </c>
      <c r="F391" s="86" t="s">
        <v>34</v>
      </c>
      <c r="G391" s="58" t="str">
        <f t="array" ref="G391">INDEX(publications!$A$1:$A$319, MATCH($B391, publications!$B$1:$B$319, 0))</f>
        <v>Bob</v>
      </c>
    </row>
    <row r="392" spans="1:7" ht="13">
      <c r="A392" s="5" t="s">
        <v>3013</v>
      </c>
      <c r="B392" s="91" t="str">
        <f>VLOOKUP($A392,datasets!$A:$B,2,0)</f>
        <v>Vautier et al. 2016, Earth Surface Processes and Landforms (A8RIYP3A)</v>
      </c>
      <c r="C392" s="6" t="s">
        <v>3803</v>
      </c>
      <c r="D392" s="126" t="s">
        <v>34</v>
      </c>
      <c r="E392" s="126" t="s">
        <v>34</v>
      </c>
      <c r="F392" s="86" t="s">
        <v>34</v>
      </c>
      <c r="G392" s="58" t="str">
        <f t="array" ref="G392">INDEX(publications!$A$1:$A$319, MATCH($B392, publications!$B$1:$B$319, 0))</f>
        <v>Bob</v>
      </c>
    </row>
    <row r="393" spans="1:7" ht="13">
      <c r="A393" s="5" t="s">
        <v>3363</v>
      </c>
      <c r="B393" s="91" t="str">
        <f>VLOOKUP($A393,datasets!$A:$B,2,0)</f>
        <v>Véga and St-Onge 2008, Remote Sensing of Environment (7PV3VJZP)</v>
      </c>
      <c r="C393" s="6" t="s">
        <v>3803</v>
      </c>
      <c r="D393" s="126" t="s">
        <v>34</v>
      </c>
      <c r="E393" s="126" t="s">
        <v>34</v>
      </c>
      <c r="F393" s="86" t="s">
        <v>3838</v>
      </c>
      <c r="G393" s="58" t="str">
        <f t="array" ref="G393">INDEX(publications!$A$1:$A$319, MATCH($B393, publications!$B$1:$B$319, 0))</f>
        <v>Anette</v>
      </c>
    </row>
    <row r="394" spans="1:7" ht="13">
      <c r="A394" s="5" t="s">
        <v>3365</v>
      </c>
      <c r="B394" s="91" t="str">
        <f>VLOOKUP($A394,datasets!$A:$B,2,0)</f>
        <v>Véga and St-Onge 2008, Remote Sensing of Environment (7PV3VJZP)</v>
      </c>
      <c r="C394" s="6" t="s">
        <v>3803</v>
      </c>
      <c r="D394" s="126" t="s">
        <v>34</v>
      </c>
      <c r="E394" s="126" t="s">
        <v>34</v>
      </c>
      <c r="F394" s="86" t="s">
        <v>3838</v>
      </c>
      <c r="G394" s="58" t="str">
        <f t="array" ref="G394">INDEX(publications!$A$1:$A$319, MATCH($B394, publications!$B$1:$B$319, 0))</f>
        <v>Anette</v>
      </c>
    </row>
    <row r="395" spans="1:7" ht="13">
      <c r="A395" s="5" t="s">
        <v>3366</v>
      </c>
      <c r="B395" s="91" t="str">
        <f>VLOOKUP($A395,datasets!$A:$B,2,0)</f>
        <v>Véga and St-Onge 2008, Remote Sensing of Environment (7PV3VJZP)</v>
      </c>
      <c r="C395" s="6" t="s">
        <v>3803</v>
      </c>
      <c r="D395" s="126" t="s">
        <v>34</v>
      </c>
      <c r="E395" s="126" t="s">
        <v>34</v>
      </c>
      <c r="F395" s="86" t="s">
        <v>3838</v>
      </c>
      <c r="G395" s="58" t="str">
        <f t="array" ref="G395">INDEX(publications!$A$1:$A$319, MATCH($B395, publications!$B$1:$B$319, 0))</f>
        <v>Anette</v>
      </c>
    </row>
    <row r="396" spans="1:7" ht="13">
      <c r="A396" s="5" t="s">
        <v>3367</v>
      </c>
      <c r="B396" s="91" t="str">
        <f>VLOOKUP($A396,datasets!$A:$B,2,0)</f>
        <v>Véga and St-Onge 2008, Remote Sensing of Environment (7PV3VJZP)</v>
      </c>
      <c r="C396" s="6" t="s">
        <v>3803</v>
      </c>
      <c r="D396" s="126" t="s">
        <v>34</v>
      </c>
      <c r="E396" s="126" t="s">
        <v>34</v>
      </c>
      <c r="F396" s="86" t="s">
        <v>3838</v>
      </c>
      <c r="G396" s="58" t="str">
        <f t="array" ref="G396">INDEX(publications!$A$1:$A$319, MATCH($B396, publications!$B$1:$B$319, 0))</f>
        <v>Anette</v>
      </c>
    </row>
    <row r="397" spans="1:7" ht="13">
      <c r="A397" s="5" t="s">
        <v>2830</v>
      </c>
      <c r="B397" s="91" t="str">
        <f>VLOOKUP($A397,datasets!$A:$B,2,0)</f>
        <v>Verhoeven et al. 2012, Journal of Archeological Science (7TGQURPL)</v>
      </c>
      <c r="C397" s="6" t="s">
        <v>3803</v>
      </c>
      <c r="D397" s="126" t="s">
        <v>34</v>
      </c>
      <c r="E397" s="126" t="s">
        <v>34</v>
      </c>
      <c r="F397" s="86" t="s">
        <v>2328</v>
      </c>
      <c r="G397" s="58" t="str">
        <f t="array" ref="G397">INDEX(publications!$A$1:$A$319, MATCH($B397, publications!$B$1:$B$319, 0))</f>
        <v>Bob</v>
      </c>
    </row>
    <row r="398" spans="1:7" ht="13">
      <c r="A398" s="5" t="s">
        <v>2848</v>
      </c>
      <c r="B398" s="91" t="str">
        <f>VLOOKUP($A398,datasets!$A:$B,2,0)</f>
        <v>Verhoeven et al. 2013, Good Practice in Archaeological Diagnostics (BUHU8ZK4)</v>
      </c>
      <c r="C398" s="6" t="s">
        <v>3803</v>
      </c>
      <c r="D398" s="126" t="s">
        <v>34</v>
      </c>
      <c r="E398" s="126" t="s">
        <v>34</v>
      </c>
      <c r="F398" s="86" t="s">
        <v>34</v>
      </c>
      <c r="G398" s="58" t="str">
        <f t="array" ref="G398">INDEX(publications!$A$1:$A$319, MATCH($B398, publications!$B$1:$B$319, 0))</f>
        <v>Bob</v>
      </c>
    </row>
    <row r="399" spans="1:7" ht="13">
      <c r="A399" s="5" t="s">
        <v>3081</v>
      </c>
      <c r="B399" s="91" t="str">
        <f>VLOOKUP($A399,datasets!$A:$B,2,0)</f>
        <v>Walstra et al. 2004, International Archives Of Photogrammetry, Remote Sensing And Spatial Information Sciences (2AR5AVGG)</v>
      </c>
      <c r="C399" s="6" t="s">
        <v>3803</v>
      </c>
      <c r="D399" s="126">
        <v>0.76</v>
      </c>
      <c r="E399" s="126" t="s">
        <v>34</v>
      </c>
      <c r="F399" s="86" t="s">
        <v>34</v>
      </c>
      <c r="G399" s="58" t="str">
        <f t="array" ref="G399">INDEX(publications!$A$1:$A$319, MATCH($B399, publications!$B$1:$B$319, 0))</f>
        <v>Melanie</v>
      </c>
    </row>
    <row r="400" spans="1:7" ht="13">
      <c r="A400" s="5" t="s">
        <v>3080</v>
      </c>
      <c r="B400" s="91" t="str">
        <f>VLOOKUP($A400,datasets!$A:$B,2,0)</f>
        <v>Walstra et al. 2004, International Archives Of Photogrammetry, Remote Sensing And Spatial Information Sciences (2AR5AVGG)</v>
      </c>
      <c r="C400" s="6" t="s">
        <v>3803</v>
      </c>
      <c r="D400" s="126">
        <v>2</v>
      </c>
      <c r="E400" s="126" t="s">
        <v>34</v>
      </c>
      <c r="F400" s="86" t="s">
        <v>34</v>
      </c>
      <c r="G400" s="58" t="str">
        <f t="array" ref="G400">INDEX(publications!$A$1:$A$319, MATCH($B400, publications!$B$1:$B$319, 0))</f>
        <v>Melanie</v>
      </c>
    </row>
    <row r="401" spans="1:7" ht="13">
      <c r="A401" s="5" t="s">
        <v>3082</v>
      </c>
      <c r="B401" s="91" t="str">
        <f>VLOOKUP($A401,datasets!$A:$B,2,0)</f>
        <v>Walstra et al. 2004, International Archives Of Photogrammetry, Remote Sensing And Spatial Information Sciences (2AR5AVGG)</v>
      </c>
      <c r="C401" s="6" t="s">
        <v>3803</v>
      </c>
      <c r="D401" s="126">
        <v>2</v>
      </c>
      <c r="E401" s="126" t="s">
        <v>34</v>
      </c>
      <c r="F401" s="86" t="s">
        <v>34</v>
      </c>
      <c r="G401" s="58" t="str">
        <f t="array" ref="G401">INDEX(publications!$A$1:$A$319, MATCH($B401, publications!$B$1:$B$319, 0))</f>
        <v>Melanie</v>
      </c>
    </row>
    <row r="402" spans="1:7" ht="13">
      <c r="A402" s="5" t="s">
        <v>3076</v>
      </c>
      <c r="B402" s="91" t="str">
        <f>VLOOKUP($A402,datasets!$A:$B,2,0)</f>
        <v>Walstra et al. 2004, International Archives Of Photogrammetry, Remote Sensing And Spatial Information Sciences (2AR5AVGG)</v>
      </c>
      <c r="C402" s="6" t="s">
        <v>3803</v>
      </c>
      <c r="D402" s="126">
        <v>4</v>
      </c>
      <c r="E402" s="126" t="s">
        <v>34</v>
      </c>
      <c r="F402" s="86" t="s">
        <v>34</v>
      </c>
      <c r="G402" s="58" t="str">
        <f t="array" ref="G402">INDEX(publications!$A$1:$A$319, MATCH($B402, publications!$B$1:$B$319, 0))</f>
        <v>Melanie</v>
      </c>
    </row>
    <row r="403" spans="1:7" ht="13">
      <c r="A403" s="5" t="s">
        <v>3026</v>
      </c>
      <c r="B403" s="91" t="str">
        <f>VLOOKUP($A403,datasets!$A:$B,2,0)</f>
        <v>Walstra et al. 2007, Quarterly Journal of Engineering Geology and Hydrogeology (35MF78DP)</v>
      </c>
      <c r="C403" s="6" t="s">
        <v>3803</v>
      </c>
      <c r="D403" s="126">
        <v>0.13</v>
      </c>
      <c r="E403" s="126">
        <v>1</v>
      </c>
      <c r="F403" s="86" t="s">
        <v>3839</v>
      </c>
      <c r="G403" s="58" t="str">
        <f t="array" ref="G403">INDEX(publications!$A$1:$A$319, MATCH($B403, publications!$B$1:$B$319, 0))</f>
        <v>Bob</v>
      </c>
    </row>
    <row r="404" spans="1:7" ht="13">
      <c r="A404" s="5" t="s">
        <v>3023</v>
      </c>
      <c r="B404" s="91" t="str">
        <f>VLOOKUP($A404,datasets!$A:$B,2,0)</f>
        <v>Walstra et al. 2007, Quarterly Journal of Engineering Geology and Hydrogeology (35MF78DP)</v>
      </c>
      <c r="C404" s="6" t="s">
        <v>3803</v>
      </c>
      <c r="D404" s="126">
        <v>0.13</v>
      </c>
      <c r="E404" s="126">
        <v>2</v>
      </c>
      <c r="F404" s="86" t="s">
        <v>3839</v>
      </c>
      <c r="G404" s="58" t="str">
        <f t="array" ref="G404">INDEX(publications!$A$1:$A$319, MATCH($B404, publications!$B$1:$B$319, 0))</f>
        <v>Bob</v>
      </c>
    </row>
    <row r="405" spans="1:7" ht="13">
      <c r="A405" s="5" t="s">
        <v>3022</v>
      </c>
      <c r="B405" s="91" t="str">
        <f>VLOOKUP($A405,datasets!$A:$B,2,0)</f>
        <v>Walstra et al. 2007, Quarterly Journal of Engineering Geology and Hydrogeology (35MF78DP)</v>
      </c>
      <c r="C405" s="6" t="s">
        <v>3803</v>
      </c>
      <c r="D405" s="126">
        <v>0.14000000000000001</v>
      </c>
      <c r="E405" s="126">
        <v>2</v>
      </c>
      <c r="F405" s="86" t="s">
        <v>3839</v>
      </c>
      <c r="G405" s="58" t="str">
        <f t="array" ref="G405">INDEX(publications!$A$1:$A$319, MATCH($B405, publications!$B$1:$B$319, 0))</f>
        <v>Bob</v>
      </c>
    </row>
    <row r="406" spans="1:7" ht="13">
      <c r="A406" s="5" t="s">
        <v>3024</v>
      </c>
      <c r="B406" s="91" t="str">
        <f>VLOOKUP($A406,datasets!$A:$B,2,0)</f>
        <v>Walstra et al. 2007, Quarterly Journal of Engineering Geology and Hydrogeology (35MF78DP)</v>
      </c>
      <c r="C406" s="6" t="s">
        <v>3803</v>
      </c>
      <c r="D406" s="126">
        <v>0.18</v>
      </c>
      <c r="E406" s="126">
        <v>1</v>
      </c>
      <c r="F406" s="86" t="s">
        <v>3839</v>
      </c>
      <c r="G406" s="58" t="str">
        <f t="array" ref="G406">INDEX(publications!$A$1:$A$319, MATCH($B406, publications!$B$1:$B$319, 0))</f>
        <v>Bob</v>
      </c>
    </row>
    <row r="407" spans="1:7" ht="13">
      <c r="A407" s="5" t="s">
        <v>3019</v>
      </c>
      <c r="B407" s="91" t="str">
        <f>VLOOKUP($A407,datasets!$A:$B,2,0)</f>
        <v>Walstra et al. 2007, Quarterly Journal of Engineering Geology and Hydrogeology (35MF78DP)</v>
      </c>
      <c r="C407" s="6" t="s">
        <v>3803</v>
      </c>
      <c r="D407" s="126">
        <v>0.18</v>
      </c>
      <c r="E407" s="126">
        <v>1</v>
      </c>
      <c r="F407" s="86" t="s">
        <v>34</v>
      </c>
      <c r="G407" s="58" t="str">
        <f t="array" ref="G407">INDEX(publications!$A$1:$A$319, MATCH($B407, publications!$B$1:$B$319, 0))</f>
        <v>Bob</v>
      </c>
    </row>
    <row r="408" spans="1:7" ht="13">
      <c r="A408" s="5" t="s">
        <v>3020</v>
      </c>
      <c r="B408" s="91" t="str">
        <f>VLOOKUP($A408,datasets!$A:$B,2,0)</f>
        <v>Walstra et al. 2007, Quarterly Journal of Engineering Geology and Hydrogeology (35MF78DP)</v>
      </c>
      <c r="C408" s="6" t="s">
        <v>3803</v>
      </c>
      <c r="D408" s="126">
        <v>0.25</v>
      </c>
      <c r="E408" s="126">
        <v>1</v>
      </c>
      <c r="F408" s="86" t="s">
        <v>34</v>
      </c>
      <c r="G408" s="58" t="str">
        <f t="array" ref="G408">INDEX(publications!$A$1:$A$319, MATCH($B408, publications!$B$1:$B$319, 0))</f>
        <v>Bob</v>
      </c>
    </row>
    <row r="409" spans="1:7" ht="13">
      <c r="A409" s="5" t="s">
        <v>3021</v>
      </c>
      <c r="B409" s="91" t="str">
        <f>VLOOKUP($A409,datasets!$A:$B,2,0)</f>
        <v>Walstra et al. 2007, Quarterly Journal of Engineering Geology and Hydrogeology (35MF78DP)</v>
      </c>
      <c r="C409" s="6" t="s">
        <v>3803</v>
      </c>
      <c r="D409" s="126">
        <v>0.26</v>
      </c>
      <c r="E409" s="126">
        <v>1</v>
      </c>
      <c r="F409" s="86" t="s">
        <v>34</v>
      </c>
      <c r="G409" s="58" t="str">
        <f t="array" ref="G409">INDEX(publications!$A$1:$A$319, MATCH($B409, publications!$B$1:$B$319, 0))</f>
        <v>Bob</v>
      </c>
    </row>
    <row r="410" spans="1:7" ht="13">
      <c r="A410" s="5" t="s">
        <v>3015</v>
      </c>
      <c r="B410" s="91" t="str">
        <f>VLOOKUP($A410,datasets!$A:$B,2,0)</f>
        <v>Walstra et al. 2007, Quarterly Journal of Engineering Geology and Hydrogeology (35MF78DP)</v>
      </c>
      <c r="C410" s="6" t="s">
        <v>3803</v>
      </c>
      <c r="D410" s="126">
        <v>0.27</v>
      </c>
      <c r="E410" s="126">
        <v>1</v>
      </c>
      <c r="F410" s="86" t="s">
        <v>34</v>
      </c>
      <c r="G410" s="58" t="str">
        <f t="array" ref="G410">INDEX(publications!$A$1:$A$319, MATCH($B410, publications!$B$1:$B$319, 0))</f>
        <v>Bob</v>
      </c>
    </row>
    <row r="411" spans="1:7" ht="13">
      <c r="A411" s="5" t="s">
        <v>3018</v>
      </c>
      <c r="B411" s="91" t="str">
        <f>VLOOKUP($A411,datasets!$A:$B,2,0)</f>
        <v>Walstra et al. 2007, Quarterly Journal of Engineering Geology and Hydrogeology (35MF78DP)</v>
      </c>
      <c r="C411" s="6" t="s">
        <v>3803</v>
      </c>
      <c r="D411" s="126">
        <v>0.41</v>
      </c>
      <c r="E411" s="126">
        <v>2</v>
      </c>
      <c r="F411" s="86" t="s">
        <v>34</v>
      </c>
      <c r="G411" s="58" t="str">
        <f t="array" ref="G411">INDEX(publications!$A$1:$A$319, MATCH($B411, publications!$B$1:$B$319, 0))</f>
        <v>Bob</v>
      </c>
    </row>
    <row r="412" spans="1:7" ht="13">
      <c r="A412" s="5" t="s">
        <v>3014</v>
      </c>
      <c r="B412" s="91" t="str">
        <f>VLOOKUP($A412,datasets!$A:$B,2,0)</f>
        <v>Walstra et al. 2007, Quarterly Journal of Engineering Geology and Hydrogeology (35MF78DP)</v>
      </c>
      <c r="C412" s="6" t="s">
        <v>3803</v>
      </c>
      <c r="D412" s="126">
        <v>0.45</v>
      </c>
      <c r="E412" s="126">
        <v>2</v>
      </c>
      <c r="F412" s="86" t="s">
        <v>34</v>
      </c>
      <c r="G412" s="58" t="str">
        <f t="array" ref="G412">INDEX(publications!$A$1:$A$319, MATCH($B412, publications!$B$1:$B$319, 0))</f>
        <v>Bob</v>
      </c>
    </row>
    <row r="413" spans="1:7" ht="13">
      <c r="A413" s="5" t="s">
        <v>3016</v>
      </c>
      <c r="B413" s="91" t="str">
        <f>VLOOKUP($A413,datasets!$A:$B,2,0)</f>
        <v>Walstra et al. 2007, Quarterly Journal of Engineering Geology and Hydrogeology (35MF78DP)</v>
      </c>
      <c r="C413" s="6" t="s">
        <v>3803</v>
      </c>
      <c r="D413" s="126">
        <v>65</v>
      </c>
      <c r="E413" s="126">
        <v>1</v>
      </c>
      <c r="F413" s="86" t="s">
        <v>34</v>
      </c>
      <c r="G413" s="58" t="str">
        <f t="array" ref="G413">INDEX(publications!$A$1:$A$319, MATCH($B413, publications!$B$1:$B$319, 0))</f>
        <v>Bob</v>
      </c>
    </row>
    <row r="414" spans="1:7" ht="13">
      <c r="A414" s="5" t="s">
        <v>3017</v>
      </c>
      <c r="B414" s="91" t="str">
        <f>VLOOKUP($A414,datasets!$A:$B,2,0)</f>
        <v>Walstra et al. 2007, Quarterly Journal of Engineering Geology and Hydrogeology (35MF78DP)</v>
      </c>
      <c r="C414" s="6" t="s">
        <v>3803</v>
      </c>
      <c r="D414" s="126" t="s">
        <v>34</v>
      </c>
      <c r="E414" s="126">
        <v>1</v>
      </c>
      <c r="F414" s="86" t="s">
        <v>3840</v>
      </c>
      <c r="G414" s="58" t="str">
        <f t="array" ref="G414">INDEX(publications!$A$1:$A$319, MATCH($B414, publications!$B$1:$B$319, 0))</f>
        <v>Bob</v>
      </c>
    </row>
    <row r="415" spans="1:7" ht="13">
      <c r="A415" s="5" t="s">
        <v>3109</v>
      </c>
      <c r="B415" s="91" t="str">
        <f>VLOOKUP($A415,datasets!$A:$B,2,0)</f>
        <v>Wang et al. 2021, Natural Hazards and Earth System Sciences Discussions (RCZYWWZJ)</v>
      </c>
      <c r="C415" s="6" t="s">
        <v>3803</v>
      </c>
      <c r="D415" s="126" t="s">
        <v>34</v>
      </c>
      <c r="E415" s="126">
        <v>15</v>
      </c>
      <c r="F415" s="86" t="s">
        <v>34</v>
      </c>
      <c r="G415" s="150" t="str">
        <f t="array" ref="G415">INDEX(publications!$A$1:$A$319, MATCH($B415, publications!$B$1:$B$319, 0))</f>
        <v>Melanie</v>
      </c>
    </row>
    <row r="416" spans="1:7" ht="13">
      <c r="A416" s="5" t="s">
        <v>2717</v>
      </c>
      <c r="B416" s="91" t="str">
        <f>VLOOKUP($A416,datasets!$A:$B,2,0)</f>
        <v>Wilson et al. 2016, The Historic Environment: Policy &amp; Practice (2ARJBDQ8)</v>
      </c>
      <c r="C416" s="6" t="s">
        <v>3803</v>
      </c>
      <c r="D416" s="126" t="s">
        <v>34</v>
      </c>
      <c r="E416" s="126" t="s">
        <v>34</v>
      </c>
      <c r="F416" s="86" t="s">
        <v>3841</v>
      </c>
      <c r="G416" s="58" t="str">
        <f t="array" ref="G416">INDEX(publications!$A$1:$A$319, MATCH($B416, publications!$B$1:$B$319, 0))</f>
        <v>Melanie</v>
      </c>
    </row>
    <row r="417" spans="1:7" ht="13">
      <c r="A417" s="5" t="s">
        <v>2719</v>
      </c>
      <c r="B417" s="91" t="str">
        <f>VLOOKUP($A417,datasets!$A:$B,2,0)</f>
        <v>Wilson et al. 2016, The Historic Environment: Policy &amp; Practice (2ARJBDQ8)</v>
      </c>
      <c r="C417" s="6" t="s">
        <v>3803</v>
      </c>
      <c r="D417" s="126" t="s">
        <v>34</v>
      </c>
      <c r="E417" s="126" t="s">
        <v>34</v>
      </c>
      <c r="F417" s="86" t="s">
        <v>3841</v>
      </c>
      <c r="G417" s="58" t="str">
        <f t="array" ref="G417">INDEX(publications!$A$1:$A$319, MATCH($B417, publications!$B$1:$B$319, 0))</f>
        <v>Melanie</v>
      </c>
    </row>
    <row r="418" spans="1:7" ht="13">
      <c r="A418" s="5" t="s">
        <v>2720</v>
      </c>
      <c r="B418" s="91" t="str">
        <f>VLOOKUP($A418,datasets!$A:$B,2,0)</f>
        <v>Wilson et al. 2016, The Historic Environment: Policy &amp; Practice (2ARJBDQ8)</v>
      </c>
      <c r="C418" s="6" t="s">
        <v>3803</v>
      </c>
      <c r="D418" s="126" t="s">
        <v>34</v>
      </c>
      <c r="E418" s="126" t="s">
        <v>34</v>
      </c>
      <c r="F418" s="86" t="s">
        <v>3841</v>
      </c>
      <c r="G418" s="58" t="str">
        <f t="array" ref="G418">INDEX(publications!$A$1:$A$319, MATCH($B418, publications!$B$1:$B$319, 0))</f>
        <v>Melanie</v>
      </c>
    </row>
    <row r="419" spans="1:7" ht="13">
      <c r="A419" s="5" t="s">
        <v>2721</v>
      </c>
      <c r="B419" s="91" t="str">
        <f>VLOOKUP($A419,datasets!$A:$B,2,0)</f>
        <v>Wilson et al. 2016, The Historic Environment: Policy &amp; Practice (2ARJBDQ8)</v>
      </c>
      <c r="C419" s="6" t="s">
        <v>3803</v>
      </c>
      <c r="D419" s="126" t="s">
        <v>34</v>
      </c>
      <c r="E419" s="126" t="s">
        <v>34</v>
      </c>
      <c r="F419" s="86" t="s">
        <v>3841</v>
      </c>
      <c r="G419" s="58" t="str">
        <f t="array" ref="G419">INDEX(publications!$A$1:$A$319, MATCH($B419, publications!$B$1:$B$319, 0))</f>
        <v>Melanie</v>
      </c>
    </row>
    <row r="420" spans="1:7" ht="13">
      <c r="A420" s="5" t="s">
        <v>2723</v>
      </c>
      <c r="B420" s="91" t="str">
        <f>VLOOKUP($A420,datasets!$A:$B,2,0)</f>
        <v>Zawieska et al. 2017, Int. Arch. Photogramm. Remote Sens. Spatial Inf. Sci., XLII-2/W3 (TBSJTSKM)</v>
      </c>
      <c r="C420" s="6" t="s">
        <v>3803</v>
      </c>
      <c r="D420" s="126" t="s">
        <v>34</v>
      </c>
      <c r="E420" s="126" t="s">
        <v>34</v>
      </c>
      <c r="F420" s="86" t="s">
        <v>34</v>
      </c>
      <c r="G420" s="58" t="str">
        <f t="array" ref="G420">INDEX(publications!$A$1:$A$319, MATCH($B420, publications!$B$1:$B$319, 0))</f>
        <v>Bob</v>
      </c>
    </row>
    <row r="421" spans="1:7" ht="13">
      <c r="A421" s="5" t="s">
        <v>2729</v>
      </c>
      <c r="B421" s="91" t="str">
        <f>VLOOKUP($A421,datasets!$A:$B,2,0)</f>
        <v>Zawieska et al. 2019, Archaeological Prospection (F9VIP5F7)</v>
      </c>
      <c r="C421" s="6" t="s">
        <v>3803</v>
      </c>
      <c r="D421" s="126">
        <v>0.5</v>
      </c>
      <c r="E421" s="126">
        <v>0.43</v>
      </c>
      <c r="F421" s="86" t="s">
        <v>3842</v>
      </c>
      <c r="G421" s="150" t="str">
        <f t="array" ref="G421">INDEX(publications!$A$1:$A$319, MATCH($B421, publications!$B$1:$B$319, 0))</f>
        <v>Bob</v>
      </c>
    </row>
    <row r="422" spans="1:7" ht="13">
      <c r="A422" s="5" t="s">
        <v>2725</v>
      </c>
      <c r="B422" s="91" t="str">
        <f>VLOOKUP($A422,datasets!$A:$B,2,0)</f>
        <v>Zawieska et al. 2019, Archaeological Prospection (F9VIP5F7)</v>
      </c>
      <c r="C422" s="6" t="s">
        <v>3803</v>
      </c>
      <c r="D422" s="126">
        <v>0.5</v>
      </c>
      <c r="E422" s="126">
        <v>1.01</v>
      </c>
      <c r="F422" s="86" t="s">
        <v>3842</v>
      </c>
      <c r="G422" s="150" t="str">
        <f t="array" ref="G422">INDEX(publications!$A$1:$A$319, MATCH($B422, publications!$B$1:$B$319, 0))</f>
        <v>Bob</v>
      </c>
    </row>
    <row r="423" spans="1:7" ht="13">
      <c r="A423" s="5" t="s">
        <v>2728</v>
      </c>
      <c r="B423" s="91" t="str">
        <f>VLOOKUP($A423,datasets!$A:$B,2,0)</f>
        <v>Zawieska et al. 2019, Archaeological Prospection (F9VIP5F7)</v>
      </c>
      <c r="C423" s="6" t="s">
        <v>3803</v>
      </c>
      <c r="D423" s="126">
        <v>0.5</v>
      </c>
      <c r="E423" s="126">
        <v>1.56</v>
      </c>
      <c r="F423" s="86" t="s">
        <v>3842</v>
      </c>
      <c r="G423" s="58" t="str">
        <f t="array" ref="G423">INDEX(publications!$A$1:$A$319, MATCH($B423, publications!$B$1:$B$319, 0))</f>
        <v>Bob</v>
      </c>
    </row>
    <row r="424" spans="1:7" ht="13">
      <c r="A424" s="5" t="s">
        <v>2727</v>
      </c>
      <c r="B424" s="91" t="str">
        <f>VLOOKUP($A424,datasets!$A:$B,2,0)</f>
        <v>Zawieska et al. 2019, Archaeological Prospection (F9VIP5F7)</v>
      </c>
      <c r="C424" s="6" t="s">
        <v>3803</v>
      </c>
      <c r="D424" s="126">
        <v>0.5</v>
      </c>
      <c r="E424" s="126">
        <v>2.2400000000000002</v>
      </c>
      <c r="F424" s="86" t="s">
        <v>3842</v>
      </c>
      <c r="G424" s="150" t="str">
        <f t="array" ref="G424">INDEX(publications!$A$1:$A$319, MATCH($B424, publications!$B$1:$B$319, 0))</f>
        <v>Bob</v>
      </c>
    </row>
    <row r="425" spans="1:7" ht="13">
      <c r="A425" s="5" t="s">
        <v>3200</v>
      </c>
      <c r="B425" s="91" t="str">
        <f>VLOOKUP($A425,datasets!$A:$B,2,0)</f>
        <v>Zhang et al. 2020, ISPRS Annals of Photogrammetry, Remote Sensing and Spatial Information Sciences (U33K22B3)</v>
      </c>
      <c r="C425" s="6" t="s">
        <v>3803</v>
      </c>
      <c r="D425" s="126" t="s">
        <v>34</v>
      </c>
      <c r="E425" s="126" t="s">
        <v>34</v>
      </c>
      <c r="F425" s="86" t="s">
        <v>34</v>
      </c>
      <c r="G425" s="58" t="str">
        <f t="array" ref="G425">INDEX(publications!$A$1:$A$319, MATCH($B425, publications!$B$1:$B$319, 0))</f>
        <v>Anette</v>
      </c>
    </row>
    <row r="426" spans="1:7" ht="13">
      <c r="A426" s="6" t="s">
        <v>3203</v>
      </c>
      <c r="B426" s="91" t="str">
        <f>VLOOKUP($A426,datasets!$A:$B,2,0)</f>
        <v>Zhang et al. 2020, ISPRS Annals of Photogrammetry, Remote Sensing and Spatial Information Sciences (U33K22B3)</v>
      </c>
      <c r="C426" s="6" t="s">
        <v>3803</v>
      </c>
      <c r="D426" s="126" t="s">
        <v>34</v>
      </c>
      <c r="E426" s="126" t="s">
        <v>34</v>
      </c>
      <c r="F426" s="86" t="s">
        <v>34</v>
      </c>
      <c r="G426" s="58" t="str">
        <f t="array" ref="G426">INDEX(publications!$A$1:$A$319, MATCH($B426, publications!$B$1:$B$319, 0))</f>
        <v>Anette</v>
      </c>
    </row>
    <row r="427" spans="1:7" ht="13">
      <c r="A427" s="5" t="s">
        <v>3027</v>
      </c>
      <c r="B427" s="91" t="str">
        <f>VLOOKUP($A427,datasets!$A:$B,2,0)</f>
        <v>Zhou et al. 2018, Remote Sensing of Environment (ZZ5TKXNF)</v>
      </c>
      <c r="C427" s="6" t="s">
        <v>3803</v>
      </c>
      <c r="D427" s="126" t="s">
        <v>34</v>
      </c>
      <c r="E427" s="126">
        <v>30</v>
      </c>
      <c r="F427" s="86" t="s">
        <v>34</v>
      </c>
      <c r="G427" s="150" t="str">
        <f t="array" ref="G427">INDEX(publications!$A$1:$A$319, MATCH($B427, publications!$B$1:$B$319, 0))</f>
        <v>Amaury</v>
      </c>
    </row>
    <row r="428" spans="1:7" ht="13">
      <c r="A428" s="5" t="s">
        <v>3029</v>
      </c>
      <c r="B428" s="91" t="str">
        <f>VLOOKUP($A428,datasets!$A:$B,2,0)</f>
        <v>Zhou et al. 2019, Journal of Glaciology (4NGVH92Z)</v>
      </c>
      <c r="C428" s="6" t="s">
        <v>3803</v>
      </c>
      <c r="D428" s="126" t="s">
        <v>34</v>
      </c>
      <c r="E428" s="126">
        <v>7.5</v>
      </c>
      <c r="F428" s="86" t="s">
        <v>3845</v>
      </c>
      <c r="G428" s="150" t="str">
        <f t="array" ref="G428">INDEX(publications!$A$1:$A$319, MATCH($B428, publications!$B$1:$B$319, 0))</f>
        <v>Melanie</v>
      </c>
    </row>
    <row r="429" spans="1:7" ht="13">
      <c r="A429" s="5" t="s">
        <v>2687</v>
      </c>
      <c r="B429" s="91" t="e">
        <f>VLOOKUP($A429,datasets!$A:$B,2,0)</f>
        <v>#N/A</v>
      </c>
      <c r="C429" s="6" t="s">
        <v>3803</v>
      </c>
      <c r="D429" s="126" t="s">
        <v>34</v>
      </c>
      <c r="E429" s="126">
        <v>1</v>
      </c>
      <c r="F429" s="86" t="s">
        <v>34</v>
      </c>
      <c r="G429" s="58" t="e">
        <f t="array" ref="G429">INDEX(publications!$A$1:$A$319, MATCH($B429, publications!$B$1:$B$319, 0))</f>
        <v>#N/A</v>
      </c>
    </row>
  </sheetData>
  <conditionalFormatting sqref="G2:G429">
    <cfRule type="cellIs" dxfId="1" priority="1" operator="equal">
      <formula>"yes"</formula>
    </cfRule>
  </conditionalFormatting>
  <conditionalFormatting sqref="G2:G429">
    <cfRule type="cellIs" dxfId="0" priority="2" operator="equal">
      <formula>"no"</formula>
    </cfRule>
  </conditionalFormatting>
  <dataValidations count="2">
    <dataValidation type="decimal" operator="greaterThan" allowBlank="1" showDropDown="1" showErrorMessage="1" sqref="D203:D208">
      <formula1>0</formula1>
    </dataValidation>
    <dataValidation type="list" allowBlank="1" showInputMessage="1" showErrorMessage="1" prompt="Click and enter a value from the list of items" sqref="C2:C5 C7:C75 C81:C164 C167:C193 C195:C234 C236:C429">
      <formula1>"2D (georeferenced),2D (orthophoto),3D (point cloud/DEM)"</formula1>
    </dataValidation>
  </dataValidations>
  <pageMargins left="0.7" right="0.7" top="0.78740157499999996" bottom="0.78740157499999996" header="0.3" footer="0.3"/>
  <legacyDrawing r:id="rId1"/>
  <extLst>
    <ext xmlns:x14="http://schemas.microsoft.com/office/spreadsheetml/2009/9/main" uri="{CCE6A557-97BC-4b89-ADB6-D9C93CAAB3DF}">
      <x14:dataValidations xmlns:xm="http://schemas.microsoft.com/office/excel/2006/main" count="5">
        <x14:dataValidation type="custom" allowBlank="1" showDropDown="1" showInputMessage="1" showErrorMessage="1" prompt="Key should exist in the datasets table, and should only be entered once here.">
          <x14:formula1>
            <xm:f>IF(AND(COUNTIF(datasets!$A$2:$A$429, A240) &gt; 0, COUNTIF($A$2:$A$437, A240) &lt; 2), "true", "false")</xm:f>
          </x14:formula1>
          <xm:sqref>A240:A246</xm:sqref>
        </x14:dataValidation>
        <x14:dataValidation type="custom" allowBlank="1" showDropDown="1" showInputMessage="1" showErrorMessage="1" prompt="Key should exist in the datasets table, and should only be entered once here.">
          <x14:formula1>
            <xm:f>IF(AND(COUNTIF(datasets!$A$2:$A$429, A189) &gt; 0, COUNTIF($A$2:$A$430, A189) &lt; 2), "true", "false")</xm:f>
          </x14:formula1>
          <xm:sqref>A189:A193</xm:sqref>
        </x14:dataValidation>
        <x14:dataValidation type="custom" allowBlank="1" showDropDown="1" showInputMessage="1" showErrorMessage="1" prompt="Key should exist in the datasets table, and should only be entered once here.">
          <x14:formula1>
            <xm:f>IF(AND(COUNTIF(datasets!$A$2:$A$429, A76) &gt; 0, COUNTIF($A$2:$A$448, A76) &lt; 2), "true", "false")</xm:f>
          </x14:formula1>
          <xm:sqref>A76:A80</xm:sqref>
        </x14:dataValidation>
        <x14:dataValidation type="custom" allowBlank="1" showDropDown="1" showInputMessage="1" showErrorMessage="1" prompt="Key should exist in the datasets table, and should only be entered once here.">
          <x14:formula1>
            <xm:f>IF(AND(COUNTIF(datasets!$A$2:$A$429, A2) &gt; 0, COUNTIF($A$2:$A$429, A2) &lt; 2), "true", "false")</xm:f>
          </x14:formula1>
          <xm:sqref>A2:A14 A16:A24 A26 A28:A41 A43:A46 A48:A74 A81:A132 A134:A145 A147:A151 A156:A188 A195:A239 A247:A265 A267:A286 A289 A291:A307 A309:A338 A340:A429</xm:sqref>
        </x14:dataValidation>
        <x14:dataValidation type="list" allowBlank="1" showDropDown="1" showInputMessage="1" prompt="Publication key will fill automatically">
          <x14:formula1>
            <xm:f>publications!$B$2:$B$319</xm:f>
          </x14:formula1>
          <xm:sqref>B2:B429</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publications</vt:lpstr>
      <vt:lpstr>geographic</vt:lpstr>
      <vt:lpstr>scientific</vt:lpstr>
      <vt:lpstr>datasets</vt:lpstr>
      <vt:lpstr>processing</vt:lpstr>
      <vt:lpstr>accuracy</vt:lpstr>
      <vt:lpstr>outputs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Mela</cp:lastModifiedBy>
  <dcterms:modified xsi:type="dcterms:W3CDTF">2022-05-24T07:58:00Z</dcterms:modified>
</cp:coreProperties>
</file>