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reid.haefer\tampa\tampa_mobility\dashboard\data\"/>
    </mc:Choice>
  </mc:AlternateContent>
  <xr:revisionPtr revIDLastSave="0" documentId="13_ncr:1_{D5DF135C-B09A-4D44-AB4B-0BC650B6A9DC}" xr6:coauthVersionLast="47" xr6:coauthVersionMax="47" xr10:uidLastSave="{00000000-0000-0000-0000-000000000000}"/>
  <bookViews>
    <workbookView xWindow="-120" yWindow="-120" windowWidth="29040" windowHeight="15840" tabRatio="806" firstSheet="6" activeTab="11" xr2:uid="{00000000-000D-0000-FFFF-FFFF00000000}"/>
  </bookViews>
  <sheets>
    <sheet name="Introduction" sheetId="11" r:id="rId1"/>
    <sheet name="Replica_Model_ODTable" sheetId="5" r:id="rId2"/>
    <sheet name="rMove_Comparison" sheetId="18" r:id="rId3"/>
    <sheet name="LU&amp;Service_Population" sheetId="12" r:id="rId4"/>
    <sheet name="Trip_Generation" sheetId="1" r:id="rId5"/>
    <sheet name="Trip_Characteristics" sheetId="13" r:id="rId6"/>
    <sheet name="Pass-Through Trips" sheetId="15" r:id="rId7"/>
    <sheet name="Visitor_Trips" sheetId="6" r:id="rId8"/>
    <sheet name="Employee_Trips" sheetId="7" r:id="rId9"/>
    <sheet name="Resident_Trips" sheetId="16" r:id="rId10"/>
    <sheet name="LBS_Visitor_Home_Locations" sheetId="8" r:id="rId11"/>
    <sheet name="COVID_Changes" sheetId="17" r:id="rId12"/>
    <sheet name="covid_pop" sheetId="19" r:id="rId13"/>
    <sheet name="covid_vis_est" sheetId="20" r:id="rId14"/>
    <sheet name="covid_wfh" sheetId="22" r:id="rId15"/>
    <sheet name="covid_wfh2" sheetId="23" r:id="rId16"/>
    <sheet name="covid_transit" sheetId="21" r:id="rId17"/>
    <sheet name="Commercial_Spending_Data" sheetId="9" r:id="rId18"/>
    <sheet name="Commercial_Vehicles" sheetId="4" r:id="rId19"/>
    <sheet name="Documentation" sheetId="10" r:id="rId20"/>
  </sheets>
  <externalReferences>
    <externalReference r:id="rId21"/>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22" l="1"/>
  <c r="D10" i="22"/>
  <c r="D9" i="22"/>
  <c r="D8" i="22"/>
  <c r="D6" i="22"/>
  <c r="D5" i="22"/>
  <c r="D4" i="22"/>
  <c r="D3" i="22"/>
  <c r="O103" i="17"/>
  <c r="P103" i="17"/>
  <c r="O104" i="17"/>
  <c r="O105" i="17"/>
  <c r="P102" i="17"/>
  <c r="O102" i="17"/>
  <c r="L106" i="17"/>
  <c r="K106" i="17"/>
  <c r="P105" i="17" s="1"/>
  <c r="J106" i="17"/>
  <c r="L105" i="17"/>
  <c r="K105" i="17"/>
  <c r="P104" i="17" s="1"/>
  <c r="J105" i="17"/>
  <c r="L104" i="17"/>
  <c r="K104" i="17"/>
  <c r="J104" i="17"/>
  <c r="K103" i="17"/>
  <c r="J103" i="17"/>
  <c r="I106" i="17"/>
  <c r="I105" i="17"/>
  <c r="I104" i="17"/>
  <c r="I103" i="17"/>
  <c r="I107" i="17" s="1"/>
  <c r="H107" i="17" s="1"/>
  <c r="F106" i="17"/>
  <c r="F105" i="17"/>
  <c r="F104" i="17"/>
  <c r="F103" i="17"/>
  <c r="F107" i="17" s="1"/>
  <c r="G107" i="17"/>
  <c r="J107" i="17" s="1"/>
  <c r="D107" i="17"/>
  <c r="L107" i="17" l="1"/>
  <c r="E107" i="17"/>
  <c r="O106" i="17" s="1"/>
  <c r="K107" i="17"/>
  <c r="P106" i="17" s="1"/>
  <c r="L103" i="17"/>
  <c r="D88" i="17"/>
  <c r="H71" i="17"/>
  <c r="J71" i="17"/>
  <c r="I71" i="17"/>
  <c r="G70" i="17"/>
  <c r="G71" i="17"/>
  <c r="G69" i="17"/>
  <c r="D21" i="17"/>
  <c r="D22" i="17"/>
  <c r="D23" i="17"/>
  <c r="D20" i="17"/>
</calcChain>
</file>

<file path=xl/sharedStrings.xml><?xml version="1.0" encoding="utf-8"?>
<sst xmlns="http://schemas.openxmlformats.org/spreadsheetml/2006/main" count="358" uniqueCount="263">
  <si>
    <t>Static</t>
  </si>
  <si>
    <t>Introduction/Study Purpose</t>
  </si>
  <si>
    <t>Focus on visitors, then workers, then residents</t>
  </si>
  <si>
    <t>Supplementing rMove visitor and worker studies conducted pre-COVID</t>
  </si>
  <si>
    <t>Want an updated understanding of travel (and how things have changed) since that work/COVID</t>
  </si>
  <si>
    <t>The Tampa Bay Region Visitor Survey Augment seeks to utilize new mobility data analytics in combination with previous survey work conducted in the region in order to perform comparisons of travel patterns and habits as we presumably settle into new post-Covid conditions with a focus on understanding the changes in visitor and worker travel patterns before and after COVID-19. In part, this work will seek to define what questions these data can and cannot answer. Our proposed analysis will aim to document the changes that have occurred and inform future data collection needs, while perhaps helping to refine policy focus. Some questions that might be answered by this analysis include: What new challenges have arisen as a result of COVID-19? What previous challenges may be less pressing today? How have trends tracked for years before COVID-19 been impacted? Are they accelerated, dampened, or reversed? During the course of this work, RSG will coordinate with FDOT staff to identify and develop additional questions of interest.</t>
  </si>
  <si>
    <t>The analysis will produce origin-destination trip tables for trips to/from the Tampa Bay Region as a whole, as well as for specific geographic subarea locations such as Busch Gardens and Downtown Tampa.  Trip tables will be produced for Fall 2019 and Fall 2022 conditions, and will be segmented by day of week, time of day, general trip purpose categories, and trip maker classification (residents, workers who live outside the region/geographic subarea, and non-work-related visitors including tourists).</t>
  </si>
  <si>
    <t>RSG follows the latest developments in the mobility data analytics space and has evaluated multiple potential data products for this study to determine their strengths, limitations, and whether they could reliably answer FDOT’s questions around visitor and worker travel patterns and demographics. RSG determined that a combination of data products was optimal, to leverage the benefits and fill in the gaps of the individual sources.</t>
  </si>
  <si>
    <t>RSG recommends the combination of Replica simulated travel pattern data with new mobility analytics data from location-based services (LBS) data sources. The Replica data source will provide RSG with detailed travel behavior and demographic data for trip making within the Florida, Georgia, and South Carolina megaregion, while the LBS data source will provide the home location and destination of visitors from locations within the United States. The two data sources will be combined to provide an updated look at not only visitor and worker travel, but all travel within, to, from, and through the Tampa Bay Region.</t>
  </si>
  <si>
    <t>The following scope of work was developed to leverage RSG’s mobility data analytics experience to provide FDOT with updated supplemental travel behavior information for the Tampa Bay Region. The study will provide:</t>
  </si>
  <si>
    <t>·        Origin-destination trip tables for the Tampa Bay Region stratified by trip maker classification (residents, workers who live outside the region/geographic subarea, and non-work-related visitors including tourists).</t>
  </si>
  <si>
    <t>·        The trip tables will include internal, external, and pass-through trips.</t>
  </si>
  <si>
    <t>·        State of residence for visitors to the Tamp Bay Region.</t>
  </si>
  <si>
    <t>·        Demographic information for visitors to the Tampa Bay Region.</t>
  </si>
  <si>
    <t>The above information for 9 specific geographic subarea locations including downtown St. Petersburg, downtown Tampa, Busch Gardens and Clearwater Beach.</t>
  </si>
  <si>
    <t>Interactive map of O-D data, static chart - only presenting data for the D7 region</t>
  </si>
  <si>
    <t>Replica Trip Data in Travel Model O-D Format</t>
  </si>
  <si>
    <t>What do Fall 2022 Replilca trip patterns look like in Travel Model O-D format?</t>
  </si>
  <si>
    <t>&lt;--heat map of Fall 2022 Replica trips in Travel Model O-D (Model TAZ) format (including external trips tagged to gateways)</t>
  </si>
  <si>
    <t>Provide scatter plot comparing Fall 2022 Replica data to 2019 rMerge data</t>
  </si>
  <si>
    <t>Static - only presenting data for the D7 region</t>
  </si>
  <si>
    <t>Replica to rMove Comparison</t>
  </si>
  <si>
    <t>How does 2019 and 2022 Replica trip data compare to 2019 rMove data?</t>
  </si>
  <si>
    <t>Various Charts</t>
  </si>
  <si>
    <t>trip rates</t>
  </si>
  <si>
    <t>trip lengths</t>
  </si>
  <si>
    <t>trip characteristics</t>
  </si>
  <si>
    <t>Dynamic - select one of 11 zones and compare to another zone</t>
  </si>
  <si>
    <t>Land Use and Service Population Information</t>
  </si>
  <si>
    <t>&lt;--include image of the zone at top</t>
  </si>
  <si>
    <t>What does the land use profile look like?</t>
  </si>
  <si>
    <t>Total Dwelling Units</t>
  </si>
  <si>
    <t>Total Non-Residential Building Square Footage</t>
  </si>
  <si>
    <t>What does the service population profile look like?</t>
  </si>
  <si>
    <t>Total Service Population</t>
  </si>
  <si>
    <t>Jobs-to-Housing Ratio</t>
  </si>
  <si>
    <t>Residents per HH</t>
  </si>
  <si>
    <t>Employees per KSF of Non-Residential Land Use</t>
  </si>
  <si>
    <t>Person and Vehicle Trip Generation Information</t>
  </si>
  <si>
    <t>Where are generated vehicle trips coming from and going to?</t>
  </si>
  <si>
    <t>&lt;--anchor is heat map of Os and Ds with scaled roadway thickness map overlayed</t>
  </si>
  <si>
    <t>&lt;--can we add a toggle to turn on and off each of the two trip layers (heat map by zone and trips on roadways)?</t>
  </si>
  <si>
    <t>&lt;--data presented at the cenus block group level</t>
  </si>
  <si>
    <t>&lt;--include table of Top 20 origins+destinations to provide a more aggregate perspective and to make comparison easier</t>
  </si>
  <si>
    <t>How many person and vehicle trips are generated?</t>
  </si>
  <si>
    <t>Total Person Trips Generated</t>
  </si>
  <si>
    <t>Total Vehicle Trips Generated</t>
  </si>
  <si>
    <t>Person Trips to Vehicle Trips Ratio</t>
  </si>
  <si>
    <t>Person Trips Per Service Population</t>
  </si>
  <si>
    <t>Vehicle Trips Per Service Population</t>
  </si>
  <si>
    <t>What types of trips are generated?</t>
  </si>
  <si>
    <t>Trip Characteristic Information</t>
  </si>
  <si>
    <t>Who generates the trips?</t>
  </si>
  <si>
    <t>Person Trips generated from within D7</t>
  </si>
  <si>
    <t>Person Trips generated from outside D7</t>
  </si>
  <si>
    <t>Vehicle Trips generated from within D7</t>
  </si>
  <si>
    <t>Vehicle Trips generated from outside D7</t>
  </si>
  <si>
    <t>What is the purpose of the trips?</t>
  </si>
  <si>
    <t>Work-Related Trips</t>
  </si>
  <si>
    <t>Home-Based Non-Work-Related Trips</t>
  </si>
  <si>
    <t>What does the departure time profile look like the trips?</t>
  </si>
  <si>
    <t>Percent of Trips Generated in the AM Peak Period</t>
  </si>
  <si>
    <t>Percent of Trips Generated in the PM Peak Period</t>
  </si>
  <si>
    <t>What does the trip length profile look like for the trips?</t>
  </si>
  <si>
    <t>Median Person Trip Length (miles)</t>
  </si>
  <si>
    <t>Median Vehicle Trip Length</t>
  </si>
  <si>
    <t>How much VMT do the vehicle trips generate?</t>
  </si>
  <si>
    <t>Total Vehicle Miles Travelled Generated</t>
  </si>
  <si>
    <t>Vehicle Miles Travelled Per Service Population</t>
  </si>
  <si>
    <t>Vehicle Miles Travelled Per Resident+Employee</t>
  </si>
  <si>
    <t>What is the mode of travel for the person trips?</t>
  </si>
  <si>
    <t>Pass-Through Vehicle Trip Information</t>
  </si>
  <si>
    <t>Where are pass-through vehicle trips coming from and going to?</t>
  </si>
  <si>
    <t>How many vehicle pass-through trips are generated?</t>
  </si>
  <si>
    <t>&lt;--provide AM in addition to Daily to give information regarding Ps and As</t>
  </si>
  <si>
    <t>Visitor Information</t>
  </si>
  <si>
    <t>Where do visitors live?</t>
  </si>
  <si>
    <t>&lt;--anchor is heat map of visitor home locations (from within megaregion)</t>
  </si>
  <si>
    <t>Visitor Home Location</t>
  </si>
  <si>
    <t>Count</t>
  </si>
  <si>
    <t>Percent</t>
  </si>
  <si>
    <t>&lt;--include table of Top 20 places to provide a more aggregate perspective and to make comparison easier</t>
  </si>
  <si>
    <t>Inside District 7</t>
  </si>
  <si>
    <t>Tampa city, FL</t>
  </si>
  <si>
    <t>Brandon CDP, FL</t>
  </si>
  <si>
    <t>Town 'n' Country CDP, FL</t>
  </si>
  <si>
    <t>Riverview CDP, FL</t>
  </si>
  <si>
    <t>St. Petersburg city, FL</t>
  </si>
  <si>
    <t>Unincorporated Pasco County</t>
  </si>
  <si>
    <t>University CDP, FL</t>
  </si>
  <si>
    <t>Unincorporated Hillsborough County</t>
  </si>
  <si>
    <t>Wesley Chapel CDP, FL</t>
  </si>
  <si>
    <t>Egypt Lake-Leto CDP, FL</t>
  </si>
  <si>
    <t>Carrollwood CDP, FL</t>
  </si>
  <si>
    <t>Unincorporated Pinellas County</t>
  </si>
  <si>
    <t>Clearwater city, FL</t>
  </si>
  <si>
    <t>East Lake-Orient Park CDP, FL</t>
  </si>
  <si>
    <t>Lake Magdalene CDP, FL</t>
  </si>
  <si>
    <t>Valrico CDP, FL</t>
  </si>
  <si>
    <t>Palm River-Clair Mel CDP, FL</t>
  </si>
  <si>
    <t>Temple Terrace city, FL</t>
  </si>
  <si>
    <t>Largo city, FL</t>
  </si>
  <si>
    <t>Westchase CDP, FL</t>
  </si>
  <si>
    <t>Outside District 7</t>
  </si>
  <si>
    <t>Unincorporated Manatee County</t>
  </si>
  <si>
    <t>Unincorporated Polk County</t>
  </si>
  <si>
    <t>Lakeland city, FL</t>
  </si>
  <si>
    <t>Bradenton city, FL</t>
  </si>
  <si>
    <t>Medulla CDP, FL</t>
  </si>
  <si>
    <t>Fruitville CDP, FL</t>
  </si>
  <si>
    <t>Unincorporated Sarasota County</t>
  </si>
  <si>
    <t>Unincorporated Lake County</t>
  </si>
  <si>
    <t>North Port city, FL</t>
  </si>
  <si>
    <t>Unincorporated Osceola County</t>
  </si>
  <si>
    <t>Jacksonville city, FL</t>
  </si>
  <si>
    <t>Unincorporated Orange County</t>
  </si>
  <si>
    <t>Alafaya CDP, FL</t>
  </si>
  <si>
    <t>South Bradenton CDP, FL</t>
  </si>
  <si>
    <t>Sarasota city, FL</t>
  </si>
  <si>
    <t>Orlando city, FL</t>
  </si>
  <si>
    <t>Auburndale city, FL</t>
  </si>
  <si>
    <t>Kathleen CDP, FL</t>
  </si>
  <si>
    <t>Cape Coral city, FL</t>
  </si>
  <si>
    <t>Gulf Gate Estates CDP, FL</t>
  </si>
  <si>
    <t>Outside Megaregion</t>
  </si>
  <si>
    <t>Total</t>
  </si>
  <si>
    <t>Number of Visitors</t>
  </si>
  <si>
    <t>What is the household size distribution for visitors?</t>
  </si>
  <si>
    <t>Median Household Size</t>
  </si>
  <si>
    <t>What is the household income distribution for Visitors?</t>
  </si>
  <si>
    <t>Households 
under $50k a year</t>
  </si>
  <si>
    <t>Households 
over $100k a year</t>
  </si>
  <si>
    <t>Median Household Income</t>
  </si>
  <si>
    <t>What is the purpose of trips made by visitors?</t>
  </si>
  <si>
    <t>Employee Information</t>
  </si>
  <si>
    <t>Where do employees who work in person live?</t>
  </si>
  <si>
    <t>&lt;--anchor is heat map of employee home locations</t>
  </si>
  <si>
    <t>Number of Employees</t>
  </si>
  <si>
    <t>Is the zone a net importer or exporter of workers?</t>
  </si>
  <si>
    <t>Workers who also live in the zone</t>
  </si>
  <si>
    <t>Exported Workers</t>
  </si>
  <si>
    <t>Imported Workers</t>
  </si>
  <si>
    <t>Net Workers</t>
  </si>
  <si>
    <t>Net exporter or importer of workers?</t>
  </si>
  <si>
    <t>Importer</t>
  </si>
  <si>
    <t>What is the employment status of employees?</t>
  </si>
  <si>
    <t>What is the commute mode for employees who work in person?</t>
  </si>
  <si>
    <t>What is the household income distribution?</t>
  </si>
  <si>
    <t>Resident Information</t>
  </si>
  <si>
    <t>Where do residents who work in person work?</t>
  </si>
  <si>
    <t>&lt;--anchor is heat map of resident work locations</t>
  </si>
  <si>
    <t>Number of Residents</t>
  </si>
  <si>
    <t>What is the resident employment profile?</t>
  </si>
  <si>
    <t>What is the employment status of residents?</t>
  </si>
  <si>
    <t>What is the commute mode for residents who work in person?</t>
  </si>
  <si>
    <t>How many autos do residents own?</t>
  </si>
  <si>
    <t>What is the household size distribution?</t>
  </si>
  <si>
    <t>Visitor Home Locations from LBS Data</t>
  </si>
  <si>
    <t>The image below illustrates the imputed home locations of devices that visited Busch Gardens from LBS data sources.</t>
  </si>
  <si>
    <t>The image below illustrates the percent distribution of non-Florida visitors to Busch Gardens from LBS data sources.</t>
  </si>
  <si>
    <t>Static - only presenting general data for the region from web sources</t>
  </si>
  <si>
    <t>Post-COVID Travel Behavior Changes</t>
  </si>
  <si>
    <t>What are the biggest changes in travel behavior post-COVID?</t>
  </si>
  <si>
    <t>Post-COVID (Fall 2019 to Fall 2022) Comparisons</t>
  </si>
  <si>
    <t>I don’t have a ton of confidence in the Replica data</t>
  </si>
  <si>
    <t>Will instead summarize research data from web sources</t>
  </si>
  <si>
    <t>The City of Tampa's population is estimated to have shrunk by roughly 1.4% from 2019 to 2023.</t>
  </si>
  <si>
    <t>General activity levels in Downtown Tampa during winter are roughly 84% of pre-pandemic levels.</t>
  </si>
  <si>
    <t>Total visitors to Florida were estimated to be roughly 5% higher in 2022 than in 2019.  However, visitors from Canada and overseas were lower by roughly 36% and 28%, respectively.</t>
  </si>
  <si>
    <t>Total public transit ridership on the Hillsborough Area Regional Transity Authority system has increased 23% from 2019 to 2023.</t>
  </si>
  <si>
    <t>The overall work-from-home percentage in District 7 counties increased from 8.6% in 2019 to 21.2% in 2021, resulting in roughly an additional 190,000 work-from-home workers.</t>
  </si>
  <si>
    <t>How much has the City of Tampa's population changed over the course of the pandemic?</t>
  </si>
  <si>
    <t>Year</t>
  </si>
  <si>
    <t>Population Estimate</t>
  </si>
  <si>
    <t>Change from 2019</t>
  </si>
  <si>
    <t>--</t>
  </si>
  <si>
    <t>Source:</t>
  </si>
  <si>
    <t>www.google.com</t>
  </si>
  <si>
    <t>How much has general activity levels changed in Downtown Tampa?</t>
  </si>
  <si>
    <t>https://www.axios.com/local/tampa-bay/2023/05/04/tampa-downtown-activity-pandemic</t>
  </si>
  <si>
    <t>How much have tourism levels changed in Florida?</t>
  </si>
  <si>
    <t>Visitor Estimates</t>
  </si>
  <si>
    <t>Domestic</t>
  </si>
  <si>
    <t>Overseas</t>
  </si>
  <si>
    <t>Canada</t>
  </si>
  <si>
    <t>https://www.visitflorida.org/resources/research/</t>
  </si>
  <si>
    <t>How much has transit ridership changed in the Hillsborough area?</t>
  </si>
  <si>
    <t>Hillsborough Area Regional Transit Authority</t>
  </si>
  <si>
    <t>Month</t>
  </si>
  <si>
    <t>Monthly Ridership</t>
  </si>
  <si>
    <t>October 2019</t>
  </si>
  <si>
    <t>October 2022</t>
  </si>
  <si>
    <t>www.apta.com</t>
  </si>
  <si>
    <t>How much has work-from-home changed in District 7 counties?</t>
  </si>
  <si>
    <t>2019 to 2021 Change</t>
  </si>
  <si>
    <t>County</t>
  </si>
  <si>
    <t>Total Workers</t>
  </si>
  <si>
    <t>WFH%</t>
  </si>
  <si>
    <t>WFH Workers</t>
  </si>
  <si>
    <t>Citrus County</t>
  </si>
  <si>
    <t>N/A</t>
  </si>
  <si>
    <t>Hernando County</t>
  </si>
  <si>
    <t>Pasco County</t>
  </si>
  <si>
    <t>Hillsborough County</t>
  </si>
  <si>
    <t>Pinellas County</t>
  </si>
  <si>
    <t>District 7</t>
  </si>
  <si>
    <t>https://data.census.gov/table?q=commuting+to+work&amp;g=050XX00US12017,12053,12057,12101,12103&amp;y=2021</t>
  </si>
  <si>
    <t>Interactive tool with maps and charts</t>
  </si>
  <si>
    <t>Commercial Spending Data</t>
  </si>
  <si>
    <t>What do commercial spending habits look like in the D7 region?</t>
  </si>
  <si>
    <t>Interactive maps of O-D data with charts - only presenting data for the D7 region</t>
  </si>
  <si>
    <t>Commercial Vehicles</t>
  </si>
  <si>
    <t>Where are the logistics hubs?</t>
  </si>
  <si>
    <t>&lt;--interactive map highlighting top 20 or so CBGs generating truck trips</t>
  </si>
  <si>
    <t>What do commercial vehicle O-D patterns look like?</t>
  </si>
  <si>
    <t>&lt;--interactive heat map highlighting truck origins and destinations by CBG</t>
  </si>
  <si>
    <t>What does the trip length profile look like for commercial vehicle trips?</t>
  </si>
  <si>
    <t>Chart similar to trip lengths chart from "Trip_Characteristics" sheet</t>
  </si>
  <si>
    <t>What does the departure time profile look like for commercial vehicle trips?</t>
  </si>
  <si>
    <t>Chart similar to departure time profile chart from "Trip_Characteristics" sheet</t>
  </si>
  <si>
    <t>Study Methodology</t>
  </si>
  <si>
    <t>Study Area</t>
  </si>
  <si>
    <t>Replica area</t>
  </si>
  <si>
    <t>Data reported at census block group-level and aggregated up to jurisdictions for tables/charts</t>
  </si>
  <si>
    <t>LBS area</t>
  </si>
  <si>
    <t>Zone system</t>
  </si>
  <si>
    <t>Show and list the 10 geographic areas we are studying</t>
  </si>
  <si>
    <t>Figure 12 – Zone System</t>
  </si>
  <si>
    <t>Population classifications</t>
  </si>
  <si>
    <t>Visitors (Primary)</t>
  </si>
  <si>
    <t>Cleary state how we define visitors</t>
  </si>
  <si>
    <t>Workers (Secondary)</t>
  </si>
  <si>
    <t>Residents (Value Add)</t>
  </si>
  <si>
    <t>Data Collection</t>
  </si>
  <si>
    <t>Sources of data</t>
  </si>
  <si>
    <t>Replica</t>
  </si>
  <si>
    <t>LBS</t>
  </si>
  <si>
    <t>Analysis Years</t>
  </si>
  <si>
    <t>Fall 2019 and Fall 2022</t>
  </si>
  <si>
    <t>Fall 2021 (if we get to it)</t>
  </si>
  <si>
    <t>Time Periods</t>
  </si>
  <si>
    <t>Focus on weekday daily conditions</t>
  </si>
  <si>
    <t>Will provide some peak hour metrics</t>
  </si>
  <si>
    <t>May include weekend if we have time</t>
  </si>
  <si>
    <t>Ground truthing</t>
  </si>
  <si>
    <t>Ground truthing data sources</t>
  </si>
  <si>
    <t>please start thinking about our ground truthing sources</t>
  </si>
  <si>
    <t>E.g., Census, LEHD, previous survey work, Google</t>
  </si>
  <si>
    <t>Can still use data sources for larger areas and apply to the smaller zones and see if the differences make sense</t>
  </si>
  <si>
    <t>E.g., use City of Tampa census data for comparison to Downtown Tampa</t>
  </si>
  <si>
    <t>I don’t have much confidence in the Replica transit ridership or work from home data</t>
  </si>
  <si>
    <t>We should try and pull pre- and post-COVID ridership data from transit carriers</t>
  </si>
  <si>
    <t>We should also see if census has data or if any research has been done in the Tampa region regarding work from home</t>
  </si>
  <si>
    <t>In the Bay Area Stanford did a lot of research that numerous newspapers articles quoted</t>
  </si>
  <si>
    <t>Data Limitations Discussion</t>
  </si>
  <si>
    <t>Discuss the limitations we found in the Replica and LBS sources</t>
  </si>
  <si>
    <t>Table summarizing what data we have no, low, medium, and high confidence in (Probably Internal Only)</t>
  </si>
  <si>
    <t>Discuss how we addressed the limitations</t>
  </si>
  <si>
    <t>Merging multiple data sources to reduce the limitations of each and make the whole greater than the sum of its parts</t>
  </si>
  <si>
    <t>Questions we sought to answer</t>
  </si>
  <si>
    <t>Clearly state what questions we are answering in this report</t>
  </si>
  <si>
    <t>What questions did we not have enough confidence to answer and why  </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</si>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</sst>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0"/>
      <color rgb="FF262626"/>
      <name val="Arial"/>
      <family val="2"/>
    </font>
    <font>
      <b/>
      <sz val="10"/>
      <color rgb="FFFF0000"/>
      <name val="Arial"/>
      <family val="2"/>
    </font>
    <font>
      <u/>
      <sz val="11"/>
      <color theme="10"/>
      <name val="Calibri"/>
      <family val="2"/>
      <scheme val="minor"/>
    </font>
    <font>
      <b/>
      <sz val="11"/>
      <color rgb="FF7030A0"/>
      <name val="Calibri"/>
      <family val="2"/>
      <scheme val="minor"/>
    </font>
    <font>
      <b/>
      <sz val="10"/>
      <color rgb="FF7030A0"/>
      <name val="Arial"/>
      <family val="2"/>
    </font>
  </fonts>
  <fills count="6">
    <fill>
      <patternFill patternType="none"/>
    </fill>
    <fill>
      <patternFill patternType="gray125"/>
    </fill>
    <fill>
      <patternFill patternType="solid">
        <fgColor rgb="FF00B0F0"/>
        <bgColor indexed="64"/>
      </patternFill>
    </fill>
    <fill>
      <patternFill patternType="solid">
        <fgColor rgb="FFFF66CC"/>
        <bgColor indexed="64"/>
      </patternFill>
    </fill>
    <fill>
      <patternFill patternType="solid">
        <fgColor rgb="FFFFFF00"/>
        <bgColor indexed="64"/>
      </patternFill>
    </fill>
    <fill>
      <patternFill patternType="solid">
        <fgColor rgb="FF00B050"/>
        <bgColor indexed="64"/>
      </patternFill>
    </fill>
  </fills>
  <borders count="35">
    <border>
      <left/>
      <right/>
      <top/>
      <bottom/>
      <diagonal/>
    </border>
    <border>
      <left style="double">
        <color auto="1"/>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style="medium">
        <color auto="1"/>
      </top>
      <bottom/>
      <diagonal/>
    </border>
    <border>
      <left/>
      <right/>
      <top style="medium">
        <color auto="1"/>
      </top>
      <bottom/>
      <diagonal/>
    </border>
    <border>
      <left/>
      <right style="double">
        <color auto="1"/>
      </right>
      <top style="medium">
        <color auto="1"/>
      </top>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style="double">
        <color auto="1"/>
      </right>
      <top/>
      <bottom/>
      <diagonal/>
    </border>
    <border>
      <left style="double">
        <color auto="1"/>
      </left>
      <right/>
      <top/>
      <bottom style="thin">
        <color auto="1"/>
      </bottom>
      <diagonal/>
    </border>
    <border>
      <left/>
      <right/>
      <top/>
      <bottom style="thin">
        <color auto="1"/>
      </bottom>
      <diagonal/>
    </border>
    <border>
      <left/>
      <right style="double">
        <color auto="1"/>
      </right>
      <top/>
      <bottom style="thin">
        <color auto="1"/>
      </bottom>
      <diagonal/>
    </border>
    <border>
      <left style="double">
        <color auto="1"/>
      </left>
      <right/>
      <top/>
      <bottom style="medium">
        <color auto="1"/>
      </bottom>
      <diagonal/>
    </border>
    <border>
      <left/>
      <right/>
      <top/>
      <bottom style="medium">
        <color auto="1"/>
      </bottom>
      <diagonal/>
    </border>
    <border>
      <left/>
      <right style="double">
        <color auto="1"/>
      </right>
      <top/>
      <bottom style="medium">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double">
        <color auto="1"/>
      </left>
      <right/>
      <top style="medium">
        <color auto="1"/>
      </top>
      <bottom style="double">
        <color auto="1"/>
      </bottom>
      <diagonal/>
    </border>
    <border>
      <left/>
      <right/>
      <top style="medium">
        <color auto="1"/>
      </top>
      <bottom style="double">
        <color auto="1"/>
      </bottom>
      <diagonal/>
    </border>
    <border>
      <left/>
      <right style="double">
        <color auto="1"/>
      </right>
      <top style="medium">
        <color auto="1"/>
      </top>
      <bottom style="double">
        <color auto="1"/>
      </bottom>
      <diagonal/>
    </border>
    <border>
      <left style="double">
        <color auto="1"/>
      </left>
      <right/>
      <top style="double">
        <color auto="1"/>
      </top>
      <bottom style="medium">
        <color auto="1"/>
      </bottom>
      <diagonal/>
    </border>
    <border>
      <left/>
      <right/>
      <top style="double">
        <color auto="1"/>
      </top>
      <bottom style="medium">
        <color auto="1"/>
      </bottom>
      <diagonal/>
    </border>
    <border>
      <left/>
      <right style="double">
        <color auto="1"/>
      </right>
      <top style="double">
        <color auto="1"/>
      </top>
      <bottom style="medium">
        <color auto="1"/>
      </bottom>
      <diagonal/>
    </border>
    <border>
      <left style="thin">
        <color auto="1"/>
      </left>
      <right/>
      <top style="double">
        <color auto="1"/>
      </top>
      <bottom/>
      <diagonal/>
    </border>
    <border>
      <left style="thin">
        <color auto="1"/>
      </left>
      <right/>
      <top/>
      <bottom style="medium">
        <color auto="1"/>
      </bottom>
      <diagonal/>
    </border>
    <border>
      <left style="thin">
        <color auto="1"/>
      </left>
      <right/>
      <top/>
      <bottom/>
      <diagonal/>
    </border>
    <border>
      <left style="thin">
        <color auto="1"/>
      </left>
      <right/>
      <top style="medium">
        <color auto="1"/>
      </top>
      <bottom style="double">
        <color auto="1"/>
      </bottom>
      <diagonal/>
    </border>
    <border>
      <left/>
      <right style="thin">
        <color auto="1"/>
      </right>
      <top style="double">
        <color auto="1"/>
      </top>
      <bottom/>
      <diagonal/>
    </border>
    <border>
      <left/>
      <right style="thin">
        <color auto="1"/>
      </right>
      <top/>
      <bottom style="medium">
        <color auto="1"/>
      </bottom>
      <diagonal/>
    </border>
    <border>
      <left/>
      <right style="thin">
        <color auto="1"/>
      </right>
      <top/>
      <bottom/>
      <diagonal/>
    </border>
    <border>
      <left/>
      <right style="thin">
        <color auto="1"/>
      </right>
      <top style="medium">
        <color auto="1"/>
      </top>
      <bottom style="double">
        <color auto="1"/>
      </bottom>
      <diagonal/>
    </border>
  </borders>
  <cellStyleXfs count="3">
    <xf numFmtId="0" fontId="0" fillId="0" borderId="0"/>
    <xf numFmtId="9" fontId="2" fillId="0" borderId="0" applyFont="0" applyFill="0" applyBorder="0" applyAlignment="0" applyProtection="0"/>
    <xf numFmtId="0" fontId="5" fillId="0" borderId="0" applyNumberFormat="0" applyFill="0" applyBorder="0" applyAlignment="0" applyProtection="0"/>
  </cellStyleXfs>
  <cellXfs count="84">
    <xf numFmtId="0" fontId="0" fillId="0" borderId="0" xfId="0"/>
    <xf numFmtId="0" fontId="1" fillId="2" borderId="0" xfId="0" applyFont="1" applyFill="1"/>
    <xf numFmtId="3" fontId="0" fillId="0" borderId="0" xfId="0" applyNumberFormat="1"/>
    <xf numFmtId="2" fontId="0" fillId="0" borderId="0" xfId="0" applyNumberFormat="1"/>
    <xf numFmtId="0" fontId="1" fillId="3" borderId="0" xfId="0" applyFont="1" applyFill="1"/>
    <xf numFmtId="0" fontId="0" fillId="3" borderId="0" xfId="0" applyFill="1"/>
    <xf numFmtId="164" fontId="0" fillId="0" borderId="0" xfId="0" applyNumberFormat="1"/>
    <xf numFmtId="0" fontId="1" fillId="3" borderId="0" xfId="0" applyFont="1" applyFill="1" applyAlignment="1">
      <alignment horizontal="left"/>
    </xf>
    <xf numFmtId="0" fontId="1" fillId="0" borderId="0" xfId="0" applyFont="1"/>
    <xf numFmtId="9" fontId="0" fillId="0" borderId="0" xfId="1" applyFont="1"/>
    <xf numFmtId="9" fontId="0" fillId="0" borderId="0" xfId="0" applyNumberFormat="1"/>
    <xf numFmtId="0" fontId="0" fillId="0" borderId="0" xfId="0" applyAlignment="1">
      <alignment horizontal="right"/>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xf numFmtId="3" fontId="0" fillId="0" borderId="6" xfId="0" applyNumberFormat="1" applyBorder="1"/>
    <xf numFmtId="9" fontId="0" fillId="0" borderId="7" xfId="1" applyFont="1" applyBorder="1"/>
    <xf numFmtId="0" fontId="0" fillId="0" borderId="8" xfId="0" applyBorder="1"/>
    <xf numFmtId="3" fontId="0" fillId="0" borderId="9" xfId="0" applyNumberFormat="1" applyBorder="1"/>
    <xf numFmtId="9" fontId="0" fillId="0" borderId="10" xfId="1" applyFont="1" applyBorder="1"/>
    <xf numFmtId="0" fontId="0" fillId="0" borderId="1" xfId="0" applyBorder="1"/>
    <xf numFmtId="9" fontId="0" fillId="0" borderId="11" xfId="1" applyFont="1" applyBorder="1"/>
    <xf numFmtId="0" fontId="0" fillId="0" borderId="12" xfId="0" applyBorder="1"/>
    <xf numFmtId="3" fontId="0" fillId="0" borderId="13" xfId="0" applyNumberFormat="1" applyBorder="1"/>
    <xf numFmtId="9" fontId="0" fillId="0" borderId="14" xfId="1" applyFont="1" applyBorder="1"/>
    <xf numFmtId="0" fontId="0" fillId="0" borderId="15" xfId="0" applyBorder="1"/>
    <xf numFmtId="3" fontId="0" fillId="0" borderId="16" xfId="0" applyNumberFormat="1" applyBorder="1"/>
    <xf numFmtId="9" fontId="0" fillId="0" borderId="17" xfId="1" applyFont="1" applyBorder="1"/>
    <xf numFmtId="0" fontId="1" fillId="0" borderId="18" xfId="0" applyFont="1" applyBorder="1"/>
    <xf numFmtId="3" fontId="1" fillId="0" borderId="19" xfId="0" applyNumberFormat="1" applyFont="1" applyBorder="1"/>
    <xf numFmtId="9" fontId="1" fillId="0" borderId="20" xfId="1" applyFont="1" applyBorder="1"/>
    <xf numFmtId="0" fontId="1" fillId="0" borderId="21" xfId="0" applyFont="1" applyBorder="1"/>
    <xf numFmtId="0" fontId="3" fillId="0" borderId="0" xfId="0" applyFont="1" applyAlignment="1">
      <alignment horizontal="left" vertical="center" indent="1"/>
    </xf>
    <xf numFmtId="0" fontId="3" fillId="0" borderId="0" xfId="0" applyFont="1" applyAlignment="1">
      <alignment horizontal="left" vertical="center" indent="2"/>
    </xf>
    <xf numFmtId="0" fontId="3" fillId="0" borderId="0" xfId="0" applyFont="1" applyAlignment="1">
      <alignment horizontal="left" vertical="center" indent="3"/>
    </xf>
    <xf numFmtId="0" fontId="3" fillId="0" borderId="0" xfId="0" applyFont="1" applyAlignment="1">
      <alignment horizontal="left" vertical="center" indent="4"/>
    </xf>
    <xf numFmtId="0" fontId="1" fillId="4" borderId="0" xfId="0" applyFont="1" applyFill="1"/>
    <xf numFmtId="0" fontId="0" fillId="4" borderId="0" xfId="0" applyFill="1"/>
    <xf numFmtId="0" fontId="4" fillId="0" borderId="0" xfId="0" applyFont="1" applyAlignment="1">
      <alignment horizontal="left" vertical="center" indent="3"/>
    </xf>
    <xf numFmtId="0" fontId="5" fillId="0" borderId="0" xfId="2"/>
    <xf numFmtId="0" fontId="0" fillId="0" borderId="11" xfId="0" quotePrefix="1" applyBorder="1" applyAlignment="1">
      <alignment horizontal="right"/>
    </xf>
    <xf numFmtId="165" fontId="0" fillId="0" borderId="11" xfId="1" applyNumberFormat="1" applyFont="1" applyBorder="1"/>
    <xf numFmtId="3" fontId="0" fillId="0" borderId="19" xfId="0" applyNumberFormat="1" applyBorder="1"/>
    <xf numFmtId="165" fontId="0" fillId="0" borderId="20" xfId="1" applyNumberFormat="1" applyFont="1" applyBorder="1"/>
    <xf numFmtId="0" fontId="6" fillId="0" borderId="0" xfId="0" applyFont="1" applyAlignment="1">
      <alignment horizontal="center"/>
    </xf>
    <xf numFmtId="0" fontId="7" fillId="0" borderId="0" xfId="0" applyFont="1" applyAlignment="1">
      <alignment horizontal="left" vertical="center"/>
    </xf>
    <xf numFmtId="0" fontId="6" fillId="0" borderId="0" xfId="0" applyFont="1"/>
    <xf numFmtId="0" fontId="0" fillId="0" borderId="1" xfId="0" applyBorder="1" applyAlignment="1">
      <alignment horizontal="center"/>
    </xf>
    <xf numFmtId="0" fontId="0" fillId="0" borderId="18" xfId="0" applyBorder="1" applyAlignment="1">
      <alignment horizontal="center"/>
    </xf>
    <xf numFmtId="0" fontId="1" fillId="0" borderId="0" xfId="0" applyFont="1" applyAlignment="1">
      <alignment horizontal="center"/>
    </xf>
    <xf numFmtId="0" fontId="1" fillId="0" borderId="11" xfId="0" applyFont="1" applyBorder="1" applyAlignment="1">
      <alignment horizontal="center"/>
    </xf>
    <xf numFmtId="9" fontId="0" fillId="0" borderId="20" xfId="1" applyFont="1" applyBorder="1"/>
    <xf numFmtId="0" fontId="1" fillId="0" borderId="16" xfId="0" applyFont="1" applyBorder="1" applyAlignment="1">
      <alignment horizontal="center"/>
    </xf>
    <xf numFmtId="0" fontId="1" fillId="0" borderId="17"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15" xfId="0" applyFont="1" applyBorder="1" applyAlignment="1">
      <alignment horizontal="center"/>
    </xf>
    <xf numFmtId="0" fontId="1" fillId="0" borderId="2" xfId="0" applyFont="1" applyBorder="1"/>
    <xf numFmtId="0" fontId="0" fillId="0" borderId="7" xfId="0" quotePrefix="1" applyBorder="1" applyAlignment="1">
      <alignment horizontal="right"/>
    </xf>
    <xf numFmtId="17" fontId="0" fillId="0" borderId="5" xfId="0" quotePrefix="1" applyNumberFormat="1" applyBorder="1" applyAlignment="1">
      <alignment horizontal="center"/>
    </xf>
    <xf numFmtId="0" fontId="0" fillId="0" borderId="18" xfId="0" quotePrefix="1" applyBorder="1" applyAlignment="1">
      <alignment horizontal="center"/>
    </xf>
    <xf numFmtId="0" fontId="1" fillId="0" borderId="1" xfId="0" applyFont="1" applyBorder="1" applyAlignment="1">
      <alignment horizontal="center"/>
    </xf>
    <xf numFmtId="9" fontId="0" fillId="5" borderId="20" xfId="1" applyFont="1" applyFill="1" applyBorder="1"/>
    <xf numFmtId="0" fontId="0" fillId="0" borderId="11" xfId="0" applyBorder="1" applyAlignment="1">
      <alignment horizontal="right"/>
    </xf>
    <xf numFmtId="165" fontId="0" fillId="0" borderId="0" xfId="1" applyNumberFormat="1" applyFont="1" applyBorder="1" applyAlignment="1">
      <alignment horizontal="right"/>
    </xf>
    <xf numFmtId="165" fontId="1" fillId="0" borderId="22" xfId="1" applyNumberFormat="1" applyFont="1" applyBorder="1" applyAlignment="1">
      <alignment horizontal="right"/>
    </xf>
    <xf numFmtId="0" fontId="1" fillId="0" borderId="28" xfId="0" applyFont="1" applyBorder="1" applyAlignment="1">
      <alignment horizontal="center"/>
    </xf>
    <xf numFmtId="0" fontId="0" fillId="0" borderId="29" xfId="0" applyBorder="1" applyAlignment="1">
      <alignment horizontal="right"/>
    </xf>
    <xf numFmtId="3" fontId="0" fillId="0" borderId="29" xfId="0" applyNumberFormat="1" applyBorder="1" applyAlignment="1">
      <alignment horizontal="right"/>
    </xf>
    <xf numFmtId="3" fontId="1" fillId="0" borderId="30" xfId="0" applyNumberFormat="1" applyFont="1" applyBorder="1" applyAlignment="1">
      <alignment horizontal="right"/>
    </xf>
    <xf numFmtId="0" fontId="1" fillId="0" borderId="32" xfId="0" applyFont="1" applyBorder="1" applyAlignment="1">
      <alignment horizontal="center"/>
    </xf>
    <xf numFmtId="0" fontId="0" fillId="0" borderId="33" xfId="0" applyBorder="1" applyAlignment="1">
      <alignment horizontal="right"/>
    </xf>
    <xf numFmtId="3" fontId="0" fillId="0" borderId="33" xfId="1" applyNumberFormat="1" applyFont="1" applyBorder="1" applyAlignment="1">
      <alignment horizontal="right"/>
    </xf>
    <xf numFmtId="3" fontId="1" fillId="0" borderId="34" xfId="1" applyNumberFormat="1" applyFont="1" applyBorder="1" applyAlignment="1">
      <alignment horizontal="right"/>
    </xf>
    <xf numFmtId="3" fontId="0" fillId="0" borderId="11" xfId="1" applyNumberFormat="1" applyFont="1" applyBorder="1" applyAlignment="1">
      <alignment horizontal="right"/>
    </xf>
    <xf numFmtId="3" fontId="1" fillId="0" borderId="23" xfId="1" applyNumberFormat="1" applyFont="1" applyBorder="1" applyAlignment="1">
      <alignment horizontal="right"/>
    </xf>
    <xf numFmtId="165" fontId="0" fillId="0" borderId="0" xfId="0" applyNumberFormat="1"/>
    <xf numFmtId="0" fontId="1" fillId="0" borderId="27"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2" xfId="0" applyFont="1" applyBorder="1" applyAlignment="1">
      <alignment horizontal="center"/>
    </xf>
    <xf numFmtId="0" fontId="1" fillId="0" borderId="31" xfId="0" applyFont="1" applyBorder="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Household Income Distribution for Downtown</a:t>
            </a:r>
            <a:r>
              <a:rPr lang="en-US" baseline="0"/>
              <a:t> Tampa Visitors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[1]Storyboard!$D$506</c:f>
              <c:strCache>
                <c:ptCount val="1"/>
                <c:pt idx="0">
                  <c:v>Percent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[1]Storyboard!$B$507:$B$512</c:f>
              <c:strCache>
                <c:ptCount val="6"/>
                <c:pt idx="0">
                  <c:v>&lt;$25k</c:v>
                </c:pt>
                <c:pt idx="1">
                  <c:v>$25k-$50k</c:v>
                </c:pt>
                <c:pt idx="2">
                  <c:v>$50k-$75k</c:v>
                </c:pt>
                <c:pt idx="3">
                  <c:v>$75k-$100k</c:v>
                </c:pt>
                <c:pt idx="4">
                  <c:v>$100k-$150k</c:v>
                </c:pt>
                <c:pt idx="5">
                  <c:v>&gt;$150k</c:v>
                </c:pt>
              </c:strCache>
            </c:strRef>
          </c:cat>
          <c:val>
            <c:numRef>
              <c:f>[1]Storyboard!$D$507:$D$512</c:f>
              <c:numCache>
                <c:formatCode>General</c:formatCode>
                <c:ptCount val="6"/>
                <c:pt idx="0">
                  <c:v>0.128508257377493</c:v>
                </c:pt>
                <c:pt idx="1">
                  <c:v>0.14709863730710224</c:v>
                </c:pt>
                <c:pt idx="2">
                  <c:v>0.14876816171825646</c:v>
                </c:pt>
                <c:pt idx="3">
                  <c:v>0.11691183106217851</c:v>
                </c:pt>
                <c:pt idx="4">
                  <c:v>0.15837920765273891</c:v>
                </c:pt>
                <c:pt idx="5">
                  <c:v>0.17954155762115331</c:v>
                </c:pt>
              </c:numCache>
            </c:numRef>
          </c:val>
          <c:extLst>
            <c:ext xmlns:c16="http://schemas.microsoft.com/office/drawing/2014/chart" uri="{C3380CC4-5D6E-409C-BE32-E72D297353CC}">
              <c16:uniqueId val="{00000000-042C-41E7-8CD8-6BAA5827DE13}"/>
            </c:ext>
          </c:extLst>
        </c:ser>
        <c:dLbls>
          <c:showLegendKey val="0"/>
          <c:showVal val="0"/>
          <c:showCatName val="0"/>
          <c:showSerName val="0"/>
          <c:showPercent val="0"/>
          <c:showBubbleSize val="0"/>
        </c:dLbls>
        <c:gapWidth val="219"/>
        <c:overlap val="-27"/>
        <c:axId val="972158336"/>
        <c:axId val="972158816"/>
      </c:barChart>
      <c:catAx>
        <c:axId val="97215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158816"/>
        <c:crosses val="autoZero"/>
        <c:auto val="1"/>
        <c:lblAlgn val="ctr"/>
        <c:lblOffset val="100"/>
        <c:noMultiLvlLbl val="0"/>
      </c:catAx>
      <c:valAx>
        <c:axId val="97215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158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 of Tampa Population Estimates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COVID_Changes!$C$18</c:f>
              <c:strCache>
                <c:ptCount val="1"/>
                <c:pt idx="0">
                  <c:v>Population Estimate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COVID_Changes!$B$19:$B$23</c:f>
              <c:numCache>
                <c:formatCode>General</c:formatCode>
                <c:ptCount val="5"/>
                <c:pt idx="0">
                  <c:v>2019</c:v>
                </c:pt>
                <c:pt idx="1">
                  <c:v>2020</c:v>
                </c:pt>
                <c:pt idx="2">
                  <c:v>2021</c:v>
                </c:pt>
                <c:pt idx="3">
                  <c:v>2022</c:v>
                </c:pt>
                <c:pt idx="4">
                  <c:v>2023</c:v>
                </c:pt>
              </c:numCache>
            </c:numRef>
          </c:cat>
          <c:val>
            <c:numRef>
              <c:f>COVID_Changes!$C$19:$C$23</c:f>
              <c:numCache>
                <c:formatCode>#,##0</c:formatCode>
                <c:ptCount val="5"/>
                <c:pt idx="0">
                  <c:v>401002</c:v>
                </c:pt>
                <c:pt idx="1">
                  <c:v>383980</c:v>
                </c:pt>
                <c:pt idx="2">
                  <c:v>387050</c:v>
                </c:pt>
                <c:pt idx="3">
                  <c:v>398173</c:v>
                </c:pt>
                <c:pt idx="4">
                  <c:v>395199</c:v>
                </c:pt>
              </c:numCache>
            </c:numRef>
          </c:val>
          <c:extLst>
            <c:ext xmlns:c16="http://schemas.microsoft.com/office/drawing/2014/chart" uri="{C3380CC4-5D6E-409C-BE32-E72D297353CC}">
              <c16:uniqueId val="{00000000-D53C-4F1A-BDB5-6825A207B301}"/>
            </c:ext>
          </c:extLst>
        </c:ser>
        <c:dLbls>
          <c:showLegendKey val="0"/>
          <c:showVal val="0"/>
          <c:showCatName val="0"/>
          <c:showSerName val="0"/>
          <c:showPercent val="0"/>
          <c:showBubbleSize val="0"/>
        </c:dLbls>
        <c:gapWidth val="219"/>
        <c:overlap val="-27"/>
        <c:axId val="716089680"/>
        <c:axId val="1865701104"/>
      </c:barChart>
      <c:catAx>
        <c:axId val="71608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701104"/>
        <c:crosses val="autoZero"/>
        <c:auto val="1"/>
        <c:lblAlgn val="ctr"/>
        <c:lblOffset val="100"/>
        <c:noMultiLvlLbl val="0"/>
      </c:catAx>
      <c:valAx>
        <c:axId val="1865701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089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Estimated Florida Tourism Levels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COVID_Changes!$C$67</c:f>
              <c:strCache>
                <c:ptCount val="1"/>
                <c:pt idx="0">
                  <c:v>Domestic</c:v>
                </c:pt>
              </c:strCache>
            </c:strRef>
          </c:tx>
          <c:spPr>
            <a:solidFill>
              <a:schemeClr val="accent1"/>
            </a:solidFill>
            <a:ln>
              <a:noFill/>
            </a:ln>
            <a:effectLst/>
          </c:spPr>
          <c:invertIfNegative val="0"/>
          <c:cat>
            <c:numRef>
              <c:f>COVID_Changes!$B$68:$B$71</c:f>
              <c:numCache>
                <c:formatCode>General</c:formatCode>
                <c:ptCount val="4"/>
                <c:pt idx="0">
                  <c:v>2019</c:v>
                </c:pt>
                <c:pt idx="1">
                  <c:v>2020</c:v>
                </c:pt>
                <c:pt idx="2">
                  <c:v>2021</c:v>
                </c:pt>
                <c:pt idx="3">
                  <c:v>2022</c:v>
                </c:pt>
              </c:numCache>
            </c:numRef>
          </c:cat>
          <c:val>
            <c:numRef>
              <c:f>COVID_Changes!$C$68:$C$71</c:f>
              <c:numCache>
                <c:formatCode>#,##0</c:formatCode>
                <c:ptCount val="4"/>
                <c:pt idx="0">
                  <c:v>117181000</c:v>
                </c:pt>
                <c:pt idx="1">
                  <c:v>75506000</c:v>
                </c:pt>
                <c:pt idx="2">
                  <c:v>117325000</c:v>
                </c:pt>
                <c:pt idx="3">
                  <c:v>127751000</c:v>
                </c:pt>
              </c:numCache>
            </c:numRef>
          </c:val>
          <c:extLst>
            <c:ext xmlns:c16="http://schemas.microsoft.com/office/drawing/2014/chart" uri="{C3380CC4-5D6E-409C-BE32-E72D297353CC}">
              <c16:uniqueId val="{00000000-8085-4CF6-8D24-E1EA03F70D69}"/>
            </c:ext>
          </c:extLst>
        </c:ser>
        <c:ser>
          <c:idx val="1"/>
          <c:order val="1"/>
          <c:tx>
            <c:strRef>
              <c:f>COVID_Changes!$D$67</c:f>
              <c:strCache>
                <c:ptCount val="1"/>
                <c:pt idx="0">
                  <c:v>Overseas</c:v>
                </c:pt>
              </c:strCache>
            </c:strRef>
          </c:tx>
          <c:spPr>
            <a:solidFill>
              <a:schemeClr val="accent2"/>
            </a:solidFill>
            <a:ln>
              <a:noFill/>
            </a:ln>
            <a:effectLst/>
          </c:spPr>
          <c:invertIfNegative val="0"/>
          <c:cat>
            <c:numRef>
              <c:f>COVID_Changes!$B$68:$B$71</c:f>
              <c:numCache>
                <c:formatCode>General</c:formatCode>
                <c:ptCount val="4"/>
                <c:pt idx="0">
                  <c:v>2019</c:v>
                </c:pt>
                <c:pt idx="1">
                  <c:v>2020</c:v>
                </c:pt>
                <c:pt idx="2">
                  <c:v>2021</c:v>
                </c:pt>
                <c:pt idx="3">
                  <c:v>2022</c:v>
                </c:pt>
              </c:numCache>
            </c:numRef>
          </c:cat>
          <c:val>
            <c:numRef>
              <c:f>COVID_Changes!$D$68:$D$71</c:f>
              <c:numCache>
                <c:formatCode>#,##0</c:formatCode>
                <c:ptCount val="4"/>
                <c:pt idx="0">
                  <c:v>9801000</c:v>
                </c:pt>
                <c:pt idx="1">
                  <c:v>2407000</c:v>
                </c:pt>
                <c:pt idx="2">
                  <c:v>4058000</c:v>
                </c:pt>
                <c:pt idx="3">
                  <c:v>7022000</c:v>
                </c:pt>
              </c:numCache>
            </c:numRef>
          </c:val>
          <c:extLst>
            <c:ext xmlns:c16="http://schemas.microsoft.com/office/drawing/2014/chart" uri="{C3380CC4-5D6E-409C-BE32-E72D297353CC}">
              <c16:uniqueId val="{00000001-8085-4CF6-8D24-E1EA03F70D69}"/>
            </c:ext>
          </c:extLst>
        </c:ser>
        <c:ser>
          <c:idx val="2"/>
          <c:order val="2"/>
          <c:tx>
            <c:strRef>
              <c:f>COVID_Changes!$E$67</c:f>
              <c:strCache>
                <c:ptCount val="1"/>
                <c:pt idx="0">
                  <c:v>Canada</c:v>
                </c:pt>
              </c:strCache>
            </c:strRef>
          </c:tx>
          <c:spPr>
            <a:solidFill>
              <a:schemeClr val="accent3"/>
            </a:solidFill>
            <a:ln>
              <a:noFill/>
            </a:ln>
            <a:effectLst/>
          </c:spPr>
          <c:invertIfNegative val="0"/>
          <c:cat>
            <c:numRef>
              <c:f>COVID_Changes!$B$68:$B$71</c:f>
              <c:numCache>
                <c:formatCode>General</c:formatCode>
                <c:ptCount val="4"/>
                <c:pt idx="0">
                  <c:v>2019</c:v>
                </c:pt>
                <c:pt idx="1">
                  <c:v>2020</c:v>
                </c:pt>
                <c:pt idx="2">
                  <c:v>2021</c:v>
                </c:pt>
                <c:pt idx="3">
                  <c:v>2022</c:v>
                </c:pt>
              </c:numCache>
            </c:numRef>
          </c:cat>
          <c:val>
            <c:numRef>
              <c:f>COVID_Changes!$E$68:$E$71</c:f>
              <c:numCache>
                <c:formatCode>#,##0</c:formatCode>
                <c:ptCount val="4"/>
                <c:pt idx="0">
                  <c:v>4088000</c:v>
                </c:pt>
                <c:pt idx="1">
                  <c:v>1485000</c:v>
                </c:pt>
                <c:pt idx="2">
                  <c:v>454000</c:v>
                </c:pt>
                <c:pt idx="3">
                  <c:v>2627000</c:v>
                </c:pt>
              </c:numCache>
            </c:numRef>
          </c:val>
          <c:extLst>
            <c:ext xmlns:c16="http://schemas.microsoft.com/office/drawing/2014/chart" uri="{C3380CC4-5D6E-409C-BE32-E72D297353CC}">
              <c16:uniqueId val="{00000002-8085-4CF6-8D24-E1EA03F70D69}"/>
            </c:ext>
          </c:extLst>
        </c:ser>
        <c:dLbls>
          <c:showLegendKey val="0"/>
          <c:showVal val="0"/>
          <c:showCatName val="0"/>
          <c:showSerName val="0"/>
          <c:showPercent val="0"/>
          <c:showBubbleSize val="0"/>
        </c:dLbls>
        <c:gapWidth val="150"/>
        <c:overlap val="100"/>
        <c:axId val="1019791184"/>
        <c:axId val="540055312"/>
      </c:barChart>
      <c:catAx>
        <c:axId val="101979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055312"/>
        <c:crosses val="autoZero"/>
        <c:auto val="1"/>
        <c:lblAlgn val="ctr"/>
        <c:lblOffset val="100"/>
        <c:noMultiLvlLbl val="0"/>
      </c:catAx>
      <c:valAx>
        <c:axId val="540055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91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Hillsborough Area RTA Monthly Ridership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COVID_Changes!$C$86</c:f>
              <c:strCache>
                <c:ptCount val="1"/>
                <c:pt idx="0">
                  <c:v>Monthly Ridership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COVID_Changes!$B$87:$B$88</c:f>
              <c:strCache>
                <c:ptCount val="2"/>
                <c:pt idx="0">
                  <c:v>October 2019</c:v>
                </c:pt>
                <c:pt idx="1">
                  <c:v>October 2022</c:v>
                </c:pt>
              </c:strCache>
            </c:strRef>
          </c:cat>
          <c:val>
            <c:numRef>
              <c:f>COVID_Changes!$C$87:$C$88</c:f>
              <c:numCache>
                <c:formatCode>#,##0</c:formatCode>
                <c:ptCount val="2"/>
                <c:pt idx="0">
                  <c:v>78500</c:v>
                </c:pt>
                <c:pt idx="1">
                  <c:v>96700</c:v>
                </c:pt>
              </c:numCache>
            </c:numRef>
          </c:val>
          <c:extLst>
            <c:ext xmlns:c16="http://schemas.microsoft.com/office/drawing/2014/chart" uri="{C3380CC4-5D6E-409C-BE32-E72D297353CC}">
              <c16:uniqueId val="{00000000-219E-4B5E-AF2B-D763054B434B}"/>
            </c:ext>
          </c:extLst>
        </c:ser>
        <c:dLbls>
          <c:showLegendKey val="0"/>
          <c:showVal val="0"/>
          <c:showCatName val="0"/>
          <c:showSerName val="0"/>
          <c:showPercent val="0"/>
          <c:showBubbleSize val="0"/>
        </c:dLbls>
        <c:gapWidth val="219"/>
        <c:overlap val="-27"/>
        <c:axId val="965429840"/>
        <c:axId val="518736128"/>
      </c:barChart>
      <c:catAx>
        <c:axId val="96542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36128"/>
        <c:crosses val="autoZero"/>
        <c:auto val="1"/>
        <c:lblAlgn val="ctr"/>
        <c:lblOffset val="100"/>
        <c:noMultiLvlLbl val="0"/>
      </c:catAx>
      <c:valAx>
        <c:axId val="518736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429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District 7 Work-from-Home</a:t>
            </a:r>
            <a:r>
              <a:rPr lang="en-US" baseline="0"/>
              <a:t> Percentages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COVID_Changes!$O$101</c:f>
              <c:strCache>
                <c:ptCount val="1"/>
                <c:pt idx="0">
                  <c:v>2019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COVID_Changes!$N$102:$N$106</c:f>
              <c:strCache>
                <c:ptCount val="5"/>
                <c:pt idx="0">
                  <c:v>Hernando County</c:v>
                </c:pt>
                <c:pt idx="1">
                  <c:v>Pasco County</c:v>
                </c:pt>
                <c:pt idx="2">
                  <c:v>Hillsborough County</c:v>
                </c:pt>
                <c:pt idx="3">
                  <c:v>Pinellas County</c:v>
                </c:pt>
                <c:pt idx="4">
                  <c:v>District 7</c:v>
                </c:pt>
              </c:strCache>
            </c:strRef>
          </c:cat>
          <c:val>
            <c:numRef>
              <c:f>COVID_Changes!$O$102:$O$106</c:f>
              <c:numCache>
                <c:formatCode>0.0%</c:formatCode>
                <c:ptCount val="5"/>
                <c:pt idx="0">
                  <c:v>6.9000000000000006E-2</c:v>
                </c:pt>
                <c:pt idx="1">
                  <c:v>0.105</c:v>
                </c:pt>
                <c:pt idx="2">
                  <c:v>8.2000000000000003E-2</c:v>
                </c:pt>
                <c:pt idx="3">
                  <c:v>8.5999999999999993E-2</c:v>
                </c:pt>
                <c:pt idx="4">
                  <c:v>8.6234547236359468E-2</c:v>
                </c:pt>
              </c:numCache>
            </c:numRef>
          </c:val>
          <c:extLst>
            <c:ext xmlns:c16="http://schemas.microsoft.com/office/drawing/2014/chart" uri="{C3380CC4-5D6E-409C-BE32-E72D297353CC}">
              <c16:uniqueId val="{00000000-4A7E-40E7-9CA1-2C0770F1419C}"/>
            </c:ext>
          </c:extLst>
        </c:ser>
        <c:ser>
          <c:idx val="1"/>
          <c:order val="1"/>
          <c:tx>
            <c:strRef>
              <c:f>COVID_Changes!$P$101</c:f>
              <c:strCache>
                <c:ptCount val="1"/>
                <c:pt idx="0">
                  <c:v>2019 to 2021 Change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COVID_Changes!$N$102:$N$106</c:f>
              <c:strCache>
                <c:ptCount val="5"/>
                <c:pt idx="0">
                  <c:v>Hernando County</c:v>
                </c:pt>
                <c:pt idx="1">
                  <c:v>Pasco County</c:v>
                </c:pt>
                <c:pt idx="2">
                  <c:v>Hillsborough County</c:v>
                </c:pt>
                <c:pt idx="3">
                  <c:v>Pinellas County</c:v>
                </c:pt>
                <c:pt idx="4">
                  <c:v>District 7</c:v>
                </c:pt>
              </c:strCache>
            </c:strRef>
          </c:cat>
          <c:val>
            <c:numRef>
              <c:f>COVID_Changes!$P$102:$P$106</c:f>
              <c:numCache>
                <c:formatCode>0.0%</c:formatCode>
                <c:ptCount val="5"/>
                <c:pt idx="0">
                  <c:v>3.8999999999999993E-2</c:v>
                </c:pt>
                <c:pt idx="1">
                  <c:v>0.106</c:v>
                </c:pt>
                <c:pt idx="2">
                  <c:v>0.14100000000000001</c:v>
                </c:pt>
                <c:pt idx="3">
                  <c:v>0.128</c:v>
                </c:pt>
                <c:pt idx="4">
                  <c:v>0.12589968963279308</c:v>
                </c:pt>
              </c:numCache>
            </c:numRef>
          </c:val>
          <c:extLst>
            <c:ext xmlns:c16="http://schemas.microsoft.com/office/drawing/2014/chart" uri="{C3380CC4-5D6E-409C-BE32-E72D297353CC}">
              <c16:uniqueId val="{00000001-4A7E-40E7-9CA1-2C0770F1419C}"/>
            </c:ext>
          </c:extLst>
        </c:ser>
        <c:dLbls>
          <c:showLegendKey val="0"/>
          <c:showVal val="0"/>
          <c:showCatName val="0"/>
          <c:showSerName val="0"/>
          <c:showPercent val="0"/>
          <c:showBubbleSize val="0"/>
        </c:dLbls>
        <c:gapWidth val="150"/>
        <c:overlap val="100"/>
        <c:axId val="571436767"/>
        <c:axId val="1869904560"/>
      </c:barChart>
      <c:catAx>
        <c:axId val="57143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904560"/>
        <c:crosses val="autoZero"/>
        <c:auto val="1"/>
        <c:lblAlgn val="ctr"/>
        <c:lblOffset val="100"/>
        <c:noMultiLvlLbl val="0"/>
      </c:catAx>
      <c:valAx>
        <c:axId val="18699045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36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cid:image002.png@01D999FC.DA6DAF50" TargetMode="External"/><Relationship Id="rId1" Type="http://schemas.openxmlformats.org/officeDocument/2006/relationships/image" Target="../media/image32.png"/><Relationship Id="rId4" Type="http://schemas.openxmlformats.org/officeDocument/2006/relationships/image" Target="cid:image007.png@01D99955.ABBE5DF0" TargetMode="External"/></Relationships>
</file>

<file path=xl/drawings/_rels/drawing1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34.png"/><Relationship Id="rId5" Type="http://schemas.openxmlformats.org/officeDocument/2006/relationships/chart" Target="../charts/chart5.xml"/><Relationship Id="rId4" Type="http://schemas.openxmlformats.org/officeDocument/2006/relationships/chart" Target="../charts/chart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2.pn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2.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2.png"/><Relationship Id="rId5" Type="http://schemas.openxmlformats.org/officeDocument/2006/relationships/image" Target="../media/image20.png"/><Relationship Id="rId4" Type="http://schemas.openxmlformats.org/officeDocument/2006/relationships/chart" Target="../charts/chart1.xml"/></Relationships>
</file>

<file path=xl/drawings/_rels/drawing8.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png"/><Relationship Id="rId5" Type="http://schemas.openxmlformats.org/officeDocument/2006/relationships/image" Target="../media/image24.png"/><Relationship Id="rId4" Type="http://schemas.openxmlformats.org/officeDocument/2006/relationships/image" Target="../media/image23.png"/></Relationships>
</file>

<file path=xl/drawings/_rels/drawing9.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26.png"/><Relationship Id="rId7" Type="http://schemas.openxmlformats.org/officeDocument/2006/relationships/image" Target="../media/image30.png"/><Relationship Id="rId2" Type="http://schemas.openxmlformats.org/officeDocument/2006/relationships/image" Target="../media/image25.png"/><Relationship Id="rId1" Type="http://schemas.openxmlformats.org/officeDocument/2006/relationships/image" Target="../media/image2.png"/><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0</xdr:col>
      <xdr:colOff>647700</xdr:colOff>
      <xdr:row>19</xdr:row>
      <xdr:rowOff>183415</xdr:rowOff>
    </xdr:from>
    <xdr:to>
      <xdr:col>6</xdr:col>
      <xdr:colOff>477159</xdr:colOff>
      <xdr:row>42</xdr:row>
      <xdr:rowOff>10886</xdr:rowOff>
    </xdr:to>
    <xdr:pic>
      <xdr:nvPicPr>
        <xdr:cNvPr id="2" name="Picture 1">
          <a:extLst>
            <a:ext uri="{FF2B5EF4-FFF2-40B4-BE49-F238E27FC236}">
              <a16:creationId xmlns:a16="http://schemas.microsoft.com/office/drawing/2014/main" id="{D87B90A9-BBBC-4976-86B5-01392A65562E}"/>
            </a:ext>
          </a:extLst>
        </xdr:cNvPr>
        <xdr:cNvPicPr>
          <a:picLocks noChangeAspect="1"/>
        </xdr:cNvPicPr>
      </xdr:nvPicPr>
      <xdr:blipFill>
        <a:blip xmlns:r="http://schemas.openxmlformats.org/officeDocument/2006/relationships" r:embed="rId1"/>
        <a:stretch>
          <a:fillRect/>
        </a:stretch>
      </xdr:blipFill>
      <xdr:spPr>
        <a:xfrm>
          <a:off x="647700" y="3699501"/>
          <a:ext cx="3748316" cy="408378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653141</xdr:colOff>
      <xdr:row>5</xdr:row>
      <xdr:rowOff>0</xdr:rowOff>
    </xdr:from>
    <xdr:to>
      <xdr:col>11</xdr:col>
      <xdr:colOff>352183</xdr:colOff>
      <xdr:row>31</xdr:row>
      <xdr:rowOff>82347</xdr:rowOff>
    </xdr:to>
    <xdr:pic>
      <xdr:nvPicPr>
        <xdr:cNvPr id="2" name="Picture 1">
          <a:extLst>
            <a:ext uri="{FF2B5EF4-FFF2-40B4-BE49-F238E27FC236}">
              <a16:creationId xmlns:a16="http://schemas.microsoft.com/office/drawing/2014/main" id="{A711997D-7DD0-A087-A769-AE63076CBC30}"/>
            </a:ext>
          </a:extLst>
        </xdr:cNvPr>
        <xdr:cNvPicPr>
          <a:picLocks noChangeAspect="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653141" y="928487"/>
          <a:ext cx="8497261" cy="4910482"/>
        </a:xfrm>
        <a:prstGeom prst="rect">
          <a:avLst/>
        </a:prstGeom>
        <a:noFill/>
        <a:ln>
          <a:noFill/>
        </a:ln>
      </xdr:spPr>
    </xdr:pic>
    <xdr:clientData/>
  </xdr:twoCellAnchor>
  <xdr:twoCellAnchor editAs="oneCell">
    <xdr:from>
      <xdr:col>1</xdr:col>
      <xdr:colOff>0</xdr:colOff>
      <xdr:row>34</xdr:row>
      <xdr:rowOff>0</xdr:rowOff>
    </xdr:from>
    <xdr:to>
      <xdr:col>11</xdr:col>
      <xdr:colOff>345781</xdr:colOff>
      <xdr:row>62</xdr:row>
      <xdr:rowOff>36548</xdr:rowOff>
    </xdr:to>
    <xdr:pic>
      <xdr:nvPicPr>
        <xdr:cNvPr id="3" name="Picture 2">
          <a:extLst>
            <a:ext uri="{FF2B5EF4-FFF2-40B4-BE49-F238E27FC236}">
              <a16:creationId xmlns:a16="http://schemas.microsoft.com/office/drawing/2014/main" id="{1F1ECD6F-CCE0-43F4-2FD7-A6521F59A9C8}"/>
            </a:ext>
          </a:extLst>
        </xdr:cNvPr>
        <xdr:cNvPicPr>
          <a:picLocks noChangeAspect="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653142" y="6313714"/>
          <a:ext cx="8490858" cy="5236078"/>
        </a:xfrm>
        <a:prstGeom prst="rect">
          <a:avLst/>
        </a:prstGeom>
        <a:noFill/>
        <a:ln>
          <a:noFill/>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35</xdr:row>
      <xdr:rowOff>0</xdr:rowOff>
    </xdr:from>
    <xdr:to>
      <xdr:col>7</xdr:col>
      <xdr:colOff>740427</xdr:colOff>
      <xdr:row>60</xdr:row>
      <xdr:rowOff>163411</xdr:rowOff>
    </xdr:to>
    <xdr:pic>
      <xdr:nvPicPr>
        <xdr:cNvPr id="2" name="Picture 1">
          <a:extLst>
            <a:ext uri="{FF2B5EF4-FFF2-40B4-BE49-F238E27FC236}">
              <a16:creationId xmlns:a16="http://schemas.microsoft.com/office/drawing/2014/main" id="{51E2513F-A856-1984-206B-499C24AE5F41}"/>
            </a:ext>
          </a:extLst>
        </xdr:cNvPr>
        <xdr:cNvPicPr>
          <a:picLocks noChangeAspect="1"/>
        </xdr:cNvPicPr>
      </xdr:nvPicPr>
      <xdr:blipFill>
        <a:blip xmlns:r="http://schemas.openxmlformats.org/officeDocument/2006/relationships" r:embed="rId1"/>
        <a:stretch>
          <a:fillRect/>
        </a:stretch>
      </xdr:blipFill>
      <xdr:spPr>
        <a:xfrm>
          <a:off x="653143" y="2035629"/>
          <a:ext cx="7598427" cy="4789840"/>
        </a:xfrm>
        <a:prstGeom prst="rect">
          <a:avLst/>
        </a:prstGeom>
      </xdr:spPr>
    </xdr:pic>
    <xdr:clientData/>
  </xdr:twoCellAnchor>
  <xdr:twoCellAnchor>
    <xdr:from>
      <xdr:col>5</xdr:col>
      <xdr:colOff>2721</xdr:colOff>
      <xdr:row>16</xdr:row>
      <xdr:rowOff>185057</xdr:rowOff>
    </xdr:from>
    <xdr:to>
      <xdr:col>12</xdr:col>
      <xdr:colOff>2721</xdr:colOff>
      <xdr:row>31</xdr:row>
      <xdr:rowOff>130628</xdr:rowOff>
    </xdr:to>
    <xdr:graphicFrame macro="">
      <xdr:nvGraphicFramePr>
        <xdr:cNvPr id="3" name="Chart 2">
          <a:extLst>
            <a:ext uri="{FF2B5EF4-FFF2-40B4-BE49-F238E27FC236}">
              <a16:creationId xmlns:a16="http://schemas.microsoft.com/office/drawing/2014/main" id="{6EF4FA5F-C561-5764-C7D8-56908B345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136071</xdr:colOff>
      <xdr:row>65</xdr:row>
      <xdr:rowOff>5442</xdr:rowOff>
    </xdr:from>
    <xdr:to>
      <xdr:col>17</xdr:col>
      <xdr:colOff>136071</xdr:colOff>
      <xdr:row>81</xdr:row>
      <xdr:rowOff>21772</xdr:rowOff>
    </xdr:to>
    <xdr:graphicFrame macro="">
      <xdr:nvGraphicFramePr>
        <xdr:cNvPr id="5" name="Chart 4">
          <a:extLst>
            <a:ext uri="{FF2B5EF4-FFF2-40B4-BE49-F238E27FC236}">
              <a16:creationId xmlns:a16="http://schemas.microsoft.com/office/drawing/2014/main" id="{3E660048-3B76-C201-BCBD-88B51A8FD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16328</xdr:colOff>
      <xdr:row>83</xdr:row>
      <xdr:rowOff>185057</xdr:rowOff>
    </xdr:from>
    <xdr:to>
      <xdr:col>10</xdr:col>
      <xdr:colOff>141514</xdr:colOff>
      <xdr:row>95</xdr:row>
      <xdr:rowOff>81643</xdr:rowOff>
    </xdr:to>
    <xdr:graphicFrame macro="">
      <xdr:nvGraphicFramePr>
        <xdr:cNvPr id="6" name="Chart 5">
          <a:extLst>
            <a:ext uri="{FF2B5EF4-FFF2-40B4-BE49-F238E27FC236}">
              <a16:creationId xmlns:a16="http://schemas.microsoft.com/office/drawing/2014/main" id="{36D2AEBD-E26E-3410-E6D7-9EA9340E1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24492</xdr:colOff>
      <xdr:row>98</xdr:row>
      <xdr:rowOff>5441</xdr:rowOff>
    </xdr:from>
    <xdr:to>
      <xdr:col>24</xdr:col>
      <xdr:colOff>24492</xdr:colOff>
      <xdr:row>112</xdr:row>
      <xdr:rowOff>125184</xdr:rowOff>
    </xdr:to>
    <xdr:graphicFrame macro="">
      <xdr:nvGraphicFramePr>
        <xdr:cNvPr id="7" name="Chart 6">
          <a:extLst>
            <a:ext uri="{FF2B5EF4-FFF2-40B4-BE49-F238E27FC236}">
              <a16:creationId xmlns:a16="http://schemas.microsoft.com/office/drawing/2014/main" id="{C54AD856-ABE7-20E2-9DB7-606C7C485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16329</xdr:colOff>
      <xdr:row>5</xdr:row>
      <xdr:rowOff>16329</xdr:rowOff>
    </xdr:from>
    <xdr:to>
      <xdr:col>19</xdr:col>
      <xdr:colOff>359229</xdr:colOff>
      <xdr:row>38</xdr:row>
      <xdr:rowOff>151930</xdr:rowOff>
    </xdr:to>
    <xdr:pic>
      <xdr:nvPicPr>
        <xdr:cNvPr id="2" name="Picture 1">
          <a:extLst>
            <a:ext uri="{FF2B5EF4-FFF2-40B4-BE49-F238E27FC236}">
              <a16:creationId xmlns:a16="http://schemas.microsoft.com/office/drawing/2014/main" id="{2E03E4CA-9639-F118-708F-D114308F6F5F}"/>
            </a:ext>
          </a:extLst>
        </xdr:cNvPr>
        <xdr:cNvPicPr>
          <a:picLocks noChangeAspect="1"/>
        </xdr:cNvPicPr>
      </xdr:nvPicPr>
      <xdr:blipFill>
        <a:blip xmlns:r="http://schemas.openxmlformats.org/officeDocument/2006/relationships" r:embed="rId1"/>
        <a:stretch>
          <a:fillRect/>
        </a:stretch>
      </xdr:blipFill>
      <xdr:spPr>
        <a:xfrm>
          <a:off x="669472" y="941615"/>
          <a:ext cx="13139057" cy="624248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10887</xdr:colOff>
      <xdr:row>4</xdr:row>
      <xdr:rowOff>70758</xdr:rowOff>
    </xdr:from>
    <xdr:to>
      <xdr:col>1</xdr:col>
      <xdr:colOff>3048001</xdr:colOff>
      <xdr:row>21</xdr:row>
      <xdr:rowOff>47937</xdr:rowOff>
    </xdr:to>
    <xdr:pic>
      <xdr:nvPicPr>
        <xdr:cNvPr id="2" name="Picture 1">
          <a:extLst>
            <a:ext uri="{FF2B5EF4-FFF2-40B4-BE49-F238E27FC236}">
              <a16:creationId xmlns:a16="http://schemas.microsoft.com/office/drawing/2014/main" id="{FBC464CD-8170-42D8-837C-7A9DF5266C44}"/>
            </a:ext>
          </a:extLst>
        </xdr:cNvPr>
        <xdr:cNvPicPr>
          <a:picLocks noChangeAspect="1"/>
        </xdr:cNvPicPr>
      </xdr:nvPicPr>
      <xdr:blipFill>
        <a:blip xmlns:r="http://schemas.openxmlformats.org/officeDocument/2006/relationships" r:embed="rId1"/>
        <a:stretch>
          <a:fillRect/>
        </a:stretch>
      </xdr:blipFill>
      <xdr:spPr>
        <a:xfrm>
          <a:off x="664030" y="810987"/>
          <a:ext cx="3037114" cy="3123150"/>
        </a:xfrm>
        <a:prstGeom prst="rect">
          <a:avLst/>
        </a:prstGeom>
      </xdr:spPr>
    </xdr:pic>
    <xdr:clientData/>
  </xdr:twoCellAnchor>
  <xdr:twoCellAnchor editAs="oneCell">
    <xdr:from>
      <xdr:col>1</xdr:col>
      <xdr:colOff>0</xdr:colOff>
      <xdr:row>24</xdr:row>
      <xdr:rowOff>0</xdr:rowOff>
    </xdr:from>
    <xdr:to>
      <xdr:col>1</xdr:col>
      <xdr:colOff>3037114</xdr:colOff>
      <xdr:row>40</xdr:row>
      <xdr:rowOff>162235</xdr:rowOff>
    </xdr:to>
    <xdr:pic>
      <xdr:nvPicPr>
        <xdr:cNvPr id="3" name="Picture 2">
          <a:extLst>
            <a:ext uri="{FF2B5EF4-FFF2-40B4-BE49-F238E27FC236}">
              <a16:creationId xmlns:a16="http://schemas.microsoft.com/office/drawing/2014/main" id="{12B66191-FBFE-47C4-9978-B2BA87E3EFE6}"/>
            </a:ext>
          </a:extLst>
        </xdr:cNvPr>
        <xdr:cNvPicPr>
          <a:picLocks noChangeAspect="1"/>
        </xdr:cNvPicPr>
      </xdr:nvPicPr>
      <xdr:blipFill>
        <a:blip xmlns:r="http://schemas.openxmlformats.org/officeDocument/2006/relationships" r:embed="rId1"/>
        <a:stretch>
          <a:fillRect/>
        </a:stretch>
      </xdr:blipFill>
      <xdr:spPr>
        <a:xfrm>
          <a:off x="653143" y="4441371"/>
          <a:ext cx="3037114" cy="3123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12807</xdr:colOff>
      <xdr:row>4</xdr:row>
      <xdr:rowOff>147279</xdr:rowOff>
    </xdr:from>
    <xdr:to>
      <xdr:col>2</xdr:col>
      <xdr:colOff>211310</xdr:colOff>
      <xdr:row>30</xdr:row>
      <xdr:rowOff>18029</xdr:rowOff>
    </xdr:to>
    <xdr:pic>
      <xdr:nvPicPr>
        <xdr:cNvPr id="2" name="Picture 1">
          <a:extLst>
            <a:ext uri="{FF2B5EF4-FFF2-40B4-BE49-F238E27FC236}">
              <a16:creationId xmlns:a16="http://schemas.microsoft.com/office/drawing/2014/main" id="{C8E7ECAC-380C-4D1E-A793-2CE54CD9491F}"/>
            </a:ext>
          </a:extLst>
        </xdr:cNvPr>
        <xdr:cNvPicPr>
          <a:picLocks noChangeAspect="1"/>
        </xdr:cNvPicPr>
      </xdr:nvPicPr>
      <xdr:blipFill>
        <a:blip xmlns:r="http://schemas.openxmlformats.org/officeDocument/2006/relationships" r:embed="rId1"/>
        <a:stretch>
          <a:fillRect/>
        </a:stretch>
      </xdr:blipFill>
      <xdr:spPr>
        <a:xfrm>
          <a:off x="665949" y="890068"/>
          <a:ext cx="4572000" cy="4698886"/>
        </a:xfrm>
        <a:prstGeom prst="rect">
          <a:avLst/>
        </a:prstGeom>
      </xdr:spPr>
    </xdr:pic>
    <xdr:clientData/>
  </xdr:twoCellAnchor>
  <xdr:twoCellAnchor editAs="oneCell">
    <xdr:from>
      <xdr:col>0</xdr:col>
      <xdr:colOff>646740</xdr:colOff>
      <xdr:row>33</xdr:row>
      <xdr:rowOff>44824</xdr:rowOff>
    </xdr:from>
    <xdr:to>
      <xdr:col>2</xdr:col>
      <xdr:colOff>10717</xdr:colOff>
      <xdr:row>49</xdr:row>
      <xdr:rowOff>179295</xdr:rowOff>
    </xdr:to>
    <xdr:pic>
      <xdr:nvPicPr>
        <xdr:cNvPr id="3" name="Picture 2">
          <a:extLst>
            <a:ext uri="{FF2B5EF4-FFF2-40B4-BE49-F238E27FC236}">
              <a16:creationId xmlns:a16="http://schemas.microsoft.com/office/drawing/2014/main" id="{BC4E4D33-8AFC-A2D2-CC37-C0440905527C}"/>
            </a:ext>
          </a:extLst>
        </xdr:cNvPr>
        <xdr:cNvPicPr>
          <a:picLocks noChangeAspect="1"/>
        </xdr:cNvPicPr>
      </xdr:nvPicPr>
      <xdr:blipFill>
        <a:blip xmlns:r="http://schemas.openxmlformats.org/officeDocument/2006/relationships" r:embed="rId2"/>
        <a:stretch>
          <a:fillRect/>
        </a:stretch>
      </xdr:blipFill>
      <xdr:spPr>
        <a:xfrm>
          <a:off x="646740" y="6172840"/>
          <a:ext cx="4390616" cy="31056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55</xdr:row>
      <xdr:rowOff>0</xdr:rowOff>
    </xdr:from>
    <xdr:to>
      <xdr:col>3</xdr:col>
      <xdr:colOff>122945</xdr:colOff>
      <xdr:row>73</xdr:row>
      <xdr:rowOff>166701</xdr:rowOff>
    </xdr:to>
    <xdr:pic>
      <xdr:nvPicPr>
        <xdr:cNvPr id="3" name="Picture 2">
          <a:extLst>
            <a:ext uri="{FF2B5EF4-FFF2-40B4-BE49-F238E27FC236}">
              <a16:creationId xmlns:a16="http://schemas.microsoft.com/office/drawing/2014/main" id="{F5ABEE65-4796-088D-7CCF-F2AA831AC8B6}"/>
            </a:ext>
          </a:extLst>
        </xdr:cNvPr>
        <xdr:cNvPicPr>
          <a:picLocks noChangeAspect="1"/>
        </xdr:cNvPicPr>
      </xdr:nvPicPr>
      <xdr:blipFill>
        <a:blip xmlns:r="http://schemas.openxmlformats.org/officeDocument/2006/relationships" r:embed="rId1"/>
        <a:stretch>
          <a:fillRect/>
        </a:stretch>
      </xdr:blipFill>
      <xdr:spPr>
        <a:xfrm>
          <a:off x="653143" y="925286"/>
          <a:ext cx="3929743" cy="3497731"/>
        </a:xfrm>
        <a:prstGeom prst="rect">
          <a:avLst/>
        </a:prstGeom>
      </xdr:spPr>
    </xdr:pic>
    <xdr:clientData/>
  </xdr:twoCellAnchor>
  <xdr:twoCellAnchor editAs="oneCell">
    <xdr:from>
      <xdr:col>1</xdr:col>
      <xdr:colOff>1</xdr:colOff>
      <xdr:row>22</xdr:row>
      <xdr:rowOff>0</xdr:rowOff>
    </xdr:from>
    <xdr:to>
      <xdr:col>2</xdr:col>
      <xdr:colOff>515151</xdr:colOff>
      <xdr:row>33</xdr:row>
      <xdr:rowOff>129195</xdr:rowOff>
    </xdr:to>
    <xdr:pic>
      <xdr:nvPicPr>
        <xdr:cNvPr id="5" name="Picture 4">
          <a:extLst>
            <a:ext uri="{FF2B5EF4-FFF2-40B4-BE49-F238E27FC236}">
              <a16:creationId xmlns:a16="http://schemas.microsoft.com/office/drawing/2014/main" id="{9611AD48-9DE3-5580-6D04-1A877E752180}"/>
            </a:ext>
          </a:extLst>
        </xdr:cNvPr>
        <xdr:cNvPicPr>
          <a:picLocks noChangeAspect="1"/>
        </xdr:cNvPicPr>
      </xdr:nvPicPr>
      <xdr:blipFill>
        <a:blip xmlns:r="http://schemas.openxmlformats.org/officeDocument/2006/relationships" r:embed="rId2"/>
        <a:stretch>
          <a:fillRect/>
        </a:stretch>
      </xdr:blipFill>
      <xdr:spPr>
        <a:xfrm>
          <a:off x="653144" y="555171"/>
          <a:ext cx="3630386" cy="2164821"/>
        </a:xfrm>
        <a:prstGeom prst="rect">
          <a:avLst/>
        </a:prstGeom>
      </xdr:spPr>
    </xdr:pic>
    <xdr:clientData/>
  </xdr:twoCellAnchor>
  <xdr:twoCellAnchor editAs="oneCell">
    <xdr:from>
      <xdr:col>1</xdr:col>
      <xdr:colOff>12806</xdr:colOff>
      <xdr:row>34</xdr:row>
      <xdr:rowOff>25613</xdr:rowOff>
    </xdr:from>
    <xdr:to>
      <xdr:col>6</xdr:col>
      <xdr:colOff>425256</xdr:colOff>
      <xdr:row>49</xdr:row>
      <xdr:rowOff>504</xdr:rowOff>
    </xdr:to>
    <xdr:pic>
      <xdr:nvPicPr>
        <xdr:cNvPr id="7" name="Picture 6">
          <a:extLst>
            <a:ext uri="{FF2B5EF4-FFF2-40B4-BE49-F238E27FC236}">
              <a16:creationId xmlns:a16="http://schemas.microsoft.com/office/drawing/2014/main" id="{45B9BC42-5F59-0882-28A9-4FFD6CFD2675}"/>
            </a:ext>
          </a:extLst>
        </xdr:cNvPr>
        <xdr:cNvPicPr>
          <a:picLocks noChangeAspect="1"/>
        </xdr:cNvPicPr>
      </xdr:nvPicPr>
      <xdr:blipFill>
        <a:blip xmlns:r="http://schemas.openxmlformats.org/officeDocument/2006/relationships" r:embed="rId3"/>
        <a:stretch>
          <a:fillRect/>
        </a:stretch>
      </xdr:blipFill>
      <xdr:spPr>
        <a:xfrm>
          <a:off x="665948" y="3182471"/>
          <a:ext cx="6181880" cy="2755631"/>
        </a:xfrm>
        <a:prstGeom prst="rect">
          <a:avLst/>
        </a:prstGeom>
      </xdr:spPr>
    </xdr:pic>
    <xdr:clientData/>
  </xdr:twoCellAnchor>
  <xdr:twoCellAnchor editAs="oneCell">
    <xdr:from>
      <xdr:col>1</xdr:col>
      <xdr:colOff>1</xdr:colOff>
      <xdr:row>2</xdr:row>
      <xdr:rowOff>147278</xdr:rowOff>
    </xdr:from>
    <xdr:to>
      <xdr:col>1</xdr:col>
      <xdr:colOff>2939304</xdr:colOff>
      <xdr:row>19</xdr:row>
      <xdr:rowOff>20517</xdr:rowOff>
    </xdr:to>
    <xdr:pic>
      <xdr:nvPicPr>
        <xdr:cNvPr id="8" name="Picture 7">
          <a:extLst>
            <a:ext uri="{FF2B5EF4-FFF2-40B4-BE49-F238E27FC236}">
              <a16:creationId xmlns:a16="http://schemas.microsoft.com/office/drawing/2014/main" id="{97ED120A-BD01-4198-BD73-01BC1EDFBD9D}"/>
            </a:ext>
          </a:extLst>
        </xdr:cNvPr>
        <xdr:cNvPicPr>
          <a:picLocks noChangeAspect="1"/>
        </xdr:cNvPicPr>
      </xdr:nvPicPr>
      <xdr:blipFill>
        <a:blip xmlns:r="http://schemas.openxmlformats.org/officeDocument/2006/relationships" r:embed="rId4"/>
        <a:stretch>
          <a:fillRect/>
        </a:stretch>
      </xdr:blipFill>
      <xdr:spPr>
        <a:xfrm>
          <a:off x="653143" y="518673"/>
          <a:ext cx="2958353" cy="303009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4</xdr:row>
      <xdr:rowOff>168088</xdr:rowOff>
    </xdr:from>
    <xdr:to>
      <xdr:col>4</xdr:col>
      <xdr:colOff>73319</xdr:colOff>
      <xdr:row>30</xdr:row>
      <xdr:rowOff>38835</xdr:rowOff>
    </xdr:to>
    <xdr:pic>
      <xdr:nvPicPr>
        <xdr:cNvPr id="2" name="Picture 1">
          <a:extLst>
            <a:ext uri="{FF2B5EF4-FFF2-40B4-BE49-F238E27FC236}">
              <a16:creationId xmlns:a16="http://schemas.microsoft.com/office/drawing/2014/main" id="{A2D327CF-7290-6108-F2D6-93BF5A9D16E6}"/>
            </a:ext>
          </a:extLst>
        </xdr:cNvPr>
        <xdr:cNvPicPr>
          <a:picLocks noChangeAspect="1"/>
        </xdr:cNvPicPr>
      </xdr:nvPicPr>
      <xdr:blipFill>
        <a:blip xmlns:r="http://schemas.openxmlformats.org/officeDocument/2006/relationships" r:embed="rId1"/>
        <a:stretch>
          <a:fillRect/>
        </a:stretch>
      </xdr:blipFill>
      <xdr:spPr>
        <a:xfrm>
          <a:off x="653142" y="910877"/>
          <a:ext cx="4574883" cy="4698883"/>
        </a:xfrm>
        <a:prstGeom prst="rect">
          <a:avLst/>
        </a:prstGeom>
      </xdr:spPr>
    </xdr:pic>
    <xdr:clientData/>
  </xdr:twoCellAnchor>
  <xdr:twoCellAnchor editAs="oneCell">
    <xdr:from>
      <xdr:col>1</xdr:col>
      <xdr:colOff>0</xdr:colOff>
      <xdr:row>62</xdr:row>
      <xdr:rowOff>0</xdr:rowOff>
    </xdr:from>
    <xdr:to>
      <xdr:col>4</xdr:col>
      <xdr:colOff>308597</xdr:colOff>
      <xdr:row>79</xdr:row>
      <xdr:rowOff>25531</xdr:rowOff>
    </xdr:to>
    <xdr:pic>
      <xdr:nvPicPr>
        <xdr:cNvPr id="5" name="Picture 4">
          <a:extLst>
            <a:ext uri="{FF2B5EF4-FFF2-40B4-BE49-F238E27FC236}">
              <a16:creationId xmlns:a16="http://schemas.microsoft.com/office/drawing/2014/main" id="{FA696113-D8FD-16B9-98EE-BA7238F952B9}"/>
            </a:ext>
          </a:extLst>
        </xdr:cNvPr>
        <xdr:cNvPicPr>
          <a:picLocks noChangeAspect="1"/>
        </xdr:cNvPicPr>
      </xdr:nvPicPr>
      <xdr:blipFill>
        <a:blip xmlns:r="http://schemas.openxmlformats.org/officeDocument/2006/relationships" r:embed="rId2"/>
        <a:stretch>
          <a:fillRect/>
        </a:stretch>
      </xdr:blipFill>
      <xdr:spPr>
        <a:xfrm>
          <a:off x="653142" y="7799294"/>
          <a:ext cx="4810161" cy="3182388"/>
        </a:xfrm>
        <a:prstGeom prst="rect">
          <a:avLst/>
        </a:prstGeom>
      </xdr:spPr>
    </xdr:pic>
    <xdr:clientData/>
  </xdr:twoCellAnchor>
  <xdr:twoCellAnchor editAs="oneCell">
    <xdr:from>
      <xdr:col>1</xdr:col>
      <xdr:colOff>0</xdr:colOff>
      <xdr:row>80</xdr:row>
      <xdr:rowOff>0</xdr:rowOff>
    </xdr:from>
    <xdr:to>
      <xdr:col>4</xdr:col>
      <xdr:colOff>345176</xdr:colOff>
      <xdr:row>97</xdr:row>
      <xdr:rowOff>25532</xdr:rowOff>
    </xdr:to>
    <xdr:pic>
      <xdr:nvPicPr>
        <xdr:cNvPr id="6" name="Picture 5">
          <a:extLst>
            <a:ext uri="{FF2B5EF4-FFF2-40B4-BE49-F238E27FC236}">
              <a16:creationId xmlns:a16="http://schemas.microsoft.com/office/drawing/2014/main" id="{A653BAE2-66D9-FDDE-7A2F-FDA3D912F4D3}"/>
            </a:ext>
          </a:extLst>
        </xdr:cNvPr>
        <xdr:cNvPicPr>
          <a:picLocks noChangeAspect="1"/>
        </xdr:cNvPicPr>
      </xdr:nvPicPr>
      <xdr:blipFill>
        <a:blip xmlns:r="http://schemas.openxmlformats.org/officeDocument/2006/relationships" r:embed="rId3"/>
        <a:stretch>
          <a:fillRect/>
        </a:stretch>
      </xdr:blipFill>
      <xdr:spPr>
        <a:xfrm>
          <a:off x="653142" y="11141848"/>
          <a:ext cx="4846740" cy="3182388"/>
        </a:xfrm>
        <a:prstGeom prst="rect">
          <a:avLst/>
        </a:prstGeom>
      </xdr:spPr>
    </xdr:pic>
    <xdr:clientData/>
  </xdr:twoCellAnchor>
  <xdr:twoCellAnchor editAs="oneCell">
    <xdr:from>
      <xdr:col>1</xdr:col>
      <xdr:colOff>19211</xdr:colOff>
      <xdr:row>31</xdr:row>
      <xdr:rowOff>6404</xdr:rowOff>
    </xdr:from>
    <xdr:to>
      <xdr:col>7</xdr:col>
      <xdr:colOff>550691</xdr:colOff>
      <xdr:row>50</xdr:row>
      <xdr:rowOff>1603</xdr:rowOff>
    </xdr:to>
    <xdr:pic>
      <xdr:nvPicPr>
        <xdr:cNvPr id="8" name="Picture 7">
          <a:extLst>
            <a:ext uri="{FF2B5EF4-FFF2-40B4-BE49-F238E27FC236}">
              <a16:creationId xmlns:a16="http://schemas.microsoft.com/office/drawing/2014/main" id="{1332A997-C9C8-8E67-91CB-733FF8109AC0}"/>
            </a:ext>
          </a:extLst>
        </xdr:cNvPr>
        <xdr:cNvPicPr>
          <a:picLocks noChangeAspect="1"/>
        </xdr:cNvPicPr>
      </xdr:nvPicPr>
      <xdr:blipFill>
        <a:blip xmlns:r="http://schemas.openxmlformats.org/officeDocument/2006/relationships" r:embed="rId4"/>
        <a:stretch>
          <a:fillRect/>
        </a:stretch>
      </xdr:blipFill>
      <xdr:spPr>
        <a:xfrm>
          <a:off x="672353" y="5763026"/>
          <a:ext cx="6992472" cy="351872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0</xdr:colOff>
      <xdr:row>22</xdr:row>
      <xdr:rowOff>1</xdr:rowOff>
    </xdr:from>
    <xdr:ext cx="6514525" cy="3899646"/>
    <xdr:pic>
      <xdr:nvPicPr>
        <xdr:cNvPr id="4" name="Picture 3">
          <a:extLst>
            <a:ext uri="{FF2B5EF4-FFF2-40B4-BE49-F238E27FC236}">
              <a16:creationId xmlns:a16="http://schemas.microsoft.com/office/drawing/2014/main" id="{E79925F6-EDBB-4BF6-9FE7-F978426257FE}"/>
            </a:ext>
          </a:extLst>
        </xdr:cNvPr>
        <xdr:cNvPicPr>
          <a:picLocks noChangeAspect="1"/>
        </xdr:cNvPicPr>
      </xdr:nvPicPr>
      <xdr:blipFill>
        <a:blip xmlns:r="http://schemas.openxmlformats.org/officeDocument/2006/relationships" r:embed="rId1"/>
        <a:stretch>
          <a:fillRect/>
        </a:stretch>
      </xdr:blipFill>
      <xdr:spPr>
        <a:xfrm>
          <a:off x="653143" y="14804572"/>
          <a:ext cx="6514525" cy="3899646"/>
        </a:xfrm>
        <a:prstGeom prst="rect">
          <a:avLst/>
        </a:prstGeom>
      </xdr:spPr>
    </xdr:pic>
    <xdr:clientData/>
  </xdr:oneCellAnchor>
  <xdr:twoCellAnchor editAs="oneCell">
    <xdr:from>
      <xdr:col>1</xdr:col>
      <xdr:colOff>0</xdr:colOff>
      <xdr:row>52</xdr:row>
      <xdr:rowOff>0</xdr:rowOff>
    </xdr:from>
    <xdr:to>
      <xdr:col>4</xdr:col>
      <xdr:colOff>58374</xdr:colOff>
      <xdr:row>66</xdr:row>
      <xdr:rowOff>164830</xdr:rowOff>
    </xdr:to>
    <xdr:pic>
      <xdr:nvPicPr>
        <xdr:cNvPr id="5" name="Picture 4">
          <a:extLst>
            <a:ext uri="{FF2B5EF4-FFF2-40B4-BE49-F238E27FC236}">
              <a16:creationId xmlns:a16="http://schemas.microsoft.com/office/drawing/2014/main" id="{4E3E660D-1061-A767-BA52-69A493FC9EB8}"/>
            </a:ext>
          </a:extLst>
        </xdr:cNvPr>
        <xdr:cNvPicPr>
          <a:picLocks noChangeAspect="1"/>
        </xdr:cNvPicPr>
      </xdr:nvPicPr>
      <xdr:blipFill>
        <a:blip xmlns:r="http://schemas.openxmlformats.org/officeDocument/2006/relationships" r:embed="rId2"/>
        <a:stretch>
          <a:fillRect/>
        </a:stretch>
      </xdr:blipFill>
      <xdr:spPr>
        <a:xfrm>
          <a:off x="653143" y="6477000"/>
          <a:ext cx="4584589" cy="2755631"/>
        </a:xfrm>
        <a:prstGeom prst="rect">
          <a:avLst/>
        </a:prstGeom>
      </xdr:spPr>
    </xdr:pic>
    <xdr:clientData/>
  </xdr:twoCellAnchor>
  <xdr:twoCellAnchor editAs="oneCell">
    <xdr:from>
      <xdr:col>1</xdr:col>
      <xdr:colOff>0</xdr:colOff>
      <xdr:row>73</xdr:row>
      <xdr:rowOff>0</xdr:rowOff>
    </xdr:from>
    <xdr:to>
      <xdr:col>9</xdr:col>
      <xdr:colOff>56669</xdr:colOff>
      <xdr:row>91</xdr:row>
      <xdr:rowOff>111141</xdr:rowOff>
    </xdr:to>
    <xdr:pic>
      <xdr:nvPicPr>
        <xdr:cNvPr id="7" name="Picture 6">
          <a:extLst>
            <a:ext uri="{FF2B5EF4-FFF2-40B4-BE49-F238E27FC236}">
              <a16:creationId xmlns:a16="http://schemas.microsoft.com/office/drawing/2014/main" id="{0B7944DF-115C-4646-5EB1-E989F54276C4}"/>
            </a:ext>
          </a:extLst>
        </xdr:cNvPr>
        <xdr:cNvPicPr>
          <a:picLocks noChangeAspect="1"/>
        </xdr:cNvPicPr>
      </xdr:nvPicPr>
      <xdr:blipFill>
        <a:blip xmlns:r="http://schemas.openxmlformats.org/officeDocument/2006/relationships" r:embed="rId3"/>
        <a:stretch>
          <a:fillRect/>
        </a:stretch>
      </xdr:blipFill>
      <xdr:spPr>
        <a:xfrm>
          <a:off x="653143" y="10363200"/>
          <a:ext cx="7848600" cy="3442171"/>
        </a:xfrm>
        <a:prstGeom prst="rect">
          <a:avLst/>
        </a:prstGeom>
      </xdr:spPr>
    </xdr:pic>
    <xdr:clientData/>
  </xdr:twoCellAnchor>
  <xdr:twoCellAnchor editAs="oneCell">
    <xdr:from>
      <xdr:col>1</xdr:col>
      <xdr:colOff>0</xdr:colOff>
      <xdr:row>97</xdr:row>
      <xdr:rowOff>0</xdr:rowOff>
    </xdr:from>
    <xdr:to>
      <xdr:col>3</xdr:col>
      <xdr:colOff>459441</xdr:colOff>
      <xdr:row>111</xdr:row>
      <xdr:rowOff>21119</xdr:rowOff>
    </xdr:to>
    <xdr:pic>
      <xdr:nvPicPr>
        <xdr:cNvPr id="8" name="Picture 7">
          <a:extLst>
            <a:ext uri="{FF2B5EF4-FFF2-40B4-BE49-F238E27FC236}">
              <a16:creationId xmlns:a16="http://schemas.microsoft.com/office/drawing/2014/main" id="{58CE9F77-0DCC-CE3B-6453-87ABD297AD93}"/>
            </a:ext>
          </a:extLst>
        </xdr:cNvPr>
        <xdr:cNvPicPr>
          <a:picLocks noChangeAspect="1"/>
        </xdr:cNvPicPr>
      </xdr:nvPicPr>
      <xdr:blipFill>
        <a:blip xmlns:r="http://schemas.openxmlformats.org/officeDocument/2006/relationships" r:embed="rId4"/>
        <a:stretch>
          <a:fillRect/>
        </a:stretch>
      </xdr:blipFill>
      <xdr:spPr>
        <a:xfrm>
          <a:off x="653143" y="14804571"/>
          <a:ext cx="4332514" cy="2611919"/>
        </a:xfrm>
        <a:prstGeom prst="rect">
          <a:avLst/>
        </a:prstGeom>
      </xdr:spPr>
    </xdr:pic>
    <xdr:clientData/>
  </xdr:twoCellAnchor>
  <xdr:twoCellAnchor editAs="oneCell">
    <xdr:from>
      <xdr:col>1</xdr:col>
      <xdr:colOff>0</xdr:colOff>
      <xdr:row>114</xdr:row>
      <xdr:rowOff>0</xdr:rowOff>
    </xdr:from>
    <xdr:to>
      <xdr:col>3</xdr:col>
      <xdr:colOff>383241</xdr:colOff>
      <xdr:row>128</xdr:row>
      <xdr:rowOff>2191</xdr:rowOff>
    </xdr:to>
    <xdr:pic>
      <xdr:nvPicPr>
        <xdr:cNvPr id="9" name="Picture 8">
          <a:extLst>
            <a:ext uri="{FF2B5EF4-FFF2-40B4-BE49-F238E27FC236}">
              <a16:creationId xmlns:a16="http://schemas.microsoft.com/office/drawing/2014/main" id="{55BCC395-34E8-5517-C225-78107FD9A0A7}"/>
            </a:ext>
          </a:extLst>
        </xdr:cNvPr>
        <xdr:cNvPicPr>
          <a:picLocks noChangeAspect="1"/>
        </xdr:cNvPicPr>
      </xdr:nvPicPr>
      <xdr:blipFill>
        <a:blip xmlns:r="http://schemas.openxmlformats.org/officeDocument/2006/relationships" r:embed="rId5"/>
        <a:stretch>
          <a:fillRect/>
        </a:stretch>
      </xdr:blipFill>
      <xdr:spPr>
        <a:xfrm>
          <a:off x="653143" y="17950543"/>
          <a:ext cx="4256314" cy="2592991"/>
        </a:xfrm>
        <a:prstGeom prst="rect">
          <a:avLst/>
        </a:prstGeom>
      </xdr:spPr>
    </xdr:pic>
    <xdr:clientData/>
  </xdr:twoCellAnchor>
  <xdr:twoCellAnchor editAs="oneCell">
    <xdr:from>
      <xdr:col>1</xdr:col>
      <xdr:colOff>0</xdr:colOff>
      <xdr:row>139</xdr:row>
      <xdr:rowOff>0</xdr:rowOff>
    </xdr:from>
    <xdr:to>
      <xdr:col>4</xdr:col>
      <xdr:colOff>113243</xdr:colOff>
      <xdr:row>153</xdr:row>
      <xdr:rowOff>164831</xdr:rowOff>
    </xdr:to>
    <xdr:pic>
      <xdr:nvPicPr>
        <xdr:cNvPr id="10" name="Picture 9">
          <a:extLst>
            <a:ext uri="{FF2B5EF4-FFF2-40B4-BE49-F238E27FC236}">
              <a16:creationId xmlns:a16="http://schemas.microsoft.com/office/drawing/2014/main" id="{6419AD4B-276B-BE3C-940E-E46197A82228}"/>
            </a:ext>
          </a:extLst>
        </xdr:cNvPr>
        <xdr:cNvPicPr>
          <a:picLocks noChangeAspect="1"/>
        </xdr:cNvPicPr>
      </xdr:nvPicPr>
      <xdr:blipFill>
        <a:blip xmlns:r="http://schemas.openxmlformats.org/officeDocument/2006/relationships" r:embed="rId6"/>
        <a:stretch>
          <a:fillRect/>
        </a:stretch>
      </xdr:blipFill>
      <xdr:spPr>
        <a:xfrm>
          <a:off x="653143" y="22576971"/>
          <a:ext cx="4639458" cy="2755631"/>
        </a:xfrm>
        <a:prstGeom prst="rect">
          <a:avLst/>
        </a:prstGeom>
      </xdr:spPr>
    </xdr:pic>
    <xdr:clientData/>
  </xdr:twoCellAnchor>
  <xdr:twoCellAnchor editAs="oneCell">
    <xdr:from>
      <xdr:col>1</xdr:col>
      <xdr:colOff>1</xdr:colOff>
      <xdr:row>2</xdr:row>
      <xdr:rowOff>147278</xdr:rowOff>
    </xdr:from>
    <xdr:to>
      <xdr:col>1</xdr:col>
      <xdr:colOff>2958354</xdr:colOff>
      <xdr:row>19</xdr:row>
      <xdr:rowOff>20517</xdr:rowOff>
    </xdr:to>
    <xdr:pic>
      <xdr:nvPicPr>
        <xdr:cNvPr id="2" name="Picture 1">
          <a:extLst>
            <a:ext uri="{FF2B5EF4-FFF2-40B4-BE49-F238E27FC236}">
              <a16:creationId xmlns:a16="http://schemas.microsoft.com/office/drawing/2014/main" id="{E42BF4C1-9966-4C21-9702-4D97F906935F}"/>
            </a:ext>
          </a:extLst>
        </xdr:cNvPr>
        <xdr:cNvPicPr>
          <a:picLocks noChangeAspect="1"/>
        </xdr:cNvPicPr>
      </xdr:nvPicPr>
      <xdr:blipFill>
        <a:blip xmlns:r="http://schemas.openxmlformats.org/officeDocument/2006/relationships" r:embed="rId7"/>
        <a:stretch>
          <a:fillRect/>
        </a:stretch>
      </xdr:blipFill>
      <xdr:spPr>
        <a:xfrm>
          <a:off x="653144" y="517392"/>
          <a:ext cx="2958353" cy="301921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4</xdr:row>
      <xdr:rowOff>168088</xdr:rowOff>
    </xdr:from>
    <xdr:to>
      <xdr:col>3</xdr:col>
      <xdr:colOff>608239</xdr:colOff>
      <xdr:row>30</xdr:row>
      <xdr:rowOff>38835</xdr:rowOff>
    </xdr:to>
    <xdr:pic>
      <xdr:nvPicPr>
        <xdr:cNvPr id="2" name="Picture 1">
          <a:extLst>
            <a:ext uri="{FF2B5EF4-FFF2-40B4-BE49-F238E27FC236}">
              <a16:creationId xmlns:a16="http://schemas.microsoft.com/office/drawing/2014/main" id="{7AAC0DE3-07AF-4546-96A0-C734B823E944}"/>
            </a:ext>
          </a:extLst>
        </xdr:cNvPr>
        <xdr:cNvPicPr>
          <a:picLocks noChangeAspect="1"/>
        </xdr:cNvPicPr>
      </xdr:nvPicPr>
      <xdr:blipFill>
        <a:blip xmlns:r="http://schemas.openxmlformats.org/officeDocument/2006/relationships" r:embed="rId1"/>
        <a:stretch>
          <a:fillRect/>
        </a:stretch>
      </xdr:blipFill>
      <xdr:spPr>
        <a:xfrm>
          <a:off x="653143" y="908317"/>
          <a:ext cx="4572000" cy="4682232"/>
        </a:xfrm>
        <a:prstGeom prst="rect">
          <a:avLst/>
        </a:prstGeom>
      </xdr:spPr>
    </xdr:pic>
    <xdr:clientData/>
  </xdr:twoCellAnchor>
  <xdr:twoCellAnchor editAs="oneCell">
    <xdr:from>
      <xdr:col>1</xdr:col>
      <xdr:colOff>0</xdr:colOff>
      <xdr:row>33</xdr:row>
      <xdr:rowOff>0</xdr:rowOff>
    </xdr:from>
    <xdr:to>
      <xdr:col>7</xdr:col>
      <xdr:colOff>606685</xdr:colOff>
      <xdr:row>51</xdr:row>
      <xdr:rowOff>95886</xdr:rowOff>
    </xdr:to>
    <xdr:pic>
      <xdr:nvPicPr>
        <xdr:cNvPr id="4" name="Picture 3">
          <a:extLst>
            <a:ext uri="{FF2B5EF4-FFF2-40B4-BE49-F238E27FC236}">
              <a16:creationId xmlns:a16="http://schemas.microsoft.com/office/drawing/2014/main" id="{E2050099-3807-A7A9-732D-E19AB150232E}"/>
            </a:ext>
          </a:extLst>
        </xdr:cNvPr>
        <xdr:cNvPicPr>
          <a:picLocks noChangeAspect="1"/>
        </xdr:cNvPicPr>
      </xdr:nvPicPr>
      <xdr:blipFill>
        <a:blip xmlns:r="http://schemas.openxmlformats.org/officeDocument/2006/relationships" r:embed="rId2"/>
        <a:stretch>
          <a:fillRect/>
        </a:stretch>
      </xdr:blipFill>
      <xdr:spPr>
        <a:xfrm>
          <a:off x="653142" y="6128016"/>
          <a:ext cx="7157324" cy="3438442"/>
        </a:xfrm>
        <a:prstGeom prst="rect">
          <a:avLst/>
        </a:prstGeom>
      </xdr:spPr>
    </xdr:pic>
    <xdr:clientData/>
  </xdr:twoCellAnchor>
  <xdr:twoCellAnchor editAs="oneCell">
    <xdr:from>
      <xdr:col>1</xdr:col>
      <xdr:colOff>0</xdr:colOff>
      <xdr:row>52</xdr:row>
      <xdr:rowOff>0</xdr:rowOff>
    </xdr:from>
    <xdr:to>
      <xdr:col>7</xdr:col>
      <xdr:colOff>600589</xdr:colOff>
      <xdr:row>70</xdr:row>
      <xdr:rowOff>95887</xdr:rowOff>
    </xdr:to>
    <xdr:pic>
      <xdr:nvPicPr>
        <xdr:cNvPr id="5" name="Picture 4">
          <a:extLst>
            <a:ext uri="{FF2B5EF4-FFF2-40B4-BE49-F238E27FC236}">
              <a16:creationId xmlns:a16="http://schemas.microsoft.com/office/drawing/2014/main" id="{F66EF76F-1585-7FB8-F9E2-AB43817E63FA}"/>
            </a:ext>
          </a:extLst>
        </xdr:cNvPr>
        <xdr:cNvPicPr>
          <a:picLocks noChangeAspect="1"/>
        </xdr:cNvPicPr>
      </xdr:nvPicPr>
      <xdr:blipFill>
        <a:blip xmlns:r="http://schemas.openxmlformats.org/officeDocument/2006/relationships" r:embed="rId3"/>
        <a:stretch>
          <a:fillRect/>
        </a:stretch>
      </xdr:blipFill>
      <xdr:spPr>
        <a:xfrm>
          <a:off x="653142" y="9656269"/>
          <a:ext cx="7151228" cy="343844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4</xdr:row>
      <xdr:rowOff>168088</xdr:rowOff>
    </xdr:from>
    <xdr:to>
      <xdr:col>4</xdr:col>
      <xdr:colOff>80682</xdr:colOff>
      <xdr:row>30</xdr:row>
      <xdr:rowOff>38835</xdr:rowOff>
    </xdr:to>
    <xdr:pic>
      <xdr:nvPicPr>
        <xdr:cNvPr id="2" name="Picture 1">
          <a:extLst>
            <a:ext uri="{FF2B5EF4-FFF2-40B4-BE49-F238E27FC236}">
              <a16:creationId xmlns:a16="http://schemas.microsoft.com/office/drawing/2014/main" id="{34740903-C58F-46D6-9277-8A0165ED3166}"/>
            </a:ext>
          </a:extLst>
        </xdr:cNvPr>
        <xdr:cNvPicPr>
          <a:picLocks noChangeAspect="1"/>
        </xdr:cNvPicPr>
      </xdr:nvPicPr>
      <xdr:blipFill>
        <a:blip xmlns:r="http://schemas.openxmlformats.org/officeDocument/2006/relationships" r:embed="rId1"/>
        <a:stretch>
          <a:fillRect/>
        </a:stretch>
      </xdr:blipFill>
      <xdr:spPr>
        <a:xfrm>
          <a:off x="653143" y="908317"/>
          <a:ext cx="4569438" cy="4682232"/>
        </a:xfrm>
        <a:prstGeom prst="rect">
          <a:avLst/>
        </a:prstGeom>
      </xdr:spPr>
    </xdr:pic>
    <xdr:clientData/>
  </xdr:twoCellAnchor>
  <xdr:twoCellAnchor editAs="oneCell">
    <xdr:from>
      <xdr:col>1</xdr:col>
      <xdr:colOff>0</xdr:colOff>
      <xdr:row>77</xdr:row>
      <xdr:rowOff>0</xdr:rowOff>
    </xdr:from>
    <xdr:to>
      <xdr:col>5</xdr:col>
      <xdr:colOff>187519</xdr:colOff>
      <xdr:row>95</xdr:row>
      <xdr:rowOff>6402</xdr:rowOff>
    </xdr:to>
    <xdr:pic>
      <xdr:nvPicPr>
        <xdr:cNvPr id="5" name="Picture 4">
          <a:extLst>
            <a:ext uri="{FF2B5EF4-FFF2-40B4-BE49-F238E27FC236}">
              <a16:creationId xmlns:a16="http://schemas.microsoft.com/office/drawing/2014/main" id="{E665C9B1-A957-E151-B16A-957D162B4D8B}"/>
            </a:ext>
          </a:extLst>
        </xdr:cNvPr>
        <xdr:cNvPicPr>
          <a:picLocks noChangeAspect="1"/>
        </xdr:cNvPicPr>
      </xdr:nvPicPr>
      <xdr:blipFill>
        <a:blip xmlns:r="http://schemas.openxmlformats.org/officeDocument/2006/relationships" r:embed="rId2"/>
        <a:stretch>
          <a:fillRect/>
        </a:stretch>
      </xdr:blipFill>
      <xdr:spPr>
        <a:xfrm>
          <a:off x="653142" y="14337126"/>
          <a:ext cx="5329419" cy="3348957"/>
        </a:xfrm>
        <a:prstGeom prst="rect">
          <a:avLst/>
        </a:prstGeom>
      </xdr:spPr>
    </xdr:pic>
    <xdr:clientData/>
  </xdr:twoCellAnchor>
  <xdr:twoCellAnchor editAs="oneCell">
    <xdr:from>
      <xdr:col>1</xdr:col>
      <xdr:colOff>0</xdr:colOff>
      <xdr:row>100</xdr:row>
      <xdr:rowOff>0</xdr:rowOff>
    </xdr:from>
    <xdr:to>
      <xdr:col>8</xdr:col>
      <xdr:colOff>397401</xdr:colOff>
      <xdr:row>120</xdr:row>
      <xdr:rowOff>157346</xdr:rowOff>
    </xdr:to>
    <xdr:pic>
      <xdr:nvPicPr>
        <xdr:cNvPr id="7" name="Picture 6">
          <a:extLst>
            <a:ext uri="{FF2B5EF4-FFF2-40B4-BE49-F238E27FC236}">
              <a16:creationId xmlns:a16="http://schemas.microsoft.com/office/drawing/2014/main" id="{764C645F-01C2-E724-6D5C-EE4BF866903D}"/>
            </a:ext>
          </a:extLst>
        </xdr:cNvPr>
        <xdr:cNvPicPr>
          <a:picLocks noChangeAspect="1"/>
        </xdr:cNvPicPr>
      </xdr:nvPicPr>
      <xdr:blipFill>
        <a:blip xmlns:r="http://schemas.openxmlformats.org/officeDocument/2006/relationships" r:embed="rId3"/>
        <a:stretch>
          <a:fillRect/>
        </a:stretch>
      </xdr:blipFill>
      <xdr:spPr>
        <a:xfrm>
          <a:off x="653142" y="18608168"/>
          <a:ext cx="7498730" cy="3871296"/>
        </a:xfrm>
        <a:prstGeom prst="rect">
          <a:avLst/>
        </a:prstGeom>
      </xdr:spPr>
    </xdr:pic>
    <xdr:clientData/>
  </xdr:twoCellAnchor>
  <xdr:twoCellAnchor>
    <xdr:from>
      <xdr:col>1</xdr:col>
      <xdr:colOff>1</xdr:colOff>
      <xdr:row>126</xdr:row>
      <xdr:rowOff>6404</xdr:rowOff>
    </xdr:from>
    <xdr:to>
      <xdr:col>7</xdr:col>
      <xdr:colOff>345781</xdr:colOff>
      <xdr:row>141</xdr:row>
      <xdr:rowOff>149838</xdr:rowOff>
    </xdr:to>
    <xdr:graphicFrame macro="">
      <xdr:nvGraphicFramePr>
        <xdr:cNvPr id="9" name="Chart 8">
          <a:extLst>
            <a:ext uri="{FF2B5EF4-FFF2-40B4-BE49-F238E27FC236}">
              <a16:creationId xmlns:a16="http://schemas.microsoft.com/office/drawing/2014/main" id="{6C24C243-CFE2-4A57-AFDD-17CFCABD8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150</xdr:row>
      <xdr:rowOff>0</xdr:rowOff>
    </xdr:from>
    <xdr:to>
      <xdr:col>4</xdr:col>
      <xdr:colOff>144605</xdr:colOff>
      <xdr:row>164</xdr:row>
      <xdr:rowOff>155866</xdr:rowOff>
    </xdr:to>
    <xdr:pic>
      <xdr:nvPicPr>
        <xdr:cNvPr id="10" name="Picture 9">
          <a:extLst>
            <a:ext uri="{FF2B5EF4-FFF2-40B4-BE49-F238E27FC236}">
              <a16:creationId xmlns:a16="http://schemas.microsoft.com/office/drawing/2014/main" id="{BE5B6EC1-D02D-73D6-2BCB-F878D4DCD44D}"/>
            </a:ext>
          </a:extLst>
        </xdr:cNvPr>
        <xdr:cNvPicPr>
          <a:picLocks noChangeAspect="1"/>
        </xdr:cNvPicPr>
      </xdr:nvPicPr>
      <xdr:blipFill>
        <a:blip xmlns:r="http://schemas.openxmlformats.org/officeDocument/2006/relationships" r:embed="rId5"/>
        <a:stretch>
          <a:fillRect/>
        </a:stretch>
      </xdr:blipFill>
      <xdr:spPr>
        <a:xfrm>
          <a:off x="653142" y="27893042"/>
          <a:ext cx="4633362" cy="275563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4</xdr:row>
      <xdr:rowOff>168088</xdr:rowOff>
    </xdr:from>
    <xdr:to>
      <xdr:col>4</xdr:col>
      <xdr:colOff>721</xdr:colOff>
      <xdr:row>30</xdr:row>
      <xdr:rowOff>38835</xdr:rowOff>
    </xdr:to>
    <xdr:pic>
      <xdr:nvPicPr>
        <xdr:cNvPr id="2" name="Picture 1">
          <a:extLst>
            <a:ext uri="{FF2B5EF4-FFF2-40B4-BE49-F238E27FC236}">
              <a16:creationId xmlns:a16="http://schemas.microsoft.com/office/drawing/2014/main" id="{FA325FCA-CDD8-4BBE-B0AE-93ABB0416429}"/>
            </a:ext>
          </a:extLst>
        </xdr:cNvPr>
        <xdr:cNvPicPr>
          <a:picLocks noChangeAspect="1"/>
        </xdr:cNvPicPr>
      </xdr:nvPicPr>
      <xdr:blipFill>
        <a:blip xmlns:r="http://schemas.openxmlformats.org/officeDocument/2006/relationships" r:embed="rId1"/>
        <a:stretch>
          <a:fillRect/>
        </a:stretch>
      </xdr:blipFill>
      <xdr:spPr>
        <a:xfrm>
          <a:off x="653143" y="908317"/>
          <a:ext cx="4570719" cy="4682232"/>
        </a:xfrm>
        <a:prstGeom prst="rect">
          <a:avLst/>
        </a:prstGeom>
      </xdr:spPr>
    </xdr:pic>
    <xdr:clientData/>
  </xdr:twoCellAnchor>
  <xdr:twoCellAnchor editAs="oneCell">
    <xdr:from>
      <xdr:col>1</xdr:col>
      <xdr:colOff>0</xdr:colOff>
      <xdr:row>31</xdr:row>
      <xdr:rowOff>0</xdr:rowOff>
    </xdr:from>
    <xdr:to>
      <xdr:col>5</xdr:col>
      <xdr:colOff>230522</xdr:colOff>
      <xdr:row>49</xdr:row>
      <xdr:rowOff>10805</xdr:rowOff>
    </xdr:to>
    <xdr:pic>
      <xdr:nvPicPr>
        <xdr:cNvPr id="4" name="Picture 3">
          <a:extLst>
            <a:ext uri="{FF2B5EF4-FFF2-40B4-BE49-F238E27FC236}">
              <a16:creationId xmlns:a16="http://schemas.microsoft.com/office/drawing/2014/main" id="{D076F488-0F30-63A9-5C9F-E55B6DC3D7D9}"/>
            </a:ext>
          </a:extLst>
        </xdr:cNvPr>
        <xdr:cNvPicPr>
          <a:picLocks noChangeAspect="1"/>
        </xdr:cNvPicPr>
      </xdr:nvPicPr>
      <xdr:blipFill>
        <a:blip xmlns:r="http://schemas.openxmlformats.org/officeDocument/2006/relationships" r:embed="rId2"/>
        <a:stretch>
          <a:fillRect/>
        </a:stretch>
      </xdr:blipFill>
      <xdr:spPr>
        <a:xfrm>
          <a:off x="653142" y="5756622"/>
          <a:ext cx="5487682" cy="3353359"/>
        </a:xfrm>
        <a:prstGeom prst="rect">
          <a:avLst/>
        </a:prstGeom>
      </xdr:spPr>
    </xdr:pic>
    <xdr:clientData/>
  </xdr:twoCellAnchor>
  <xdr:twoCellAnchor editAs="oneCell">
    <xdr:from>
      <xdr:col>1</xdr:col>
      <xdr:colOff>0</xdr:colOff>
      <xdr:row>62</xdr:row>
      <xdr:rowOff>0</xdr:rowOff>
    </xdr:from>
    <xdr:to>
      <xdr:col>4</xdr:col>
      <xdr:colOff>29344</xdr:colOff>
      <xdr:row>76</xdr:row>
      <xdr:rowOff>155867</xdr:rowOff>
    </xdr:to>
    <xdr:pic>
      <xdr:nvPicPr>
        <xdr:cNvPr id="5" name="Picture 4">
          <a:extLst>
            <a:ext uri="{FF2B5EF4-FFF2-40B4-BE49-F238E27FC236}">
              <a16:creationId xmlns:a16="http://schemas.microsoft.com/office/drawing/2014/main" id="{CAF609A4-CAF0-A8CF-DC93-EE74FD9BDA15}"/>
            </a:ext>
          </a:extLst>
        </xdr:cNvPr>
        <xdr:cNvPicPr>
          <a:picLocks noChangeAspect="1"/>
        </xdr:cNvPicPr>
      </xdr:nvPicPr>
      <xdr:blipFill>
        <a:blip xmlns:r="http://schemas.openxmlformats.org/officeDocument/2006/relationships" r:embed="rId3"/>
        <a:stretch>
          <a:fillRect/>
        </a:stretch>
      </xdr:blipFill>
      <xdr:spPr>
        <a:xfrm>
          <a:off x="653142" y="10027664"/>
          <a:ext cx="4633362" cy="2755631"/>
        </a:xfrm>
        <a:prstGeom prst="rect">
          <a:avLst/>
        </a:prstGeom>
      </xdr:spPr>
    </xdr:pic>
    <xdr:clientData/>
  </xdr:twoCellAnchor>
  <xdr:twoCellAnchor editAs="oneCell">
    <xdr:from>
      <xdr:col>1</xdr:col>
      <xdr:colOff>0</xdr:colOff>
      <xdr:row>80</xdr:row>
      <xdr:rowOff>1</xdr:rowOff>
    </xdr:from>
    <xdr:to>
      <xdr:col>5</xdr:col>
      <xdr:colOff>12807</xdr:colOff>
      <xdr:row>97</xdr:row>
      <xdr:rowOff>38399</xdr:rowOff>
    </xdr:to>
    <xdr:pic>
      <xdr:nvPicPr>
        <xdr:cNvPr id="6" name="Picture 5">
          <a:extLst>
            <a:ext uri="{FF2B5EF4-FFF2-40B4-BE49-F238E27FC236}">
              <a16:creationId xmlns:a16="http://schemas.microsoft.com/office/drawing/2014/main" id="{B33C7A87-3457-E7C9-3898-9F8886AF7A0D}"/>
            </a:ext>
          </a:extLst>
        </xdr:cNvPr>
        <xdr:cNvPicPr>
          <a:picLocks noChangeAspect="1"/>
        </xdr:cNvPicPr>
      </xdr:nvPicPr>
      <xdr:blipFill>
        <a:blip xmlns:r="http://schemas.openxmlformats.org/officeDocument/2006/relationships" r:embed="rId4"/>
        <a:stretch>
          <a:fillRect/>
        </a:stretch>
      </xdr:blipFill>
      <xdr:spPr>
        <a:xfrm>
          <a:off x="653142" y="14855800"/>
          <a:ext cx="5269967" cy="3195254"/>
        </a:xfrm>
        <a:prstGeom prst="rect">
          <a:avLst/>
        </a:prstGeom>
      </xdr:spPr>
    </xdr:pic>
    <xdr:clientData/>
  </xdr:twoCellAnchor>
  <xdr:twoCellAnchor editAs="oneCell">
    <xdr:from>
      <xdr:col>1</xdr:col>
      <xdr:colOff>0</xdr:colOff>
      <xdr:row>100</xdr:row>
      <xdr:rowOff>0</xdr:rowOff>
    </xdr:from>
    <xdr:to>
      <xdr:col>6</xdr:col>
      <xdr:colOff>259383</xdr:colOff>
      <xdr:row>115</xdr:row>
      <xdr:rowOff>153064</xdr:rowOff>
    </xdr:to>
    <xdr:pic>
      <xdr:nvPicPr>
        <xdr:cNvPr id="7" name="Picture 6">
          <a:extLst>
            <a:ext uri="{FF2B5EF4-FFF2-40B4-BE49-F238E27FC236}">
              <a16:creationId xmlns:a16="http://schemas.microsoft.com/office/drawing/2014/main" id="{6D5F88DD-B4DA-C1B5-32BD-869B8A472354}"/>
            </a:ext>
          </a:extLst>
        </xdr:cNvPr>
        <xdr:cNvPicPr>
          <a:picLocks noChangeAspect="1"/>
        </xdr:cNvPicPr>
      </xdr:nvPicPr>
      <xdr:blipFill>
        <a:blip xmlns:r="http://schemas.openxmlformats.org/officeDocument/2006/relationships" r:embed="rId5"/>
        <a:stretch>
          <a:fillRect/>
        </a:stretch>
      </xdr:blipFill>
      <xdr:spPr>
        <a:xfrm>
          <a:off x="653142" y="18569748"/>
          <a:ext cx="6169687" cy="293852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4</xdr:row>
      <xdr:rowOff>168088</xdr:rowOff>
    </xdr:from>
    <xdr:to>
      <xdr:col>4</xdr:col>
      <xdr:colOff>51868</xdr:colOff>
      <xdr:row>30</xdr:row>
      <xdr:rowOff>38835</xdr:rowOff>
    </xdr:to>
    <xdr:pic>
      <xdr:nvPicPr>
        <xdr:cNvPr id="2" name="Picture 1">
          <a:extLst>
            <a:ext uri="{FF2B5EF4-FFF2-40B4-BE49-F238E27FC236}">
              <a16:creationId xmlns:a16="http://schemas.microsoft.com/office/drawing/2014/main" id="{E7AB5D29-4569-405A-98AB-CF73AEC5B6F7}"/>
            </a:ext>
          </a:extLst>
        </xdr:cNvPr>
        <xdr:cNvPicPr>
          <a:picLocks noChangeAspect="1"/>
        </xdr:cNvPicPr>
      </xdr:nvPicPr>
      <xdr:blipFill>
        <a:blip xmlns:r="http://schemas.openxmlformats.org/officeDocument/2006/relationships" r:embed="rId1"/>
        <a:stretch>
          <a:fillRect/>
        </a:stretch>
      </xdr:blipFill>
      <xdr:spPr>
        <a:xfrm>
          <a:off x="653143" y="908317"/>
          <a:ext cx="4572000" cy="4682232"/>
        </a:xfrm>
        <a:prstGeom prst="rect">
          <a:avLst/>
        </a:prstGeom>
      </xdr:spPr>
    </xdr:pic>
    <xdr:clientData/>
  </xdr:twoCellAnchor>
  <xdr:twoCellAnchor editAs="oneCell">
    <xdr:from>
      <xdr:col>1</xdr:col>
      <xdr:colOff>0</xdr:colOff>
      <xdr:row>31</xdr:row>
      <xdr:rowOff>0</xdr:rowOff>
    </xdr:from>
    <xdr:to>
      <xdr:col>7</xdr:col>
      <xdr:colOff>518672</xdr:colOff>
      <xdr:row>48</xdr:row>
      <xdr:rowOff>172254</xdr:rowOff>
    </xdr:to>
    <xdr:pic>
      <xdr:nvPicPr>
        <xdr:cNvPr id="4" name="Picture 3">
          <a:extLst>
            <a:ext uri="{FF2B5EF4-FFF2-40B4-BE49-F238E27FC236}">
              <a16:creationId xmlns:a16="http://schemas.microsoft.com/office/drawing/2014/main" id="{982DF6EF-3918-2D08-EFD7-DA9EDDC74313}"/>
            </a:ext>
          </a:extLst>
        </xdr:cNvPr>
        <xdr:cNvPicPr>
          <a:picLocks noChangeAspect="1"/>
        </xdr:cNvPicPr>
      </xdr:nvPicPr>
      <xdr:blipFill>
        <a:blip xmlns:r="http://schemas.openxmlformats.org/officeDocument/2006/relationships" r:embed="rId2"/>
        <a:stretch>
          <a:fillRect/>
        </a:stretch>
      </xdr:blipFill>
      <xdr:spPr>
        <a:xfrm>
          <a:off x="653142" y="5756622"/>
          <a:ext cx="6998875" cy="3329111"/>
        </a:xfrm>
        <a:prstGeom prst="rect">
          <a:avLst/>
        </a:prstGeom>
      </xdr:spPr>
    </xdr:pic>
    <xdr:clientData/>
  </xdr:twoCellAnchor>
  <xdr:twoCellAnchor editAs="oneCell">
    <xdr:from>
      <xdr:col>1</xdr:col>
      <xdr:colOff>0</xdr:colOff>
      <xdr:row>54</xdr:row>
      <xdr:rowOff>0</xdr:rowOff>
    </xdr:from>
    <xdr:to>
      <xdr:col>4</xdr:col>
      <xdr:colOff>118684</xdr:colOff>
      <xdr:row>68</xdr:row>
      <xdr:rowOff>155867</xdr:rowOff>
    </xdr:to>
    <xdr:pic>
      <xdr:nvPicPr>
        <xdr:cNvPr id="5" name="Picture 4">
          <a:extLst>
            <a:ext uri="{FF2B5EF4-FFF2-40B4-BE49-F238E27FC236}">
              <a16:creationId xmlns:a16="http://schemas.microsoft.com/office/drawing/2014/main" id="{4344EAB0-733B-4F6F-85F7-A968DF45A24A}"/>
            </a:ext>
          </a:extLst>
        </xdr:cNvPr>
        <xdr:cNvPicPr>
          <a:picLocks noChangeAspect="1"/>
        </xdr:cNvPicPr>
      </xdr:nvPicPr>
      <xdr:blipFill>
        <a:blip xmlns:r="http://schemas.openxmlformats.org/officeDocument/2006/relationships" r:embed="rId3"/>
        <a:stretch>
          <a:fillRect/>
        </a:stretch>
      </xdr:blipFill>
      <xdr:spPr>
        <a:xfrm>
          <a:off x="653142" y="10027664"/>
          <a:ext cx="4639458" cy="2755631"/>
        </a:xfrm>
        <a:prstGeom prst="rect">
          <a:avLst/>
        </a:prstGeom>
      </xdr:spPr>
    </xdr:pic>
    <xdr:clientData/>
  </xdr:twoCellAnchor>
  <xdr:twoCellAnchor editAs="oneCell">
    <xdr:from>
      <xdr:col>1</xdr:col>
      <xdr:colOff>0</xdr:colOff>
      <xdr:row>72</xdr:row>
      <xdr:rowOff>0</xdr:rowOff>
    </xdr:from>
    <xdr:to>
      <xdr:col>4</xdr:col>
      <xdr:colOff>118684</xdr:colOff>
      <xdr:row>86</xdr:row>
      <xdr:rowOff>155866</xdr:rowOff>
    </xdr:to>
    <xdr:pic>
      <xdr:nvPicPr>
        <xdr:cNvPr id="6" name="Picture 5">
          <a:extLst>
            <a:ext uri="{FF2B5EF4-FFF2-40B4-BE49-F238E27FC236}">
              <a16:creationId xmlns:a16="http://schemas.microsoft.com/office/drawing/2014/main" id="{66751F64-952E-83A3-6512-934439EF1950}"/>
            </a:ext>
          </a:extLst>
        </xdr:cNvPr>
        <xdr:cNvPicPr>
          <a:picLocks noChangeAspect="1"/>
        </xdr:cNvPicPr>
      </xdr:nvPicPr>
      <xdr:blipFill>
        <a:blip xmlns:r="http://schemas.openxmlformats.org/officeDocument/2006/relationships" r:embed="rId4"/>
        <a:stretch>
          <a:fillRect/>
        </a:stretch>
      </xdr:blipFill>
      <xdr:spPr>
        <a:xfrm>
          <a:off x="653142" y="13370219"/>
          <a:ext cx="4639458" cy="2755631"/>
        </a:xfrm>
        <a:prstGeom prst="rect">
          <a:avLst/>
        </a:prstGeom>
      </xdr:spPr>
    </xdr:pic>
    <xdr:clientData/>
  </xdr:twoCellAnchor>
  <xdr:twoCellAnchor editAs="oneCell">
    <xdr:from>
      <xdr:col>1</xdr:col>
      <xdr:colOff>0</xdr:colOff>
      <xdr:row>90</xdr:row>
      <xdr:rowOff>1</xdr:rowOff>
    </xdr:from>
    <xdr:to>
      <xdr:col>4</xdr:col>
      <xdr:colOff>595513</xdr:colOff>
      <xdr:row>105</xdr:row>
      <xdr:rowOff>161141</xdr:rowOff>
    </xdr:to>
    <xdr:pic>
      <xdr:nvPicPr>
        <xdr:cNvPr id="7" name="Picture 6">
          <a:extLst>
            <a:ext uri="{FF2B5EF4-FFF2-40B4-BE49-F238E27FC236}">
              <a16:creationId xmlns:a16="http://schemas.microsoft.com/office/drawing/2014/main" id="{DD2087C5-F041-339A-94D5-5D9E36B187D8}"/>
            </a:ext>
          </a:extLst>
        </xdr:cNvPr>
        <xdr:cNvPicPr>
          <a:picLocks noChangeAspect="1"/>
        </xdr:cNvPicPr>
      </xdr:nvPicPr>
      <xdr:blipFill>
        <a:blip xmlns:r="http://schemas.openxmlformats.org/officeDocument/2006/relationships" r:embed="rId5"/>
        <a:stretch>
          <a:fillRect/>
        </a:stretch>
      </xdr:blipFill>
      <xdr:spPr>
        <a:xfrm>
          <a:off x="653142" y="16712774"/>
          <a:ext cx="5116287" cy="2946602"/>
        </a:xfrm>
        <a:prstGeom prst="rect">
          <a:avLst/>
        </a:prstGeom>
      </xdr:spPr>
    </xdr:pic>
    <xdr:clientData/>
  </xdr:twoCellAnchor>
  <xdr:twoCellAnchor editAs="oneCell">
    <xdr:from>
      <xdr:col>1</xdr:col>
      <xdr:colOff>0</xdr:colOff>
      <xdr:row>109</xdr:row>
      <xdr:rowOff>0</xdr:rowOff>
    </xdr:from>
    <xdr:to>
      <xdr:col>4</xdr:col>
      <xdr:colOff>599166</xdr:colOff>
      <xdr:row>128</xdr:row>
      <xdr:rowOff>166487</xdr:rowOff>
    </xdr:to>
    <xdr:pic>
      <xdr:nvPicPr>
        <xdr:cNvPr id="8" name="Picture 7">
          <a:extLst>
            <a:ext uri="{FF2B5EF4-FFF2-40B4-BE49-F238E27FC236}">
              <a16:creationId xmlns:a16="http://schemas.microsoft.com/office/drawing/2014/main" id="{CDE82052-D06C-EB6B-C337-3C3380EDCC67}"/>
            </a:ext>
          </a:extLst>
        </xdr:cNvPr>
        <xdr:cNvPicPr>
          <a:picLocks noChangeAspect="1"/>
        </xdr:cNvPicPr>
      </xdr:nvPicPr>
      <xdr:blipFill>
        <a:blip xmlns:r="http://schemas.openxmlformats.org/officeDocument/2006/relationships" r:embed="rId6"/>
        <a:stretch>
          <a:fillRect/>
        </a:stretch>
      </xdr:blipFill>
      <xdr:spPr>
        <a:xfrm>
          <a:off x="653142" y="20241025"/>
          <a:ext cx="5119940" cy="3694740"/>
        </a:xfrm>
        <a:prstGeom prst="rect">
          <a:avLst/>
        </a:prstGeom>
      </xdr:spPr>
    </xdr:pic>
    <xdr:clientData/>
  </xdr:twoCellAnchor>
  <xdr:twoCellAnchor editAs="oneCell">
    <xdr:from>
      <xdr:col>1</xdr:col>
      <xdr:colOff>1</xdr:colOff>
      <xdr:row>132</xdr:row>
      <xdr:rowOff>1</xdr:rowOff>
    </xdr:from>
    <xdr:to>
      <xdr:col>5</xdr:col>
      <xdr:colOff>2162</xdr:colOff>
      <xdr:row>147</xdr:row>
      <xdr:rowOff>91831</xdr:rowOff>
    </xdr:to>
    <xdr:pic>
      <xdr:nvPicPr>
        <xdr:cNvPr id="9" name="Picture 8">
          <a:extLst>
            <a:ext uri="{FF2B5EF4-FFF2-40B4-BE49-F238E27FC236}">
              <a16:creationId xmlns:a16="http://schemas.microsoft.com/office/drawing/2014/main" id="{0D29B131-18B9-E05B-6CEE-85267936BC4D}"/>
            </a:ext>
          </a:extLst>
        </xdr:cNvPr>
        <xdr:cNvPicPr>
          <a:picLocks noChangeAspect="1"/>
        </xdr:cNvPicPr>
      </xdr:nvPicPr>
      <xdr:blipFill>
        <a:blip xmlns:r="http://schemas.openxmlformats.org/officeDocument/2006/relationships" r:embed="rId7"/>
        <a:stretch>
          <a:fillRect/>
        </a:stretch>
      </xdr:blipFill>
      <xdr:spPr>
        <a:xfrm>
          <a:off x="653143" y="24512068"/>
          <a:ext cx="5161110" cy="2877292"/>
        </a:xfrm>
        <a:prstGeom prst="rect">
          <a:avLst/>
        </a:prstGeom>
      </xdr:spPr>
    </xdr:pic>
    <xdr:clientData/>
  </xdr:twoCellAnchor>
  <xdr:twoCellAnchor editAs="oneCell">
    <xdr:from>
      <xdr:col>1</xdr:col>
      <xdr:colOff>0</xdr:colOff>
      <xdr:row>152</xdr:row>
      <xdr:rowOff>0</xdr:rowOff>
    </xdr:from>
    <xdr:to>
      <xdr:col>6</xdr:col>
      <xdr:colOff>165828</xdr:colOff>
      <xdr:row>167</xdr:row>
      <xdr:rowOff>153064</xdr:rowOff>
    </xdr:to>
    <xdr:pic>
      <xdr:nvPicPr>
        <xdr:cNvPr id="10" name="Picture 9">
          <a:extLst>
            <a:ext uri="{FF2B5EF4-FFF2-40B4-BE49-F238E27FC236}">
              <a16:creationId xmlns:a16="http://schemas.microsoft.com/office/drawing/2014/main" id="{289A72BD-DF4C-67DB-120F-41CF09C64A8B}"/>
            </a:ext>
          </a:extLst>
        </xdr:cNvPr>
        <xdr:cNvPicPr>
          <a:picLocks noChangeAspect="1"/>
        </xdr:cNvPicPr>
      </xdr:nvPicPr>
      <xdr:blipFill>
        <a:blip xmlns:r="http://schemas.openxmlformats.org/officeDocument/2006/relationships" r:embed="rId8"/>
        <a:stretch>
          <a:fillRect/>
        </a:stretch>
      </xdr:blipFill>
      <xdr:spPr>
        <a:xfrm>
          <a:off x="653142" y="28226016"/>
          <a:ext cx="5992887" cy="29385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resourcesystemsgroupinc-my.sharepoint.com/personal/kevin_johnson_rsginc_com/Documents/_Projects/Tampa_Visitor_Study/Replica/TampaSurvey_DowntownTampa_Replica_GUI_Analysis_v4.xlsx" TargetMode="External"/><Relationship Id="rId1" Type="http://schemas.openxmlformats.org/officeDocument/2006/relationships/externalLinkPath" Target="https://resourcesystemsgroupinc.sharepoint.com/personal/kevin_johnson_rsginc_com/Documents/_Projects/Tampa_Visitor_Study/Replica/TampaSurvey_DowntownTampa_Replica_GUI_Analysis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oryboard"/>
      <sheetName val="Zone"/>
      <sheetName val="XWalk"/>
      <sheetName val="People-Residents"/>
      <sheetName val="People-Workers"/>
      <sheetName val="Visitors"/>
      <sheetName val="Trips-O+D"/>
      <sheetName val="Trip-O+D-TABLES"/>
      <sheetName val="Trips-Pass-Through"/>
    </sheetNames>
    <sheetDataSet>
      <sheetData sheetId="0">
        <row r="506">
          <cell r="D506" t="str">
            <v>Percent</v>
          </cell>
        </row>
        <row r="507">
          <cell r="B507" t="str">
            <v>&lt;$25k</v>
          </cell>
          <cell r="D507">
            <v>0.128508257377493</v>
          </cell>
        </row>
        <row r="508">
          <cell r="B508" t="str">
            <v>$25k-$50k</v>
          </cell>
          <cell r="D508">
            <v>0.14709863730710224</v>
          </cell>
        </row>
        <row r="509">
          <cell r="B509" t="str">
            <v>$50k-$75k</v>
          </cell>
          <cell r="D509">
            <v>0.14876816171825646</v>
          </cell>
        </row>
        <row r="510">
          <cell r="B510" t="str">
            <v>$75k-$100k</v>
          </cell>
          <cell r="D510">
            <v>0.11691183106217851</v>
          </cell>
        </row>
        <row r="511">
          <cell r="B511" t="str">
            <v>$100k-$150k</v>
          </cell>
          <cell r="D511">
            <v>0.15837920765273891</v>
          </cell>
        </row>
        <row r="512">
          <cell r="B512" t="str">
            <v>&gt;$150k</v>
          </cell>
          <cell r="D512">
            <v>0.17954155762115331</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visitflorida.org/resources/research/" TargetMode="External"/><Relationship Id="rId2" Type="http://schemas.openxmlformats.org/officeDocument/2006/relationships/hyperlink" Target="http://www.google.com/" TargetMode="External"/><Relationship Id="rId1" Type="http://schemas.openxmlformats.org/officeDocument/2006/relationships/hyperlink" Target="https://www.axios.com/local/tampa-bay/2023/05/04/tampa-downtown-activity-pandemic" TargetMode="External"/><Relationship Id="rId6" Type="http://schemas.openxmlformats.org/officeDocument/2006/relationships/drawing" Target="../drawings/drawing11.xml"/><Relationship Id="rId5" Type="http://schemas.openxmlformats.org/officeDocument/2006/relationships/hyperlink" Target="https://data.census.gov/table?q=commuting+to+work&amp;g=050XX00US12017,12053,12057,12101,12103&amp;y=2021" TargetMode="External"/><Relationship Id="rId4" Type="http://schemas.openxmlformats.org/officeDocument/2006/relationships/hyperlink" Target="http://www.apta.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4D117-7252-4EBD-9D43-F6843E800FC3}">
  <sheetPr>
    <tabColor theme="0" tint="-0.249977111117893"/>
  </sheetPr>
  <dimension ref="A1:B19"/>
  <sheetViews>
    <sheetView workbookViewId="0">
      <selection activeCell="O19" sqref="O19"/>
    </sheetView>
  </sheetViews>
  <sheetFormatPr defaultRowHeight="15" x14ac:dyDescent="0.25"/>
  <sheetData>
    <row r="1" spans="1:2" x14ac:dyDescent="0.25">
      <c r="A1" s="37" t="s">
        <v>0</v>
      </c>
    </row>
    <row r="2" spans="1:2" x14ac:dyDescent="0.25">
      <c r="B2" s="33" t="s">
        <v>1</v>
      </c>
    </row>
    <row r="3" spans="1:2" x14ac:dyDescent="0.25">
      <c r="B3" s="34" t="s">
        <v>2</v>
      </c>
    </row>
    <row r="4" spans="1:2" x14ac:dyDescent="0.25">
      <c r="B4" s="34" t="s">
        <v>3</v>
      </c>
    </row>
    <row r="5" spans="1:2" x14ac:dyDescent="0.25">
      <c r="B5" s="34" t="s">
        <v>4</v>
      </c>
    </row>
    <row r="8" spans="1:2" x14ac:dyDescent="0.25">
      <c r="B8" t="s">
        <v>5</v>
      </c>
    </row>
    <row r="9" spans="1:2" x14ac:dyDescent="0.25">
      <c r="B9" t="s">
        <v>6</v>
      </c>
    </row>
    <row r="10" spans="1:2" x14ac:dyDescent="0.25">
      <c r="B10" t="s">
        <v>7</v>
      </c>
    </row>
    <row r="11" spans="1:2" x14ac:dyDescent="0.25">
      <c r="B11" t="s">
        <v>8</v>
      </c>
    </row>
    <row r="14" spans="1:2" x14ac:dyDescent="0.25">
      <c r="B14" t="s">
        <v>9</v>
      </c>
    </row>
    <row r="15" spans="1:2" x14ac:dyDescent="0.25">
      <c r="B15" t="s">
        <v>10</v>
      </c>
    </row>
    <row r="16" spans="1:2" x14ac:dyDescent="0.25">
      <c r="B16" t="s">
        <v>11</v>
      </c>
    </row>
    <row r="17" spans="2:2" x14ac:dyDescent="0.25">
      <c r="B17" t="s">
        <v>12</v>
      </c>
    </row>
    <row r="18" spans="2:2" x14ac:dyDescent="0.25">
      <c r="B18" t="s">
        <v>13</v>
      </c>
    </row>
    <row r="19" spans="2:2" x14ac:dyDescent="0.25">
      <c r="B19" t="s">
        <v>14</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728ED-A1B5-4318-A79A-55D4683AA1E8}">
  <sheetPr>
    <tabColor rgb="FF00B050"/>
  </sheetPr>
  <dimension ref="A1:J173"/>
  <sheetViews>
    <sheetView zoomScale="85" zoomScaleNormal="85" workbookViewId="0">
      <selection activeCell="A4" sqref="A4"/>
    </sheetView>
  </sheetViews>
  <sheetFormatPr defaultRowHeight="15" x14ac:dyDescent="0.25"/>
  <cols>
    <col min="2" max="2" width="45.42578125" customWidth="1"/>
  </cols>
  <sheetData>
    <row r="1" spans="1:7" x14ac:dyDescent="0.25">
      <c r="A1" s="37" t="s">
        <v>27</v>
      </c>
      <c r="B1" s="38"/>
    </row>
    <row r="2" spans="1:7" x14ac:dyDescent="0.25">
      <c r="B2" s="1" t="s">
        <v>148</v>
      </c>
      <c r="C2" s="1"/>
      <c r="D2" s="1"/>
      <c r="E2" s="1"/>
      <c r="F2" s="1"/>
    </row>
    <row r="4" spans="1:7" x14ac:dyDescent="0.25">
      <c r="B4" s="7" t="s">
        <v>149</v>
      </c>
      <c r="C4" s="5"/>
      <c r="D4" s="5"/>
      <c r="E4" s="5"/>
      <c r="F4" s="5"/>
    </row>
    <row r="6" spans="1:7" x14ac:dyDescent="0.25">
      <c r="G6" t="s">
        <v>150</v>
      </c>
    </row>
    <row r="7" spans="1:7" x14ac:dyDescent="0.25">
      <c r="G7" t="s">
        <v>42</v>
      </c>
    </row>
    <row r="32" spans="10:10" x14ac:dyDescent="0.25">
      <c r="J32" t="s">
        <v>81</v>
      </c>
    </row>
    <row r="51" spans="2:6" x14ac:dyDescent="0.25">
      <c r="B51" t="s">
        <v>151</v>
      </c>
      <c r="C51" s="2">
        <v>2719</v>
      </c>
    </row>
    <row r="53" spans="2:6" x14ac:dyDescent="0.25">
      <c r="B53" s="7" t="s">
        <v>152</v>
      </c>
      <c r="C53" s="7"/>
      <c r="D53" s="7"/>
      <c r="E53" s="7"/>
      <c r="F53" s="5"/>
    </row>
    <row r="71" spans="2:6" x14ac:dyDescent="0.25">
      <c r="B71" s="7" t="s">
        <v>153</v>
      </c>
      <c r="C71" s="5"/>
      <c r="D71" s="5"/>
      <c r="E71" s="5"/>
      <c r="F71" s="5"/>
    </row>
    <row r="89" spans="2:6" x14ac:dyDescent="0.25">
      <c r="B89" s="7" t="s">
        <v>154</v>
      </c>
      <c r="C89" s="5"/>
      <c r="D89" s="5"/>
      <c r="E89" s="5"/>
      <c r="F89" s="5"/>
    </row>
    <row r="108" spans="2:6" x14ac:dyDescent="0.25">
      <c r="B108" s="7" t="s">
        <v>155</v>
      </c>
      <c r="C108" s="5"/>
      <c r="D108" s="5"/>
      <c r="E108" s="5"/>
      <c r="F108" s="5"/>
    </row>
    <row r="131" spans="2:6" x14ac:dyDescent="0.25">
      <c r="B131" s="7" t="s">
        <v>156</v>
      </c>
      <c r="C131" s="5"/>
      <c r="D131" s="5"/>
      <c r="E131" s="5"/>
      <c r="F131" s="5"/>
    </row>
    <row r="149" spans="2:6" x14ac:dyDescent="0.25">
      <c r="B149" t="s">
        <v>128</v>
      </c>
      <c r="C149" s="3">
        <v>2</v>
      </c>
    </row>
    <row r="151" spans="2:6" x14ac:dyDescent="0.25">
      <c r="B151" s="7" t="s">
        <v>147</v>
      </c>
      <c r="C151" s="5"/>
      <c r="D151" s="5"/>
      <c r="E151" s="5"/>
      <c r="F151" s="5"/>
    </row>
    <row r="170" spans="2:3" x14ac:dyDescent="0.25">
      <c r="B170" t="s">
        <v>130</v>
      </c>
      <c r="C170" s="9">
        <v>0.34</v>
      </c>
    </row>
    <row r="171" spans="2:3" x14ac:dyDescent="0.25">
      <c r="B171" t="s">
        <v>131</v>
      </c>
      <c r="C171" s="9">
        <v>0.49</v>
      </c>
    </row>
    <row r="173" spans="2:3" x14ac:dyDescent="0.25">
      <c r="B173" t="s">
        <v>132</v>
      </c>
      <c r="C173" s="2">
        <v>96346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C5AD-19F1-4BB3-B424-AD190307D472}">
  <sheetPr>
    <tabColor theme="5" tint="-0.249977111117893"/>
  </sheetPr>
  <dimension ref="A1:L33"/>
  <sheetViews>
    <sheetView zoomScale="85" zoomScaleNormal="85" workbookViewId="0">
      <selection activeCell="A3" sqref="A3"/>
    </sheetView>
  </sheetViews>
  <sheetFormatPr defaultRowHeight="15" x14ac:dyDescent="0.25"/>
  <cols>
    <col min="1" max="1" width="9.28515625" customWidth="1"/>
    <col min="2" max="2" width="32" customWidth="1"/>
  </cols>
  <sheetData>
    <row r="1" spans="1:12" x14ac:dyDescent="0.25">
      <c r="A1" s="37" t="s">
        <v>20</v>
      </c>
      <c r="B1" s="38"/>
    </row>
    <row r="2" spans="1:12" x14ac:dyDescent="0.25">
      <c r="B2" s="1" t="s">
        <v>157</v>
      </c>
      <c r="C2" s="1"/>
      <c r="D2" s="1"/>
      <c r="E2" s="1"/>
      <c r="F2" s="1"/>
    </row>
    <row r="4" spans="1:12" x14ac:dyDescent="0.25">
      <c r="B4" s="4" t="s">
        <v>158</v>
      </c>
      <c r="C4" s="5"/>
      <c r="D4" s="5"/>
      <c r="E4" s="5"/>
      <c r="F4" s="5"/>
      <c r="G4" s="5"/>
      <c r="H4" s="5"/>
      <c r="I4" s="5"/>
      <c r="J4" s="5"/>
      <c r="K4" s="5"/>
      <c r="L4" s="5"/>
    </row>
    <row r="33" spans="2:12" x14ac:dyDescent="0.25">
      <c r="B33" s="4" t="s">
        <v>159</v>
      </c>
      <c r="C33" s="5"/>
      <c r="D33" s="5"/>
      <c r="E33" s="5"/>
      <c r="F33" s="5"/>
      <c r="G33" s="5"/>
      <c r="H33" s="5"/>
      <c r="I33" s="5"/>
      <c r="J33" s="5"/>
      <c r="K33" s="5"/>
      <c r="L33" s="5"/>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013C5-14B3-4377-AFB8-26D87B08EF7B}">
  <sheetPr>
    <tabColor rgb="FFFF66CC"/>
  </sheetPr>
  <dimension ref="A1:P110"/>
  <sheetViews>
    <sheetView tabSelected="1" topLeftCell="D93" workbookViewId="0">
      <selection activeCell="U118" sqref="U118"/>
    </sheetView>
  </sheetViews>
  <sheetFormatPr defaultRowHeight="15" x14ac:dyDescent="0.25"/>
  <cols>
    <col min="2" max="2" width="12.7109375" customWidth="1"/>
    <col min="3" max="3" width="20.140625" customWidth="1"/>
    <col min="4" max="4" width="16.140625" customWidth="1"/>
    <col min="5" max="5" width="15.5703125" customWidth="1"/>
    <col min="6" max="6" width="16.28515625" customWidth="1"/>
    <col min="7" max="12" width="16.140625" customWidth="1"/>
    <col min="14" max="14" width="17.7109375" bestFit="1" customWidth="1"/>
    <col min="15" max="15" width="14.42578125" customWidth="1"/>
    <col min="16" max="16" width="15.85546875" customWidth="1"/>
  </cols>
  <sheetData>
    <row r="1" spans="1:14" x14ac:dyDescent="0.25">
      <c r="A1" s="37" t="s">
        <v>160</v>
      </c>
      <c r="B1" s="38"/>
      <c r="C1" s="38"/>
      <c r="D1" s="38"/>
      <c r="E1" s="38"/>
    </row>
    <row r="2" spans="1:14" x14ac:dyDescent="0.25">
      <c r="B2" s="1" t="s">
        <v>161</v>
      </c>
      <c r="C2" s="1"/>
      <c r="D2" s="1"/>
      <c r="E2" s="1"/>
      <c r="F2" s="1"/>
    </row>
    <row r="4" spans="1:14" x14ac:dyDescent="0.25">
      <c r="B4" s="4" t="s">
        <v>162</v>
      </c>
      <c r="C4" s="5"/>
      <c r="D4" s="5"/>
      <c r="E4" s="5"/>
      <c r="F4" s="5"/>
      <c r="G4" s="5"/>
      <c r="H4" s="5"/>
      <c r="I4" s="5"/>
      <c r="J4" s="5"/>
      <c r="K4" s="5"/>
      <c r="L4" s="5"/>
    </row>
    <row r="6" spans="1:14" x14ac:dyDescent="0.25">
      <c r="B6" s="33" t="s">
        <v>163</v>
      </c>
    </row>
    <row r="7" spans="1:14" x14ac:dyDescent="0.25">
      <c r="C7" s="35" t="s">
        <v>164</v>
      </c>
    </row>
    <row r="8" spans="1:14" x14ac:dyDescent="0.25">
      <c r="C8" s="39" t="s">
        <v>165</v>
      </c>
    </row>
    <row r="9" spans="1:14" x14ac:dyDescent="0.25">
      <c r="C9" s="39"/>
    </row>
    <row r="10" spans="1:14" x14ac:dyDescent="0.25">
      <c r="B10" s="45">
        <v>1</v>
      </c>
      <c r="C10" s="46" t="s">
        <v>166</v>
      </c>
      <c r="D10" s="47"/>
      <c r="E10" s="47"/>
      <c r="F10" s="47"/>
      <c r="G10" s="47"/>
      <c r="H10" s="47"/>
      <c r="I10" s="47"/>
      <c r="J10" s="47"/>
      <c r="K10" s="47"/>
      <c r="L10" s="47"/>
      <c r="M10" s="47"/>
      <c r="N10" s="47"/>
    </row>
    <row r="11" spans="1:14" x14ac:dyDescent="0.25">
      <c r="B11" s="45">
        <v>2</v>
      </c>
      <c r="C11" s="46" t="s">
        <v>167</v>
      </c>
      <c r="D11" s="47"/>
      <c r="E11" s="47"/>
      <c r="F11" s="47"/>
      <c r="G11" s="47"/>
      <c r="H11" s="47"/>
      <c r="I11" s="47"/>
      <c r="J11" s="47"/>
      <c r="K11" s="47"/>
      <c r="L11" s="47"/>
      <c r="M11" s="47"/>
      <c r="N11" s="47"/>
    </row>
    <row r="12" spans="1:14" x14ac:dyDescent="0.25">
      <c r="B12" s="45">
        <v>3</v>
      </c>
      <c r="C12" s="46" t="s">
        <v>168</v>
      </c>
      <c r="D12" s="47"/>
      <c r="E12" s="47"/>
      <c r="F12" s="47"/>
      <c r="G12" s="47"/>
      <c r="H12" s="47"/>
      <c r="I12" s="47"/>
      <c r="J12" s="47"/>
      <c r="K12" s="47"/>
      <c r="L12" s="47"/>
      <c r="M12" s="47"/>
      <c r="N12" s="47"/>
    </row>
    <row r="13" spans="1:14" x14ac:dyDescent="0.25">
      <c r="B13" s="45">
        <v>4</v>
      </c>
      <c r="C13" s="46" t="s">
        <v>169</v>
      </c>
      <c r="D13" s="47"/>
      <c r="E13" s="47"/>
      <c r="F13" s="47"/>
      <c r="G13" s="47"/>
      <c r="H13" s="47"/>
      <c r="I13" s="47"/>
      <c r="J13" s="47"/>
      <c r="K13" s="47"/>
      <c r="L13" s="47"/>
      <c r="M13" s="47"/>
      <c r="N13" s="47"/>
    </row>
    <row r="14" spans="1:14" x14ac:dyDescent="0.25">
      <c r="B14" s="45">
        <v>5</v>
      </c>
      <c r="C14" s="46" t="s">
        <v>170</v>
      </c>
      <c r="D14" s="47"/>
      <c r="E14" s="47"/>
      <c r="F14" s="47"/>
      <c r="G14" s="47"/>
      <c r="H14" s="47"/>
      <c r="I14" s="47"/>
      <c r="J14" s="47"/>
      <c r="K14" s="47"/>
      <c r="L14" s="47"/>
      <c r="M14" s="47"/>
      <c r="N14" s="47"/>
    </row>
    <row r="16" spans="1:14" x14ac:dyDescent="0.25">
      <c r="B16" s="4" t="s">
        <v>171</v>
      </c>
      <c r="C16" s="5"/>
      <c r="D16" s="5"/>
      <c r="E16" s="5"/>
      <c r="F16" s="5"/>
      <c r="G16" s="5"/>
      <c r="H16" s="5"/>
      <c r="I16" s="5"/>
      <c r="J16" s="5"/>
      <c r="K16" s="5"/>
      <c r="L16" s="5"/>
    </row>
    <row r="17" spans="2:4" ht="15.75" thickBot="1" x14ac:dyDescent="0.3"/>
    <row r="18" spans="2:4" ht="16.5" thickTop="1" thickBot="1" x14ac:dyDescent="0.3">
      <c r="B18" s="55" t="s">
        <v>172</v>
      </c>
      <c r="C18" s="56" t="s">
        <v>173</v>
      </c>
      <c r="D18" s="57" t="s">
        <v>174</v>
      </c>
    </row>
    <row r="19" spans="2:4" x14ac:dyDescent="0.25">
      <c r="B19" s="48">
        <v>2019</v>
      </c>
      <c r="C19" s="2">
        <v>401002</v>
      </c>
      <c r="D19" s="41" t="s">
        <v>175</v>
      </c>
    </row>
    <row r="20" spans="2:4" x14ac:dyDescent="0.25">
      <c r="B20" s="48">
        <v>2020</v>
      </c>
      <c r="C20" s="2">
        <v>383980</v>
      </c>
      <c r="D20" s="42">
        <f>(C20-C$19)/C$19</f>
        <v>-4.2448666091440941E-2</v>
      </c>
    </row>
    <row r="21" spans="2:4" x14ac:dyDescent="0.25">
      <c r="B21" s="48">
        <v>2021</v>
      </c>
      <c r="C21" s="2">
        <v>387050</v>
      </c>
      <c r="D21" s="42">
        <f>(C21-C$19)/C$19</f>
        <v>-3.4792843925965454E-2</v>
      </c>
    </row>
    <row r="22" spans="2:4" x14ac:dyDescent="0.25">
      <c r="B22" s="48">
        <v>2022</v>
      </c>
      <c r="C22" s="2">
        <v>398173</v>
      </c>
      <c r="D22" s="42">
        <f>(C22-C$19)/C$19</f>
        <v>-7.0548276567199168E-3</v>
      </c>
    </row>
    <row r="23" spans="2:4" ht="15.75" thickBot="1" x14ac:dyDescent="0.3">
      <c r="B23" s="49">
        <v>2023</v>
      </c>
      <c r="C23" s="43">
        <v>395199</v>
      </c>
      <c r="D23" s="44">
        <f>(C23-C$19)/C$19</f>
        <v>-1.4471249519952519E-2</v>
      </c>
    </row>
    <row r="24" spans="2:4" ht="15.75" thickTop="1" x14ac:dyDescent="0.25"/>
    <row r="25" spans="2:4" x14ac:dyDescent="0.25">
      <c r="B25" t="s">
        <v>176</v>
      </c>
      <c r="C25" s="40" t="s">
        <v>177</v>
      </c>
    </row>
    <row r="34" spans="2:12" x14ac:dyDescent="0.25">
      <c r="B34" s="4" t="s">
        <v>178</v>
      </c>
      <c r="C34" s="5"/>
      <c r="D34" s="5"/>
      <c r="E34" s="5"/>
      <c r="F34" s="5"/>
      <c r="G34" s="5"/>
      <c r="H34" s="5"/>
      <c r="I34" s="5"/>
      <c r="J34" s="5"/>
      <c r="K34" s="5"/>
      <c r="L34" s="5"/>
    </row>
    <row r="62" spans="2:12" x14ac:dyDescent="0.25">
      <c r="B62" t="s">
        <v>176</v>
      </c>
      <c r="C62" s="40" t="s">
        <v>179</v>
      </c>
    </row>
    <row r="64" spans="2:12" x14ac:dyDescent="0.25">
      <c r="B64" s="4" t="s">
        <v>180</v>
      </c>
      <c r="C64" s="5"/>
      <c r="D64" s="5"/>
      <c r="E64" s="5"/>
      <c r="F64" s="5"/>
      <c r="G64" s="5"/>
      <c r="H64" s="5"/>
      <c r="I64" s="5"/>
      <c r="J64" s="5"/>
      <c r="K64" s="5"/>
      <c r="L64" s="5"/>
    </row>
    <row r="65" spans="2:10" ht="15.75" thickBot="1" x14ac:dyDescent="0.3"/>
    <row r="66" spans="2:10" ht="15.75" thickTop="1" x14ac:dyDescent="0.25">
      <c r="B66" s="59"/>
      <c r="C66" s="80" t="s">
        <v>181</v>
      </c>
      <c r="D66" s="80"/>
      <c r="E66" s="80"/>
      <c r="F66" s="80"/>
      <c r="G66" s="81"/>
    </row>
    <row r="67" spans="2:10" ht="15.75" thickBot="1" x14ac:dyDescent="0.3">
      <c r="B67" s="58" t="s">
        <v>172</v>
      </c>
      <c r="C67" s="53" t="s">
        <v>182</v>
      </c>
      <c r="D67" s="53" t="s">
        <v>183</v>
      </c>
      <c r="E67" s="53" t="s">
        <v>184</v>
      </c>
      <c r="F67" s="53" t="s">
        <v>125</v>
      </c>
      <c r="G67" s="54" t="s">
        <v>174</v>
      </c>
    </row>
    <row r="68" spans="2:10" x14ac:dyDescent="0.25">
      <c r="B68" s="48">
        <v>2019</v>
      </c>
      <c r="C68" s="2">
        <v>117181000</v>
      </c>
      <c r="D68" s="2">
        <v>9801000</v>
      </c>
      <c r="E68" s="2">
        <v>4088000</v>
      </c>
      <c r="F68" s="2">
        <v>131069000</v>
      </c>
      <c r="G68" s="41" t="s">
        <v>175</v>
      </c>
    </row>
    <row r="69" spans="2:10" x14ac:dyDescent="0.25">
      <c r="B69" s="48">
        <v>2020</v>
      </c>
      <c r="C69" s="2">
        <v>75506000</v>
      </c>
      <c r="D69" s="2">
        <v>2407000</v>
      </c>
      <c r="E69" s="2">
        <v>1485000</v>
      </c>
      <c r="F69" s="2">
        <v>79397000</v>
      </c>
      <c r="G69" s="22">
        <f>(F69-F$68)/F$68</f>
        <v>-0.39423509754404168</v>
      </c>
    </row>
    <row r="70" spans="2:10" x14ac:dyDescent="0.25">
      <c r="B70" s="48">
        <v>2021</v>
      </c>
      <c r="C70" s="2">
        <v>117325000</v>
      </c>
      <c r="D70" s="2">
        <v>4058000</v>
      </c>
      <c r="E70" s="2">
        <v>454000</v>
      </c>
      <c r="F70" s="2">
        <v>121838000</v>
      </c>
      <c r="G70" s="22">
        <f t="shared" ref="G70:G71" si="0">(F70-F$68)/F$68</f>
        <v>-7.0428552899617761E-2</v>
      </c>
    </row>
    <row r="71" spans="2:10" ht="15.75" thickBot="1" x14ac:dyDescent="0.3">
      <c r="B71" s="49">
        <v>2022</v>
      </c>
      <c r="C71" s="43">
        <v>127751000</v>
      </c>
      <c r="D71" s="43">
        <v>7022000</v>
      </c>
      <c r="E71" s="43">
        <v>2627000</v>
      </c>
      <c r="F71" s="43">
        <v>137401000</v>
      </c>
      <c r="G71" s="52">
        <f t="shared" si="0"/>
        <v>4.8310431909910044E-2</v>
      </c>
      <c r="H71" s="9">
        <f>(C71-C68)/C68</f>
        <v>9.0202336556267651E-2</v>
      </c>
      <c r="I71" s="9">
        <f>(D71-D68)/D68</f>
        <v>-0.28354249566370776</v>
      </c>
      <c r="J71" s="9">
        <f>(E71-E68)/E68</f>
        <v>-0.35738747553816047</v>
      </c>
    </row>
    <row r="72" spans="2:10" ht="15.75" thickTop="1" x14ac:dyDescent="0.25"/>
    <row r="73" spans="2:10" x14ac:dyDescent="0.25">
      <c r="B73" t="s">
        <v>176</v>
      </c>
      <c r="C73" s="40" t="s">
        <v>185</v>
      </c>
    </row>
    <row r="83" spans="2:12" x14ac:dyDescent="0.25">
      <c r="B83" s="4" t="s">
        <v>186</v>
      </c>
      <c r="C83" s="5"/>
      <c r="D83" s="5"/>
      <c r="E83" s="5"/>
      <c r="F83" s="5"/>
      <c r="G83" s="5"/>
      <c r="H83" s="5"/>
      <c r="I83" s="5"/>
      <c r="J83" s="5"/>
      <c r="K83" s="5"/>
      <c r="L83" s="5"/>
    </row>
    <row r="84" spans="2:12" ht="15.75" thickBot="1" x14ac:dyDescent="0.3"/>
    <row r="85" spans="2:12" ht="15.75" thickTop="1" x14ac:dyDescent="0.25">
      <c r="B85" s="82" t="s">
        <v>187</v>
      </c>
      <c r="C85" s="80"/>
      <c r="D85" s="81"/>
    </row>
    <row r="86" spans="2:12" ht="15.75" thickBot="1" x14ac:dyDescent="0.3">
      <c r="B86" s="63" t="s">
        <v>188</v>
      </c>
      <c r="C86" s="50" t="s">
        <v>189</v>
      </c>
      <c r="D86" s="51" t="s">
        <v>174</v>
      </c>
    </row>
    <row r="87" spans="2:12" x14ac:dyDescent="0.25">
      <c r="B87" s="61" t="s">
        <v>190</v>
      </c>
      <c r="C87" s="16">
        <v>78500</v>
      </c>
      <c r="D87" s="60" t="s">
        <v>175</v>
      </c>
    </row>
    <row r="88" spans="2:12" ht="15.75" thickBot="1" x14ac:dyDescent="0.3">
      <c r="B88" s="62" t="s">
        <v>191</v>
      </c>
      <c r="C88" s="43">
        <v>96700</v>
      </c>
      <c r="D88" s="64">
        <f>(C88-C87)/C87</f>
        <v>0.23184713375796179</v>
      </c>
    </row>
    <row r="89" spans="2:12" ht="15.75" thickTop="1" x14ac:dyDescent="0.25"/>
    <row r="90" spans="2:12" x14ac:dyDescent="0.25">
      <c r="B90" t="s">
        <v>176</v>
      </c>
      <c r="C90" s="40" t="s">
        <v>192</v>
      </c>
    </row>
    <row r="97" spans="2:16" x14ac:dyDescent="0.25">
      <c r="B97" s="4" t="s">
        <v>193</v>
      </c>
      <c r="C97" s="5"/>
      <c r="D97" s="5"/>
      <c r="E97" s="5"/>
      <c r="F97" s="5"/>
      <c r="G97" s="5"/>
      <c r="H97" s="5"/>
      <c r="I97" s="5"/>
      <c r="J97" s="5"/>
      <c r="K97" s="5"/>
      <c r="L97" s="5"/>
    </row>
    <row r="99" spans="2:16" ht="15.75" thickBot="1" x14ac:dyDescent="0.3"/>
    <row r="100" spans="2:16" ht="15.75" thickTop="1" x14ac:dyDescent="0.25">
      <c r="C100" s="12"/>
      <c r="D100" s="79">
        <v>2019</v>
      </c>
      <c r="E100" s="80"/>
      <c r="F100" s="83"/>
      <c r="G100" s="79">
        <v>2021</v>
      </c>
      <c r="H100" s="80"/>
      <c r="I100" s="81"/>
      <c r="J100" s="79" t="s">
        <v>194</v>
      </c>
      <c r="K100" s="80"/>
      <c r="L100" s="81"/>
    </row>
    <row r="101" spans="2:16" ht="15.75" thickBot="1" x14ac:dyDescent="0.3">
      <c r="C101" s="58" t="s">
        <v>195</v>
      </c>
      <c r="D101" s="68" t="s">
        <v>196</v>
      </c>
      <c r="E101" s="53" t="s">
        <v>197</v>
      </c>
      <c r="F101" s="72" t="s">
        <v>198</v>
      </c>
      <c r="G101" s="68" t="s">
        <v>196</v>
      </c>
      <c r="H101" s="53" t="s">
        <v>197</v>
      </c>
      <c r="I101" s="54" t="s">
        <v>198</v>
      </c>
      <c r="J101" s="68" t="s">
        <v>196</v>
      </c>
      <c r="K101" s="53" t="s">
        <v>197</v>
      </c>
      <c r="L101" s="54" t="s">
        <v>198</v>
      </c>
      <c r="N101" t="s">
        <v>195</v>
      </c>
      <c r="O101">
        <v>2019</v>
      </c>
      <c r="P101" t="s">
        <v>194</v>
      </c>
    </row>
    <row r="102" spans="2:16" x14ac:dyDescent="0.25">
      <c r="C102" s="21" t="s">
        <v>199</v>
      </c>
      <c r="D102" s="69" t="s">
        <v>200</v>
      </c>
      <c r="E102" s="11" t="s">
        <v>200</v>
      </c>
      <c r="F102" s="73" t="s">
        <v>200</v>
      </c>
      <c r="G102" s="69" t="s">
        <v>200</v>
      </c>
      <c r="H102" s="11" t="s">
        <v>200</v>
      </c>
      <c r="I102" s="65" t="s">
        <v>200</v>
      </c>
      <c r="J102" s="69" t="s">
        <v>200</v>
      </c>
      <c r="K102" s="11" t="s">
        <v>200</v>
      </c>
      <c r="L102" s="65" t="s">
        <v>200</v>
      </c>
      <c r="N102" t="s">
        <v>201</v>
      </c>
      <c r="O102" s="78">
        <f>E103</f>
        <v>6.9000000000000006E-2</v>
      </c>
      <c r="P102" s="78">
        <f>K103</f>
        <v>3.8999999999999993E-2</v>
      </c>
    </row>
    <row r="103" spans="2:16" x14ac:dyDescent="0.25">
      <c r="C103" s="21" t="s">
        <v>201</v>
      </c>
      <c r="D103" s="70">
        <v>71435</v>
      </c>
      <c r="E103" s="66">
        <v>6.9000000000000006E-2</v>
      </c>
      <c r="F103" s="74">
        <f>D103*E103</f>
        <v>4929.0150000000003</v>
      </c>
      <c r="G103" s="70">
        <v>80929</v>
      </c>
      <c r="H103" s="66">
        <v>0.108</v>
      </c>
      <c r="I103" s="76">
        <f>G103*H103</f>
        <v>8740.3320000000003</v>
      </c>
      <c r="J103" s="70">
        <f>G103-D103</f>
        <v>9494</v>
      </c>
      <c r="K103" s="66">
        <f t="shared" ref="K103:K107" si="1">H103-E103</f>
        <v>3.8999999999999993E-2</v>
      </c>
      <c r="L103" s="76">
        <f t="shared" ref="L103:L107" si="2">I103-F103</f>
        <v>3811.317</v>
      </c>
      <c r="N103" t="s">
        <v>202</v>
      </c>
      <c r="O103" s="78">
        <f t="shared" ref="O103:O105" si="3">E104</f>
        <v>0.105</v>
      </c>
      <c r="P103" s="78">
        <f t="shared" ref="P103:P105" si="4">K104</f>
        <v>0.106</v>
      </c>
    </row>
    <row r="104" spans="2:16" x14ac:dyDescent="0.25">
      <c r="C104" s="21" t="s">
        <v>202</v>
      </c>
      <c r="D104" s="70">
        <v>235792</v>
      </c>
      <c r="E104" s="66">
        <v>0.105</v>
      </c>
      <c r="F104" s="74">
        <f t="shared" ref="F104:F106" si="5">D104*E104</f>
        <v>24758.16</v>
      </c>
      <c r="G104" s="70">
        <v>256429</v>
      </c>
      <c r="H104" s="66">
        <v>0.21099999999999999</v>
      </c>
      <c r="I104" s="76">
        <f t="shared" ref="I104:I106" si="6">G104*H104</f>
        <v>54106.519</v>
      </c>
      <c r="J104" s="70">
        <f t="shared" ref="J104:J107" si="7">G104-D104</f>
        <v>20637</v>
      </c>
      <c r="K104" s="66">
        <f t="shared" si="1"/>
        <v>0.106</v>
      </c>
      <c r="L104" s="76">
        <f t="shared" si="2"/>
        <v>29348.359</v>
      </c>
      <c r="N104" t="s">
        <v>203</v>
      </c>
      <c r="O104" s="78">
        <f t="shared" si="3"/>
        <v>8.2000000000000003E-2</v>
      </c>
      <c r="P104" s="78">
        <f t="shared" si="4"/>
        <v>0.14100000000000001</v>
      </c>
    </row>
    <row r="105" spans="2:16" x14ac:dyDescent="0.25">
      <c r="C105" s="21" t="s">
        <v>203</v>
      </c>
      <c r="D105" s="70">
        <v>729116</v>
      </c>
      <c r="E105" s="66">
        <v>8.2000000000000003E-2</v>
      </c>
      <c r="F105" s="74">
        <f t="shared" si="5"/>
        <v>59787.512000000002</v>
      </c>
      <c r="G105" s="70">
        <v>724996</v>
      </c>
      <c r="H105" s="66">
        <v>0.223</v>
      </c>
      <c r="I105" s="76">
        <f t="shared" si="6"/>
        <v>161674.10800000001</v>
      </c>
      <c r="J105" s="70">
        <f t="shared" si="7"/>
        <v>-4120</v>
      </c>
      <c r="K105" s="66">
        <f t="shared" si="1"/>
        <v>0.14100000000000001</v>
      </c>
      <c r="L105" s="76">
        <f t="shared" si="2"/>
        <v>101886.59600000001</v>
      </c>
      <c r="N105" t="s">
        <v>204</v>
      </c>
      <c r="O105" s="78">
        <f t="shared" si="3"/>
        <v>8.5999999999999993E-2</v>
      </c>
      <c r="P105" s="78">
        <f t="shared" si="4"/>
        <v>0.128</v>
      </c>
    </row>
    <row r="106" spans="2:16" ht="15.75" thickBot="1" x14ac:dyDescent="0.3">
      <c r="C106" s="21" t="s">
        <v>204</v>
      </c>
      <c r="D106" s="70">
        <v>452436</v>
      </c>
      <c r="E106" s="66">
        <v>8.5999999999999993E-2</v>
      </c>
      <c r="F106" s="74">
        <f t="shared" si="5"/>
        <v>38909.495999999999</v>
      </c>
      <c r="G106" s="70">
        <v>450591</v>
      </c>
      <c r="H106" s="66">
        <v>0.214</v>
      </c>
      <c r="I106" s="76">
        <f t="shared" si="6"/>
        <v>96426.474000000002</v>
      </c>
      <c r="J106" s="70">
        <f t="shared" si="7"/>
        <v>-1845</v>
      </c>
      <c r="K106" s="66">
        <f t="shared" si="1"/>
        <v>0.128</v>
      </c>
      <c r="L106" s="76">
        <f t="shared" si="2"/>
        <v>57516.978000000003</v>
      </c>
      <c r="N106" t="s">
        <v>205</v>
      </c>
      <c r="O106" s="78">
        <f t="shared" ref="O106" si="8">E107</f>
        <v>8.6234547236359468E-2</v>
      </c>
      <c r="P106" s="78">
        <f t="shared" ref="P106" si="9">K107</f>
        <v>0.12589968963279308</v>
      </c>
    </row>
    <row r="107" spans="2:16" ht="15.75" thickBot="1" x14ac:dyDescent="0.3">
      <c r="C107" s="32" t="s">
        <v>125</v>
      </c>
      <c r="D107" s="71">
        <f>SUM(D103:D106)</f>
        <v>1488779</v>
      </c>
      <c r="E107" s="67">
        <f>F107/D107</f>
        <v>8.6234547236359468E-2</v>
      </c>
      <c r="F107" s="75">
        <f>SUM(F103:F106)</f>
        <v>128384.183</v>
      </c>
      <c r="G107" s="71">
        <f>SUM(G103:G106)</f>
        <v>1512945</v>
      </c>
      <c r="H107" s="67">
        <f>I107/G107</f>
        <v>0.21213423686915256</v>
      </c>
      <c r="I107" s="77">
        <f>SUM(I103:I106)</f>
        <v>320947.43300000002</v>
      </c>
      <c r="J107" s="71">
        <f t="shared" si="7"/>
        <v>24166</v>
      </c>
      <c r="K107" s="67">
        <f t="shared" si="1"/>
        <v>0.12589968963279308</v>
      </c>
      <c r="L107" s="77">
        <f t="shared" si="2"/>
        <v>192563.25</v>
      </c>
    </row>
    <row r="108" spans="2:16" ht="15.75" thickTop="1" x14ac:dyDescent="0.25">
      <c r="E108" s="2"/>
      <c r="G108" s="2"/>
      <c r="H108" s="2"/>
    </row>
    <row r="110" spans="2:16" x14ac:dyDescent="0.25">
      <c r="B110" t="s">
        <v>176</v>
      </c>
      <c r="C110" s="40" t="s">
        <v>206</v>
      </c>
    </row>
  </sheetData>
  <mergeCells count="5">
    <mergeCell ref="J100:L100"/>
    <mergeCell ref="C66:G66"/>
    <mergeCell ref="B85:D85"/>
    <mergeCell ref="D100:F100"/>
    <mergeCell ref="G100:I100"/>
  </mergeCells>
  <conditionalFormatting sqref="C19:C23">
    <cfRule type="colorScale" priority="19">
      <colorScale>
        <cfvo type="min"/>
        <cfvo type="max"/>
        <color rgb="FFFFEF9C"/>
        <color rgb="FF63BE7B"/>
      </colorScale>
    </cfRule>
  </conditionalFormatting>
  <conditionalFormatting sqref="C68:C71">
    <cfRule type="colorScale" priority="18">
      <colorScale>
        <cfvo type="min"/>
        <cfvo type="max"/>
        <color rgb="FFFCFCFF"/>
        <color rgb="FF63BE7B"/>
      </colorScale>
    </cfRule>
  </conditionalFormatting>
  <conditionalFormatting sqref="D20:D23">
    <cfRule type="colorScale" priority="20">
      <colorScale>
        <cfvo type="min"/>
        <cfvo type="num" val="0"/>
        <cfvo type="max"/>
        <color rgb="FFF8696B"/>
        <color rgb="FFFCFCFF"/>
        <color rgb="FF63BE7B"/>
      </colorScale>
    </cfRule>
  </conditionalFormatting>
  <conditionalFormatting sqref="D68:D71">
    <cfRule type="colorScale" priority="17">
      <colorScale>
        <cfvo type="min"/>
        <cfvo type="max"/>
        <color rgb="FFFCFCFF"/>
        <color rgb="FF63BE7B"/>
      </colorScale>
    </cfRule>
  </conditionalFormatting>
  <conditionalFormatting sqref="D103:D106">
    <cfRule type="colorScale" priority="13">
      <colorScale>
        <cfvo type="min"/>
        <cfvo type="max"/>
        <color rgb="FFFCFCFF"/>
        <color rgb="FF63BE7B"/>
      </colorScale>
    </cfRule>
  </conditionalFormatting>
  <conditionalFormatting sqref="E68:E71">
    <cfRule type="colorScale" priority="16">
      <colorScale>
        <cfvo type="min"/>
        <cfvo type="max"/>
        <color rgb="FFFCFCFF"/>
        <color rgb="FF63BE7B"/>
      </colorScale>
    </cfRule>
  </conditionalFormatting>
  <conditionalFormatting sqref="E103:E106">
    <cfRule type="colorScale" priority="12">
      <colorScale>
        <cfvo type="min"/>
        <cfvo type="max"/>
        <color rgb="FFFCFCFF"/>
        <color rgb="FF63BE7B"/>
      </colorScale>
    </cfRule>
  </conditionalFormatting>
  <conditionalFormatting sqref="F68:F71">
    <cfRule type="colorScale" priority="15">
      <colorScale>
        <cfvo type="min"/>
        <cfvo type="max"/>
        <color rgb="FFFCFCFF"/>
        <color rgb="FF63BE7B"/>
      </colorScale>
    </cfRule>
  </conditionalFormatting>
  <conditionalFormatting sqref="F103:F106">
    <cfRule type="colorScale" priority="9">
      <colorScale>
        <cfvo type="min"/>
        <cfvo type="max"/>
        <color rgb="FFFCFCFF"/>
        <color rgb="FF63BE7B"/>
      </colorScale>
    </cfRule>
  </conditionalFormatting>
  <conditionalFormatting sqref="G69:G71">
    <cfRule type="colorScale" priority="14">
      <colorScale>
        <cfvo type="min"/>
        <cfvo type="num" val="0"/>
        <cfvo type="max"/>
        <color rgb="FFF8696B"/>
        <color rgb="FFFCFCFF"/>
        <color rgb="FF63BE7B"/>
      </colorScale>
    </cfRule>
  </conditionalFormatting>
  <conditionalFormatting sqref="G103:G106">
    <cfRule type="colorScale" priority="11">
      <colorScale>
        <cfvo type="min"/>
        <cfvo type="max"/>
        <color rgb="FFFCFCFF"/>
        <color rgb="FF63BE7B"/>
      </colorScale>
    </cfRule>
  </conditionalFormatting>
  <conditionalFormatting sqref="H103:H106">
    <cfRule type="colorScale" priority="10">
      <colorScale>
        <cfvo type="min"/>
        <cfvo type="max"/>
        <color rgb="FFFCFCFF"/>
        <color rgb="FF63BE7B"/>
      </colorScale>
    </cfRule>
  </conditionalFormatting>
  <conditionalFormatting sqref="I103:I106">
    <cfRule type="colorScale" priority="7">
      <colorScale>
        <cfvo type="min"/>
        <cfvo type="max"/>
        <color rgb="FFFCFCFF"/>
        <color rgb="FF63BE7B"/>
      </colorScale>
    </cfRule>
  </conditionalFormatting>
  <conditionalFormatting sqref="J103:J106">
    <cfRule type="colorScale" priority="3">
      <colorScale>
        <cfvo type="min"/>
        <cfvo type="num" val="0"/>
        <cfvo type="max"/>
        <color rgb="FFF8696B"/>
        <color rgb="FFFCFCFF"/>
        <color rgb="FF63BE7B"/>
      </colorScale>
    </cfRule>
  </conditionalFormatting>
  <conditionalFormatting sqref="K103:K106">
    <cfRule type="colorScale" priority="1">
      <colorScale>
        <cfvo type="min"/>
        <cfvo type="num" val="0"/>
        <cfvo type="max"/>
        <color rgb="FFF8696B"/>
        <color rgb="FFFCFCFF"/>
        <color rgb="FF63BE7B"/>
      </colorScale>
    </cfRule>
  </conditionalFormatting>
  <conditionalFormatting sqref="L103:L106">
    <cfRule type="colorScale" priority="2">
      <colorScale>
        <cfvo type="min"/>
        <cfvo type="num" val="0"/>
        <cfvo type="max"/>
        <color rgb="FFF8696B"/>
        <color rgb="FFFCFCFF"/>
        <color rgb="FF63BE7B"/>
      </colorScale>
    </cfRule>
  </conditionalFormatting>
  <hyperlinks>
    <hyperlink ref="C62" r:id="rId1" xr:uid="{234E2EA7-DE84-4532-B698-3E24B18F38CD}"/>
    <hyperlink ref="C25" r:id="rId2" xr:uid="{3C369377-0DFB-4F08-A580-2D6CE299D9EC}"/>
    <hyperlink ref="C73" r:id="rId3" xr:uid="{76FE0DA6-583E-4B7B-A302-BFB3CC9A4195}"/>
    <hyperlink ref="C90" r:id="rId4" xr:uid="{A67C0466-40C7-451F-953C-F31AA7DA137E}"/>
    <hyperlink ref="C110" r:id="rId5" xr:uid="{A1B9002A-9AE9-4366-865E-FA159FDEA878}"/>
  </hyperlinks>
  <pageMargins left="0.7" right="0.7" top="0.75" bottom="0.75" header="0.3" footer="0.3"/>
  <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0A8AC-AE31-4FC3-A5D2-4F1BFD77C57C}">
  <dimension ref="A1:C6"/>
  <sheetViews>
    <sheetView workbookViewId="0">
      <selection activeCell="N8" sqref="N8"/>
    </sheetView>
  </sheetViews>
  <sheetFormatPr defaultRowHeight="15" x14ac:dyDescent="0.25"/>
  <cols>
    <col min="2" max="2" width="23.140625" customWidth="1"/>
    <col min="3" max="3" width="20.140625" customWidth="1"/>
  </cols>
  <sheetData>
    <row r="1" spans="1:3" x14ac:dyDescent="0.25">
      <c r="A1" t="s">
        <v>172</v>
      </c>
      <c r="B1" t="s">
        <v>173</v>
      </c>
      <c r="C1" t="s">
        <v>174</v>
      </c>
    </row>
    <row r="2" spans="1:3" x14ac:dyDescent="0.25">
      <c r="A2">
        <v>2019</v>
      </c>
      <c r="B2">
        <v>401002</v>
      </c>
    </row>
    <row r="3" spans="1:3" x14ac:dyDescent="0.25">
      <c r="A3">
        <v>2020</v>
      </c>
      <c r="B3">
        <v>383980</v>
      </c>
      <c r="C3">
        <v>-4.2448666091440941E-2</v>
      </c>
    </row>
    <row r="4" spans="1:3" x14ac:dyDescent="0.25">
      <c r="A4">
        <v>2021</v>
      </c>
      <c r="B4">
        <v>387050</v>
      </c>
      <c r="C4">
        <v>-3.4792843925965454E-2</v>
      </c>
    </row>
    <row r="5" spans="1:3" x14ac:dyDescent="0.25">
      <c r="A5">
        <v>2022</v>
      </c>
      <c r="B5">
        <v>398173</v>
      </c>
      <c r="C5">
        <v>-7.0548276567199168E-3</v>
      </c>
    </row>
    <row r="6" spans="1:3" x14ac:dyDescent="0.25">
      <c r="A6">
        <v>2023</v>
      </c>
      <c r="B6">
        <v>395199</v>
      </c>
      <c r="C6">
        <v>-1.4471249519952519E-2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7CA58-5925-45CD-B5CE-E7C9D997B6E4}">
  <dimension ref="A1:F5"/>
  <sheetViews>
    <sheetView workbookViewId="0">
      <selection activeCell="I17" sqref="I17"/>
    </sheetView>
  </sheetViews>
  <sheetFormatPr defaultRowHeight="15" x14ac:dyDescent="0.25"/>
  <cols>
    <col min="5" max="5" width="17" customWidth="1"/>
  </cols>
  <sheetData>
    <row r="1" spans="1:6" x14ac:dyDescent="0.25">
      <c r="A1" t="s">
        <v>172</v>
      </c>
      <c r="B1" t="s">
        <v>182</v>
      </c>
      <c r="C1" t="s">
        <v>183</v>
      </c>
      <c r="D1" t="s">
        <v>184</v>
      </c>
      <c r="E1" t="s">
        <v>125</v>
      </c>
      <c r="F1" t="s">
        <v>174</v>
      </c>
    </row>
    <row r="2" spans="1:6" x14ac:dyDescent="0.25">
      <c r="A2">
        <v>2019</v>
      </c>
      <c r="B2">
        <v>117181000</v>
      </c>
      <c r="C2">
        <v>9801000</v>
      </c>
      <c r="D2">
        <v>4088000</v>
      </c>
      <c r="E2">
        <v>131069000</v>
      </c>
      <c r="F2" t="s">
        <v>175</v>
      </c>
    </row>
    <row r="3" spans="1:6" x14ac:dyDescent="0.25">
      <c r="A3">
        <v>2020</v>
      </c>
      <c r="B3">
        <v>75506000</v>
      </c>
      <c r="C3">
        <v>2407000</v>
      </c>
      <c r="D3">
        <v>1485000</v>
      </c>
      <c r="E3">
        <v>79397000</v>
      </c>
      <c r="F3">
        <v>-0.39423509754404168</v>
      </c>
    </row>
    <row r="4" spans="1:6" x14ac:dyDescent="0.25">
      <c r="A4">
        <v>2021</v>
      </c>
      <c r="B4">
        <v>117325000</v>
      </c>
      <c r="C4">
        <v>4058000</v>
      </c>
      <c r="D4">
        <v>454000</v>
      </c>
      <c r="E4">
        <v>121838000</v>
      </c>
      <c r="F4">
        <v>-7.0428552899617761E-2</v>
      </c>
    </row>
    <row r="5" spans="1:6" x14ac:dyDescent="0.25">
      <c r="A5">
        <v>2022</v>
      </c>
      <c r="B5">
        <v>127751000</v>
      </c>
      <c r="C5">
        <v>7022000</v>
      </c>
      <c r="D5">
        <v>2627000</v>
      </c>
      <c r="E5">
        <v>137401000</v>
      </c>
      <c r="F5">
        <v>4.8310431909910044E-2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E482B-F1AB-4B45-8F42-D4E0277A2308}">
  <dimension ref="A1:E11"/>
  <sheetViews>
    <sheetView workbookViewId="0">
      <selection activeCell="D19" sqref="D19"/>
    </sheetView>
  </sheetViews>
  <sheetFormatPr defaultRowHeight="15" x14ac:dyDescent="0.25"/>
  <cols>
    <col min="1" max="1" width="25.140625" customWidth="1"/>
    <col min="2" max="2" width="23.140625" customWidth="1"/>
    <col min="3" max="3" width="19.42578125" customWidth="1"/>
    <col min="4" max="4" width="19.5703125" customWidth="1"/>
    <col min="5" max="5" width="23.85546875" customWidth="1"/>
  </cols>
  <sheetData>
    <row r="1" spans="1:5" ht="15.75" thickBot="1" x14ac:dyDescent="0.3">
      <c r="A1" s="58" t="s">
        <v>195</v>
      </c>
      <c r="B1" s="68" t="s">
        <v>196</v>
      </c>
      <c r="C1" s="53" t="s">
        <v>197</v>
      </c>
      <c r="D1" s="72" t="s">
        <v>198</v>
      </c>
      <c r="E1" s="68" t="s">
        <v>262</v>
      </c>
    </row>
    <row r="2" spans="1:5" x14ac:dyDescent="0.25">
      <c r="A2" s="21" t="s">
        <v>199</v>
      </c>
      <c r="B2" s="69">
        <v>0</v>
      </c>
      <c r="C2" s="11">
        <v>0</v>
      </c>
      <c r="D2" s="73">
        <v>0</v>
      </c>
      <c r="E2" s="69">
        <v>2019</v>
      </c>
    </row>
    <row r="3" spans="1:5" x14ac:dyDescent="0.25">
      <c r="A3" s="21" t="s">
        <v>201</v>
      </c>
      <c r="B3" s="70">
        <v>71435</v>
      </c>
      <c r="C3" s="66">
        <v>6.9000000000000006E-2</v>
      </c>
      <c r="D3" s="74">
        <f>B3*C3</f>
        <v>4929.0150000000003</v>
      </c>
      <c r="E3" s="69">
        <v>2019</v>
      </c>
    </row>
    <row r="4" spans="1:5" x14ac:dyDescent="0.25">
      <c r="A4" s="21" t="s">
        <v>202</v>
      </c>
      <c r="B4" s="70">
        <v>235792</v>
      </c>
      <c r="C4" s="66">
        <v>0.105</v>
      </c>
      <c r="D4" s="74">
        <f t="shared" ref="D4:D6" si="0">B4*C4</f>
        <v>24758.16</v>
      </c>
      <c r="E4" s="69">
        <v>2019</v>
      </c>
    </row>
    <row r="5" spans="1:5" x14ac:dyDescent="0.25">
      <c r="A5" s="21" t="s">
        <v>203</v>
      </c>
      <c r="B5" s="70">
        <v>729116</v>
      </c>
      <c r="C5" s="66">
        <v>8.2000000000000003E-2</v>
      </c>
      <c r="D5" s="74">
        <f t="shared" si="0"/>
        <v>59787.512000000002</v>
      </c>
      <c r="E5" s="69">
        <v>2019</v>
      </c>
    </row>
    <row r="6" spans="1:5" x14ac:dyDescent="0.25">
      <c r="A6" s="21" t="s">
        <v>204</v>
      </c>
      <c r="B6" s="70">
        <v>452436</v>
      </c>
      <c r="C6" s="66">
        <v>8.5999999999999993E-2</v>
      </c>
      <c r="D6" s="74">
        <f t="shared" si="0"/>
        <v>38909.495999999999</v>
      </c>
      <c r="E6" s="69">
        <v>2019</v>
      </c>
    </row>
    <row r="7" spans="1:5" x14ac:dyDescent="0.25">
      <c r="A7" s="21" t="s">
        <v>199</v>
      </c>
      <c r="B7" s="69">
        <v>0</v>
      </c>
      <c r="C7" s="11">
        <v>0</v>
      </c>
      <c r="D7" s="65">
        <v>0</v>
      </c>
      <c r="E7">
        <v>2021</v>
      </c>
    </row>
    <row r="8" spans="1:5" x14ac:dyDescent="0.25">
      <c r="A8" s="21" t="s">
        <v>201</v>
      </c>
      <c r="B8" s="70">
        <v>80929</v>
      </c>
      <c r="C8" s="66">
        <v>0.108</v>
      </c>
      <c r="D8" s="76">
        <f>B8*C8</f>
        <v>8740.3320000000003</v>
      </c>
      <c r="E8">
        <v>2021</v>
      </c>
    </row>
    <row r="9" spans="1:5" x14ac:dyDescent="0.25">
      <c r="A9" s="21" t="s">
        <v>202</v>
      </c>
      <c r="B9" s="70">
        <v>256429</v>
      </c>
      <c r="C9" s="66">
        <v>0.21099999999999999</v>
      </c>
      <c r="D9" s="76">
        <f t="shared" ref="D9:D11" si="1">B9*C9</f>
        <v>54106.519</v>
      </c>
      <c r="E9">
        <v>2021</v>
      </c>
    </row>
    <row r="10" spans="1:5" x14ac:dyDescent="0.25">
      <c r="A10" s="21" t="s">
        <v>203</v>
      </c>
      <c r="B10" s="70">
        <v>724996</v>
      </c>
      <c r="C10" s="66">
        <v>0.223</v>
      </c>
      <c r="D10" s="76">
        <f t="shared" si="1"/>
        <v>161674.10800000001</v>
      </c>
      <c r="E10">
        <v>2021</v>
      </c>
    </row>
    <row r="11" spans="1:5" x14ac:dyDescent="0.25">
      <c r="A11" s="21" t="s">
        <v>204</v>
      </c>
      <c r="B11" s="70">
        <v>450591</v>
      </c>
      <c r="C11" s="66">
        <v>0.214</v>
      </c>
      <c r="D11" s="76">
        <f t="shared" si="1"/>
        <v>96426.474000000002</v>
      </c>
      <c r="E11">
        <v>2021</v>
      </c>
    </row>
  </sheetData>
  <conditionalFormatting sqref="B3:B6">
    <cfRule type="colorScale" priority="12">
      <colorScale>
        <cfvo type="min"/>
        <cfvo type="max"/>
        <color rgb="FFFCFCFF"/>
        <color rgb="FF63BE7B"/>
      </colorScale>
    </cfRule>
  </conditionalFormatting>
  <conditionalFormatting sqref="C3:C6">
    <cfRule type="colorScale" priority="11">
      <colorScale>
        <cfvo type="min"/>
        <cfvo type="max"/>
        <color rgb="FFFCFCFF"/>
        <color rgb="FF63BE7B"/>
      </colorScale>
    </cfRule>
  </conditionalFormatting>
  <conditionalFormatting sqref="D3:D6">
    <cfRule type="colorScale" priority="8">
      <colorScale>
        <cfvo type="min"/>
        <cfvo type="max"/>
        <color rgb="FFFCFCFF"/>
        <color rgb="FF63BE7B"/>
      </colorScale>
    </cfRule>
  </conditionalFormatting>
  <conditionalFormatting sqref="B8:B11">
    <cfRule type="colorScale" priority="3">
      <colorScale>
        <cfvo type="min"/>
        <cfvo type="max"/>
        <color rgb="FFFCFCFF"/>
        <color rgb="FF63BE7B"/>
      </colorScale>
    </cfRule>
  </conditionalFormatting>
  <conditionalFormatting sqref="C8:C11">
    <cfRule type="colorScale" priority="2">
      <colorScale>
        <cfvo type="min"/>
        <cfvo type="max"/>
        <color rgb="FFFCFCFF"/>
        <color rgb="FF63BE7B"/>
      </colorScale>
    </cfRule>
  </conditionalFormatting>
  <conditionalFormatting sqref="D8:D11">
    <cfRule type="colorScale" priority="1">
      <colorScale>
        <cfvo type="min"/>
        <cfvo type="max"/>
        <color rgb="FFFCFCFF"/>
        <color rgb="FF63BE7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2282C-9567-446E-8C42-C9F6889A3F8E}">
  <dimension ref="A1:C6"/>
  <sheetViews>
    <sheetView workbookViewId="0">
      <selection activeCell="S33" sqref="S33"/>
    </sheetView>
  </sheetViews>
  <sheetFormatPr defaultRowHeight="15" x14ac:dyDescent="0.25"/>
  <sheetData>
    <row r="1" spans="1:3" x14ac:dyDescent="0.25">
      <c r="A1" t="s">
        <v>195</v>
      </c>
      <c r="B1">
        <v>2019</v>
      </c>
      <c r="C1" t="s">
        <v>194</v>
      </c>
    </row>
    <row r="2" spans="1:3" x14ac:dyDescent="0.25">
      <c r="A2" t="s">
        <v>201</v>
      </c>
      <c r="B2">
        <v>6.9000000000000006E-2</v>
      </c>
      <c r="C2">
        <v>3.8999999999999993E-2</v>
      </c>
    </row>
    <row r="3" spans="1:3" x14ac:dyDescent="0.25">
      <c r="A3" t="s">
        <v>202</v>
      </c>
      <c r="B3">
        <v>0.105</v>
      </c>
      <c r="C3">
        <v>0.106</v>
      </c>
    </row>
    <row r="4" spans="1:3" x14ac:dyDescent="0.25">
      <c r="A4" t="s">
        <v>203</v>
      </c>
      <c r="B4">
        <v>8.2000000000000003E-2</v>
      </c>
      <c r="C4">
        <v>0.14100000000000001</v>
      </c>
    </row>
    <row r="5" spans="1:3" x14ac:dyDescent="0.25">
      <c r="A5" t="s">
        <v>204</v>
      </c>
      <c r="B5">
        <v>8.5999999999999993E-2</v>
      </c>
      <c r="C5">
        <v>0.128</v>
      </c>
    </row>
    <row r="6" spans="1:3" x14ac:dyDescent="0.25">
      <c r="A6" t="s">
        <v>205</v>
      </c>
      <c r="B6">
        <v>8.6234547236359468E-2</v>
      </c>
      <c r="C6">
        <v>0.12589968963279308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45414-FD44-479F-A5DE-33BAD984EAE7}">
  <dimension ref="A1:C3"/>
  <sheetViews>
    <sheetView workbookViewId="0">
      <selection activeCell="G14" sqref="G14"/>
    </sheetView>
  </sheetViews>
  <sheetFormatPr defaultRowHeight="15" x14ac:dyDescent="0.25"/>
  <cols>
    <col min="1" max="1" width="20.85546875" customWidth="1"/>
  </cols>
  <sheetData>
    <row r="1" spans="1:3" x14ac:dyDescent="0.25">
      <c r="A1" t="s">
        <v>188</v>
      </c>
      <c r="B1" t="s">
        <v>189</v>
      </c>
      <c r="C1" t="s">
        <v>174</v>
      </c>
    </row>
    <row r="2" spans="1:3" x14ac:dyDescent="0.25">
      <c r="A2" t="s">
        <v>190</v>
      </c>
      <c r="B2">
        <v>78500</v>
      </c>
      <c r="C2" t="s">
        <v>175</v>
      </c>
    </row>
    <row r="3" spans="1:3" x14ac:dyDescent="0.25">
      <c r="A3" t="s">
        <v>191</v>
      </c>
      <c r="B3">
        <v>96700</v>
      </c>
      <c r="C3">
        <v>0.23184713375796179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B8E73-B1F0-4A16-9F1B-61352BB51FDB}">
  <sheetPr>
    <tabColor rgb="FF7030A0"/>
  </sheetPr>
  <dimension ref="A1:L4"/>
  <sheetViews>
    <sheetView workbookViewId="0">
      <selection activeCell="A6" sqref="A6"/>
    </sheetView>
  </sheetViews>
  <sheetFormatPr defaultRowHeight="15" x14ac:dyDescent="0.25"/>
  <cols>
    <col min="2" max="2" width="23.85546875" customWidth="1"/>
  </cols>
  <sheetData>
    <row r="1" spans="1:12" x14ac:dyDescent="0.25">
      <c r="A1" s="37" t="s">
        <v>207</v>
      </c>
      <c r="B1" s="38"/>
    </row>
    <row r="2" spans="1:12" x14ac:dyDescent="0.25">
      <c r="B2" s="1" t="s">
        <v>208</v>
      </c>
      <c r="C2" s="1"/>
      <c r="D2" s="1"/>
      <c r="E2" s="1"/>
      <c r="F2" s="1"/>
    </row>
    <row r="4" spans="1:12" x14ac:dyDescent="0.25">
      <c r="B4" s="4" t="s">
        <v>209</v>
      </c>
      <c r="C4" s="5"/>
      <c r="D4" s="5"/>
      <c r="E4" s="5"/>
      <c r="F4" s="5"/>
      <c r="G4" s="5"/>
      <c r="H4" s="5"/>
      <c r="I4" s="5"/>
      <c r="J4" s="5"/>
      <c r="K4" s="5"/>
      <c r="L4" s="5"/>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6F818-B846-426A-93EB-5216CD6C6AB2}">
  <sheetPr>
    <tabColor rgb="FF7030A0"/>
  </sheetPr>
  <dimension ref="A1:L49"/>
  <sheetViews>
    <sheetView workbookViewId="0">
      <selection activeCell="B11" sqref="B11"/>
    </sheetView>
  </sheetViews>
  <sheetFormatPr defaultRowHeight="15" x14ac:dyDescent="0.25"/>
  <cols>
    <col min="2" max="2" width="58.85546875" customWidth="1"/>
  </cols>
  <sheetData>
    <row r="1" spans="1:12" x14ac:dyDescent="0.25">
      <c r="A1" s="37" t="s">
        <v>210</v>
      </c>
      <c r="B1" s="38"/>
    </row>
    <row r="2" spans="1:12" x14ac:dyDescent="0.25">
      <c r="B2" s="1" t="s">
        <v>211</v>
      </c>
      <c r="C2" s="1"/>
      <c r="D2" s="1"/>
      <c r="E2" s="1"/>
      <c r="F2" s="1"/>
    </row>
    <row r="4" spans="1:12" x14ac:dyDescent="0.25">
      <c r="B4" s="4" t="s">
        <v>212</v>
      </c>
      <c r="C4" s="5"/>
      <c r="D4" s="5"/>
      <c r="E4" s="5"/>
      <c r="F4" s="5"/>
      <c r="G4" s="5"/>
      <c r="H4" s="5"/>
      <c r="I4" s="5"/>
      <c r="J4" s="5"/>
      <c r="K4" s="5"/>
      <c r="L4" s="5"/>
    </row>
    <row r="5" spans="1:12" x14ac:dyDescent="0.25">
      <c r="B5" s="8"/>
    </row>
    <row r="6" spans="1:12" x14ac:dyDescent="0.25">
      <c r="B6" s="8"/>
      <c r="C6" t="s">
        <v>213</v>
      </c>
    </row>
    <row r="7" spans="1:12" x14ac:dyDescent="0.25">
      <c r="B7" s="8"/>
    </row>
    <row r="8" spans="1:12" x14ac:dyDescent="0.25">
      <c r="B8" s="8"/>
    </row>
    <row r="9" spans="1:12" x14ac:dyDescent="0.25">
      <c r="B9" s="8"/>
    </row>
    <row r="10" spans="1:12" x14ac:dyDescent="0.25">
      <c r="B10" s="8"/>
    </row>
    <row r="11" spans="1:12" x14ac:dyDescent="0.25">
      <c r="B11" s="8"/>
    </row>
    <row r="12" spans="1:12" x14ac:dyDescent="0.25">
      <c r="B12" s="8"/>
    </row>
    <row r="13" spans="1:12" x14ac:dyDescent="0.25">
      <c r="B13" s="8"/>
    </row>
    <row r="14" spans="1:12" x14ac:dyDescent="0.25">
      <c r="B14" s="8"/>
    </row>
    <row r="15" spans="1:12" x14ac:dyDescent="0.25">
      <c r="B15" s="8"/>
    </row>
    <row r="16" spans="1:12" x14ac:dyDescent="0.25">
      <c r="B16" s="8"/>
    </row>
    <row r="17" spans="2:12" x14ac:dyDescent="0.25">
      <c r="B17" s="8"/>
    </row>
    <row r="18" spans="2:12" x14ac:dyDescent="0.25">
      <c r="B18" s="8"/>
    </row>
    <row r="19" spans="2:12" x14ac:dyDescent="0.25">
      <c r="B19" s="8"/>
    </row>
    <row r="20" spans="2:12" x14ac:dyDescent="0.25">
      <c r="B20" s="8"/>
    </row>
    <row r="21" spans="2:12" x14ac:dyDescent="0.25">
      <c r="B21" s="8"/>
    </row>
    <row r="23" spans="2:12" x14ac:dyDescent="0.25">
      <c r="B23" s="4" t="s">
        <v>214</v>
      </c>
      <c r="C23" s="5"/>
      <c r="D23" s="5"/>
      <c r="E23" s="5"/>
      <c r="F23" s="5"/>
      <c r="G23" s="5"/>
      <c r="H23" s="5"/>
      <c r="I23" s="5"/>
      <c r="J23" s="5"/>
      <c r="K23" s="5"/>
      <c r="L23" s="5"/>
    </row>
    <row r="25" spans="2:12" x14ac:dyDescent="0.25">
      <c r="C25" t="s">
        <v>215</v>
      </c>
    </row>
    <row r="43" spans="2:12" x14ac:dyDescent="0.25">
      <c r="B43" s="4" t="s">
        <v>216</v>
      </c>
      <c r="C43" s="5"/>
      <c r="D43" s="5"/>
      <c r="E43" s="5"/>
      <c r="F43" s="5"/>
      <c r="G43" s="5"/>
      <c r="H43" s="5"/>
      <c r="I43" s="5"/>
      <c r="J43" s="5"/>
      <c r="K43" s="5"/>
      <c r="L43" s="5"/>
    </row>
    <row r="45" spans="2:12" x14ac:dyDescent="0.25">
      <c r="B45" t="s">
        <v>217</v>
      </c>
    </row>
    <row r="47" spans="2:12" x14ac:dyDescent="0.25">
      <c r="B47" s="4" t="s">
        <v>218</v>
      </c>
      <c r="C47" s="5"/>
      <c r="D47" s="5"/>
      <c r="E47" s="5"/>
      <c r="F47" s="5"/>
      <c r="G47" s="5"/>
      <c r="H47" s="5"/>
      <c r="I47" s="5"/>
      <c r="J47" s="5"/>
      <c r="K47" s="5"/>
      <c r="L47" s="5"/>
    </row>
    <row r="49" spans="2:2" x14ac:dyDescent="0.25">
      <c r="B49" t="s">
        <v>219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D3C28-5120-4FD6-88D7-E5C08E310B7F}">
  <sheetPr>
    <tabColor rgb="FFFFFF00"/>
  </sheetPr>
  <dimension ref="A1:L33"/>
  <sheetViews>
    <sheetView zoomScale="85" zoomScaleNormal="85" workbookViewId="0">
      <selection activeCell="A2" sqref="A2"/>
    </sheetView>
  </sheetViews>
  <sheetFormatPr defaultRowHeight="15" x14ac:dyDescent="0.25"/>
  <cols>
    <col min="2" max="2" width="61.7109375" customWidth="1"/>
    <col min="3" max="6" width="14.7109375" customWidth="1"/>
  </cols>
  <sheetData>
    <row r="1" spans="1:12" x14ac:dyDescent="0.25">
      <c r="A1" s="37" t="s">
        <v>15</v>
      </c>
      <c r="B1" s="38"/>
    </row>
    <row r="2" spans="1:12" x14ac:dyDescent="0.25">
      <c r="B2" s="1" t="s">
        <v>16</v>
      </c>
      <c r="C2" s="1"/>
      <c r="D2" s="1"/>
      <c r="E2" s="1"/>
    </row>
    <row r="4" spans="1:12" x14ac:dyDescent="0.25">
      <c r="B4" s="4" t="s">
        <v>17</v>
      </c>
      <c r="C4" s="5"/>
      <c r="D4" s="5"/>
      <c r="E4" s="5"/>
      <c r="F4" s="5"/>
      <c r="G4" s="5"/>
      <c r="H4" s="5"/>
      <c r="I4" s="5"/>
      <c r="J4" s="5"/>
      <c r="K4" s="5"/>
      <c r="L4" s="5"/>
    </row>
    <row r="6" spans="1:12" x14ac:dyDescent="0.25">
      <c r="E6" t="s">
        <v>18</v>
      </c>
    </row>
    <row r="33" spans="2:2" x14ac:dyDescent="0.25">
      <c r="B33" t="s">
        <v>19</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BE59D-D9D4-40B2-9158-491D1117097C}">
  <sheetPr>
    <tabColor theme="0" tint="-0.249977111117893"/>
  </sheetPr>
  <dimension ref="A1:B43"/>
  <sheetViews>
    <sheetView workbookViewId="0"/>
  </sheetViews>
  <sheetFormatPr defaultRowHeight="15" x14ac:dyDescent="0.25"/>
  <sheetData>
    <row r="1" spans="1:2" x14ac:dyDescent="0.25">
      <c r="A1" s="37" t="s">
        <v>0</v>
      </c>
    </row>
    <row r="2" spans="1:2" x14ac:dyDescent="0.25">
      <c r="B2" s="33" t="s">
        <v>220</v>
      </c>
    </row>
    <row r="3" spans="1:2" x14ac:dyDescent="0.25">
      <c r="B3" s="34" t="s">
        <v>221</v>
      </c>
    </row>
    <row r="4" spans="1:2" x14ac:dyDescent="0.25">
      <c r="B4" s="35" t="s">
        <v>222</v>
      </c>
    </row>
    <row r="5" spans="1:2" x14ac:dyDescent="0.25">
      <c r="B5" s="36" t="s">
        <v>223</v>
      </c>
    </row>
    <row r="6" spans="1:2" x14ac:dyDescent="0.25">
      <c r="B6" s="35" t="s">
        <v>224</v>
      </c>
    </row>
    <row r="7" spans="1:2" x14ac:dyDescent="0.25">
      <c r="B7" s="35" t="s">
        <v>225</v>
      </c>
    </row>
    <row r="8" spans="1:2" x14ac:dyDescent="0.25">
      <c r="B8" s="36" t="s">
        <v>226</v>
      </c>
    </row>
    <row r="9" spans="1:2" x14ac:dyDescent="0.25">
      <c r="B9" s="36" t="s">
        <v>227</v>
      </c>
    </row>
    <row r="10" spans="1:2" x14ac:dyDescent="0.25">
      <c r="B10" s="34" t="s">
        <v>228</v>
      </c>
    </row>
    <row r="11" spans="1:2" x14ac:dyDescent="0.25">
      <c r="B11" s="35" t="s">
        <v>229</v>
      </c>
    </row>
    <row r="12" spans="1:2" x14ac:dyDescent="0.25">
      <c r="B12" s="36" t="s">
        <v>230</v>
      </c>
    </row>
    <row r="13" spans="1:2" x14ac:dyDescent="0.25">
      <c r="B13" s="35" t="s">
        <v>231</v>
      </c>
    </row>
    <row r="14" spans="1:2" x14ac:dyDescent="0.25">
      <c r="B14" s="35" t="s">
        <v>232</v>
      </c>
    </row>
    <row r="15" spans="1:2" x14ac:dyDescent="0.25">
      <c r="B15" s="34" t="s">
        <v>233</v>
      </c>
    </row>
    <row r="16" spans="1:2" x14ac:dyDescent="0.25">
      <c r="B16" s="35" t="s">
        <v>234</v>
      </c>
    </row>
    <row r="17" spans="2:2" x14ac:dyDescent="0.25">
      <c r="B17" s="36" t="s">
        <v>235</v>
      </c>
    </row>
    <row r="18" spans="2:2" x14ac:dyDescent="0.25">
      <c r="B18" s="36" t="s">
        <v>236</v>
      </c>
    </row>
    <row r="19" spans="2:2" x14ac:dyDescent="0.25">
      <c r="B19" s="35" t="s">
        <v>237</v>
      </c>
    </row>
    <row r="20" spans="2:2" x14ac:dyDescent="0.25">
      <c r="B20" s="36" t="s">
        <v>238</v>
      </c>
    </row>
    <row r="21" spans="2:2" x14ac:dyDescent="0.25">
      <c r="B21" s="36" t="s">
        <v>239</v>
      </c>
    </row>
    <row r="22" spans="2:2" x14ac:dyDescent="0.25">
      <c r="B22" s="35" t="s">
        <v>240</v>
      </c>
    </row>
    <row r="23" spans="2:2" x14ac:dyDescent="0.25">
      <c r="B23" s="36" t="s">
        <v>241</v>
      </c>
    </row>
    <row r="24" spans="2:2" x14ac:dyDescent="0.25">
      <c r="B24" s="36" t="s">
        <v>242</v>
      </c>
    </row>
    <row r="25" spans="2:2" x14ac:dyDescent="0.25">
      <c r="B25" s="36" t="s">
        <v>243</v>
      </c>
    </row>
    <row r="26" spans="2:2" x14ac:dyDescent="0.25">
      <c r="B26" s="34" t="s">
        <v>244</v>
      </c>
    </row>
    <row r="27" spans="2:2" x14ac:dyDescent="0.25">
      <c r="B27" s="35" t="s">
        <v>245</v>
      </c>
    </row>
    <row r="28" spans="2:2" x14ac:dyDescent="0.25">
      <c r="B28" s="36" t="s">
        <v>246</v>
      </c>
    </row>
    <row r="29" spans="2:2" x14ac:dyDescent="0.25">
      <c r="B29" s="36" t="s">
        <v>247</v>
      </c>
    </row>
    <row r="30" spans="2:2" x14ac:dyDescent="0.25">
      <c r="B30" s="35" t="s">
        <v>248</v>
      </c>
    </row>
    <row r="31" spans="2:2" x14ac:dyDescent="0.25">
      <c r="B31" s="36" t="s">
        <v>249</v>
      </c>
    </row>
    <row r="32" spans="2:2" x14ac:dyDescent="0.25">
      <c r="B32" s="35" t="s">
        <v>250</v>
      </c>
    </row>
    <row r="33" spans="2:2" x14ac:dyDescent="0.25">
      <c r="B33" s="36" t="s">
        <v>251</v>
      </c>
    </row>
    <row r="34" spans="2:2" x14ac:dyDescent="0.25">
      <c r="B34" s="36" t="s">
        <v>252</v>
      </c>
    </row>
    <row r="35" spans="2:2" x14ac:dyDescent="0.25">
      <c r="B35" s="36" t="s">
        <v>253</v>
      </c>
    </row>
    <row r="36" spans="2:2" x14ac:dyDescent="0.25">
      <c r="B36" s="34" t="s">
        <v>254</v>
      </c>
    </row>
    <row r="37" spans="2:2" x14ac:dyDescent="0.25">
      <c r="B37" s="35" t="s">
        <v>255</v>
      </c>
    </row>
    <row r="38" spans="2:2" x14ac:dyDescent="0.25">
      <c r="B38" s="35" t="s">
        <v>256</v>
      </c>
    </row>
    <row r="39" spans="2:2" x14ac:dyDescent="0.25">
      <c r="B39" s="35" t="s">
        <v>257</v>
      </c>
    </row>
    <row r="40" spans="2:2" x14ac:dyDescent="0.25">
      <c r="B40" s="36" t="s">
        <v>258</v>
      </c>
    </row>
    <row r="41" spans="2:2" x14ac:dyDescent="0.25">
      <c r="B41" s="34" t="s">
        <v>259</v>
      </c>
    </row>
    <row r="42" spans="2:2" x14ac:dyDescent="0.25">
      <c r="B42" s="35" t="s">
        <v>260</v>
      </c>
    </row>
    <row r="43" spans="2:2" x14ac:dyDescent="0.25">
      <c r="B43" s="35" t="s">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CEA93-78BF-4408-9C1E-E3B895AB74F3}">
  <sheetPr>
    <tabColor rgb="FFFFFF00"/>
  </sheetPr>
  <dimension ref="A1:L9"/>
  <sheetViews>
    <sheetView zoomScale="85" zoomScaleNormal="85" workbookViewId="0">
      <selection activeCell="B9" sqref="B9"/>
    </sheetView>
  </sheetViews>
  <sheetFormatPr defaultRowHeight="15" x14ac:dyDescent="0.25"/>
  <cols>
    <col min="2" max="2" width="13.28515625" customWidth="1"/>
  </cols>
  <sheetData>
    <row r="1" spans="1:12" x14ac:dyDescent="0.25">
      <c r="A1" s="37" t="s">
        <v>20</v>
      </c>
      <c r="B1" s="38"/>
      <c r="C1" s="38"/>
      <c r="D1" s="38"/>
    </row>
    <row r="2" spans="1:12" x14ac:dyDescent="0.25">
      <c r="B2" s="1" t="s">
        <v>21</v>
      </c>
      <c r="C2" s="1"/>
      <c r="D2" s="1"/>
      <c r="E2" s="1"/>
    </row>
    <row r="4" spans="1:12" x14ac:dyDescent="0.25">
      <c r="B4" s="4" t="s">
        <v>22</v>
      </c>
      <c r="C4" s="5"/>
      <c r="D4" s="5"/>
      <c r="E4" s="5"/>
      <c r="F4" s="5"/>
      <c r="G4" s="5"/>
      <c r="H4" s="5"/>
      <c r="I4" s="5"/>
      <c r="J4" s="5"/>
      <c r="K4" s="5"/>
      <c r="L4" s="5"/>
    </row>
    <row r="6" spans="1:12" x14ac:dyDescent="0.25">
      <c r="B6" t="s">
        <v>23</v>
      </c>
    </row>
    <row r="7" spans="1:12" x14ac:dyDescent="0.25">
      <c r="C7" t="s">
        <v>24</v>
      </c>
    </row>
    <row r="8" spans="1:12" x14ac:dyDescent="0.25">
      <c r="C8" t="s">
        <v>25</v>
      </c>
    </row>
    <row r="9" spans="1:12" x14ac:dyDescent="0.25">
      <c r="C9" t="s">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7BEAF-44BF-40D8-8E4F-676303424000}">
  <sheetPr>
    <tabColor rgb="FF00B0F0"/>
  </sheetPr>
  <dimension ref="A1:F79"/>
  <sheetViews>
    <sheetView zoomScale="85" zoomScaleNormal="85" workbookViewId="0">
      <selection activeCell="A4" sqref="A4"/>
    </sheetView>
  </sheetViews>
  <sheetFormatPr defaultRowHeight="15" x14ac:dyDescent="0.25"/>
  <cols>
    <col min="2" max="2" width="44.140625" customWidth="1"/>
    <col min="3" max="3" width="9.7109375" bestFit="1" customWidth="1"/>
  </cols>
  <sheetData>
    <row r="1" spans="1:6" x14ac:dyDescent="0.25">
      <c r="A1" s="37" t="s">
        <v>27</v>
      </c>
      <c r="B1" s="38"/>
    </row>
    <row r="2" spans="1:6" x14ac:dyDescent="0.25">
      <c r="B2" s="1" t="s">
        <v>28</v>
      </c>
      <c r="C2" s="1"/>
      <c r="D2" s="1"/>
      <c r="E2" s="1"/>
      <c r="F2" s="1"/>
    </row>
    <row r="3" spans="1:6" x14ac:dyDescent="0.25">
      <c r="B3" s="8"/>
      <c r="C3" s="8"/>
      <c r="D3" s="8"/>
      <c r="E3" s="8"/>
      <c r="F3" s="8"/>
    </row>
    <row r="4" spans="1:6" x14ac:dyDescent="0.25">
      <c r="B4" s="8"/>
      <c r="C4" s="8"/>
      <c r="D4" t="s">
        <v>29</v>
      </c>
      <c r="E4" s="8"/>
      <c r="F4" s="8"/>
    </row>
    <row r="5" spans="1:6" x14ac:dyDescent="0.25">
      <c r="B5" s="8"/>
      <c r="C5" s="8"/>
      <c r="D5" s="8"/>
      <c r="E5" s="8"/>
      <c r="F5" s="8"/>
    </row>
    <row r="6" spans="1:6" x14ac:dyDescent="0.25">
      <c r="B6" s="8"/>
      <c r="C6" s="8"/>
      <c r="D6" s="8"/>
      <c r="E6" s="8"/>
      <c r="F6" s="8"/>
    </row>
    <row r="7" spans="1:6" x14ac:dyDescent="0.25">
      <c r="B7" s="8"/>
      <c r="C7" s="8"/>
      <c r="D7" s="8"/>
      <c r="E7" s="8"/>
      <c r="F7" s="8"/>
    </row>
    <row r="8" spans="1:6" x14ac:dyDescent="0.25">
      <c r="B8" s="8"/>
      <c r="C8" s="8"/>
      <c r="D8" s="8"/>
      <c r="E8" s="8"/>
      <c r="F8" s="8"/>
    </row>
    <row r="9" spans="1:6" x14ac:dyDescent="0.25">
      <c r="B9" s="8"/>
      <c r="C9" s="8"/>
      <c r="D9" s="8"/>
      <c r="E9" s="8"/>
      <c r="F9" s="8"/>
    </row>
    <row r="10" spans="1:6" x14ac:dyDescent="0.25">
      <c r="B10" s="8"/>
      <c r="C10" s="8"/>
      <c r="D10" s="8"/>
      <c r="E10" s="8"/>
      <c r="F10" s="8"/>
    </row>
    <row r="11" spans="1:6" x14ac:dyDescent="0.25">
      <c r="B11" s="8"/>
      <c r="C11" s="8"/>
      <c r="D11" s="8"/>
      <c r="E11" s="8"/>
      <c r="F11" s="8"/>
    </row>
    <row r="12" spans="1:6" x14ac:dyDescent="0.25">
      <c r="B12" s="8"/>
      <c r="C12" s="8"/>
      <c r="D12" s="8"/>
      <c r="E12" s="8"/>
      <c r="F12" s="8"/>
    </row>
    <row r="13" spans="1:6" x14ac:dyDescent="0.25">
      <c r="B13" s="8"/>
      <c r="C13" s="8"/>
      <c r="D13" s="8"/>
      <c r="E13" s="8"/>
      <c r="F13" s="8"/>
    </row>
    <row r="14" spans="1:6" x14ac:dyDescent="0.25">
      <c r="B14" s="8"/>
      <c r="C14" s="8"/>
      <c r="D14" s="8"/>
      <c r="E14" s="8"/>
      <c r="F14" s="8"/>
    </row>
    <row r="15" spans="1:6" x14ac:dyDescent="0.25">
      <c r="B15" s="8"/>
      <c r="C15" s="8"/>
      <c r="D15" s="8"/>
      <c r="E15" s="8"/>
      <c r="F15" s="8"/>
    </row>
    <row r="16" spans="1:6" x14ac:dyDescent="0.25">
      <c r="B16" s="8"/>
      <c r="C16" s="8"/>
      <c r="D16" s="8"/>
      <c r="E16" s="8"/>
      <c r="F16" s="8"/>
    </row>
    <row r="17" spans="2:6" x14ac:dyDescent="0.25">
      <c r="B17" s="8"/>
      <c r="C17" s="8"/>
      <c r="D17" s="8"/>
      <c r="E17" s="8"/>
      <c r="F17" s="8"/>
    </row>
    <row r="18" spans="2:6" x14ac:dyDescent="0.25">
      <c r="B18" s="8"/>
      <c r="C18" s="8"/>
      <c r="D18" s="8"/>
      <c r="E18" s="8"/>
      <c r="F18" s="8"/>
    </row>
    <row r="19" spans="2:6" x14ac:dyDescent="0.25">
      <c r="B19" s="8"/>
      <c r="C19" s="8"/>
      <c r="D19" s="8"/>
      <c r="E19" s="8"/>
      <c r="F19" s="8"/>
    </row>
    <row r="21" spans="2:6" x14ac:dyDescent="0.25">
      <c r="B21" s="4" t="s">
        <v>30</v>
      </c>
      <c r="C21" s="4"/>
      <c r="D21" s="4"/>
      <c r="E21" s="5"/>
      <c r="F21" s="5"/>
    </row>
    <row r="51" spans="2:6" x14ac:dyDescent="0.25">
      <c r="B51" t="s">
        <v>31</v>
      </c>
      <c r="C51" s="2">
        <v>1708</v>
      </c>
    </row>
    <row r="52" spans="2:6" x14ac:dyDescent="0.25">
      <c r="B52" t="s">
        <v>32</v>
      </c>
      <c r="C52" s="2">
        <v>23550433</v>
      </c>
    </row>
    <row r="54" spans="2:6" x14ac:dyDescent="0.25">
      <c r="B54" s="4" t="s">
        <v>33</v>
      </c>
      <c r="C54" s="4"/>
      <c r="D54" s="4"/>
      <c r="E54" s="5"/>
      <c r="F54" s="5"/>
    </row>
    <row r="76" spans="2:3" x14ac:dyDescent="0.25">
      <c r="B76" t="s">
        <v>34</v>
      </c>
      <c r="C76" s="2">
        <v>64510</v>
      </c>
    </row>
    <row r="77" spans="2:3" x14ac:dyDescent="0.25">
      <c r="B77" t="s">
        <v>35</v>
      </c>
      <c r="C77" s="6">
        <v>14.574843692534019</v>
      </c>
    </row>
    <row r="78" spans="2:3" x14ac:dyDescent="0.25">
      <c r="B78" t="s">
        <v>36</v>
      </c>
      <c r="C78" s="6">
        <v>1.5919203747072599</v>
      </c>
    </row>
    <row r="79" spans="2:3" x14ac:dyDescent="0.25">
      <c r="B79" t="s">
        <v>37</v>
      </c>
      <c r="C79" s="6">
        <v>1.6827291455745208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J61"/>
  <sheetViews>
    <sheetView zoomScale="85" zoomScaleNormal="85" workbookViewId="0">
      <selection activeCell="A5" sqref="A5"/>
    </sheetView>
  </sheetViews>
  <sheetFormatPr defaultRowHeight="15" x14ac:dyDescent="0.25"/>
  <cols>
    <col min="2" max="2" width="45.140625" customWidth="1"/>
  </cols>
  <sheetData>
    <row r="1" spans="1:7" x14ac:dyDescent="0.25">
      <c r="A1" s="37" t="s">
        <v>27</v>
      </c>
      <c r="B1" s="38"/>
    </row>
    <row r="2" spans="1:7" x14ac:dyDescent="0.25">
      <c r="B2" s="1" t="s">
        <v>38</v>
      </c>
      <c r="C2" s="1"/>
      <c r="D2" s="1"/>
      <c r="E2" s="1"/>
      <c r="F2" s="1"/>
    </row>
    <row r="4" spans="1:7" x14ac:dyDescent="0.25">
      <c r="B4" s="7" t="s">
        <v>39</v>
      </c>
      <c r="C4" s="7"/>
      <c r="D4" s="7"/>
      <c r="E4" s="7"/>
      <c r="F4" s="5"/>
    </row>
    <row r="6" spans="1:7" x14ac:dyDescent="0.25">
      <c r="G6" t="s">
        <v>40</v>
      </c>
    </row>
    <row r="7" spans="1:7" x14ac:dyDescent="0.25">
      <c r="G7" t="s">
        <v>41</v>
      </c>
    </row>
    <row r="8" spans="1:7" x14ac:dyDescent="0.25">
      <c r="G8" t="s">
        <v>42</v>
      </c>
    </row>
    <row r="32" spans="10:10" x14ac:dyDescent="0.25">
      <c r="J32" t="s">
        <v>43</v>
      </c>
    </row>
    <row r="52" spans="2:6" x14ac:dyDescent="0.25">
      <c r="B52" s="7" t="s">
        <v>44</v>
      </c>
      <c r="C52" s="7"/>
      <c r="D52" s="7"/>
      <c r="E52" s="7"/>
      <c r="F52" s="5"/>
    </row>
    <row r="54" spans="2:6" x14ac:dyDescent="0.25">
      <c r="B54" t="s">
        <v>45</v>
      </c>
      <c r="C54" s="2">
        <v>128755</v>
      </c>
    </row>
    <row r="55" spans="2:6" x14ac:dyDescent="0.25">
      <c r="B55" t="s">
        <v>46</v>
      </c>
      <c r="C55" s="2">
        <v>70867</v>
      </c>
    </row>
    <row r="56" spans="2:6" x14ac:dyDescent="0.25">
      <c r="B56" t="s">
        <v>47</v>
      </c>
      <c r="C56" s="3">
        <v>1.8168541069891486</v>
      </c>
    </row>
    <row r="57" spans="2:6" x14ac:dyDescent="0.25">
      <c r="C57" s="3"/>
    </row>
    <row r="58" spans="2:6" x14ac:dyDescent="0.25">
      <c r="B58" t="s">
        <v>48</v>
      </c>
      <c r="C58" s="3">
        <v>1.9958921097504263</v>
      </c>
    </row>
    <row r="59" spans="2:6" x14ac:dyDescent="0.25">
      <c r="B59" t="s">
        <v>49</v>
      </c>
      <c r="C59" s="3">
        <v>1.0985428615718493</v>
      </c>
    </row>
    <row r="61" spans="2:6" x14ac:dyDescent="0.25">
      <c r="B61" s="7" t="s">
        <v>50</v>
      </c>
      <c r="C61" s="7"/>
      <c r="D61" s="7"/>
      <c r="E61" s="7"/>
      <c r="F61"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E7CC1-D4B2-48F4-AE08-4CE51A1E526B}">
  <sheetPr>
    <tabColor rgb="FFFFC000"/>
  </sheetPr>
  <dimension ref="A1:F138"/>
  <sheetViews>
    <sheetView zoomScale="85" zoomScaleNormal="85" workbookViewId="0">
      <selection activeCell="A4" sqref="A4"/>
    </sheetView>
  </sheetViews>
  <sheetFormatPr defaultRowHeight="15" x14ac:dyDescent="0.25"/>
  <cols>
    <col min="2" max="2" width="45.5703125" customWidth="1"/>
  </cols>
  <sheetData>
    <row r="1" spans="1:6" x14ac:dyDescent="0.25">
      <c r="A1" s="37" t="s">
        <v>27</v>
      </c>
      <c r="B1" s="38"/>
    </row>
    <row r="2" spans="1:6" x14ac:dyDescent="0.25">
      <c r="B2" s="1" t="s">
        <v>51</v>
      </c>
      <c r="C2" s="1"/>
      <c r="D2" s="1"/>
      <c r="E2" s="1"/>
      <c r="F2" s="1"/>
    </row>
    <row r="4" spans="1:6" x14ac:dyDescent="0.25">
      <c r="B4" s="8"/>
      <c r="C4" s="8"/>
      <c r="D4" t="s">
        <v>29</v>
      </c>
      <c r="E4" s="8"/>
      <c r="F4" s="8"/>
    </row>
    <row r="5" spans="1:6" x14ac:dyDescent="0.25">
      <c r="B5" s="8"/>
      <c r="C5" s="8"/>
      <c r="D5" s="8"/>
      <c r="E5" s="8"/>
      <c r="F5" s="8"/>
    </row>
    <row r="6" spans="1:6" x14ac:dyDescent="0.25">
      <c r="B6" s="8"/>
      <c r="C6" s="8"/>
      <c r="D6" s="8"/>
      <c r="E6" s="8"/>
      <c r="F6" s="8"/>
    </row>
    <row r="7" spans="1:6" x14ac:dyDescent="0.25">
      <c r="B7" s="8"/>
      <c r="C7" s="8"/>
      <c r="D7" s="8"/>
      <c r="E7" s="8"/>
      <c r="F7" s="8"/>
    </row>
    <row r="8" spans="1:6" x14ac:dyDescent="0.25">
      <c r="B8" s="8"/>
      <c r="C8" s="8"/>
      <c r="D8" s="8"/>
      <c r="E8" s="8"/>
      <c r="F8" s="8"/>
    </row>
    <row r="9" spans="1:6" x14ac:dyDescent="0.25">
      <c r="B9" s="8"/>
      <c r="C9" s="8"/>
      <c r="D9" s="8"/>
      <c r="E9" s="8"/>
      <c r="F9" s="8"/>
    </row>
    <row r="10" spans="1:6" x14ac:dyDescent="0.25">
      <c r="B10" s="8"/>
      <c r="C10" s="8"/>
      <c r="D10" s="8"/>
      <c r="E10" s="8"/>
      <c r="F10" s="8"/>
    </row>
    <row r="11" spans="1:6" x14ac:dyDescent="0.25">
      <c r="B11" s="8"/>
      <c r="C11" s="8"/>
      <c r="D11" s="8"/>
      <c r="E11" s="8"/>
      <c r="F11" s="8"/>
    </row>
    <row r="12" spans="1:6" x14ac:dyDescent="0.25">
      <c r="B12" s="8"/>
      <c r="C12" s="8"/>
      <c r="D12" s="8"/>
      <c r="E12" s="8"/>
      <c r="F12" s="8"/>
    </row>
    <row r="13" spans="1:6" x14ac:dyDescent="0.25">
      <c r="B13" s="8"/>
      <c r="C13" s="8"/>
      <c r="D13" s="8"/>
      <c r="E13" s="8"/>
      <c r="F13" s="8"/>
    </row>
    <row r="14" spans="1:6" x14ac:dyDescent="0.25">
      <c r="B14" s="8"/>
      <c r="C14" s="8"/>
      <c r="D14" s="8"/>
      <c r="E14" s="8"/>
      <c r="F14" s="8"/>
    </row>
    <row r="15" spans="1:6" x14ac:dyDescent="0.25">
      <c r="B15" s="8"/>
      <c r="C15" s="8"/>
      <c r="D15" s="8"/>
      <c r="E15" s="8"/>
      <c r="F15" s="8"/>
    </row>
    <row r="16" spans="1:6" x14ac:dyDescent="0.25">
      <c r="B16" s="8"/>
      <c r="C16" s="8"/>
      <c r="D16" s="8"/>
      <c r="E16" s="8"/>
      <c r="F16" s="8"/>
    </row>
    <row r="17" spans="2:6" x14ac:dyDescent="0.25">
      <c r="B17" s="8"/>
      <c r="C17" s="8"/>
      <c r="D17" s="8"/>
      <c r="E17" s="8"/>
      <c r="F17" s="8"/>
    </row>
    <row r="18" spans="2:6" x14ac:dyDescent="0.25">
      <c r="B18" s="8"/>
      <c r="C18" s="8"/>
      <c r="D18" s="8"/>
      <c r="E18" s="8"/>
      <c r="F18" s="8"/>
    </row>
    <row r="19" spans="2:6" x14ac:dyDescent="0.25">
      <c r="B19" s="8"/>
      <c r="C19" s="8"/>
      <c r="D19" s="8"/>
      <c r="E19" s="8"/>
      <c r="F19" s="8"/>
    </row>
    <row r="21" spans="2:6" x14ac:dyDescent="0.25">
      <c r="B21" s="4" t="s">
        <v>52</v>
      </c>
      <c r="C21" s="5"/>
      <c r="D21" s="5"/>
      <c r="E21" s="5"/>
      <c r="F21" s="5"/>
    </row>
    <row r="45" spans="2:4" x14ac:dyDescent="0.25">
      <c r="B45" t="s">
        <v>53</v>
      </c>
      <c r="C45" s="2">
        <v>115336</v>
      </c>
      <c r="D45" s="9">
        <v>0.89438258010484195</v>
      </c>
    </row>
    <row r="46" spans="2:4" x14ac:dyDescent="0.25">
      <c r="B46" t="s">
        <v>54</v>
      </c>
      <c r="C46" s="2">
        <v>13620</v>
      </c>
      <c r="D46" s="9">
        <v>0.10561741989515804</v>
      </c>
    </row>
    <row r="48" spans="2:4" x14ac:dyDescent="0.25">
      <c r="B48" t="s">
        <v>55</v>
      </c>
      <c r="C48" s="2">
        <v>65802</v>
      </c>
      <c r="D48" s="9">
        <v>0.92852808782649188</v>
      </c>
    </row>
    <row r="49" spans="2:6" x14ac:dyDescent="0.25">
      <c r="B49" t="s">
        <v>56</v>
      </c>
      <c r="C49" s="2">
        <v>5065</v>
      </c>
      <c r="D49" s="9">
        <v>7.1471912173508123E-2</v>
      </c>
    </row>
    <row r="51" spans="2:6" x14ac:dyDescent="0.25">
      <c r="B51" s="4" t="s">
        <v>57</v>
      </c>
      <c r="C51" s="5"/>
      <c r="D51" s="5"/>
      <c r="E51" s="5"/>
      <c r="F51" s="5"/>
    </row>
    <row r="69" spans="2:6" x14ac:dyDescent="0.25">
      <c r="B69" t="s">
        <v>58</v>
      </c>
      <c r="C69" s="9">
        <v>0.54881509972393683</v>
      </c>
    </row>
    <row r="70" spans="2:6" x14ac:dyDescent="0.25">
      <c r="B70" t="s">
        <v>59</v>
      </c>
      <c r="C70" s="9">
        <v>0.21605043580756225</v>
      </c>
    </row>
    <row r="71" spans="2:6" x14ac:dyDescent="0.25">
      <c r="C71" s="10"/>
    </row>
    <row r="72" spans="2:6" x14ac:dyDescent="0.25">
      <c r="B72" s="4" t="s">
        <v>60</v>
      </c>
      <c r="C72" s="4"/>
      <c r="D72" s="4"/>
      <c r="E72" s="4"/>
      <c r="F72" s="5"/>
    </row>
    <row r="93" spans="2:6" x14ac:dyDescent="0.25">
      <c r="B93" t="s">
        <v>61</v>
      </c>
      <c r="C93" s="9">
        <v>0.25621142094978133</v>
      </c>
    </row>
    <row r="94" spans="2:6" x14ac:dyDescent="0.25">
      <c r="B94" t="s">
        <v>62</v>
      </c>
      <c r="C94" s="9">
        <v>0.30343683116721981</v>
      </c>
    </row>
    <row r="96" spans="2:6" x14ac:dyDescent="0.25">
      <c r="B96" s="7" t="s">
        <v>63</v>
      </c>
      <c r="C96" s="7"/>
      <c r="D96" s="7"/>
      <c r="E96" s="7"/>
      <c r="F96" s="7"/>
    </row>
    <row r="113" spans="2:3" x14ac:dyDescent="0.25">
      <c r="B113" t="s">
        <v>64</v>
      </c>
      <c r="C113">
        <v>7.9</v>
      </c>
    </row>
    <row r="130" spans="2:6" x14ac:dyDescent="0.25">
      <c r="B130" t="s">
        <v>65</v>
      </c>
      <c r="C130">
        <v>8.6999999999999993</v>
      </c>
    </row>
    <row r="132" spans="2:6" x14ac:dyDescent="0.25">
      <c r="B132" s="7" t="s">
        <v>66</v>
      </c>
      <c r="C132" s="7"/>
      <c r="D132" s="7"/>
      <c r="E132" s="7"/>
      <c r="F132" s="7"/>
    </row>
    <row r="134" spans="2:6" x14ac:dyDescent="0.25">
      <c r="B134" t="s">
        <v>67</v>
      </c>
      <c r="C134" s="2">
        <v>616542.89999999991</v>
      </c>
    </row>
    <row r="135" spans="2:6" x14ac:dyDescent="0.25">
      <c r="B135" t="s">
        <v>68</v>
      </c>
      <c r="C135" s="6">
        <v>9.5573228956750871</v>
      </c>
    </row>
    <row r="136" spans="2:6" x14ac:dyDescent="0.25">
      <c r="B136" t="s">
        <v>69</v>
      </c>
      <c r="C136" s="6">
        <v>14.558961462170585</v>
      </c>
    </row>
    <row r="138" spans="2:6" x14ac:dyDescent="0.25">
      <c r="B138" s="7" t="s">
        <v>70</v>
      </c>
      <c r="C138" s="7"/>
      <c r="D138" s="7"/>
      <c r="E138" s="7"/>
      <c r="F138" s="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1005E-C911-451B-8B15-6C0D10A5E931}">
  <sheetPr>
    <tabColor rgb="FFFFC000"/>
  </sheetPr>
  <dimension ref="A1:J53"/>
  <sheetViews>
    <sheetView zoomScale="85" zoomScaleNormal="85" workbookViewId="0">
      <selection activeCell="A5" sqref="A5"/>
    </sheetView>
  </sheetViews>
  <sheetFormatPr defaultRowHeight="15" x14ac:dyDescent="0.25"/>
  <cols>
    <col min="2" max="2" width="46.42578125" customWidth="1"/>
  </cols>
  <sheetData>
    <row r="1" spans="1:7" x14ac:dyDescent="0.25">
      <c r="A1" s="37" t="s">
        <v>27</v>
      </c>
      <c r="B1" s="38"/>
    </row>
    <row r="2" spans="1:7" x14ac:dyDescent="0.25">
      <c r="B2" s="1" t="s">
        <v>71</v>
      </c>
      <c r="C2" s="1"/>
      <c r="D2" s="1"/>
      <c r="E2" s="1"/>
      <c r="F2" s="1"/>
    </row>
    <row r="4" spans="1:7" x14ac:dyDescent="0.25">
      <c r="B4" s="7" t="s">
        <v>72</v>
      </c>
      <c r="C4" s="7"/>
      <c r="D4" s="7"/>
      <c r="E4" s="7"/>
      <c r="F4" s="5"/>
    </row>
    <row r="6" spans="1:7" x14ac:dyDescent="0.25">
      <c r="G6" t="s">
        <v>40</v>
      </c>
    </row>
    <row r="7" spans="1:7" x14ac:dyDescent="0.25">
      <c r="G7" t="s">
        <v>41</v>
      </c>
    </row>
    <row r="8" spans="1:7" x14ac:dyDescent="0.25">
      <c r="G8" t="s">
        <v>42</v>
      </c>
    </row>
    <row r="32" spans="2:6" x14ac:dyDescent="0.25">
      <c r="B32" s="7" t="s">
        <v>73</v>
      </c>
      <c r="C32" s="7"/>
      <c r="D32" s="7"/>
      <c r="E32" s="7"/>
      <c r="F32" s="5"/>
    </row>
    <row r="34" spans="3:3" x14ac:dyDescent="0.25">
      <c r="C34" s="2"/>
    </row>
    <row r="35" spans="3:3" x14ac:dyDescent="0.25">
      <c r="C35" s="2"/>
    </row>
    <row r="37" spans="3:3" x14ac:dyDescent="0.25">
      <c r="C37" s="3"/>
    </row>
    <row r="38" spans="3:3" x14ac:dyDescent="0.25">
      <c r="C38" s="3"/>
    </row>
    <row r="53" spans="10:10" x14ac:dyDescent="0.25">
      <c r="J53" t="s">
        <v>74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99DF0-FDFE-432F-887D-CCB4372CDAF6}">
  <sheetPr>
    <tabColor rgb="FF00B050"/>
  </sheetPr>
  <dimension ref="A1:J168"/>
  <sheetViews>
    <sheetView zoomScale="85" zoomScaleNormal="85" workbookViewId="0">
      <selection activeCell="A5" sqref="A5"/>
    </sheetView>
  </sheetViews>
  <sheetFormatPr defaultRowHeight="15" x14ac:dyDescent="0.25"/>
  <cols>
    <col min="2" max="2" width="45" customWidth="1"/>
  </cols>
  <sheetData>
    <row r="1" spans="1:7" x14ac:dyDescent="0.25">
      <c r="A1" s="37" t="s">
        <v>27</v>
      </c>
      <c r="B1" s="38"/>
    </row>
    <row r="2" spans="1:7" x14ac:dyDescent="0.25">
      <c r="B2" s="1" t="s">
        <v>75</v>
      </c>
      <c r="C2" s="1"/>
      <c r="D2" s="1"/>
      <c r="E2" s="1"/>
      <c r="F2" s="1"/>
    </row>
    <row r="4" spans="1:7" x14ac:dyDescent="0.25">
      <c r="B4" s="7" t="s">
        <v>76</v>
      </c>
      <c r="C4" s="5"/>
      <c r="D4" s="5"/>
      <c r="E4" s="5"/>
      <c r="F4" s="5"/>
    </row>
    <row r="6" spans="1:7" x14ac:dyDescent="0.25">
      <c r="G6" t="s">
        <v>77</v>
      </c>
    </row>
    <row r="7" spans="1:7" x14ac:dyDescent="0.25">
      <c r="G7" t="s">
        <v>42</v>
      </c>
    </row>
    <row r="31" spans="2:10" ht="15.75" thickBot="1" x14ac:dyDescent="0.3"/>
    <row r="32" spans="2:10" ht="16.5" thickTop="1" thickBot="1" x14ac:dyDescent="0.3">
      <c r="B32" s="12" t="s">
        <v>78</v>
      </c>
      <c r="C32" s="13" t="s">
        <v>79</v>
      </c>
      <c r="D32" s="14" t="s">
        <v>80</v>
      </c>
      <c r="J32" t="s">
        <v>81</v>
      </c>
    </row>
    <row r="33" spans="2:4" x14ac:dyDescent="0.25">
      <c r="B33" s="15" t="s">
        <v>82</v>
      </c>
      <c r="C33" s="16">
        <v>18180</v>
      </c>
      <c r="D33" s="17">
        <v>0.82032307553469908</v>
      </c>
    </row>
    <row r="34" spans="2:4" x14ac:dyDescent="0.25">
      <c r="B34" s="18" t="s">
        <v>83</v>
      </c>
      <c r="C34" s="19">
        <v>7061</v>
      </c>
      <c r="D34" s="20">
        <v>0.31860842884216228</v>
      </c>
    </row>
    <row r="35" spans="2:4" x14ac:dyDescent="0.25">
      <c r="B35" s="21" t="s">
        <v>84</v>
      </c>
      <c r="C35" s="2">
        <v>783</v>
      </c>
      <c r="D35" s="22">
        <v>3.5330746322534065E-2</v>
      </c>
    </row>
    <row r="36" spans="2:4" x14ac:dyDescent="0.25">
      <c r="B36" s="21" t="s">
        <v>85</v>
      </c>
      <c r="C36" s="2">
        <v>662</v>
      </c>
      <c r="D36" s="22">
        <v>2.9870950275245917E-2</v>
      </c>
    </row>
    <row r="37" spans="2:4" x14ac:dyDescent="0.25">
      <c r="B37" s="21" t="s">
        <v>86</v>
      </c>
      <c r="C37" s="2">
        <v>625</v>
      </c>
      <c r="D37" s="22">
        <v>2.8201425864091689E-2</v>
      </c>
    </row>
    <row r="38" spans="2:4" x14ac:dyDescent="0.25">
      <c r="B38" s="21" t="s">
        <v>87</v>
      </c>
      <c r="C38" s="2">
        <v>617</v>
      </c>
      <c r="D38" s="22">
        <v>2.7840447613031314E-2</v>
      </c>
    </row>
    <row r="39" spans="2:4" x14ac:dyDescent="0.25">
      <c r="B39" s="21" t="s">
        <v>88</v>
      </c>
      <c r="C39" s="2">
        <v>576</v>
      </c>
      <c r="D39" s="22">
        <v>2.5990434076346901E-2</v>
      </c>
    </row>
    <row r="40" spans="2:4" x14ac:dyDescent="0.25">
      <c r="B40" s="21" t="s">
        <v>89</v>
      </c>
      <c r="C40" s="2">
        <v>423</v>
      </c>
      <c r="D40" s="22">
        <v>1.9086725024817255E-2</v>
      </c>
    </row>
    <row r="41" spans="2:4" x14ac:dyDescent="0.25">
      <c r="B41" s="21" t="s">
        <v>90</v>
      </c>
      <c r="C41" s="2">
        <v>381</v>
      </c>
      <c r="D41" s="22">
        <v>1.7191589206750294E-2</v>
      </c>
    </row>
    <row r="42" spans="2:4" x14ac:dyDescent="0.25">
      <c r="B42" s="21" t="s">
        <v>91</v>
      </c>
      <c r="C42" s="2">
        <v>341</v>
      </c>
      <c r="D42" s="22">
        <v>1.5386697951448425E-2</v>
      </c>
    </row>
    <row r="43" spans="2:4" x14ac:dyDescent="0.25">
      <c r="B43" s="21" t="s">
        <v>92</v>
      </c>
      <c r="C43" s="2">
        <v>337</v>
      </c>
      <c r="D43" s="22">
        <v>1.5206208825918239E-2</v>
      </c>
    </row>
    <row r="44" spans="2:4" x14ac:dyDescent="0.25">
      <c r="B44" s="21" t="s">
        <v>93</v>
      </c>
      <c r="C44" s="2">
        <v>296</v>
      </c>
      <c r="D44" s="22">
        <v>1.3356195289233824E-2</v>
      </c>
    </row>
    <row r="45" spans="2:4" x14ac:dyDescent="0.25">
      <c r="B45" s="21" t="s">
        <v>94</v>
      </c>
      <c r="C45" s="2">
        <v>296</v>
      </c>
      <c r="D45" s="22">
        <v>1.3356195289233824E-2</v>
      </c>
    </row>
    <row r="46" spans="2:4" x14ac:dyDescent="0.25">
      <c r="B46" s="21" t="s">
        <v>95</v>
      </c>
      <c r="C46" s="2">
        <v>280</v>
      </c>
      <c r="D46" s="22">
        <v>1.2634238787113077E-2</v>
      </c>
    </row>
    <row r="47" spans="2:4" x14ac:dyDescent="0.25">
      <c r="B47" s="21" t="s">
        <v>96</v>
      </c>
      <c r="C47" s="2">
        <v>274</v>
      </c>
      <c r="D47" s="22">
        <v>1.2363505098817796E-2</v>
      </c>
    </row>
    <row r="48" spans="2:4" x14ac:dyDescent="0.25">
      <c r="B48" s="21" t="s">
        <v>97</v>
      </c>
      <c r="C48" s="2">
        <v>273</v>
      </c>
      <c r="D48" s="22">
        <v>1.2318382817435249E-2</v>
      </c>
    </row>
    <row r="49" spans="2:4" x14ac:dyDescent="0.25">
      <c r="B49" s="21" t="s">
        <v>98</v>
      </c>
      <c r="C49" s="2">
        <v>267</v>
      </c>
      <c r="D49" s="22">
        <v>1.204764912913997E-2</v>
      </c>
    </row>
    <row r="50" spans="2:4" x14ac:dyDescent="0.25">
      <c r="B50" s="21" t="s">
        <v>99</v>
      </c>
      <c r="C50" s="2">
        <v>260</v>
      </c>
      <c r="D50" s="22">
        <v>1.1731793159462142E-2</v>
      </c>
    </row>
    <row r="51" spans="2:4" x14ac:dyDescent="0.25">
      <c r="B51" s="21" t="s">
        <v>100</v>
      </c>
      <c r="C51" s="2">
        <v>213</v>
      </c>
      <c r="D51" s="22">
        <v>9.6110459344824466E-3</v>
      </c>
    </row>
    <row r="52" spans="2:4" x14ac:dyDescent="0.25">
      <c r="B52" s="21" t="s">
        <v>101</v>
      </c>
      <c r="C52" s="2">
        <v>210</v>
      </c>
      <c r="D52" s="22">
        <v>9.4756790903348081E-3</v>
      </c>
    </row>
    <row r="53" spans="2:4" x14ac:dyDescent="0.25">
      <c r="B53" s="23" t="s">
        <v>102</v>
      </c>
      <c r="C53" s="24">
        <v>205</v>
      </c>
      <c r="D53" s="25">
        <v>9.2500676834220731E-3</v>
      </c>
    </row>
    <row r="54" spans="2:4" x14ac:dyDescent="0.25">
      <c r="B54" s="21" t="s">
        <v>103</v>
      </c>
      <c r="C54" s="2">
        <v>1305</v>
      </c>
      <c r="D54" s="22">
        <v>5.8884577204223444E-2</v>
      </c>
    </row>
    <row r="55" spans="2:4" x14ac:dyDescent="0.25">
      <c r="B55" s="18" t="s">
        <v>104</v>
      </c>
      <c r="C55" s="19">
        <v>219</v>
      </c>
      <c r="D55" s="20">
        <v>9.8817796227777272E-3</v>
      </c>
    </row>
    <row r="56" spans="2:4" x14ac:dyDescent="0.25">
      <c r="B56" s="21" t="s">
        <v>105</v>
      </c>
      <c r="C56" s="2">
        <v>166</v>
      </c>
      <c r="D56" s="22">
        <v>7.4902987095027528E-3</v>
      </c>
    </row>
    <row r="57" spans="2:4" x14ac:dyDescent="0.25">
      <c r="B57" s="21" t="s">
        <v>106</v>
      </c>
      <c r="C57" s="2">
        <v>66</v>
      </c>
      <c r="D57" s="22">
        <v>2.9780705712480825E-3</v>
      </c>
    </row>
    <row r="58" spans="2:4" x14ac:dyDescent="0.25">
      <c r="B58" s="21" t="s">
        <v>107</v>
      </c>
      <c r="C58" s="2">
        <v>36</v>
      </c>
      <c r="D58" s="22">
        <v>1.6244021297716813E-3</v>
      </c>
    </row>
    <row r="59" spans="2:4" x14ac:dyDescent="0.25">
      <c r="B59" s="21" t="s">
        <v>108</v>
      </c>
      <c r="C59" s="2">
        <v>30</v>
      </c>
      <c r="D59" s="22">
        <v>1.3536684414764012E-3</v>
      </c>
    </row>
    <row r="60" spans="2:4" x14ac:dyDescent="0.25">
      <c r="B60" s="21" t="s">
        <v>109</v>
      </c>
      <c r="C60" s="2">
        <v>28</v>
      </c>
      <c r="D60" s="22">
        <v>1.2634238787113076E-3</v>
      </c>
    </row>
    <row r="61" spans="2:4" x14ac:dyDescent="0.25">
      <c r="B61" s="21" t="s">
        <v>110</v>
      </c>
      <c r="C61" s="2">
        <v>27</v>
      </c>
      <c r="D61" s="22">
        <v>1.2183015973287609E-3</v>
      </c>
    </row>
    <row r="62" spans="2:4" x14ac:dyDescent="0.25">
      <c r="B62" s="21" t="s">
        <v>111</v>
      </c>
      <c r="C62" s="2">
        <v>24</v>
      </c>
      <c r="D62" s="22">
        <v>1.0829347531811208E-3</v>
      </c>
    </row>
    <row r="63" spans="2:4" x14ac:dyDescent="0.25">
      <c r="B63" s="21" t="s">
        <v>112</v>
      </c>
      <c r="C63" s="2">
        <v>20</v>
      </c>
      <c r="D63" s="22">
        <v>9.0244562765093403E-4</v>
      </c>
    </row>
    <row r="64" spans="2:4" x14ac:dyDescent="0.25">
      <c r="B64" s="21" t="s">
        <v>113</v>
      </c>
      <c r="C64" s="2">
        <v>19</v>
      </c>
      <c r="D64" s="22">
        <v>8.5732334626838734E-4</v>
      </c>
    </row>
    <row r="65" spans="2:4" x14ac:dyDescent="0.25">
      <c r="B65" s="21" t="s">
        <v>114</v>
      </c>
      <c r="C65" s="2">
        <v>18</v>
      </c>
      <c r="D65" s="22">
        <v>8.1220106488584065E-4</v>
      </c>
    </row>
    <row r="66" spans="2:4" x14ac:dyDescent="0.25">
      <c r="B66" s="21" t="s">
        <v>115</v>
      </c>
      <c r="C66" s="2">
        <v>18</v>
      </c>
      <c r="D66" s="22">
        <v>8.1220106488584065E-4</v>
      </c>
    </row>
    <row r="67" spans="2:4" x14ac:dyDescent="0.25">
      <c r="B67" s="21" t="s">
        <v>116</v>
      </c>
      <c r="C67" s="2">
        <v>17</v>
      </c>
      <c r="D67" s="22">
        <v>7.6707878350329396E-4</v>
      </c>
    </row>
    <row r="68" spans="2:4" x14ac:dyDescent="0.25">
      <c r="B68" s="21" t="s">
        <v>117</v>
      </c>
      <c r="C68" s="2">
        <v>15</v>
      </c>
      <c r="D68" s="22">
        <v>6.7683422073820058E-4</v>
      </c>
    </row>
    <row r="69" spans="2:4" x14ac:dyDescent="0.25">
      <c r="B69" s="21" t="s">
        <v>118</v>
      </c>
      <c r="C69" s="2">
        <v>15</v>
      </c>
      <c r="D69" s="22">
        <v>6.7683422073820058E-4</v>
      </c>
    </row>
    <row r="70" spans="2:4" x14ac:dyDescent="0.25">
      <c r="B70" s="21" t="s">
        <v>119</v>
      </c>
      <c r="C70" s="2">
        <v>14</v>
      </c>
      <c r="D70" s="22">
        <v>6.3171193935565378E-4</v>
      </c>
    </row>
    <row r="71" spans="2:4" x14ac:dyDescent="0.25">
      <c r="B71" s="21" t="s">
        <v>120</v>
      </c>
      <c r="C71" s="2">
        <v>14</v>
      </c>
      <c r="D71" s="22">
        <v>6.3171193935565378E-4</v>
      </c>
    </row>
    <row r="72" spans="2:4" x14ac:dyDescent="0.25">
      <c r="B72" s="21" t="s">
        <v>121</v>
      </c>
      <c r="C72" s="2">
        <v>14</v>
      </c>
      <c r="D72" s="22">
        <v>6.3171193935565378E-4</v>
      </c>
    </row>
    <row r="73" spans="2:4" x14ac:dyDescent="0.25">
      <c r="B73" s="21" t="s">
        <v>122</v>
      </c>
      <c r="C73" s="2">
        <v>13</v>
      </c>
      <c r="D73" s="22">
        <v>5.8658965797310709E-4</v>
      </c>
    </row>
    <row r="74" spans="2:4" x14ac:dyDescent="0.25">
      <c r="B74" s="23" t="s">
        <v>123</v>
      </c>
      <c r="C74" s="24">
        <v>13</v>
      </c>
      <c r="D74" s="25">
        <v>5.8658965797310709E-4</v>
      </c>
    </row>
    <row r="75" spans="2:4" ht="15.75" thickBot="1" x14ac:dyDescent="0.3">
      <c r="B75" s="26" t="s">
        <v>124</v>
      </c>
      <c r="C75" s="27">
        <v>2677</v>
      </c>
      <c r="D75" s="28">
        <v>0.12079234726107752</v>
      </c>
    </row>
    <row r="76" spans="2:4" ht="15.75" thickBot="1" x14ac:dyDescent="0.3">
      <c r="B76" s="29" t="s">
        <v>125</v>
      </c>
      <c r="C76" s="30">
        <v>22162</v>
      </c>
      <c r="D76" s="31">
        <v>1</v>
      </c>
    </row>
    <row r="77" spans="2:4" ht="15.75" thickTop="1" x14ac:dyDescent="0.25"/>
    <row r="97" spans="2:6" x14ac:dyDescent="0.25">
      <c r="B97" t="s">
        <v>126</v>
      </c>
      <c r="C97" s="2">
        <v>22162</v>
      </c>
    </row>
    <row r="99" spans="2:6" x14ac:dyDescent="0.25">
      <c r="B99" s="7" t="s">
        <v>127</v>
      </c>
      <c r="C99" s="5"/>
      <c r="D99" s="5"/>
      <c r="E99" s="5"/>
      <c r="F99" s="5"/>
    </row>
    <row r="123" spans="2:6" x14ac:dyDescent="0.25">
      <c r="B123" t="s">
        <v>128</v>
      </c>
      <c r="C123" s="3">
        <v>2</v>
      </c>
    </row>
    <row r="125" spans="2:6" x14ac:dyDescent="0.25">
      <c r="B125" s="7" t="s">
        <v>129</v>
      </c>
      <c r="C125" s="5"/>
      <c r="D125" s="5"/>
      <c r="E125" s="5"/>
      <c r="F125" s="5"/>
    </row>
    <row r="144" spans="2:3" x14ac:dyDescent="0.25">
      <c r="B144" t="s">
        <v>130</v>
      </c>
      <c r="C144" s="9">
        <v>0.28000000000000003</v>
      </c>
    </row>
    <row r="145" spans="2:6" x14ac:dyDescent="0.25">
      <c r="B145" t="s">
        <v>131</v>
      </c>
      <c r="C145" s="9">
        <v>0.34</v>
      </c>
    </row>
    <row r="147" spans="2:6" x14ac:dyDescent="0.25">
      <c r="B147" t="s">
        <v>132</v>
      </c>
      <c r="C147" s="2">
        <v>77933</v>
      </c>
    </row>
    <row r="149" spans="2:6" x14ac:dyDescent="0.25">
      <c r="B149" s="4" t="s">
        <v>133</v>
      </c>
      <c r="C149" s="5"/>
      <c r="D149" s="5"/>
      <c r="E149" s="5"/>
      <c r="F149" s="5"/>
    </row>
    <row r="167" spans="2:3" x14ac:dyDescent="0.25">
      <c r="B167" t="s">
        <v>58</v>
      </c>
      <c r="C167" s="9">
        <v>0.11</v>
      </c>
    </row>
    <row r="168" spans="2:3" x14ac:dyDescent="0.25">
      <c r="B168" t="s">
        <v>59</v>
      </c>
      <c r="C168" s="9">
        <v>0.42</v>
      </c>
    </row>
  </sheetData>
  <conditionalFormatting sqref="D34:D53 D55:D74">
    <cfRule type="colorScale" priority="1">
      <colorScale>
        <cfvo type="min"/>
        <cfvo type="max"/>
        <color rgb="FFFCFCFF"/>
        <color rgb="FF63BE7B"/>
      </colorScale>
    </cfRule>
  </conditionalFormatting>
  <conditionalFormatting sqref="D54 D33 D75">
    <cfRule type="colorScale" priority="2">
      <colorScale>
        <cfvo type="min"/>
        <cfvo type="max"/>
        <color rgb="FFFFEF9C"/>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BE88D-4F89-45FC-845B-8FB65EC8CCC9}">
  <sheetPr>
    <tabColor rgb="FF00B050"/>
  </sheetPr>
  <dimension ref="A1:J121"/>
  <sheetViews>
    <sheetView zoomScale="85" zoomScaleNormal="85" workbookViewId="0">
      <selection activeCell="A4" sqref="A4"/>
    </sheetView>
  </sheetViews>
  <sheetFormatPr defaultRowHeight="15" x14ac:dyDescent="0.25"/>
  <cols>
    <col min="2" max="2" width="46.5703125" customWidth="1"/>
  </cols>
  <sheetData>
    <row r="1" spans="1:7" x14ac:dyDescent="0.25">
      <c r="A1" s="37" t="s">
        <v>27</v>
      </c>
      <c r="B1" s="38"/>
    </row>
    <row r="2" spans="1:7" x14ac:dyDescent="0.25">
      <c r="B2" s="1" t="s">
        <v>134</v>
      </c>
      <c r="C2" s="1"/>
      <c r="D2" s="1"/>
      <c r="E2" s="1"/>
      <c r="F2" s="1"/>
    </row>
    <row r="4" spans="1:7" x14ac:dyDescent="0.25">
      <c r="B4" s="7" t="s">
        <v>135</v>
      </c>
      <c r="C4" s="5"/>
      <c r="D4" s="5"/>
      <c r="E4" s="5"/>
      <c r="F4" s="5"/>
    </row>
    <row r="6" spans="1:7" x14ac:dyDescent="0.25">
      <c r="G6" t="s">
        <v>136</v>
      </c>
    </row>
    <row r="7" spans="1:7" x14ac:dyDescent="0.25">
      <c r="G7" t="s">
        <v>42</v>
      </c>
    </row>
    <row r="32" spans="10:10" x14ac:dyDescent="0.25">
      <c r="J32" t="s">
        <v>81</v>
      </c>
    </row>
    <row r="51" spans="2:6" x14ac:dyDescent="0.25">
      <c r="B51" t="s">
        <v>137</v>
      </c>
      <c r="C51" s="2">
        <v>39629</v>
      </c>
    </row>
    <row r="52" spans="2:6" x14ac:dyDescent="0.25">
      <c r="C52" s="2"/>
    </row>
    <row r="53" spans="2:6" x14ac:dyDescent="0.25">
      <c r="B53" s="7" t="s">
        <v>138</v>
      </c>
      <c r="C53" s="5"/>
      <c r="D53" s="5"/>
      <c r="E53" s="5"/>
      <c r="F53" s="5"/>
    </row>
    <row r="54" spans="2:6" x14ac:dyDescent="0.25">
      <c r="C54" s="2"/>
    </row>
    <row r="55" spans="2:6" x14ac:dyDescent="0.25">
      <c r="B55" t="s">
        <v>139</v>
      </c>
      <c r="C55" s="2">
        <v>193</v>
      </c>
    </row>
    <row r="56" spans="2:6" x14ac:dyDescent="0.25">
      <c r="B56" t="s">
        <v>140</v>
      </c>
      <c r="C56" s="2">
        <v>751</v>
      </c>
    </row>
    <row r="57" spans="2:6" x14ac:dyDescent="0.25">
      <c r="B57" t="s">
        <v>141</v>
      </c>
      <c r="C57" s="2">
        <v>24236</v>
      </c>
    </row>
    <row r="58" spans="2:6" x14ac:dyDescent="0.25">
      <c r="B58" t="s">
        <v>142</v>
      </c>
      <c r="C58" s="2">
        <v>23485</v>
      </c>
    </row>
    <row r="59" spans="2:6" x14ac:dyDescent="0.25">
      <c r="B59" t="s">
        <v>143</v>
      </c>
      <c r="C59" s="11" t="s">
        <v>144</v>
      </c>
    </row>
    <row r="61" spans="2:6" x14ac:dyDescent="0.25">
      <c r="B61" s="7" t="s">
        <v>145</v>
      </c>
      <c r="C61" s="5"/>
      <c r="D61" s="5"/>
      <c r="E61" s="5"/>
      <c r="F61" s="5"/>
    </row>
    <row r="79" spans="2:6" x14ac:dyDescent="0.25">
      <c r="B79" s="7" t="s">
        <v>146</v>
      </c>
      <c r="C79" s="5"/>
      <c r="D79" s="5"/>
      <c r="E79" s="5"/>
      <c r="F79" s="5"/>
    </row>
    <row r="99" spans="2:6" x14ac:dyDescent="0.25">
      <c r="B99" s="7" t="s">
        <v>147</v>
      </c>
      <c r="C99" s="5"/>
      <c r="D99" s="5"/>
      <c r="E99" s="5"/>
      <c r="F99" s="5"/>
    </row>
    <row r="118" spans="2:3" x14ac:dyDescent="0.25">
      <c r="B118" t="s">
        <v>130</v>
      </c>
      <c r="C118" s="9">
        <v>0.20442100481970274</v>
      </c>
    </row>
    <row r="119" spans="2:3" x14ac:dyDescent="0.25">
      <c r="B119" t="s">
        <v>131</v>
      </c>
      <c r="C119" s="9">
        <v>0.48108708269196798</v>
      </c>
    </row>
    <row r="121" spans="2:3" x14ac:dyDescent="0.25">
      <c r="B121" t="s">
        <v>132</v>
      </c>
      <c r="C121" s="2">
        <v>96346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DA4AC661DAF544BDC6F7EDBE853E17" ma:contentTypeVersion="20" ma:contentTypeDescription="Create a new document." ma:contentTypeScope="" ma:versionID="89720d67048af22453fa3cec0989e87a">
  <xsd:schema xmlns:xsd="http://www.w3.org/2001/XMLSchema" xmlns:xs="http://www.w3.org/2001/XMLSchema" xmlns:p="http://schemas.microsoft.com/office/2006/metadata/properties" xmlns:ns1="http://schemas.microsoft.com/sharepoint/v3" xmlns:ns2="28ca367f-cfb7-459f-9d2b-24f1a908a02b" xmlns:ns3="a9dcab35-e276-4e1a-8b7c-b57fb9c8c2c4" targetNamespace="http://schemas.microsoft.com/office/2006/metadata/properties" ma:root="true" ma:fieldsID="a04be5030f947ea90da8e088f117ada6" ns1:_="" ns2:_="" ns3:_="">
    <xsd:import namespace="http://schemas.microsoft.com/sharepoint/v3"/>
    <xsd:import namespace="28ca367f-cfb7-459f-9d2b-24f1a908a02b"/>
    <xsd:import namespace="a9dcab35-e276-4e1a-8b7c-b57fb9c8c2c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element ref="ns2:MediaServiceOCR" minOccurs="0"/>
                <xsd:element ref="ns2:MediaServiceEventHashCode" minOccurs="0"/>
                <xsd:element ref="ns2:MediaServiceGenerationTime" minOccurs="0"/>
                <xsd:element ref="ns1:_ip_UnifiedCompliancePolicyProperties" minOccurs="0"/>
                <xsd:element ref="ns1:_ip_UnifiedCompliancePolicyUIAction" minOccurs="0"/>
                <xsd:element ref="ns2:MediaServiceAutoKeyPoints" minOccurs="0"/>
                <xsd:element ref="ns2:MediaServiceKeyPoints" minOccurs="0"/>
                <xsd:element ref="ns2:MediaServiceLocation" minOccurs="0"/>
                <xsd:element ref="ns2:Not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ca367f-cfb7-459f-9d2b-24f1a908a0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Note" ma:index="22" nillable="true" ma:displayName="Note" ma:description="Notes about folder" ma:internalName="Note">
      <xsd:simpleType>
        <xsd:restriction base="dms:Text">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d1770257-8aa5-473d-8b97-0f0439c117c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dcab35-e276-4e1a-8b7c-b57fb9c8c2c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a0ae3c01-a24b-47fe-9fe1-9809f8c149d7}" ma:internalName="TaxCatchAll" ma:showField="CatchAllData" ma:web="a9dcab35-e276-4e1a-8b7c-b57fb9c8c2c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Note xmlns="28ca367f-cfb7-459f-9d2b-24f1a908a02b" xsi:nil="true"/>
    <_ip_UnifiedCompliancePolicyUIAction xmlns="http://schemas.microsoft.com/sharepoint/v3" xsi:nil="true"/>
    <lcf76f155ced4ddcb4097134ff3c332f xmlns="28ca367f-cfb7-459f-9d2b-24f1a908a02b">
      <Terms xmlns="http://schemas.microsoft.com/office/infopath/2007/PartnerControls"/>
    </lcf76f155ced4ddcb4097134ff3c332f>
    <_ip_UnifiedCompliancePolicyProperties xmlns="http://schemas.microsoft.com/sharepoint/v3" xsi:nil="true"/>
    <TaxCatchAll xmlns="a9dcab35-e276-4e1a-8b7c-b57fb9c8c2c4" xsi:nil="true"/>
    <SharedWithUsers xmlns="a9dcab35-e276-4e1a-8b7c-b57fb9c8c2c4">
      <UserInfo>
        <DisplayName>RSG-Everyone</DisplayName>
        <AccountId>8555</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FBFDCC3-AEAE-4EEE-94F9-3F7AD6C0E7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ca367f-cfb7-459f-9d2b-24f1a908a02b"/>
    <ds:schemaRef ds:uri="a9dcab35-e276-4e1a-8b7c-b57fb9c8c2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E82201-BA47-4F9C-9CE0-323A65F68038}">
  <ds:schemaRefs>
    <ds:schemaRef ds:uri="http://schemas.microsoft.com/office/2006/documentManagement/types"/>
    <ds:schemaRef ds:uri="http://schemas.microsoft.com/sharepoint/v3"/>
    <ds:schemaRef ds:uri="http://purl.org/dc/elements/1.1/"/>
    <ds:schemaRef ds:uri="http://schemas.openxmlformats.org/package/2006/metadata/core-properties"/>
    <ds:schemaRef ds:uri="28ca367f-cfb7-459f-9d2b-24f1a908a02b"/>
    <ds:schemaRef ds:uri="http://www.w3.org/XML/1998/namespace"/>
    <ds:schemaRef ds:uri="http://purl.org/dc/dcmitype/"/>
    <ds:schemaRef ds:uri="http://purl.org/dc/terms/"/>
    <ds:schemaRef ds:uri="http://schemas.microsoft.com/office/2006/metadata/properties"/>
    <ds:schemaRef ds:uri="http://schemas.microsoft.com/office/infopath/2007/PartnerControls"/>
    <ds:schemaRef ds:uri="a9dcab35-e276-4e1a-8b7c-b57fb9c8c2c4"/>
  </ds:schemaRefs>
</ds:datastoreItem>
</file>

<file path=customXml/itemProps3.xml><?xml version="1.0" encoding="utf-8"?>
<ds:datastoreItem xmlns:ds="http://schemas.openxmlformats.org/officeDocument/2006/customXml" ds:itemID="{0F8BA20E-EB41-4723-B7CB-458778C96A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Introduction</vt:lpstr>
      <vt:lpstr>Replica_Model_ODTable</vt:lpstr>
      <vt:lpstr>rMove_Comparison</vt:lpstr>
      <vt:lpstr>LU&amp;Service_Population</vt:lpstr>
      <vt:lpstr>Trip_Generation</vt:lpstr>
      <vt:lpstr>Trip_Characteristics</vt:lpstr>
      <vt:lpstr>Pass-Through Trips</vt:lpstr>
      <vt:lpstr>Visitor_Trips</vt:lpstr>
      <vt:lpstr>Employee_Trips</vt:lpstr>
      <vt:lpstr>Resident_Trips</vt:lpstr>
      <vt:lpstr>LBS_Visitor_Home_Locations</vt:lpstr>
      <vt:lpstr>COVID_Changes</vt:lpstr>
      <vt:lpstr>covid_pop</vt:lpstr>
      <vt:lpstr>covid_vis_est</vt:lpstr>
      <vt:lpstr>covid_wfh</vt:lpstr>
      <vt:lpstr>covid_wfh2</vt:lpstr>
      <vt:lpstr>covid_transit</vt:lpstr>
      <vt:lpstr>Commercial_Spending_Data</vt:lpstr>
      <vt:lpstr>Commercial_Vehicles</vt:lpstr>
      <vt:lpstr>Documentation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Johnson</dc:creator>
  <cp:keywords/>
  <dc:description/>
  <cp:lastModifiedBy>Reid Haefer</cp:lastModifiedBy>
  <cp:revision/>
  <dcterms:created xsi:type="dcterms:W3CDTF">2015-06-05T18:17:20Z</dcterms:created>
  <dcterms:modified xsi:type="dcterms:W3CDTF">2023-08-16T22:09:02Z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0x010100BDDA4AC661DAF544BDC6F7EDBE853E17</vt:lpwstr>
  </property>
  <property fmtid="{D5CDD505-2E9C-101B-9397-08002B2CF9AE}" pid="3" name="MediaServiceImageTags">
    <vt:lpwstr/>
  </property>
</Properties>
</file>