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mes\OneDrive\Documents\Data Analytics Bootcamp\PREWORK_RSK\Module-1\"/>
    </mc:Choice>
  </mc:AlternateContent>
  <xr:revisionPtr revIDLastSave="30" documentId="8_{797D0C5A-2807-483B-8C3C-2FFDCF1DFBF6}" xr6:coauthVersionLast="43" xr6:coauthVersionMax="43" xr10:uidLastSave="{9CC1C3F2-4F9C-4495-AEB8-AE5C4384B6B3}"/>
  <bookViews>
    <workbookView xWindow="-120" yWindow="-120" windowWidth="20730" windowHeight="11160" activeTab="1" xr2:uid="{00000000-000D-0000-FFFF-FFFF00000000}"/>
  </bookViews>
  <sheets>
    <sheet name="Original Data Provided" sheetId="4" r:id="rId1"/>
    <sheet name="READ ME" sheetId="7" r:id="rId2"/>
    <sheet name="Data - Modified per Spec" sheetId="1" r:id="rId3"/>
    <sheet name="Pivot Table 1" sheetId="2" r:id="rId4"/>
    <sheet name="Analysis of Pivot Table 1" sheetId="8" r:id="rId5"/>
    <sheet name="Pivot Table 2" sheetId="3" r:id="rId6"/>
    <sheet name="Analysis of Pivot Table 2" sheetId="9" r:id="rId7"/>
    <sheet name="Pivot Table 3" sheetId="5" r:id="rId8"/>
    <sheet name="Analysis of Pivot Table 3" sheetId="10" r:id="rId9"/>
    <sheet name="Bonus" sheetId="6" r:id="rId10"/>
    <sheet name="Analysis of Bonus" sheetId="11" r:id="rId11"/>
  </sheets>
  <calcPr calcId="181029" concurrentCalc="0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5" i="9" l="1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J46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K46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L46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M46" i="9"/>
  <c r="H5" i="8"/>
  <c r="H6" i="8"/>
  <c r="H7" i="8"/>
  <c r="H8" i="8"/>
  <c r="H9" i="8"/>
  <c r="H10" i="8"/>
  <c r="H11" i="8"/>
  <c r="H12" i="8"/>
  <c r="H13" i="8"/>
  <c r="H14" i="8"/>
  <c r="I5" i="8"/>
  <c r="I6" i="8"/>
  <c r="I7" i="8"/>
  <c r="I8" i="8"/>
  <c r="I9" i="8"/>
  <c r="I10" i="8"/>
  <c r="I11" i="8"/>
  <c r="I12" i="8"/>
  <c r="I13" i="8"/>
  <c r="I14" i="8"/>
  <c r="M14" i="8"/>
  <c r="G5" i="8"/>
  <c r="G6" i="8"/>
  <c r="G7" i="8"/>
  <c r="G8" i="8"/>
  <c r="G9" i="8"/>
  <c r="G10" i="8"/>
  <c r="G11" i="8"/>
  <c r="G12" i="8"/>
  <c r="G13" i="8"/>
  <c r="G14" i="8"/>
  <c r="L14" i="8"/>
  <c r="F5" i="8"/>
  <c r="F6" i="8"/>
  <c r="F7" i="8"/>
  <c r="F8" i="8"/>
  <c r="F9" i="8"/>
  <c r="F10" i="8"/>
  <c r="F11" i="8"/>
  <c r="F12" i="8"/>
  <c r="F13" i="8"/>
  <c r="F14" i="8"/>
  <c r="K14" i="8"/>
  <c r="E5" i="8"/>
  <c r="E6" i="8"/>
  <c r="E7" i="8"/>
  <c r="E8" i="8"/>
  <c r="E9" i="8"/>
  <c r="E10" i="8"/>
  <c r="E11" i="8"/>
  <c r="E12" i="8"/>
  <c r="E13" i="8"/>
  <c r="E14" i="8"/>
  <c r="J14" i="8"/>
  <c r="J6" i="10"/>
  <c r="K6" i="10"/>
  <c r="L6" i="10"/>
  <c r="M6" i="10"/>
  <c r="J7" i="10"/>
  <c r="K7" i="10"/>
  <c r="L7" i="10"/>
  <c r="M7" i="10"/>
  <c r="J8" i="10"/>
  <c r="K8" i="10"/>
  <c r="L8" i="10"/>
  <c r="M8" i="10"/>
  <c r="J9" i="10"/>
  <c r="K9" i="10"/>
  <c r="L9" i="10"/>
  <c r="M9" i="10"/>
  <c r="J10" i="10"/>
  <c r="K10" i="10"/>
  <c r="L10" i="10"/>
  <c r="M10" i="10"/>
  <c r="J11" i="10"/>
  <c r="K11" i="10"/>
  <c r="L11" i="10"/>
  <c r="M11" i="10"/>
  <c r="J12" i="10"/>
  <c r="K12" i="10"/>
  <c r="L12" i="10"/>
  <c r="M12" i="10"/>
  <c r="J13" i="10"/>
  <c r="K13" i="10"/>
  <c r="L13" i="10"/>
  <c r="M13" i="10"/>
  <c r="J14" i="10"/>
  <c r="K14" i="10"/>
  <c r="L14" i="10"/>
  <c r="M14" i="10"/>
  <c r="J15" i="10"/>
  <c r="K15" i="10"/>
  <c r="L15" i="10"/>
  <c r="M15" i="10"/>
  <c r="J16" i="10"/>
  <c r="K16" i="10"/>
  <c r="L16" i="10"/>
  <c r="M16" i="10"/>
  <c r="M5" i="10"/>
  <c r="L5" i="10"/>
  <c r="K5" i="10"/>
  <c r="J5" i="10"/>
  <c r="F5" i="10"/>
  <c r="G5" i="10"/>
  <c r="H5" i="10"/>
  <c r="I5" i="10"/>
  <c r="F6" i="10"/>
  <c r="G6" i="10"/>
  <c r="H6" i="10"/>
  <c r="I6" i="10"/>
  <c r="F7" i="10"/>
  <c r="G7" i="10"/>
  <c r="H7" i="10"/>
  <c r="I7" i="10"/>
  <c r="F8" i="10"/>
  <c r="G8" i="10"/>
  <c r="H8" i="10"/>
  <c r="I8" i="10"/>
  <c r="F9" i="10"/>
  <c r="G9" i="10"/>
  <c r="H9" i="10"/>
  <c r="I9" i="10"/>
  <c r="F10" i="10"/>
  <c r="G10" i="10"/>
  <c r="H10" i="10"/>
  <c r="I10" i="10"/>
  <c r="F11" i="10"/>
  <c r="G11" i="10"/>
  <c r="H11" i="10"/>
  <c r="I11" i="10"/>
  <c r="F12" i="10"/>
  <c r="G12" i="10"/>
  <c r="H12" i="10"/>
  <c r="I12" i="10"/>
  <c r="F13" i="10"/>
  <c r="G13" i="10"/>
  <c r="H13" i="10"/>
  <c r="I13" i="10"/>
  <c r="F14" i="10"/>
  <c r="G14" i="10"/>
  <c r="H14" i="10"/>
  <c r="I14" i="10"/>
  <c r="F15" i="10"/>
  <c r="G15" i="10"/>
  <c r="H15" i="10"/>
  <c r="I15" i="10"/>
  <c r="F16" i="10"/>
  <c r="G16" i="10"/>
  <c r="H16" i="10"/>
  <c r="I16" i="10"/>
  <c r="E6" i="10"/>
  <c r="E7" i="10"/>
  <c r="E8" i="10"/>
  <c r="E9" i="10"/>
  <c r="E10" i="10"/>
  <c r="E11" i="10"/>
  <c r="E12" i="10"/>
  <c r="E13" i="10"/>
  <c r="E14" i="10"/>
  <c r="E15" i="10"/>
  <c r="E16" i="10"/>
  <c r="E5" i="10"/>
  <c r="D6" i="10"/>
  <c r="D7" i="10"/>
  <c r="D8" i="10"/>
  <c r="D9" i="10"/>
  <c r="D10" i="10"/>
  <c r="D11" i="10"/>
  <c r="D12" i="10"/>
  <c r="D13" i="10"/>
  <c r="D14" i="10"/>
  <c r="D15" i="10"/>
  <c r="D16" i="10"/>
  <c r="D5" i="10"/>
  <c r="J6" i="9"/>
  <c r="K6" i="9"/>
  <c r="L6" i="9"/>
  <c r="M6" i="9"/>
  <c r="J7" i="9"/>
  <c r="K7" i="9"/>
  <c r="L7" i="9"/>
  <c r="M7" i="9"/>
  <c r="J8" i="9"/>
  <c r="K8" i="9"/>
  <c r="L8" i="9"/>
  <c r="M8" i="9"/>
  <c r="J9" i="9"/>
  <c r="K9" i="9"/>
  <c r="L9" i="9"/>
  <c r="M9" i="9"/>
  <c r="J10" i="9"/>
  <c r="K10" i="9"/>
  <c r="L10" i="9"/>
  <c r="M10" i="9"/>
  <c r="J11" i="9"/>
  <c r="K11" i="9"/>
  <c r="L11" i="9"/>
  <c r="M11" i="9"/>
  <c r="J12" i="9"/>
  <c r="K12" i="9"/>
  <c r="L12" i="9"/>
  <c r="M12" i="9"/>
  <c r="J13" i="9"/>
  <c r="K13" i="9"/>
  <c r="L13" i="9"/>
  <c r="M13" i="9"/>
  <c r="J14" i="9"/>
  <c r="K14" i="9"/>
  <c r="L14" i="9"/>
  <c r="M14" i="9"/>
  <c r="J15" i="9"/>
  <c r="K15" i="9"/>
  <c r="L15" i="9"/>
  <c r="M15" i="9"/>
  <c r="J16" i="9"/>
  <c r="K16" i="9"/>
  <c r="L16" i="9"/>
  <c r="M16" i="9"/>
  <c r="J17" i="9"/>
  <c r="K17" i="9"/>
  <c r="L17" i="9"/>
  <c r="M17" i="9"/>
  <c r="J18" i="9"/>
  <c r="K18" i="9"/>
  <c r="L18" i="9"/>
  <c r="M18" i="9"/>
  <c r="J19" i="9"/>
  <c r="K19" i="9"/>
  <c r="L19" i="9"/>
  <c r="M19" i="9"/>
  <c r="J20" i="9"/>
  <c r="K20" i="9"/>
  <c r="L20" i="9"/>
  <c r="M20" i="9"/>
  <c r="J21" i="9"/>
  <c r="K21" i="9"/>
  <c r="L21" i="9"/>
  <c r="M21" i="9"/>
  <c r="J22" i="9"/>
  <c r="K22" i="9"/>
  <c r="L22" i="9"/>
  <c r="M22" i="9"/>
  <c r="J23" i="9"/>
  <c r="K23" i="9"/>
  <c r="L23" i="9"/>
  <c r="M23" i="9"/>
  <c r="J24" i="9"/>
  <c r="K24" i="9"/>
  <c r="L24" i="9"/>
  <c r="M24" i="9"/>
  <c r="J25" i="9"/>
  <c r="K25" i="9"/>
  <c r="L25" i="9"/>
  <c r="M25" i="9"/>
  <c r="J26" i="9"/>
  <c r="K26" i="9"/>
  <c r="L26" i="9"/>
  <c r="M26" i="9"/>
  <c r="J27" i="9"/>
  <c r="K27" i="9"/>
  <c r="L27" i="9"/>
  <c r="M27" i="9"/>
  <c r="J28" i="9"/>
  <c r="K28" i="9"/>
  <c r="L28" i="9"/>
  <c r="M28" i="9"/>
  <c r="J29" i="9"/>
  <c r="K29" i="9"/>
  <c r="L29" i="9"/>
  <c r="M29" i="9"/>
  <c r="J30" i="9"/>
  <c r="K30" i="9"/>
  <c r="L30" i="9"/>
  <c r="M30" i="9"/>
  <c r="J31" i="9"/>
  <c r="K31" i="9"/>
  <c r="L31" i="9"/>
  <c r="M31" i="9"/>
  <c r="J32" i="9"/>
  <c r="K32" i="9"/>
  <c r="L32" i="9"/>
  <c r="M32" i="9"/>
  <c r="J33" i="9"/>
  <c r="K33" i="9"/>
  <c r="L33" i="9"/>
  <c r="M33" i="9"/>
  <c r="J34" i="9"/>
  <c r="K34" i="9"/>
  <c r="L34" i="9"/>
  <c r="M34" i="9"/>
  <c r="J35" i="9"/>
  <c r="K35" i="9"/>
  <c r="L35" i="9"/>
  <c r="M35" i="9"/>
  <c r="J36" i="9"/>
  <c r="K36" i="9"/>
  <c r="L36" i="9"/>
  <c r="M36" i="9"/>
  <c r="J37" i="9"/>
  <c r="K37" i="9"/>
  <c r="L37" i="9"/>
  <c r="M37" i="9"/>
  <c r="J38" i="9"/>
  <c r="K38" i="9"/>
  <c r="L38" i="9"/>
  <c r="M38" i="9"/>
  <c r="J39" i="9"/>
  <c r="K39" i="9"/>
  <c r="L39" i="9"/>
  <c r="M39" i="9"/>
  <c r="J40" i="9"/>
  <c r="K40" i="9"/>
  <c r="L40" i="9"/>
  <c r="M40" i="9"/>
  <c r="J41" i="9"/>
  <c r="K41" i="9"/>
  <c r="L41" i="9"/>
  <c r="M41" i="9"/>
  <c r="J42" i="9"/>
  <c r="K42" i="9"/>
  <c r="L42" i="9"/>
  <c r="M42" i="9"/>
  <c r="J43" i="9"/>
  <c r="K43" i="9"/>
  <c r="L43" i="9"/>
  <c r="M43" i="9"/>
  <c r="J44" i="9"/>
  <c r="K44" i="9"/>
  <c r="L44" i="9"/>
  <c r="M44" i="9"/>
  <c r="J45" i="9"/>
  <c r="K45" i="9"/>
  <c r="L45" i="9"/>
  <c r="M45" i="9"/>
  <c r="M5" i="9"/>
  <c r="L5" i="9"/>
  <c r="K5" i="9"/>
  <c r="J5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5" i="9"/>
  <c r="K5" i="8"/>
  <c r="L5" i="8"/>
  <c r="M5" i="8"/>
  <c r="K6" i="8"/>
  <c r="L6" i="8"/>
  <c r="M6" i="8"/>
  <c r="K7" i="8"/>
  <c r="L7" i="8"/>
  <c r="M7" i="8"/>
  <c r="K8" i="8"/>
  <c r="L8" i="8"/>
  <c r="M8" i="8"/>
  <c r="K9" i="8"/>
  <c r="L9" i="8"/>
  <c r="M9" i="8"/>
  <c r="K10" i="8"/>
  <c r="L10" i="8"/>
  <c r="M10" i="8"/>
  <c r="K11" i="8"/>
  <c r="L11" i="8"/>
  <c r="M11" i="8"/>
  <c r="K12" i="8"/>
  <c r="L12" i="8"/>
  <c r="M12" i="8"/>
  <c r="K13" i="8"/>
  <c r="L13" i="8"/>
  <c r="M13" i="8"/>
  <c r="J6" i="8"/>
  <c r="J7" i="8"/>
  <c r="J8" i="8"/>
  <c r="J9" i="8"/>
  <c r="J10" i="8"/>
  <c r="J11" i="8"/>
  <c r="J12" i="8"/>
  <c r="J13" i="8"/>
  <c r="J5" i="8"/>
  <c r="D6" i="8"/>
  <c r="D7" i="8"/>
  <c r="D8" i="8"/>
  <c r="D9" i="8"/>
  <c r="D10" i="8"/>
  <c r="D11" i="8"/>
  <c r="D12" i="8"/>
  <c r="D13" i="8"/>
  <c r="D5" i="8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H3" i="6"/>
  <c r="I3" i="6"/>
  <c r="H4" i="6"/>
  <c r="I4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H14" i="6"/>
  <c r="I14" i="6"/>
  <c r="G4" i="6"/>
  <c r="G5" i="6"/>
  <c r="G6" i="6"/>
  <c r="G7" i="6"/>
  <c r="G8" i="6"/>
  <c r="G9" i="6"/>
  <c r="G10" i="6"/>
  <c r="G11" i="6"/>
  <c r="G12" i="6"/>
  <c r="G13" i="6"/>
  <c r="G14" i="6"/>
  <c r="G3" i="6"/>
  <c r="E14" i="6"/>
  <c r="E13" i="6"/>
  <c r="E12" i="6"/>
  <c r="E11" i="6"/>
  <c r="E10" i="6"/>
  <c r="E9" i="6"/>
  <c r="E8" i="6"/>
  <c r="E7" i="6"/>
  <c r="E6" i="6"/>
  <c r="E5" i="6"/>
  <c r="E4" i="6"/>
  <c r="E3" i="6"/>
  <c r="D14" i="6"/>
  <c r="D13" i="6"/>
  <c r="D12" i="6"/>
  <c r="D11" i="6"/>
  <c r="D10" i="6"/>
  <c r="D9" i="6"/>
  <c r="D8" i="6"/>
  <c r="D7" i="6"/>
  <c r="D6" i="6"/>
  <c r="D5" i="6"/>
  <c r="D4" i="6"/>
  <c r="D3" i="6"/>
  <c r="C13" i="6"/>
  <c r="F13" i="6"/>
  <c r="C12" i="6"/>
  <c r="F12" i="6"/>
  <c r="C11" i="6"/>
  <c r="F11" i="6"/>
  <c r="C10" i="6"/>
  <c r="F10" i="6"/>
  <c r="C9" i="6"/>
  <c r="F9" i="6"/>
  <c r="C8" i="6"/>
  <c r="F8" i="6"/>
  <c r="C7" i="6"/>
  <c r="F7" i="6"/>
  <c r="C6" i="6"/>
  <c r="F6" i="6"/>
  <c r="C5" i="6"/>
  <c r="F5" i="6"/>
  <c r="C4" i="6"/>
  <c r="F4" i="6"/>
  <c r="C14" i="6"/>
  <c r="F14" i="6"/>
  <c r="C3" i="6"/>
  <c r="F3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</calcChain>
</file>

<file path=xl/sharedStrings.xml><?xml version="1.0" encoding="utf-8"?>
<sst xmlns="http://schemas.openxmlformats.org/spreadsheetml/2006/main" count="57806" uniqueCount="8435">
  <si>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</si>
  <si>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</si>
  <si>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</si>
  <si>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</si>
  <si>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</si>
  <si>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</si>
  <si>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</si>
  <si>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</si>
  <si>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</si>
  <si>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</si>
  <si>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</si>
  <si>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</si>
  <si>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</si>
  <si>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</si>
  <si>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</si>
  <si>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</si>
  <si>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</si>
  <si>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</si>
  <si>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</si>
  <si>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</si>
  <si>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</si>
  <si>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</si>
  <si>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</si>
  <si>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</si>
  <si>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</si>
  <si>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</si>
  <si>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</si>
  <si>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</si>
  <si>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</si>
  <si>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</si>
  <si>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</si>
  <si>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</si>
  <si>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</si>
  <si>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</si>
  <si>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</si>
  <si>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</si>
  <si>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</si>
  <si>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</si>
  <si>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</si>
  <si>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</si>
  <si>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</si>
  <si>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</si>
  <si>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</si>
  <si>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</si>
  <si>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</si>
  <si>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</si>
  <si>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</si>
  <si>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</si>
  <si>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</si>
  <si>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</si>
  <si>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</si>
  <si>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</si>
  <si>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</si>
  <si>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</si>
  <si>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</si>
  <si>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</si>
  <si>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</si>
  <si>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</si>
  <si>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</si>
  <si>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</si>
  <si>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</si>
  <si>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</si>
  <si>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</si>
  <si>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</si>
  <si>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</si>
  <si>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</si>
  <si>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</si>
  <si>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</si>
  <si>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</si>
  <si>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</si>
  <si>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</si>
  <si>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</si>
  <si>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</si>
  <si>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</si>
  <si>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</si>
  <si>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</si>
  <si>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</si>
  <si>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</si>
  <si>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</si>
  <si>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</si>
  <si>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</si>
  <si>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</si>
  <si>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</si>
  <si>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</si>
  <si>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</si>
  <si>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</si>
  <si>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</si>
  <si>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</si>
  <si>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</si>
  <si>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</si>
  <si>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</si>
  <si>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</si>
  <si>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</si>
  <si>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</si>
  <si>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</si>
  <si>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</si>
  <si>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</si>
  <si>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</si>
  <si>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</si>
  <si>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</si>
  <si>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</si>
  <si>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</si>
  <si>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</si>
  <si>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</si>
  <si>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</si>
  <si>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</si>
  <si>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</si>
  <si>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</si>
  <si>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</si>
  <si>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</si>
  <si>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</si>
  <si>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</si>
  <si>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</si>
  <si>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</si>
  <si>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</si>
  <si>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</si>
  <si>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</si>
  <si>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</si>
  <si>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</si>
  <si>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</si>
  <si>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</si>
  <si>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</si>
  <si>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</si>
  <si>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</si>
  <si>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</si>
  <si>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</si>
  <si>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</si>
  <si>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</si>
  <si>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</si>
  <si>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</si>
  <si>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</si>
  <si>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</si>
  <si>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</si>
  <si>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</si>
  <si>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</si>
  <si>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</si>
  <si>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</si>
  <si>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</si>
  <si>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</si>
  <si>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</si>
  <si>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</si>
  <si>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</si>
  <si>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</si>
  <si>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</si>
  <si>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</si>
  <si>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</si>
  <si>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</si>
  <si>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</si>
  <si>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</si>
  <si>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</si>
  <si>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</si>
  <si>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</si>
  <si>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</si>
  <si>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</si>
  <si>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</si>
  <si>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</si>
  <si>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</si>
  <si>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</si>
  <si>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</si>
  <si>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</si>
  <si>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</si>
  <si>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</si>
  <si>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</si>
  <si>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</si>
  <si>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</si>
  <si>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</si>
  <si>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</si>
  <si>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</si>
  <si>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</si>
  <si>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</si>
  <si>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</si>
  <si>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</si>
  <si>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</si>
  <si>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</si>
  <si>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</si>
  <si>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</si>
  <si>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</si>
  <si>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</si>
  <si>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</si>
  <si>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</si>
  <si>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</si>
  <si>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</si>
  <si>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</si>
  <si>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</si>
  <si>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</si>
  <si>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</si>
  <si>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</si>
  <si>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</si>
  <si>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</si>
  <si>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</si>
  <si>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</si>
  <si>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</si>
  <si>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</si>
  <si>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</si>
  <si>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</si>
  <si>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</si>
  <si>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</si>
  <si>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</si>
  <si>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</si>
  <si>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</si>
  <si>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</si>
  <si>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</si>
  <si>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</si>
  <si>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</si>
  <si>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</si>
  <si>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</si>
  <si>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</si>
  <si>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</si>
  <si>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</si>
  <si>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</si>
  <si>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</si>
  <si>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</si>
  <si>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</si>
  <si>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</si>
  <si>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</si>
  <si>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</si>
  <si>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</si>
  <si>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</si>
  <si>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</si>
  <si>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</si>
  <si>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</si>
  <si>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</si>
  <si>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</si>
  <si>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</si>
  <si>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</si>
  <si>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</si>
  <si>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</si>
  <si>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</si>
  <si>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</si>
  <si>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</si>
  <si>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</si>
  <si>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</si>
  <si>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</si>
  <si>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</si>
  <si>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</si>
  <si>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</si>
  <si>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</si>
  <si>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</si>
  <si>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</si>
  <si>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</si>
  <si>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</si>
  <si>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</si>
  <si>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</si>
  <si>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</si>
  <si>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</si>
  <si>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</si>
  <si>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</si>
  <si>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</si>
  <si>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</si>
  <si>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</si>
  <si>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</si>
  <si>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</si>
  <si>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</si>
  <si>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</si>
  <si>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</si>
  <si>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</si>
  <si>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</si>
  <si>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</si>
  <si>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</si>
  <si>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</si>
  <si>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</si>
  <si>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</si>
  <si>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</si>
  <si>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</si>
  <si>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</si>
  <si>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</si>
  <si>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</si>
  <si>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</si>
  <si>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</si>
  <si>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</si>
  <si>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</si>
  <si>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</si>
  <si>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</si>
  <si>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</si>
  <si>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</si>
  <si>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</si>
  <si>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</si>
  <si>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</si>
  <si>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</si>
  <si>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</si>
  <si>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</si>
  <si>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</si>
  <si>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</si>
  <si>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</si>
  <si>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</si>
  <si>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</si>
  <si>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</si>
  <si>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</si>
  <si>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</si>
  <si>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</si>
  <si>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</si>
  <si>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</si>
  <si>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</si>
  <si>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</si>
  <si>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</si>
  <si>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</si>
  <si>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</si>
  <si>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</si>
  <si>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</si>
  <si>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</si>
  <si>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</si>
  <si>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</si>
  <si>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</si>
  <si>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</si>
  <si>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</si>
  <si>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</si>
  <si>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</si>
  <si>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</si>
  <si>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</si>
  <si>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</si>
  <si>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</si>
  <si>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</si>
  <si>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</si>
  <si>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</si>
  <si>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</si>
  <si>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</si>
  <si>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</si>
  <si>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</si>
  <si>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</si>
  <si>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</si>
  <si>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</si>
  <si>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</si>
  <si>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</si>
  <si>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</si>
  <si>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</si>
  <si>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</si>
  <si>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</si>
  <si>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</si>
  <si>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</si>
  <si>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</si>
  <si>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</si>
  <si>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</si>
  <si>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</si>
  <si>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</si>
  <si>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</si>
  <si>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</si>
  <si>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</si>
  <si>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</si>
  <si>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</si>
  <si>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</si>
  <si>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</si>
  <si>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</si>
  <si>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</si>
  <si>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</si>
  <si>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</si>
  <si>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</si>
  <si>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</si>
  <si>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</si>
  <si>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</si>
  <si>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</si>
  <si>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</si>
  <si>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</si>
  <si>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</si>
  <si>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</si>
  <si>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</si>
  <si>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</si>
  <si>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</si>
  <si>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</si>
  <si>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</si>
  <si>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</si>
  <si>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</si>
  <si>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</si>
  <si>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</si>
  <si>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</si>
  <si>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</si>
  <si>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</si>
  <si>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</si>
  <si>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</si>
  <si>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</si>
  <si>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</si>
  <si>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</si>
  <si>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</si>
  <si>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</si>
  <si>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</si>
  <si>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</si>
  <si>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</si>
  <si>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</si>
  <si>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</si>
  <si>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</si>
  <si>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</si>
  <si>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</si>
  <si>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</si>
  <si>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</si>
  <si>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</si>
  <si>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</si>
  <si>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</si>
  <si>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</si>
  <si>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</si>
  <si>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</si>
  <si>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</si>
  <si>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</si>
  <si>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</si>
  <si>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</si>
  <si>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</si>
  <si>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</si>
  <si>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</si>
  <si>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</si>
  <si>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</si>
  <si>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</si>
  <si>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</si>
  <si>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</si>
  <si>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</si>
  <si>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</si>
  <si>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</si>
  <si>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</si>
  <si>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</si>
  <si>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</si>
  <si>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</si>
  <si>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</si>
  <si>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</si>
  <si>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</si>
  <si>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</si>
  <si>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</si>
  <si>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</si>
  <si>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</si>
  <si>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</si>
  <si>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</si>
  <si>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</si>
  <si>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</si>
  <si>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</si>
  <si>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</si>
  <si>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</si>
  <si>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</si>
  <si>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</si>
  <si>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</si>
  <si>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</si>
  <si>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</si>
  <si>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</si>
  <si>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</si>
  <si>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</si>
  <si>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</si>
  <si>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</si>
  <si>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</si>
  <si>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</si>
  <si>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</si>
  <si>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</si>
  <si>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</si>
  <si>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</si>
  <si>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</si>
  <si>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</si>
  <si>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</si>
  <si>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</si>
  <si>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</si>
  <si>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</si>
  <si>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</si>
  <si>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</si>
  <si>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</si>
  <si>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</si>
  <si>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</si>
  <si>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</si>
  <si>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</si>
  <si>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</si>
  <si>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</si>
  <si>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</si>
  <si>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</si>
  <si>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</si>
  <si>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</si>
  <si>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</si>
  <si>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</si>
  <si>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</si>
  <si>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</si>
  <si>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</si>
  <si>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</si>
  <si>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</si>
  <si>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</si>
  <si>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</si>
  <si>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</si>
  <si>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</si>
  <si>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</si>
  <si>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</si>
  <si>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</si>
  <si>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</si>
  <si>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</si>
  <si>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</si>
  <si>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</si>
  <si>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</si>
  <si>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</si>
  <si>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</si>
  <si>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</si>
  <si>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</si>
  <si>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</si>
  <si>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</si>
  <si>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</si>
  <si>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</si>
  <si>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</si>
  <si>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</si>
  <si>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</si>
  <si>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</si>
  <si>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</si>
  <si>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</si>
  <si>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</si>
  <si>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</si>
  <si>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</si>
  <si>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</si>
  <si>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</si>
  <si>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</si>
  <si>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</si>
  <si>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</si>
  <si>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</si>
  <si>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</si>
  <si>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</si>
  <si>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</si>
  <si>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</si>
  <si>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</si>
  <si>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</si>
  <si>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</si>
  <si>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</si>
  <si>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</si>
  <si>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</si>
  <si>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</si>
  <si>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</si>
  <si>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</si>
  <si>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</si>
  <si>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</si>
  <si>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</si>
  <si>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</si>
  <si>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</si>
  <si>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</si>
  <si>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</si>
  <si>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</si>
  <si>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</si>
  <si>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</si>
  <si>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</si>
  <si>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</si>
  <si>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</si>
  <si>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</si>
  <si>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</si>
  <si>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</si>
  <si>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</si>
  <si>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</si>
  <si>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</si>
  <si>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</si>
  <si>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</si>
  <si>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</si>
  <si>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</si>
  <si>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</si>
  <si>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</si>
  <si>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</si>
  <si>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</si>
  <si>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</si>
  <si>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</si>
  <si>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</si>
  <si>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</si>
  <si>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</si>
  <si>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</si>
  <si>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</si>
  <si>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</si>
  <si>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</si>
  <si>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</si>
  <si>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</si>
  <si>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</si>
  <si>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</si>
  <si>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</si>
  <si>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</si>
  <si>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</si>
  <si>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</si>
  <si>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</si>
  <si>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</si>
  <si>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</si>
  <si>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</si>
  <si>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</si>
  <si>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</si>
  <si>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</si>
  <si>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</si>
  <si>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</si>
  <si>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</si>
  <si>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</si>
  <si>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</si>
  <si>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</si>
  <si>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</si>
  <si>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</si>
  <si>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</si>
  <si>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</si>
  <si>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</si>
  <si>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</si>
  <si>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</si>
  <si>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</si>
  <si>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</si>
  <si>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</si>
  <si>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</si>
  <si>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</si>
  <si>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</si>
  <si>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</si>
  <si>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</si>
  <si>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</si>
  <si>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</si>
  <si>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</si>
  <si>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</si>
  <si>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</si>
  <si>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</si>
  <si>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</si>
  <si>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</si>
  <si>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</si>
  <si>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</si>
  <si>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</si>
  <si>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</si>
  <si>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</si>
  <si>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</si>
  <si>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</si>
  <si>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</si>
  <si>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</si>
  <si>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</si>
  <si>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</si>
  <si>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</si>
  <si>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</si>
  <si>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</si>
  <si>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</si>
  <si>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</si>
  <si>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</si>
  <si>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</si>
  <si>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</si>
  <si>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</si>
  <si>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</si>
  <si>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</si>
  <si>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</si>
  <si>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</si>
  <si>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</si>
  <si>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</si>
  <si>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</si>
  <si>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</si>
  <si>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</si>
  <si>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</si>
  <si>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</si>
  <si>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</si>
  <si>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</si>
  <si>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</si>
  <si>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</si>
  <si>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</si>
  <si>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</si>
  <si>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</si>
  <si>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</si>
  <si>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</si>
  <si>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</si>
  <si>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</si>
  <si>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</si>
  <si>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</si>
  <si>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</si>
  <si>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</si>
  <si>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</si>
  <si>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</si>
  <si>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</si>
  <si>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</si>
  <si>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</si>
  <si>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</si>
  <si>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</si>
  <si>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</si>
  <si>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</si>
  <si>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</si>
  <si>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</si>
  <si>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</si>
  <si>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</si>
  <si>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</si>
  <si>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</si>
  <si>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</si>
  <si>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</si>
  <si>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</si>
  <si>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</si>
  <si>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</si>
  <si>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</si>
  <si>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</si>
  <si>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</si>
  <si>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</si>
  <si>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</si>
  <si>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</si>
  <si>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</si>
  <si>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</si>
  <si>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</si>
  <si>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</si>
  <si>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</si>
  <si>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</si>
  <si>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</si>
  <si>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</si>
  <si>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</si>
  <si>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</si>
  <si>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</si>
  <si>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</si>
  <si>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</si>
  <si>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</si>
  <si>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</si>
  <si>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</si>
  <si>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</si>
  <si>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</si>
  <si>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</si>
  <si>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</si>
  <si>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</si>
  <si>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</si>
  <si>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</si>
  <si>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</si>
  <si>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</si>
  <si>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</si>
  <si>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</si>
  <si>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</si>
  <si>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</si>
  <si>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</si>
  <si>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</si>
  <si>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</si>
  <si>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</si>
  <si>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</si>
  <si>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</si>
  <si>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</si>
  <si>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</si>
  <si>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</si>
  <si>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</si>
  <si>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</si>
  <si>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</si>
  <si>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</si>
  <si>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</si>
  <si>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</si>
  <si>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</si>
  <si>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</si>
  <si>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</si>
  <si>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</si>
  <si>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</si>
  <si>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</si>
  <si>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</si>
  <si>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</si>
  <si>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</si>
  <si>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</si>
  <si>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</si>
  <si>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</si>
  <si>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</si>
  <si>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</si>
  <si>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</si>
  <si>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</si>
  <si>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</si>
  <si>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</si>
  <si>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</si>
  <si>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</si>
  <si>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</si>
  <si>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</si>
  <si>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</si>
  <si>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</si>
  <si>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</si>
  <si>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</si>
  <si>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</si>
  <si>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</si>
  <si>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</si>
  <si>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</si>
  <si>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</si>
  <si>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</si>
  <si>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</si>
  <si>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</si>
  <si>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</si>
  <si>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</si>
  <si>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</si>
  <si>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</si>
  <si>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</si>
  <si>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</si>
  <si>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</si>
  <si>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</si>
  <si>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</si>
  <si>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</si>
  <si>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</si>
  <si>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</si>
  <si>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</si>
  <si>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</si>
  <si>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</si>
  <si>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</si>
  <si>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</si>
  <si>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</si>
  <si>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</si>
  <si>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</si>
  <si>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</si>
  <si>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</si>
  <si>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</si>
  <si>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</si>
  <si>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</si>
  <si>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</si>
  <si>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</si>
  <si>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</si>
  <si>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</si>
  <si>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</si>
  <si>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</si>
  <si>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</si>
  <si>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</si>
  <si>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</si>
  <si>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</si>
  <si>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</si>
  <si>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</si>
  <si>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</si>
  <si>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</si>
  <si>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</si>
  <si>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</si>
  <si>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</si>
  <si>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</si>
  <si>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</si>
  <si>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</si>
  <si>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</si>
  <si>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</si>
  <si>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</si>
  <si>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</si>
  <si>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</si>
  <si>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</si>
  <si>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</si>
  <si>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</si>
  <si>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</si>
  <si>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</si>
  <si>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</si>
  <si>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</si>
  <si>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</si>
  <si>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</si>
  <si>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</si>
  <si>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</si>
  <si>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</si>
  <si>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</si>
  <si>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</si>
  <si>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</si>
  <si>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</si>
  <si>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</si>
  <si>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</si>
  <si>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</si>
  <si>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</si>
  <si>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</si>
  <si>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</si>
  <si>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</si>
  <si>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</si>
  <si>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</si>
  <si>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</si>
  <si>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</si>
  <si>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</si>
  <si>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</si>
  <si>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</si>
  <si>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</si>
  <si>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</si>
  <si>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</si>
  <si>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</si>
  <si>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</si>
  <si>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</si>
  <si>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</si>
  <si>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</si>
  <si>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</si>
  <si>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</si>
  <si>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</si>
  <si>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</si>
  <si>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</si>
  <si>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</si>
  <si>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</si>
  <si>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</si>
  <si>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</si>
  <si>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</si>
  <si>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</si>
  <si>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</si>
  <si>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</si>
  <si>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</si>
  <si>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</si>
  <si>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</si>
  <si>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</si>
  <si>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</si>
  <si>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</si>
  <si>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</si>
  <si>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</si>
  <si>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</si>
  <si>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</si>
  <si>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</si>
  <si>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</si>
  <si>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</si>
  <si>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</si>
  <si>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</si>
  <si>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</si>
  <si>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</si>
  <si>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</si>
  <si>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</si>
  <si>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</si>
  <si>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</si>
  <si>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</si>
  <si>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</si>
  <si>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</si>
  <si>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</si>
  <si>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</si>
  <si>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</si>
  <si>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</si>
  <si>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</si>
  <si>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</si>
  <si>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</si>
  <si>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</si>
  <si>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</si>
  <si>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</si>
  <si>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</si>
  <si>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</si>
  <si>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</si>
  <si>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</si>
  <si>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</si>
  <si>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</si>
  <si>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</si>
  <si>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</si>
  <si>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</si>
  <si>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</si>
  <si>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</si>
  <si>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</si>
  <si>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</si>
  <si>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</si>
  <si>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</si>
  <si>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</si>
  <si>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</si>
  <si>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</si>
  <si>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</si>
  <si>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</si>
  <si>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</si>
  <si>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</si>
  <si>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</si>
  <si>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</si>
  <si>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</si>
  <si>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</si>
  <si>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</si>
  <si>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</si>
  <si>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</si>
  <si>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</si>
  <si>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</si>
  <si>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</si>
  <si>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</si>
  <si>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</si>
  <si>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</si>
  <si>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</si>
  <si>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</si>
  <si>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</si>
  <si>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</si>
  <si>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</si>
  <si>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</si>
  <si>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</si>
  <si>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</si>
  <si>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</si>
  <si>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</si>
  <si>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</si>
  <si>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</si>
  <si>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</si>
  <si>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</si>
  <si>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</si>
  <si>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</si>
  <si>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</si>
  <si>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</si>
  <si>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</si>
  <si>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</si>
  <si>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</si>
  <si>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</si>
  <si>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</si>
  <si>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</si>
  <si>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</si>
  <si>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</si>
  <si>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</si>
  <si>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</si>
  <si>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</si>
  <si>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</si>
  <si>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</si>
  <si>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</si>
  <si>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</si>
  <si>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</si>
  <si>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</si>
  <si>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</si>
  <si>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</si>
  <si>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</si>
  <si>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</si>
  <si>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</si>
  <si>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</si>
  <si>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</si>
  <si>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</si>
  <si>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</si>
  <si>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</si>
  <si>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</si>
  <si>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</si>
  <si>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</si>
  <si>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</si>
  <si>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</si>
  <si>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</si>
  <si>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</si>
  <si>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</si>
  <si>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</si>
  <si>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</si>
  <si>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</si>
  <si>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</si>
  <si>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</si>
  <si>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</si>
  <si>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</si>
  <si>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</si>
  <si>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</si>
  <si>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</si>
  <si>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</si>
  <si>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</si>
  <si>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</si>
  <si>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</si>
  <si>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</si>
  <si>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</si>
  <si>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</si>
  <si>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</si>
  <si>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</si>
  <si>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</si>
  <si>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</si>
  <si>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</si>
  <si>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</si>
  <si>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</si>
  <si>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</si>
  <si>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</si>
  <si>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</si>
  <si>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</si>
  <si>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</si>
  <si>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</si>
  <si>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</si>
  <si>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</si>
  <si>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</si>
  <si>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</si>
  <si>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</si>
  <si>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</si>
  <si>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</si>
  <si>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</si>
  <si>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</si>
  <si>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</si>
  <si>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</si>
  <si>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</si>
  <si>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</si>
  <si>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</si>
  <si>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</si>
  <si>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</si>
  <si>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</si>
  <si>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</si>
  <si>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</si>
  <si>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</si>
  <si>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</si>
  <si>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</si>
  <si>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</si>
  <si>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</si>
  <si>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</si>
  <si>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</si>
  <si>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</si>
  <si>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</si>
  <si>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</si>
  <si>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</si>
  <si>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</si>
  <si>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</si>
  <si>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</si>
  <si>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</si>
  <si>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</si>
  <si>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</si>
  <si>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</si>
  <si>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</si>
  <si>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</si>
  <si>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</si>
  <si>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</si>
  <si>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</si>
  <si>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</si>
  <si>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</si>
  <si>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</si>
  <si>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</si>
  <si>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</si>
  <si>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</si>
  <si>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</si>
  <si>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</si>
  <si>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</si>
  <si>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</si>
  <si>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</si>
  <si>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</si>
  <si>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</si>
  <si>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</si>
  <si>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</si>
  <si>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</si>
  <si>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</si>
  <si>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</si>
  <si>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</si>
  <si>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</si>
  <si>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</si>
  <si>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</si>
  <si>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</si>
  <si>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</si>
  <si>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</si>
  <si>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</si>
  <si>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</si>
  <si>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</si>
  <si>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</si>
  <si>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</si>
  <si>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</si>
  <si>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</si>
  <si>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</si>
  <si>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</si>
  <si>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</si>
  <si>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</si>
  <si>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</si>
  <si>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</si>
  <si>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</si>
  <si>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</si>
  <si>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</si>
  <si>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</si>
  <si>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</si>
  <si>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</si>
  <si>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</si>
  <si>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</si>
  <si>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</si>
  <si>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</si>
  <si>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</si>
  <si>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</si>
  <si>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</si>
  <si>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</si>
  <si>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</si>
  <si>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</si>
  <si>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</si>
  <si>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</si>
  <si>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</si>
  <si>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</si>
  <si>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</si>
  <si>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</si>
  <si>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</si>
  <si>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</si>
  <si>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</si>
  <si>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</si>
  <si>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</si>
  <si>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</si>
  <si>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</si>
  <si>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</si>
  <si>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</si>
  <si>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</si>
  <si>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</si>
  <si>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</si>
  <si>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</si>
  <si>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</si>
  <si>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</si>
  <si>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</si>
  <si>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</si>
  <si>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</si>
  <si>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</si>
  <si>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</si>
  <si>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</si>
  <si>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</si>
  <si>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</si>
  <si>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</si>
  <si>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</si>
  <si>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</si>
  <si>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</si>
  <si>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</si>
  <si>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</si>
  <si>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</si>
  <si>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</si>
  <si>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</si>
  <si>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</si>
  <si>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</si>
  <si>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</si>
  <si>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</si>
  <si>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</si>
  <si>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</si>
  <si>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</si>
  <si>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</si>
  <si>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</si>
  <si>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</si>
  <si>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</si>
  <si>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</si>
  <si>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</si>
  <si>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</si>
  <si>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</si>
  <si>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</si>
  <si>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</si>
  <si>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</si>
  <si>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</si>
  <si>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</si>
  <si>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</si>
  <si>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</si>
  <si>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</si>
  <si>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</si>
  <si>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</si>
  <si>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</si>
  <si>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</si>
  <si>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</si>
  <si>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</si>
  <si>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</si>
  <si>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</si>
  <si>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</si>
  <si>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</si>
  <si>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</si>
  <si>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</si>
  <si>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</si>
  <si>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</si>
  <si>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</si>
  <si>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</si>
  <si>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</si>
  <si>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</si>
  <si>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</si>
  <si>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</si>
  <si>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</si>
  <si>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</si>
  <si>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</si>
  <si>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</si>
  <si>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</si>
  <si>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</si>
  <si>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</si>
  <si>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</si>
  <si>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</si>
  <si>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</si>
  <si>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</si>
  <si>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</si>
  <si>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</si>
  <si>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</si>
  <si>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</si>
  <si>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</si>
  <si>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</si>
  <si>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</si>
  <si>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</si>
  <si>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</si>
  <si>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</si>
  <si>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</si>
  <si>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</si>
  <si>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</si>
  <si>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</si>
  <si>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</si>
  <si>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</si>
  <si>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</si>
  <si>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</si>
  <si>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</si>
  <si>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</si>
  <si>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</si>
  <si>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</si>
  <si>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</si>
  <si>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</si>
  <si>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</si>
  <si>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</si>
  <si>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</si>
  <si>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</si>
  <si>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</si>
  <si>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</si>
  <si>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</si>
  <si>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</si>
  <si>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</si>
  <si>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</si>
  <si>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</si>
  <si>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</si>
  <si>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</si>
  <si>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</si>
  <si>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</si>
  <si>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</si>
  <si>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</si>
  <si>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</si>
  <si>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</si>
  <si>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</si>
  <si>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</si>
  <si>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</si>
  <si>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</si>
  <si>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</si>
  <si>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</si>
  <si>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</si>
  <si>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</si>
  <si>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</si>
  <si>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</si>
  <si>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</si>
  <si>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</si>
  <si>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</si>
  <si>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</si>
  <si>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</si>
  <si>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</si>
  <si>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</si>
  <si>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</si>
  <si>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</si>
  <si>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</si>
  <si>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</si>
  <si>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</si>
  <si>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</si>
  <si>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</si>
  <si>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</si>
  <si>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</si>
  <si>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</si>
  <si>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</si>
  <si>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</si>
  <si>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</si>
  <si>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</si>
  <si>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</si>
  <si>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</si>
  <si>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</si>
  <si>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</si>
  <si>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</si>
  <si>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</si>
  <si>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</si>
  <si>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</si>
  <si>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</si>
  <si>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</si>
  <si>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</si>
  <si>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</si>
  <si>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</si>
  <si>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</si>
  <si>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</si>
  <si>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</si>
  <si>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</si>
  <si>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</si>
  <si>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</si>
  <si>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</si>
  <si>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</si>
  <si>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</si>
  <si>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</si>
  <si>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</si>
  <si>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</si>
  <si>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</si>
  <si>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</si>
  <si>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</si>
  <si>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</si>
  <si>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</si>
  <si>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</si>
  <si>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</si>
  <si>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</si>
  <si>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</si>
  <si>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</si>
  <si>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</si>
  <si>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</si>
  <si>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</si>
  <si>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</si>
  <si>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</si>
  <si>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</si>
  <si>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</si>
  <si>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</si>
  <si>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</si>
  <si>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</si>
  <si>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</si>
  <si>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</si>
  <si>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</si>
  <si>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</si>
  <si>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</si>
  <si>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</si>
  <si>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</si>
  <si>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</si>
  <si>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</si>
  <si>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</si>
  <si>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</si>
  <si>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</si>
  <si>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</si>
  <si>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</si>
  <si>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</si>
  <si>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</si>
  <si>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</si>
  <si>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</si>
  <si>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</si>
  <si>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</si>
  <si>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</si>
  <si>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</si>
  <si>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</si>
  <si>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</si>
  <si>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</si>
  <si>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</si>
  <si>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</si>
  <si>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</si>
  <si>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</si>
  <si>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</si>
  <si>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</si>
  <si>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</si>
  <si>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</si>
  <si>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</si>
  <si>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</si>
  <si>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</si>
  <si>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</si>
  <si>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</si>
  <si>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</si>
  <si>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</si>
  <si>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</si>
  <si>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</si>
  <si>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</si>
  <si>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</si>
  <si>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</si>
  <si>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</si>
  <si>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</si>
  <si>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</si>
  <si>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</si>
  <si>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</si>
  <si>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</si>
  <si>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</si>
  <si>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</si>
  <si>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</si>
  <si>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</si>
  <si>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</si>
  <si>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</si>
  <si>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</si>
  <si>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</si>
  <si>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</si>
  <si>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</si>
  <si>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</si>
  <si>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</si>
  <si>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</si>
  <si>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</si>
  <si>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</si>
  <si>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</si>
  <si>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</si>
  <si>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</si>
  <si>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</si>
  <si>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</si>
  <si>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</si>
  <si>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</si>
  <si>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</si>
  <si>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</si>
  <si>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</si>
  <si>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</si>
  <si>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</si>
  <si>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</si>
  <si>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</si>
  <si>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</si>
  <si>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</si>
  <si>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</si>
  <si>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</si>
  <si>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</si>
  <si>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</si>
  <si>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</si>
  <si>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</si>
  <si>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</si>
  <si>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</si>
  <si>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</si>
  <si>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</si>
  <si>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</si>
  <si>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</si>
  <si>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</si>
  <si>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</si>
  <si>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</si>
  <si>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</si>
  <si>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</si>
  <si>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</si>
  <si>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</si>
  <si>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</si>
  <si>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</si>
  <si>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</si>
  <si>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</si>
  <si>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</si>
  <si>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</si>
  <si>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</si>
  <si>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</si>
  <si>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</si>
  <si>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</si>
  <si>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</si>
  <si>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</si>
  <si>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</si>
  <si>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</si>
  <si>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</si>
  <si>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</si>
  <si>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</si>
  <si>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</si>
  <si>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</si>
  <si>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</si>
  <si>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</si>
  <si>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</si>
  <si>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</si>
  <si>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</si>
  <si>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</si>
  <si>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</si>
  <si>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</si>
  <si>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</si>
  <si>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</si>
  <si>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</si>
  <si>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</si>
  <si>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</si>
  <si>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</si>
  <si>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</si>
  <si>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</si>
  <si>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</si>
  <si>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</si>
  <si>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</si>
  <si>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</si>
  <si>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</si>
  <si>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</si>
  <si>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</si>
  <si>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</si>
  <si>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</si>
  <si>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</si>
  <si>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</si>
  <si>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</si>
  <si>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</si>
  <si>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</si>
  <si>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</si>
  <si>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</si>
  <si>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</si>
  <si>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</si>
  <si>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</si>
  <si>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</si>
  <si>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</si>
  <si>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</si>
  <si>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</si>
  <si>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</si>
  <si>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</si>
  <si>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</si>
  <si>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</si>
  <si>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</si>
  <si>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</si>
  <si>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</si>
  <si>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</si>
  <si>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</si>
  <si>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</si>
  <si>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</si>
  <si>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</si>
  <si>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</si>
  <si>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</si>
  <si>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</si>
  <si>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</si>
  <si>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</si>
  <si>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</si>
  <si>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</si>
  <si>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</si>
  <si>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</si>
  <si>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</si>
  <si>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</si>
  <si>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</si>
  <si>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</si>
  <si>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</si>
  <si>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</si>
  <si>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</si>
  <si>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</si>
  <si>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</si>
  <si>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</si>
  <si>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</si>
  <si>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</si>
  <si>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</si>
  <si>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</si>
  <si>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</si>
  <si>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</si>
  <si>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</si>
  <si>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</si>
  <si>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</si>
  <si>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</si>
  <si>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</si>
  <si>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</si>
  <si>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</si>
  <si>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</si>
  <si>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</si>
  <si>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</si>
  <si>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</si>
  <si>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</si>
  <si>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</si>
  <si>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</si>
  <si>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</si>
  <si>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</si>
  <si>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</si>
  <si>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</si>
  <si>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</si>
  <si>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</si>
  <si>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</si>
  <si>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</si>
  <si>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</si>
  <si>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</si>
  <si>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</si>
  <si>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</si>
  <si>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</si>
  <si>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</si>
  <si>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</si>
  <si>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</si>
  <si>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</si>
  <si>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</si>
  <si>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</si>
  <si>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</si>
  <si>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</si>
  <si>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</si>
  <si>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</si>
  <si>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</si>
  <si>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</si>
  <si>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</si>
  <si>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</si>
  <si>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</si>
  <si>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</si>
  <si>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</si>
  <si>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</si>
  <si>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</si>
  <si>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</si>
  <si>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</si>
  <si>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</si>
  <si>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</si>
  <si>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</si>
  <si>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</si>
  <si>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</si>
  <si>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</si>
  <si>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</si>
  <si>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</si>
  <si>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</si>
  <si>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</si>
  <si>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</si>
  <si>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</si>
  <si>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</si>
  <si>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</si>
  <si>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</si>
  <si>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</si>
  <si>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</si>
  <si>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</si>
  <si>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</si>
  <si>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</si>
  <si>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</si>
  <si>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</si>
  <si>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</si>
  <si>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</si>
  <si>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</si>
  <si>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</si>
  <si>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</si>
  <si>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</si>
  <si>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</si>
  <si>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</si>
  <si>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</si>
  <si>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</si>
  <si>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</si>
  <si>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</si>
  <si>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</si>
  <si>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</si>
  <si>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</si>
  <si>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</si>
  <si>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</si>
  <si>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</si>
  <si>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</si>
  <si>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</si>
  <si>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</si>
  <si>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</si>
  <si>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</si>
  <si>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</si>
  <si>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</si>
  <si>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</si>
  <si>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</si>
  <si>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</si>
  <si>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</si>
  <si>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</si>
  <si>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</si>
  <si>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</si>
  <si>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</si>
  <si>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</si>
  <si>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</si>
  <si>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</si>
  <si>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</si>
  <si>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</si>
  <si>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</si>
  <si>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</si>
  <si>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</si>
  <si>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</si>
  <si>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</si>
  <si>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</si>
  <si>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</si>
  <si>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</si>
  <si>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</si>
  <si>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</si>
  <si>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</si>
  <si>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</si>
  <si>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</si>
  <si>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</si>
  <si>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</si>
  <si>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</si>
  <si>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</si>
  <si>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</si>
  <si>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</si>
  <si>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</si>
  <si>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</si>
  <si>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</si>
  <si>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</si>
  <si>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</si>
  <si>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</si>
  <si>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</si>
  <si>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</si>
  <si>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</si>
  <si>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</si>
  <si>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</si>
  <si>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</si>
  <si>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</si>
  <si>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</si>
  <si>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</si>
  <si>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</si>
  <si>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</si>
  <si>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</si>
  <si>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</si>
  <si>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</si>
  <si>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</si>
  <si>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</si>
  <si>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</si>
  <si>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</si>
  <si>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</si>
  <si>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</si>
  <si>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</si>
  <si>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</si>
  <si>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</si>
  <si>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</si>
  <si>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</si>
  <si>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</si>
  <si>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</si>
  <si>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</si>
  <si>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</si>
  <si>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</si>
  <si>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</si>
  <si>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</si>
  <si>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</si>
  <si>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</si>
  <si>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</si>
  <si>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</si>
  <si>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</si>
  <si>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</si>
  <si>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</si>
  <si>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</si>
  <si>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</si>
  <si>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</si>
  <si>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</si>
  <si>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</si>
  <si>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</si>
  <si>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</si>
  <si>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</si>
  <si>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</si>
  <si>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</si>
  <si>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</si>
  <si>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</si>
  <si>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</si>
  <si>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</si>
  <si>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</si>
  <si>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</si>
  <si>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</si>
  <si>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</si>
  <si>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</si>
  <si>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</si>
  <si>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</si>
  <si>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</si>
  <si>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</si>
  <si>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</si>
  <si>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</si>
  <si>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</si>
  <si>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</si>
  <si>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</si>
  <si>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</si>
  <si>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</si>
  <si>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</si>
  <si>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</si>
  <si>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</si>
  <si>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</si>
  <si>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</si>
  <si>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</si>
  <si>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</si>
  <si>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</si>
  <si>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</si>
  <si>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</si>
  <si>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</si>
  <si>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</si>
  <si>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</si>
  <si>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</si>
  <si>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</si>
  <si>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</si>
  <si>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</si>
  <si>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</si>
  <si>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</si>
  <si>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</si>
  <si>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</si>
  <si>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</si>
  <si>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</si>
  <si>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</si>
  <si>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</si>
  <si>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</si>
  <si>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</si>
  <si>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</si>
  <si>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</si>
  <si>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</si>
  <si>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</si>
  <si>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</si>
  <si>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</si>
  <si>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</si>
  <si>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</si>
  <si>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</si>
  <si>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</si>
  <si>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</si>
  <si>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</si>
  <si>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</si>
  <si>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</si>
  <si>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</si>
  <si>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</si>
  <si>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</si>
  <si>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</si>
  <si>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</si>
  <si>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</si>
  <si>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</si>
  <si>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</si>
  <si>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</si>
  <si>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</si>
  <si>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</si>
  <si>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</si>
  <si>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</si>
  <si>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</si>
  <si>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</si>
  <si>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</si>
  <si>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</si>
  <si>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</si>
  <si>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</si>
  <si>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</si>
  <si>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</si>
  <si>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</si>
  <si>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</si>
  <si>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</si>
  <si>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</si>
  <si>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</si>
  <si>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</si>
  <si>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</si>
  <si>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</si>
  <si>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</si>
  <si>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</si>
  <si>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</si>
  <si>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</si>
  <si>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</si>
  <si>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</si>
  <si>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</si>
  <si>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</si>
  <si>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</si>
  <si>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</si>
  <si>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</si>
  <si>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</si>
  <si>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</si>
  <si>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</si>
  <si>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</si>
  <si>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</si>
  <si>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</si>
  <si>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</si>
  <si>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</si>
  <si>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</si>
  <si>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</si>
  <si>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</si>
  <si>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</si>
  <si>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</si>
  <si>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</si>
  <si>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</si>
  <si>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</si>
  <si>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</si>
  <si>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</si>
  <si>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</si>
  <si>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</si>
  <si>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</si>
  <si>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</si>
  <si>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</si>
  <si>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</si>
  <si>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</si>
  <si>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</si>
  <si>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</si>
  <si>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</si>
  <si>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</si>
  <si>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</si>
  <si>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</si>
  <si>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</si>
  <si>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</si>
  <si>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</si>
  <si>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</si>
  <si>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</si>
  <si>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</si>
  <si>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</si>
  <si>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</si>
  <si>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</si>
  <si>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</si>
  <si>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</si>
  <si>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</si>
  <si>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</si>
  <si>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</si>
  <si>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</si>
  <si>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</si>
  <si>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</si>
  <si>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</si>
  <si>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</si>
  <si>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</si>
  <si>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</si>
  <si>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</si>
  <si>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</si>
  <si>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</si>
  <si>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</si>
  <si>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</si>
  <si>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</si>
  <si>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</si>
  <si>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</si>
  <si>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</si>
  <si>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</si>
  <si>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</si>
  <si>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</si>
  <si>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</si>
  <si>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</si>
  <si>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</si>
  <si>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</si>
  <si>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</si>
  <si>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</si>
  <si>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</si>
  <si>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</si>
  <si>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</si>
  <si>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</si>
  <si>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</si>
  <si>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</si>
  <si>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</si>
  <si>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</si>
  <si>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</si>
  <si>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</si>
  <si>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</si>
  <si>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</si>
  <si>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</si>
  <si>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</si>
  <si>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</si>
  <si>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</si>
  <si>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</si>
  <si>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</si>
  <si>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</si>
  <si>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</si>
  <si>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</si>
  <si>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</si>
  <si>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</si>
  <si>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</si>
  <si>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</si>
  <si>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</si>
  <si>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</si>
  <si>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</si>
  <si>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</si>
  <si>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</si>
  <si>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</si>
  <si>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</si>
  <si>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</si>
  <si>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</si>
  <si>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</si>
  <si>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</si>
  <si>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</si>
  <si>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</si>
  <si>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</si>
  <si>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</si>
  <si>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</si>
  <si>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</si>
  <si>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</si>
  <si>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</si>
  <si>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</si>
  <si>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</si>
  <si>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</si>
  <si>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</si>
  <si>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</si>
  <si>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</si>
  <si>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</si>
  <si>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</si>
  <si>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</si>
  <si>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</si>
  <si>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</si>
  <si>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</si>
  <si>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</si>
  <si>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</si>
  <si>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</si>
  <si>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</si>
  <si>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</si>
  <si>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</si>
  <si>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</si>
  <si>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</si>
  <si>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</si>
  <si>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</si>
  <si>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</si>
  <si>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</si>
  <si>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</si>
  <si>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</si>
  <si>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</si>
  <si>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</si>
  <si>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</si>
  <si>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</si>
  <si>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</si>
  <si>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</si>
  <si>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</si>
  <si>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</si>
  <si>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</si>
  <si>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</si>
  <si>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</si>
  <si>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</si>
  <si>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</si>
  <si>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</si>
  <si>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</si>
  <si>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</si>
  <si>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</si>
  <si>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</si>
  <si>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</si>
  <si>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</si>
  <si>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</si>
  <si>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</si>
  <si>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</si>
  <si>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</si>
  <si>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</si>
  <si>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</si>
  <si>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</si>
  <si>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</si>
  <si>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</si>
  <si>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</si>
  <si>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</si>
  <si>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</si>
  <si>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</si>
  <si>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</si>
  <si>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</si>
  <si>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</si>
  <si>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</si>
  <si>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</si>
  <si>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</si>
  <si>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</si>
  <si>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</si>
  <si>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</si>
  <si>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</si>
  <si>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</si>
  <si>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</si>
  <si>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</si>
  <si>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</si>
  <si>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</si>
  <si>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</si>
  <si>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</si>
  <si>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</si>
  <si>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</si>
  <si>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</si>
  <si>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</si>
  <si>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</si>
  <si>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</si>
  <si>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</si>
  <si>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</si>
  <si>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</si>
  <si>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</si>
  <si>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</si>
  <si>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</si>
  <si>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</si>
  <si>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</si>
  <si>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</si>
  <si>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</si>
  <si>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</si>
  <si>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</si>
  <si>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</si>
  <si>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</si>
  <si>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</si>
  <si>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</si>
  <si>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</si>
  <si>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</si>
  <si>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</si>
  <si>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</si>
  <si>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</si>
  <si>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</si>
  <si>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</si>
  <si>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</si>
  <si>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</si>
  <si>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</si>
  <si>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</si>
  <si>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</si>
  <si>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</si>
  <si>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</si>
  <si>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</si>
  <si>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</si>
  <si>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</si>
  <si>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</si>
  <si>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</si>
  <si>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</si>
  <si>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</si>
  <si>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</si>
  <si>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</si>
  <si>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</si>
  <si>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</si>
  <si>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</si>
  <si>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</si>
  <si>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</si>
  <si>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</si>
  <si>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</si>
  <si>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</si>
  <si>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</si>
  <si>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</si>
  <si>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</si>
  <si>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</si>
  <si>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</si>
  <si>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</si>
  <si>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</si>
  <si>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</si>
  <si>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</si>
  <si>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</si>
  <si>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</si>
  <si>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</si>
  <si>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</si>
  <si>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</si>
  <si>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</si>
  <si>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</si>
  <si>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</si>
  <si>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</si>
  <si>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</si>
  <si>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</si>
  <si>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</si>
  <si>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</si>
  <si>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</si>
  <si>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</si>
  <si>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</si>
  <si>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</si>
  <si>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</si>
  <si>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</si>
  <si>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</si>
  <si>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</si>
  <si>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</si>
  <si>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</si>
  <si>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</si>
  <si>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</si>
  <si>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</si>
  <si>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</si>
  <si>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</si>
  <si>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</si>
  <si>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</si>
  <si>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</si>
  <si>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</si>
  <si>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</si>
  <si>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</si>
  <si>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</si>
  <si>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</si>
  <si>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</si>
  <si>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</si>
  <si>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</si>
  <si>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</si>
  <si>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</si>
  <si>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</si>
  <si>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</si>
  <si>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</si>
  <si>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</si>
  <si>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</si>
  <si>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</si>
  <si>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</si>
  <si>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</si>
  <si>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</si>
  <si>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</si>
  <si>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</si>
  <si>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</si>
  <si>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</si>
  <si>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</si>
  <si>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</si>
  <si>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</si>
  <si>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</si>
  <si>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</si>
  <si>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</si>
  <si>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</si>
  <si>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</si>
  <si>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</si>
  <si>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</si>
  <si>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</si>
  <si>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</si>
  <si>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</si>
  <si>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</si>
  <si>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</si>
  <si>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</si>
  <si>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</si>
  <si>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</si>
  <si>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</si>
  <si>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</si>
  <si>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</si>
  <si>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</si>
  <si>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</si>
  <si>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</si>
  <si>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</si>
  <si>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</si>
  <si>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</si>
  <si>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</si>
  <si>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</si>
  <si>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</si>
  <si>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</si>
  <si>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</si>
  <si>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</si>
  <si>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</si>
  <si>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</si>
  <si>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</si>
  <si>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</si>
  <si>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</si>
  <si>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</si>
  <si>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</si>
  <si>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</si>
  <si>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</si>
  <si>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</si>
  <si>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</si>
  <si>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</si>
  <si>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</si>
  <si>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</si>
  <si>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</si>
  <si>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</si>
  <si>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</si>
  <si>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</si>
  <si>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</si>
  <si>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</si>
  <si>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</si>
  <si>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</si>
  <si>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</si>
  <si>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</si>
  <si>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</si>
  <si>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</si>
  <si>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</si>
  <si>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</si>
  <si>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</si>
  <si>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</si>
  <si>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</si>
  <si>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</si>
  <si>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</si>
  <si>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</si>
  <si>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</si>
  <si>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</si>
  <si>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</si>
  <si>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</si>
  <si>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</si>
  <si>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</si>
  <si>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</si>
  <si>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</si>
  <si>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</si>
  <si>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</si>
  <si>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</si>
  <si>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</si>
  <si>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</si>
  <si>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</si>
  <si>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</si>
  <si>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</si>
  <si>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</si>
  <si>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</si>
  <si>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</si>
  <si>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</si>
  <si>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</si>
  <si>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</si>
  <si>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</si>
  <si>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</si>
  <si>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</si>
  <si>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</si>
  <si>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</si>
  <si>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</si>
  <si>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</si>
  <si>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</si>
  <si>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</si>
  <si>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</si>
  <si>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</si>
  <si>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</si>
  <si>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</si>
  <si>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</si>
  <si>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</si>
  <si>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</si>
  <si>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</si>
  <si>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</si>
  <si>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</si>
  <si>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</si>
  <si>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</si>
  <si>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</si>
  <si>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</si>
  <si>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</si>
  <si>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</si>
  <si>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</si>
  <si>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</si>
  <si>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</si>
  <si>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</si>
  <si>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</si>
  <si>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</si>
  <si>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</si>
  <si>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</si>
  <si>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</si>
  <si>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</si>
  <si>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</si>
  <si>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</si>
  <si>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</si>
  <si>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</si>
  <si>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</si>
  <si>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</si>
  <si>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</si>
  <si>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</si>
  <si>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</si>
  <si>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</si>
  <si>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</si>
  <si>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</si>
  <si>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</si>
  <si>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</si>
  <si>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</si>
  <si>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</si>
  <si>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</si>
  <si>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</si>
  <si>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</si>
  <si>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</si>
  <si>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</si>
  <si>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</si>
  <si>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</si>
  <si>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</si>
  <si>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</si>
  <si>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</si>
  <si>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</si>
  <si>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</si>
  <si>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</si>
  <si>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</si>
  <si>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</si>
  <si>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</si>
  <si>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</si>
  <si>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</si>
  <si>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</si>
  <si>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</si>
  <si>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</si>
  <si>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</si>
  <si>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</si>
  <si>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</si>
  <si>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</si>
  <si>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</si>
  <si>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</si>
  <si>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</si>
  <si>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</si>
  <si>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</si>
  <si>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</si>
  <si>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</si>
  <si>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</si>
  <si>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</si>
  <si>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</si>
  <si>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</si>
  <si>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</si>
  <si>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</si>
  <si>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</si>
  <si>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</si>
  <si>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</si>
  <si>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</si>
  <si>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</si>
  <si>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</si>
  <si>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</si>
  <si>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</si>
  <si>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</si>
  <si>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</si>
  <si>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</si>
  <si>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</si>
  <si>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</si>
  <si>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</si>
  <si>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</si>
  <si>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</si>
  <si>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</si>
  <si>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</si>
  <si>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</si>
  <si>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</si>
  <si>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</si>
  <si>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</si>
  <si>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</si>
  <si>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</si>
  <si>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</si>
  <si>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</si>
  <si>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</si>
  <si>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</si>
  <si>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</si>
  <si>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</si>
  <si>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</si>
  <si>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</si>
  <si>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</si>
  <si>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</si>
  <si>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</si>
  <si>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</si>
  <si>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</si>
  <si>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</si>
  <si>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</si>
  <si>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</si>
  <si>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</si>
  <si>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</si>
  <si>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</si>
  <si>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</si>
  <si>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</si>
  <si>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</si>
  <si>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</si>
  <si>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</si>
  <si>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</si>
  <si>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</si>
  <si>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</si>
  <si>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</si>
  <si>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</si>
  <si>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</si>
  <si>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</si>
  <si>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</si>
  <si>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</si>
  <si>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</si>
  <si>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</si>
  <si>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</si>
  <si>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</si>
  <si>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</si>
  <si>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</si>
  <si>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</si>
  <si>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</si>
  <si>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</si>
  <si>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</si>
  <si>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</si>
  <si>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</si>
  <si>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</si>
  <si>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</si>
  <si>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</si>
  <si>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</si>
  <si>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</si>
  <si>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</si>
  <si>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</si>
  <si>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</si>
  <si>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</si>
  <si>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</si>
  <si>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</si>
  <si>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</si>
  <si>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</si>
  <si>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</si>
  <si>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</si>
  <si>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</si>
  <si>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</si>
  <si>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</si>
  <si>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</si>
  <si>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</si>
  <si>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</si>
  <si>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</si>
  <si>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</si>
  <si>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</si>
  <si>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</si>
  <si>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</si>
  <si>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</si>
  <si>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</si>
  <si>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</si>
  <si>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</si>
  <si>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</si>
  <si>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</si>
  <si>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</si>
  <si>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</si>
  <si>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</si>
  <si>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</si>
  <si>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</si>
  <si>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</si>
  <si>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</si>
  <si>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</si>
  <si>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</si>
  <si>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</si>
  <si>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</si>
  <si>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</si>
  <si>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</si>
  <si>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</si>
  <si>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</si>
  <si>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</si>
  <si>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</si>
  <si>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</si>
  <si>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</si>
  <si>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</si>
  <si>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</si>
  <si>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</si>
  <si>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</si>
  <si>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</si>
  <si>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</si>
  <si>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</si>
  <si>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</si>
  <si>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</si>
  <si>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</si>
  <si>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</si>
  <si>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</si>
  <si>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</si>
  <si>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</si>
  <si>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</si>
  <si>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</si>
  <si>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</si>
  <si>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</si>
  <si>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</si>
  <si>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</si>
  <si>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</si>
  <si>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</si>
  <si>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</si>
  <si>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</si>
  <si>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</si>
  <si>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</si>
  <si>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</si>
  <si>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</si>
  <si>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</si>
  <si>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</si>
  <si>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</si>
  <si>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</si>
  <si>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</si>
  <si>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</si>
  <si>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</si>
  <si>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</si>
  <si>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</si>
  <si>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</si>
  <si>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</si>
  <si>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</si>
  <si>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</si>
  <si>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</si>
  <si>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</si>
  <si>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</si>
  <si>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</si>
  <si>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</si>
  <si>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</si>
  <si>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</si>
  <si>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</si>
  <si>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</si>
  <si>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</si>
  <si>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</si>
  <si>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</si>
  <si>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</si>
  <si>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</si>
  <si>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</si>
  <si>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</si>
  <si>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</si>
  <si>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</si>
  <si>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</si>
  <si>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</si>
  <si>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</si>
  <si>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</si>
  <si>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</si>
  <si>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</si>
  <si>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</si>
  <si>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</si>
  <si>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</si>
  <si>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</si>
  <si>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</si>
  <si>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</si>
  <si>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</si>
  <si>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</si>
  <si>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</si>
  <si>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</si>
  <si>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</si>
  <si>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</si>
  <si>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</si>
  <si>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</si>
  <si>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</si>
  <si>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</si>
  <si>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</si>
  <si>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</si>
  <si>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</si>
  <si>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</si>
  <si>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</si>
  <si>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</si>
  <si>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</si>
  <si>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</si>
  <si>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</si>
  <si>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</si>
  <si>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</si>
  <si>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</si>
  <si>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</si>
  <si>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</si>
  <si>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</si>
  <si>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</si>
  <si>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</si>
  <si>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</si>
  <si>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</si>
  <si>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</si>
  <si>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</si>
  <si>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</si>
  <si>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</si>
  <si>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</si>
  <si>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</si>
  <si>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</si>
  <si>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</si>
  <si>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</si>
  <si>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</si>
  <si>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</si>
  <si>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</si>
  <si>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</si>
  <si>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</si>
  <si>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</si>
  <si>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</si>
  <si>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</si>
  <si>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</si>
  <si>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</si>
  <si>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</si>
  <si>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</si>
  <si>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</si>
  <si>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</si>
  <si>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</si>
  <si>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</si>
  <si>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</si>
  <si>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</si>
  <si>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</si>
  <si>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</si>
  <si>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</si>
  <si>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</si>
  <si>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</si>
  <si>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</si>
  <si>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</si>
  <si>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</si>
  <si>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</si>
  <si>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</si>
  <si>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</si>
  <si>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</si>
  <si>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</si>
  <si>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</si>
  <si>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</si>
  <si>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</si>
  <si>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</si>
  <si>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</si>
  <si>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</si>
  <si>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</si>
  <si>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</si>
  <si>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</si>
  <si>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</si>
  <si>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</si>
  <si>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</si>
  <si>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</si>
  <si>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</si>
  <si>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</si>
  <si>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</si>
  <si>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</si>
  <si>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</si>
  <si>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</si>
  <si>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</si>
  <si>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</si>
  <si>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</si>
  <si>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</si>
  <si>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</si>
  <si>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</si>
  <si>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</si>
  <si>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</si>
  <si>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</si>
  <si>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</si>
  <si>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</si>
  <si>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</si>
  <si>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</si>
  <si>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</si>
  <si>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</si>
  <si>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</si>
  <si>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</si>
  <si>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</si>
  <si>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</si>
  <si>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</si>
  <si>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</si>
  <si>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</si>
  <si>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</si>
  <si>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</si>
  <si>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</si>
  <si>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</si>
  <si>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</si>
  <si>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</si>
  <si>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</si>
  <si>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</si>
  <si>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</si>
  <si>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</si>
  <si>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</si>
  <si>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</si>
  <si>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</si>
  <si>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</si>
  <si>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</si>
  <si>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</si>
  <si>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</si>
  <si>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</si>
  <si>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</si>
  <si>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</si>
  <si>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</si>
  <si>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</si>
  <si>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</si>
  <si>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</si>
  <si>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</si>
  <si>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</si>
  <si>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</si>
  <si>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</si>
  <si>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</si>
  <si>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</si>
  <si>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</si>
  <si>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</si>
  <si>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</si>
  <si>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</si>
  <si>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</si>
  <si>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</si>
  <si>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</si>
  <si>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</si>
  <si>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</si>
  <si>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</si>
  <si>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</si>
  <si>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</si>
  <si>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</si>
  <si>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</si>
  <si>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</si>
  <si>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</si>
  <si>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</si>
  <si>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</si>
  <si>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</si>
  <si>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</si>
  <si>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</si>
  <si>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</si>
  <si>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</si>
  <si>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</si>
  <si>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</si>
  <si>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</si>
  <si>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</si>
  <si>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</si>
  <si>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</si>
  <si>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</si>
  <si>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</si>
  <si>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</si>
  <si>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</si>
  <si>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</si>
  <si>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</si>
  <si>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</si>
  <si>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</si>
  <si>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</si>
  <si>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</si>
  <si>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</si>
  <si>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</si>
  <si>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</si>
  <si>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</si>
  <si>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</si>
  <si>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</si>
  <si>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</si>
  <si>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</si>
  <si>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</si>
  <si>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</si>
  <si>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</si>
  <si>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</si>
  <si>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</si>
  <si>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</si>
  <si>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</si>
  <si>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</si>
  <si>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</si>
  <si>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</si>
  <si>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</si>
  <si>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</si>
  <si>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</si>
  <si>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</si>
  <si>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</si>
  <si>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</si>
  <si>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</si>
  <si>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</si>
  <si>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</si>
  <si>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</si>
  <si>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</si>
  <si>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</si>
  <si>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</si>
  <si>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</si>
  <si>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</si>
  <si>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</si>
  <si>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</si>
  <si>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</si>
  <si>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</si>
  <si>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</si>
  <si>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</si>
  <si>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</si>
  <si>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</si>
  <si>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</si>
  <si>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</si>
  <si>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</si>
  <si>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</si>
  <si>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</si>
  <si>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</si>
  <si>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</si>
  <si>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</si>
  <si>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</si>
  <si>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</si>
  <si>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</si>
  <si>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</si>
  <si>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</si>
  <si>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</si>
  <si>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</si>
  <si>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</si>
  <si>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</si>
  <si>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</si>
  <si>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</si>
  <si>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</si>
  <si>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</si>
  <si>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</si>
  <si>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</si>
  <si>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</si>
  <si>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</si>
  <si>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</si>
  <si>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</si>
  <si>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</si>
  <si>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</si>
  <si>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</si>
  <si>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</si>
  <si>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</si>
  <si>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</si>
  <si>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</si>
  <si>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</si>
  <si>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</si>
  <si>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</si>
  <si>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</si>
  <si>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</si>
  <si>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</si>
  <si>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</si>
  <si>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</si>
  <si>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</si>
  <si>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</si>
  <si>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</si>
  <si>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</si>
  <si>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</si>
  <si>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</si>
  <si>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</si>
  <si>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</si>
  <si>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</si>
  <si>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</si>
  <si>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</si>
  <si>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</si>
  <si>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</si>
  <si>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</si>
  <si>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</si>
  <si>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</si>
  <si>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</si>
  <si>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</si>
  <si>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</si>
  <si>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</si>
  <si>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</si>
  <si>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</si>
  <si>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</si>
  <si>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</si>
  <si>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</si>
  <si>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</si>
  <si>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</si>
  <si>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</si>
  <si>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</si>
  <si>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</si>
  <si>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</si>
  <si>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</si>
  <si>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</si>
  <si>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</si>
  <si>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</si>
  <si>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</si>
  <si>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</si>
  <si>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</si>
  <si>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</si>
  <si>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</si>
  <si>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</si>
  <si>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</si>
  <si>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</si>
  <si>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</si>
  <si>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</si>
  <si>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</si>
  <si>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</si>
  <si>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</si>
  <si>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</si>
  <si>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</si>
  <si>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</si>
  <si>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</si>
  <si>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</si>
  <si>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</si>
  <si>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</si>
  <si>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</si>
  <si>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</si>
  <si>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</si>
  <si>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</si>
  <si>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</si>
  <si>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</si>
  <si>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</si>
  <si>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</si>
  <si>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</si>
  <si>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</si>
  <si>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</si>
  <si>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</si>
  <si>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</si>
  <si>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</si>
  <si>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</si>
  <si>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</si>
  <si>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</si>
  <si>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</si>
  <si>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</si>
  <si>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</si>
  <si>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</si>
  <si>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</si>
  <si>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</si>
  <si>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</si>
  <si>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</si>
  <si>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</si>
  <si>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</si>
  <si>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</si>
  <si>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</si>
  <si>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</si>
  <si>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</si>
  <si>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</si>
  <si>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</si>
  <si>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</si>
  <si>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</si>
  <si>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</si>
  <si>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</si>
  <si>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</si>
  <si>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</si>
  <si>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</si>
  <si>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</si>
  <si>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</si>
  <si>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</si>
  <si>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</si>
  <si>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</si>
  <si>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</si>
  <si>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</si>
  <si>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</si>
  <si>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</si>
  <si>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</si>
  <si>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</si>
  <si>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</si>
  <si>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</si>
  <si>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</si>
  <si>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</si>
  <si>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</si>
  <si>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</si>
  <si>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</si>
  <si>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</si>
  <si>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</si>
  <si>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</si>
  <si>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</si>
  <si>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</si>
  <si>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</si>
  <si>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</si>
  <si>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</si>
  <si>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</si>
  <si>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</si>
  <si>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</si>
  <si>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</si>
  <si>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</si>
  <si>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</si>
  <si>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</si>
  <si>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</si>
  <si>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</si>
  <si>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</si>
  <si>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</si>
  <si>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</si>
  <si>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</si>
  <si>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</si>
  <si>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</si>
  <si>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</si>
  <si>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</si>
  <si>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</si>
  <si>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</si>
  <si>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</si>
  <si>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</si>
  <si>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</si>
  <si>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</si>
  <si>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</si>
  <si>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</si>
  <si>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</si>
  <si>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</si>
  <si>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</si>
  <si>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</si>
  <si>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</si>
  <si>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</si>
  <si>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</si>
  <si>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</si>
  <si>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</si>
  <si>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</si>
  <si>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</si>
  <si>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</si>
  <si>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</si>
  <si>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</si>
  <si>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</si>
  <si>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</si>
  <si>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</si>
  <si>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</si>
  <si>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</si>
  <si>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</si>
  <si>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</si>
  <si>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</si>
  <si>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</si>
  <si>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</si>
  <si>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</si>
  <si>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</si>
  <si>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</si>
  <si>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</si>
  <si>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</si>
  <si>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</si>
  <si>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</si>
  <si>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</si>
  <si>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</si>
  <si>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</si>
  <si>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</si>
  <si>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</si>
  <si>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</si>
  <si>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</si>
  <si>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</si>
  <si>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</si>
  <si>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</si>
  <si>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</si>
  <si>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</si>
  <si>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</si>
  <si>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</si>
  <si>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</si>
  <si>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</si>
  <si>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</si>
  <si>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</si>
  <si>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</si>
  <si>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</si>
  <si>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</si>
  <si>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</si>
  <si>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</si>
  <si>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</si>
  <si>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</si>
  <si>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</si>
  <si>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</si>
  <si>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</si>
  <si>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</si>
  <si>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</si>
  <si>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</si>
  <si>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</si>
  <si>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</si>
  <si>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</si>
  <si>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</si>
  <si>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</si>
  <si>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</si>
  <si>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</si>
  <si>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</si>
  <si>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</si>
  <si>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</si>
  <si>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</si>
  <si>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</si>
  <si>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</si>
  <si>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</si>
  <si>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</si>
  <si>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</si>
  <si>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</si>
  <si>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</si>
  <si>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</si>
  <si>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</si>
  <si>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</si>
  <si>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</si>
  <si>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</si>
  <si>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</si>
  <si>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</si>
  <si>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</si>
  <si>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</si>
  <si>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</si>
  <si>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</si>
  <si>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</si>
  <si>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</si>
  <si>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</si>
  <si>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</si>
  <si>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</si>
  <si>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</si>
  <si>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</si>
  <si>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</si>
  <si>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</si>
  <si>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</si>
  <si>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</si>
  <si>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</si>
  <si>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</si>
  <si>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</si>
  <si>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</si>
  <si>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</si>
  <si>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</si>
  <si>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</si>
  <si>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</si>
  <si>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</si>
  <si>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</si>
  <si>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</si>
  <si>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</si>
  <si>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</si>
  <si>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</si>
  <si>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</si>
  <si>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</si>
  <si>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</si>
  <si>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</si>
  <si>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</si>
  <si>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</si>
  <si>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</si>
  <si>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</si>
  <si>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</si>
  <si>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</si>
  <si>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</si>
  <si>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</si>
  <si>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</si>
  <si>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</si>
  <si>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</si>
  <si>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</si>
  <si>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</si>
  <si>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</si>
  <si>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</si>
  <si>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</si>
  <si>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</si>
  <si>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</si>
  <si>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</si>
  <si>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</si>
  <si>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</si>
  <si>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</si>
  <si>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</si>
  <si>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</si>
  <si>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</si>
  <si>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</si>
  <si>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</si>
  <si>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</si>
  <si>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</si>
  <si>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</si>
  <si>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</si>
  <si>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</si>
  <si>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</si>
  <si>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</si>
  <si>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</si>
  <si>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</si>
  <si>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</si>
  <si>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</si>
  <si>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</si>
  <si>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</si>
  <si>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</si>
  <si>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</si>
  <si>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</si>
  <si>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</si>
  <si>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</si>
  <si>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</si>
  <si>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</si>
  <si>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</si>
  <si>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</si>
  <si>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</si>
  <si>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</si>
  <si>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</si>
  <si>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</si>
  <si>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</si>
  <si>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</si>
  <si>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</si>
  <si>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</si>
  <si>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</si>
  <si>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</si>
  <si>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</si>
  <si>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</si>
  <si>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</si>
  <si>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</si>
  <si>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</si>
  <si>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</si>
  <si>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</si>
  <si>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</si>
  <si>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</si>
  <si>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</si>
  <si>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</si>
  <si>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</si>
  <si>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</si>
  <si>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</si>
  <si>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</si>
  <si>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</si>
  <si>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</si>
  <si>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</si>
  <si>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</si>
  <si>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</si>
  <si>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</si>
  <si>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</si>
  <si>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</si>
  <si>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</si>
  <si>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</si>
  <si>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</si>
  <si>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</si>
  <si>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</si>
  <si>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</si>
  <si>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</si>
  <si>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</si>
  <si>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</si>
  <si>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</si>
  <si>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</si>
  <si>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</si>
  <si>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</si>
  <si>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</si>
  <si>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</si>
  <si>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</si>
  <si>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</si>
  <si>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</si>
  <si>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</si>
  <si>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</si>
  <si>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</si>
  <si>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</si>
  <si>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</si>
  <si>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</si>
  <si>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</si>
  <si>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</si>
  <si>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</si>
  <si>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</si>
  <si>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</si>
  <si>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</si>
  <si>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</si>
  <si>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</si>
  <si>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</si>
  <si>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</si>
  <si>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</si>
  <si>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</si>
  <si>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</si>
  <si>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</si>
  <si>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</si>
  <si>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</si>
  <si>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</si>
  <si>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</si>
  <si>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</si>
  <si>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</si>
  <si>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</si>
  <si>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</si>
  <si>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</si>
  <si>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</si>
  <si>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</si>
  <si>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</si>
  <si>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</si>
  <si>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</si>
  <si>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</si>
  <si>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</si>
  <si>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</si>
  <si>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</si>
  <si>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</si>
  <si>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</si>
  <si>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</si>
  <si>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</si>
  <si>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</si>
  <si>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</si>
  <si>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</si>
  <si>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</si>
  <si>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</si>
  <si>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</si>
  <si>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</si>
  <si>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</si>
  <si>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</si>
  <si>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</si>
  <si>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</si>
  <si>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</si>
  <si>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</si>
  <si>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</si>
  <si>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</si>
  <si>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</si>
  <si>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</si>
  <si>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</si>
  <si>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</si>
  <si>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</si>
  <si>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</si>
  <si>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</si>
  <si>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</si>
  <si>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</si>
  <si>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</si>
  <si>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</si>
  <si>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</si>
  <si>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</si>
  <si>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</si>
  <si>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</si>
  <si>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</si>
  <si>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</si>
  <si>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</si>
  <si>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</si>
  <si>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</si>
  <si>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</si>
  <si>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</si>
  <si>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</si>
  <si>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</si>
  <si>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</si>
  <si>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</si>
  <si>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</si>
  <si>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</si>
  <si>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</si>
  <si>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</si>
  <si>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</si>
  <si>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</si>
  <si>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</si>
  <si>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</si>
  <si>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</si>
  <si>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</si>
  <si>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</si>
  <si>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</si>
  <si>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</si>
  <si>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</si>
  <si>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</si>
  <si>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</si>
  <si>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</si>
  <si>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</si>
  <si>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</si>
  <si>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</si>
  <si>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</si>
  <si>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</si>
  <si>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</si>
  <si>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</si>
  <si>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</si>
  <si>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</si>
  <si>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</si>
  <si>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</si>
  <si>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</si>
  <si>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</si>
  <si>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</si>
  <si>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</si>
  <si>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</si>
  <si>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</si>
  <si>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</si>
  <si>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</si>
  <si>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</si>
  <si>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</si>
  <si>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</si>
  <si>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</si>
  <si>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</si>
  <si>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</si>
  <si>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</si>
  <si>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</si>
  <si>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</si>
  <si>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</si>
  <si>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</si>
  <si>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</si>
  <si>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</si>
  <si>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</si>
  <si>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</si>
  <si>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</si>
  <si>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</si>
  <si>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</si>
  <si>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</si>
  <si>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</si>
  <si>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</si>
  <si>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</si>
  <si>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</si>
  <si>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</si>
  <si>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</si>
  <si>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</si>
  <si>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</si>
  <si>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</si>
  <si>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</si>
  <si>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</si>
  <si>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</si>
  <si>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</si>
  <si>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</si>
  <si>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</si>
  <si>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</si>
  <si>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</si>
  <si>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</si>
  <si>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</si>
  <si>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</si>
  <si>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</si>
  <si>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</si>
  <si>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</si>
  <si>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</si>
  <si>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</si>
  <si>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</si>
  <si>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</si>
  <si>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</si>
  <si>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</si>
  <si>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</si>
  <si>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</si>
  <si>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</si>
  <si>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</si>
  <si>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</si>
  <si>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</si>
  <si>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</si>
  <si>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</si>
  <si>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</si>
  <si>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</si>
  <si>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</si>
  <si>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</si>
  <si>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</si>
  <si>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</si>
  <si>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</si>
  <si>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</si>
  <si>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</si>
  <si>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</si>
  <si>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</si>
  <si>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</si>
  <si>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</si>
  <si>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</si>
  <si>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</si>
  <si>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</si>
  <si>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</si>
  <si>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</si>
  <si>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</si>
  <si>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</si>
  <si>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</si>
  <si>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</si>
  <si>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</si>
  <si>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</si>
  <si>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</si>
  <si>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</si>
  <si>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</si>
  <si>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</si>
  <si>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</si>
  <si>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</si>
  <si>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</si>
  <si>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</si>
  <si>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</si>
  <si>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</si>
  <si>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</si>
  <si>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</si>
  <si>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</si>
  <si>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</si>
  <si>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</si>
  <si>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</si>
  <si>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</si>
  <si>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</si>
  <si>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</si>
  <si>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</si>
  <si>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</si>
  <si>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</si>
  <si>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</si>
  <si>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</si>
  <si>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</si>
  <si>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</si>
  <si>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</si>
  <si>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</si>
  <si>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</si>
  <si>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</si>
  <si>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</si>
  <si>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</si>
  <si>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</si>
  <si>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</si>
  <si>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</si>
  <si>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</si>
  <si>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</si>
  <si>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</si>
  <si>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</si>
  <si>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</si>
  <si>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</si>
  <si>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</si>
  <si>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</si>
  <si>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</si>
  <si>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</si>
  <si>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</si>
  <si>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</si>
  <si>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</si>
  <si>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</si>
  <si>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</si>
  <si>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</si>
  <si>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</si>
  <si>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</si>
  <si>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</si>
  <si>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</si>
  <si>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</si>
  <si>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</si>
  <si>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</si>
  <si>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</si>
  <si>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</si>
  <si>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</si>
  <si>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</si>
  <si>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</si>
  <si>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</si>
  <si>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</si>
  <si>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</si>
  <si>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</si>
  <si>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</si>
  <si>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</si>
  <si>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</si>
  <si>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</si>
  <si>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</si>
  <si>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</si>
  <si>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</si>
  <si>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</si>
  <si>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</si>
  <si>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</si>
  <si>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</si>
  <si>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</si>
  <si>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</si>
  <si>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</si>
  <si>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</si>
  <si>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</si>
  <si>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</si>
  <si>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</si>
  <si>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</si>
  <si>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</si>
  <si>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</si>
  <si>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</si>
  <si>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</si>
  <si>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</si>
  <si>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</si>
  <si>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</si>
  <si>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</si>
  <si>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</si>
  <si>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</si>
  <si>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</si>
  <si>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</si>
  <si>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</si>
  <si>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</si>
  <si>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</si>
  <si>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</si>
  <si>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</si>
  <si>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</si>
  <si>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</si>
  <si>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</si>
  <si>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</si>
  <si>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</si>
  <si>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</si>
  <si>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</si>
  <si>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</si>
  <si>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</si>
  <si>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</si>
  <si>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</si>
  <si>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</si>
  <si>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</si>
  <si>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</si>
  <si>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</si>
  <si>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</si>
  <si>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</si>
  <si>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</si>
  <si>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</si>
  <si>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</si>
  <si>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</si>
  <si>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</si>
  <si>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</si>
  <si>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</si>
  <si>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</si>
  <si>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</si>
  <si>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</si>
  <si>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</si>
  <si>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</si>
  <si>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</si>
  <si>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</si>
  <si>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</si>
  <si>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</si>
  <si>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</si>
  <si>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</si>
  <si>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</si>
  <si>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</si>
  <si>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</si>
  <si>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</si>
  <si>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</si>
  <si>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</si>
  <si>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</si>
  <si>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</si>
  <si>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</si>
  <si>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</si>
  <si>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</si>
  <si>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</si>
  <si>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</si>
  <si>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</si>
  <si>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</si>
  <si>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</si>
  <si>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</si>
  <si>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</si>
  <si>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</si>
  <si>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</si>
  <si>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</si>
  <si>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</si>
  <si>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</si>
  <si>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</si>
  <si>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</si>
  <si>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</si>
  <si>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</si>
  <si>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</si>
  <si>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</si>
  <si>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</si>
  <si>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</si>
  <si>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</si>
  <si>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</si>
  <si>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</si>
  <si>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</si>
  <si>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</si>
  <si>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</si>
  <si>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</si>
  <si>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</si>
  <si>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</si>
  <si>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</si>
  <si>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</si>
  <si>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</si>
  <si>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</si>
  <si>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</si>
  <si>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</si>
  <si>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</si>
  <si>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</si>
  <si>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</si>
  <si>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</si>
  <si>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</si>
  <si>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</si>
  <si>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</si>
  <si>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</si>
  <si>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</si>
  <si>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</si>
  <si>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</si>
  <si>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</si>
  <si>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</si>
  <si>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</si>
  <si>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</si>
  <si>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</si>
  <si>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</si>
  <si>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</si>
  <si>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</si>
  <si>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</si>
  <si>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</si>
  <si>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</si>
  <si>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</si>
  <si>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</si>
  <si>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</si>
  <si>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</si>
  <si>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</si>
  <si>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</si>
  <si>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</si>
  <si>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</si>
  <si>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</si>
  <si>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</si>
  <si>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</si>
  <si>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</si>
  <si>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</si>
  <si>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</si>
  <si>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</si>
  <si>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</si>
  <si>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</si>
  <si>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</si>
  <si>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</si>
  <si>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</si>
  <si>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</si>
  <si>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</si>
  <si>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</si>
  <si>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</si>
  <si>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</si>
  <si>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</si>
  <si>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</si>
  <si>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</si>
  <si>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</si>
  <si>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</si>
  <si>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</si>
  <si>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</si>
  <si>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</si>
  <si>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</si>
  <si>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</si>
  <si>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</si>
  <si>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</si>
  <si>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</si>
  <si>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</si>
  <si>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</si>
  <si>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</si>
  <si>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</si>
  <si>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</si>
  <si>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</si>
  <si>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</si>
  <si>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</si>
  <si>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</si>
  <si>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</si>
  <si>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</si>
  <si>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</si>
  <si>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</si>
  <si>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</si>
  <si>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</si>
  <si>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</si>
  <si>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</si>
  <si>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</si>
  <si>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</si>
  <si>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</si>
  <si>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</si>
  <si>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</si>
  <si>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</si>
  <si>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</si>
  <si>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</si>
  <si>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</si>
  <si>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</si>
  <si>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</si>
  <si>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</si>
  <si>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</si>
  <si>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</si>
  <si>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</si>
  <si>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</si>
  <si>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</si>
  <si>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</si>
  <si>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</si>
  <si>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</si>
  <si>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</si>
  <si>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</si>
  <si>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</si>
  <si>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</si>
  <si>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</si>
  <si>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</si>
  <si>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</si>
  <si>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</si>
  <si>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</si>
  <si>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</si>
  <si>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</si>
  <si>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</si>
  <si>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</si>
  <si>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</si>
  <si>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</si>
  <si>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</si>
  <si>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</si>
  <si>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</si>
  <si>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</si>
  <si>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</si>
  <si>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</si>
  <si>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</si>
  <si>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</si>
  <si>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</si>
  <si>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</si>
  <si>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</si>
  <si>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</si>
  <si>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</si>
  <si>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</si>
  <si>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</si>
  <si>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</si>
  <si>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</si>
  <si>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</si>
  <si>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</si>
  <si>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</si>
  <si>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</si>
  <si>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</si>
  <si>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</si>
  <si>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</si>
  <si>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</si>
  <si>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</si>
  <si>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</si>
  <si>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</si>
  <si>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</si>
  <si>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</si>
  <si>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</si>
  <si>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</si>
  <si>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</si>
  <si>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</si>
  <si>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</si>
  <si>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</si>
  <si>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</si>
  <si>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</si>
  <si>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</si>
  <si>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</si>
  <si>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</si>
  <si>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</si>
  <si>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</si>
  <si>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</si>
  <si>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</si>
  <si>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</si>
  <si>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</si>
  <si>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</si>
  <si>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</si>
  <si>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</si>
  <si>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</si>
  <si>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</si>
  <si>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</si>
  <si>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</si>
  <si>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</si>
  <si>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</si>
  <si>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</si>
  <si>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</si>
  <si>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</si>
  <si>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</si>
  <si>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</si>
  <si>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</si>
  <si>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</si>
  <si>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</si>
  <si>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</si>
  <si>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</si>
  <si>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</si>
  <si>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</si>
  <si>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</si>
  <si>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</si>
  <si>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</si>
  <si>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</si>
  <si>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</si>
  <si>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</si>
  <si>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</si>
  <si>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</si>
  <si>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</si>
  <si>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</si>
  <si>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</si>
  <si>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</si>
  <si>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</si>
  <si>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</si>
  <si>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</si>
  <si>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</si>
  <si>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</si>
  <si>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</si>
  <si>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</si>
  <si>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</si>
  <si>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</si>
  <si>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</si>
  <si>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</si>
  <si>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</si>
  <si>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</si>
  <si>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</si>
  <si>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</si>
  <si>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</si>
  <si>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</si>
  <si>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</si>
  <si>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</si>
  <si>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</si>
  <si>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</si>
  <si>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</si>
  <si>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</si>
  <si>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</si>
  <si>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</si>
  <si>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</si>
  <si>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</si>
  <si>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</si>
  <si>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</si>
  <si>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</si>
  <si>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</si>
  <si>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</si>
  <si>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</si>
  <si>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</si>
  <si>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</si>
  <si>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</si>
  <si>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</si>
  <si>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</si>
  <si>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</si>
  <si>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</si>
  <si>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</si>
  <si>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</si>
  <si>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</si>
  <si>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</si>
  <si>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</si>
  <si>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</si>
  <si>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</si>
  <si>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</si>
  <si>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</si>
  <si>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</si>
  <si>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</si>
  <si>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</si>
  <si>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</si>
  <si>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</si>
  <si>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</si>
  <si>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</si>
  <si>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</si>
  <si>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</si>
  <si>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</si>
  <si>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</si>
  <si>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</si>
  <si>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</si>
  <si>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</si>
  <si>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</si>
  <si>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</si>
  <si>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</si>
  <si>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</si>
  <si>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</si>
  <si>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</si>
  <si>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</si>
  <si>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</si>
  <si>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</si>
  <si>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</si>
  <si>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</si>
  <si>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</si>
  <si>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</si>
  <si>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</si>
  <si>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</si>
  <si>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</si>
  <si>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</si>
  <si>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</si>
  <si>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</si>
  <si>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</si>
  <si>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</si>
  <si>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</si>
  <si>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</si>
  <si>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</si>
  <si>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</si>
  <si>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</si>
  <si>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</si>
  <si>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</si>
  <si>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</si>
  <si>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</si>
  <si>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</si>
  <si>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</si>
  <si>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</si>
  <si>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</si>
  <si>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</si>
  <si>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</si>
  <si>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</si>
  <si>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</si>
  <si>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</si>
  <si>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</si>
  <si>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</si>
  <si>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</si>
  <si>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</si>
  <si>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</si>
  <si>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</si>
  <si>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</si>
  <si>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</si>
  <si>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</si>
  <si>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</si>
  <si>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</si>
  <si>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</si>
  <si>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</si>
  <si>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</si>
  <si>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</si>
  <si>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</si>
  <si>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</si>
  <si>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</si>
  <si>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</si>
  <si>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</si>
  <si>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</si>
  <si>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</si>
  <si>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</si>
  <si>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</si>
  <si>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</si>
  <si>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</si>
  <si>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</si>
  <si>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</si>
  <si>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</si>
  <si>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</si>
  <si>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</si>
  <si>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</si>
  <si>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</si>
  <si>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</si>
  <si>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</si>
  <si>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</si>
  <si>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</si>
  <si>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</si>
  <si>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</si>
  <si>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</si>
  <si>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</si>
  <si>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</si>
  <si>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</si>
  <si>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</si>
  <si>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</si>
  <si>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</si>
  <si>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</si>
  <si>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</si>
  <si>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</si>
  <si>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</si>
  <si>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</si>
  <si>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</si>
  <si>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</si>
  <si>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</si>
  <si>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</si>
  <si>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</si>
  <si>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</si>
  <si>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</si>
  <si>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</si>
  <si>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</si>
  <si>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</si>
  <si>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</si>
  <si>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</si>
  <si>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</si>
  <si>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</si>
  <si>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</si>
  <si>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</si>
  <si>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</si>
  <si>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</si>
  <si>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</si>
  <si>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</si>
  <si>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</si>
  <si>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</si>
  <si>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</si>
  <si>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</si>
  <si>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</si>
  <si>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</si>
  <si>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</si>
  <si>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</si>
  <si>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</si>
  <si>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</si>
  <si>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</si>
  <si>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</si>
  <si>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</si>
  <si>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</si>
  <si>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</si>
  <si>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</si>
  <si>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</si>
  <si>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</si>
  <si>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</si>
  <si>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</si>
  <si>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</si>
  <si>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</si>
  <si>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</si>
  <si>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</si>
  <si>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</si>
  <si>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</si>
  <si>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</si>
  <si>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</si>
  <si>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</si>
  <si>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</si>
  <si>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</si>
  <si>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</si>
  <si>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</si>
  <si>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</si>
  <si>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</si>
  <si>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</si>
  <si>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</si>
  <si>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</si>
  <si>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</si>
  <si>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</si>
  <si>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</si>
  <si>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</si>
  <si>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</si>
  <si>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</si>
  <si>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</si>
  <si>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</si>
  <si>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</si>
  <si>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</si>
  <si>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</si>
  <si>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</si>
  <si>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</si>
  <si>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</si>
  <si>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</si>
  <si>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</si>
  <si>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</si>
  <si>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</si>
  <si>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</si>
  <si>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</si>
  <si>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</si>
  <si>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</si>
  <si>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</si>
  <si>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</si>
  <si>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</si>
  <si>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</si>
  <si>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</si>
  <si>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</si>
  <si>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</si>
  <si>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</si>
  <si>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</si>
  <si>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</si>
  <si>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</si>
  <si>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</si>
  <si>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</si>
  <si>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</si>
  <si>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</si>
  <si>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</si>
  <si>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</si>
  <si>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</si>
  <si>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</si>
  <si>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</si>
  <si>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</si>
  <si>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</si>
  <si>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</si>
  <si>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</si>
  <si>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</si>
  <si>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</si>
  <si>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</si>
  <si>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</si>
  <si>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</si>
  <si>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</si>
  <si>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</si>
  <si>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</si>
  <si>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</si>
  <si>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</si>
  <si>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</si>
  <si>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</si>
  <si>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</si>
  <si>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</si>
  <si>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</si>
  <si>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</si>
  <si>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</si>
  <si>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</si>
  <si>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</si>
  <si>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</si>
  <si>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</si>
  <si>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</si>
  <si>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</si>
  <si>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</si>
  <si>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</si>
  <si>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</si>
  <si>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</si>
  <si>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</si>
  <si>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</si>
  <si>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</si>
  <si>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</si>
  <si>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</si>
  <si>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</si>
  <si>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</si>
  <si>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</si>
  <si>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</si>
  <si>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</si>
  <si>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</si>
  <si>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</si>
  <si>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</si>
  <si>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</si>
  <si>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</si>
  <si>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</si>
  <si>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</si>
  <si>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</si>
  <si>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</si>
  <si>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</si>
  <si>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</si>
  <si>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</si>
  <si>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</si>
  <si>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</si>
  <si>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</si>
  <si>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</si>
  <si>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</si>
  <si>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</si>
  <si>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</si>
  <si>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</si>
  <si>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</si>
  <si>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</si>
  <si>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</si>
  <si>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</si>
  <si>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</si>
  <si>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</si>
  <si>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</si>
  <si>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</si>
  <si>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</si>
  <si>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</si>
  <si>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</si>
  <si>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</si>
  <si>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</si>
  <si>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</si>
  <si>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</si>
  <si>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</si>
  <si>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</si>
  <si>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</si>
  <si>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</si>
  <si>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</si>
  <si>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</si>
  <si>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</si>
  <si>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</si>
  <si>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</si>
  <si>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</si>
  <si>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</si>
  <si>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</si>
  <si>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</si>
  <si>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</si>
  <si>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</si>
  <si>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</si>
  <si>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</si>
  <si>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</si>
  <si>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</si>
  <si>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</si>
  <si>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</si>
  <si>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</si>
  <si>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</si>
  <si>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</si>
  <si>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</si>
  <si>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</si>
  <si>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</si>
  <si>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</si>
  <si>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</si>
  <si>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</si>
  <si>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</si>
  <si>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</si>
  <si>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</si>
  <si>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</si>
  <si>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</si>
  <si>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</si>
  <si>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</si>
  <si>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</si>
  <si>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</si>
  <si>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</si>
  <si>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</si>
  <si>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</si>
  <si>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</si>
  <si>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</si>
  <si>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</si>
  <si>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</si>
  <si>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</si>
  <si>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</si>
  <si>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</si>
  <si>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</si>
  <si>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</si>
  <si>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</si>
  <si>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</si>
  <si>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</si>
  <si>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</si>
  <si>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</si>
  <si>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</si>
  <si>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</si>
  <si>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</si>
  <si>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</si>
  <si>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</si>
  <si>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</si>
  <si>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</si>
  <si>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</si>
  <si>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</si>
  <si>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</si>
  <si>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</si>
  <si>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</si>
  <si>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</si>
  <si>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</si>
  <si>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</si>
  <si>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</si>
  <si>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</si>
  <si>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</si>
  <si>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</si>
  <si>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</si>
  <si>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</si>
  <si>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</si>
  <si>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</si>
  <si>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</si>
  <si>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</si>
  <si>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</si>
  <si>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</si>
  <si>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</si>
  <si>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</si>
  <si>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</si>
  <si>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</si>
  <si>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</si>
  <si>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</si>
  <si>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</si>
  <si>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</si>
  <si>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</si>
  <si>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</si>
  <si>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</si>
  <si>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</si>
  <si>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</si>
  <si>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</si>
  <si>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</si>
  <si>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</si>
  <si>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</si>
  <si>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</si>
  <si>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</si>
  <si>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</si>
  <si>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</si>
  <si>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</si>
  <si>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</si>
  <si>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</si>
  <si>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</si>
  <si>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</si>
  <si>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</si>
  <si>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</si>
  <si>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</si>
  <si>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</si>
  <si>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</si>
  <si>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</si>
  <si>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</si>
  <si>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</si>
  <si>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</si>
  <si>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</si>
  <si>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</si>
  <si>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</si>
  <si>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</si>
  <si>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</si>
  <si>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</si>
  <si>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</si>
  <si>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</si>
  <si>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</si>
  <si>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</si>
  <si>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</si>
  <si>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</si>
  <si>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</si>
  <si>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</si>
  <si>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</si>
  <si>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</si>
  <si>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</si>
  <si>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</si>
  <si>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</si>
  <si>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</si>
  <si>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</si>
  <si>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</si>
  <si>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</si>
  <si>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</si>
  <si>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</si>
  <si>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</si>
  <si>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</si>
  <si>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</si>
  <si>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</si>
  <si>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</si>
  <si>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</si>
  <si>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</si>
  <si>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</si>
  <si>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</si>
  <si>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</si>
  <si>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</si>
  <si>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</si>
  <si>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</si>
  <si>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</si>
  <si>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</si>
  <si>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</si>
  <si>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</si>
  <si>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</si>
  <si>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</si>
  <si>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</si>
  <si>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</si>
  <si>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</si>
  <si>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</si>
  <si>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</si>
  <si>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</si>
  <si>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</si>
  <si>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</si>
  <si>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</si>
  <si>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</si>
  <si>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</si>
  <si>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</si>
  <si>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</si>
  <si>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</si>
  <si>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</si>
  <si>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</si>
  <si>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</si>
  <si>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</si>
  <si>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</si>
  <si>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</si>
  <si>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</si>
  <si>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</si>
  <si>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</si>
  <si>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</si>
  <si>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</si>
  <si>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</si>
  <si>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</si>
  <si>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</si>
  <si>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</si>
  <si>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</si>
  <si>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</si>
  <si>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</si>
  <si>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</si>
  <si>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</si>
  <si>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</si>
  <si>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</si>
  <si>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</si>
  <si>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</si>
  <si>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</si>
  <si>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</si>
  <si>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</si>
  <si>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</si>
  <si>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</si>
  <si>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</si>
  <si>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</si>
  <si>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</si>
  <si>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</si>
  <si>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</si>
  <si>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</si>
  <si>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</si>
  <si>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</si>
  <si>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</si>
  <si>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</si>
  <si>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</si>
  <si>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</si>
  <si>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</si>
  <si>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</si>
  <si>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</si>
  <si>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</si>
  <si>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</si>
  <si>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</si>
  <si>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</si>
  <si>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</si>
  <si>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</si>
  <si>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</si>
  <si>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</si>
  <si>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</si>
  <si>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</si>
  <si>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</si>
  <si>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</si>
  <si>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</si>
  <si>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</si>
  <si>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</si>
  <si>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</si>
  <si>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</si>
  <si>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</si>
  <si>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</si>
  <si>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</si>
  <si>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</si>
  <si>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</si>
  <si>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</si>
  <si>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</si>
  <si>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</si>
  <si>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</si>
  <si>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</si>
  <si>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</si>
  <si>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</si>
  <si>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</si>
  <si>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</si>
  <si>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</si>
  <si>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</si>
  <si>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</si>
  <si>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</si>
  <si>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</si>
  <si>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</si>
  <si>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</si>
  <si>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</si>
  <si>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</si>
  <si>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</si>
  <si>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</si>
  <si>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</si>
  <si>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</si>
  <si>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</si>
  <si>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</si>
  <si>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</si>
  <si>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</si>
  <si>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</si>
  <si>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</si>
  <si>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</si>
  <si>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</si>
  <si>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</si>
  <si>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</si>
  <si>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</si>
  <si>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</si>
  <si>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</si>
  <si>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</si>
  <si>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</si>
  <si>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</si>
  <si>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</si>
  <si>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</si>
  <si>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</si>
  <si>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</si>
  <si>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</si>
  <si>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</si>
  <si>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</si>
  <si>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</si>
  <si>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</si>
  <si>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</si>
  <si>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</si>
  <si>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</si>
  <si>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</si>
  <si>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</si>
  <si>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</si>
  <si>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</si>
  <si>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</si>
  <si>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</si>
  <si>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</si>
  <si>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</si>
  <si>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</si>
  <si>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</si>
  <si>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</si>
  <si>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</si>
  <si>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</si>
  <si>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</si>
  <si>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</si>
  <si>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</si>
  <si>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</si>
  <si>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</si>
  <si>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</si>
  <si>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</si>
  <si>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</si>
  <si>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</si>
  <si>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</si>
  <si>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</si>
  <si>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</si>
  <si>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</si>
  <si>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</si>
  <si>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</si>
  <si>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</si>
  <si>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</si>
  <si>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</si>
  <si>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</si>
  <si>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</si>
  <si>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</si>
  <si>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</si>
  <si>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</si>
  <si>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</si>
  <si>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</si>
  <si>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</si>
  <si>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</si>
  <si>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</si>
  <si>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</si>
  <si>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</si>
  <si>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</si>
  <si>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</si>
  <si>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</si>
  <si>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</si>
  <si>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</si>
  <si>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</si>
  <si>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</si>
  <si>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</si>
  <si>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</si>
  <si>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</si>
  <si>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</si>
  <si>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</si>
  <si>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</si>
  <si>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</si>
  <si>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</si>
  <si>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</si>
  <si>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</si>
  <si>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</si>
  <si>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</si>
  <si>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</si>
  <si>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</si>
  <si>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</si>
  <si>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</si>
  <si>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</si>
  <si>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</si>
  <si>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</si>
  <si>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</si>
  <si>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</si>
  <si>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</si>
  <si>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</si>
  <si>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</si>
  <si>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</si>
  <si>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</si>
  <si>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</si>
  <si>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</si>
  <si>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</si>
  <si>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</si>
  <si>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</si>
  <si>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</si>
  <si>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</si>
  <si>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</si>
  <si>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</si>
  <si>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</si>
  <si>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</si>
  <si>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</si>
  <si>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</si>
  <si>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</si>
  <si>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</si>
  <si>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</si>
  <si>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</si>
  <si>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</si>
  <si>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</si>
  <si>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</si>
  <si>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</si>
  <si>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</si>
  <si>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</si>
  <si>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</si>
  <si>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</si>
  <si>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</si>
  <si>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</si>
  <si>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</si>
  <si>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</si>
  <si>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</si>
  <si>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</si>
  <si>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</si>
  <si>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</si>
  <si>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</si>
  <si>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</si>
  <si>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</si>
  <si>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</si>
  <si>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</si>
  <si>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</si>
  <si>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</si>
  <si>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</si>
  <si>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</si>
  <si>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</si>
  <si>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</si>
  <si>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</si>
  <si>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</si>
  <si>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</si>
  <si>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</si>
  <si>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</si>
  <si>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</si>
  <si>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</si>
  <si>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</si>
  <si>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</si>
  <si>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</si>
  <si>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</si>
  <si>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</si>
  <si>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</si>
  <si>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</si>
  <si>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</si>
  <si>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</si>
  <si>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</si>
  <si>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</si>
  <si>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</si>
  <si>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</si>
  <si>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</si>
  <si>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</si>
  <si>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</si>
  <si>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</si>
  <si>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</si>
  <si>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</si>
  <si>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</si>
  <si>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</si>
  <si>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</si>
  <si>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</si>
  <si>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</si>
  <si>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</si>
  <si>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</si>
  <si>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</si>
  <si>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</si>
  <si>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</si>
  <si>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</si>
  <si>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</si>
  <si>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</si>
  <si>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</si>
  <si>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</si>
  <si>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</si>
  <si>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</si>
  <si>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</si>
  <si>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</si>
  <si>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</si>
  <si>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</si>
  <si>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</si>
  <si>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</si>
  <si>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</si>
  <si>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</si>
  <si>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</si>
  <si>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</si>
  <si>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</si>
  <si>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</si>
  <si>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</si>
  <si>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</si>
  <si>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</si>
  <si>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</si>
  <si>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</si>
  <si>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</si>
  <si>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</si>
  <si>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</si>
  <si>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</si>
  <si>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</si>
  <si>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</si>
  <si>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</si>
  <si>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</si>
  <si>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</si>
  <si>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</si>
  <si>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</si>
  <si>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</si>
  <si>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</si>
  <si>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</si>
  <si>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</si>
  <si>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</si>
  <si>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</si>
  <si>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</si>
  <si>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</si>
  <si>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</si>
  <si>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</si>
  <si>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</si>
  <si>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</si>
  <si>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</si>
  <si>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</si>
  <si>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</si>
  <si>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</si>
  <si>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</si>
  <si>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</si>
  <si>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</si>
  <si>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</si>
  <si>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</si>
  <si>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</si>
  <si>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</si>
  <si>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</si>
  <si>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</si>
  <si>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</si>
  <si>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</si>
  <si>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</si>
  <si>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</si>
  <si>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</si>
  <si>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</si>
  <si>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</si>
  <si>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</si>
  <si>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</si>
  <si>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</si>
  <si>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</si>
  <si>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</si>
  <si>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</si>
  <si>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</si>
  <si>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</si>
  <si>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</si>
  <si>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</si>
  <si>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</si>
  <si>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</si>
  <si>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</si>
  <si>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</si>
  <si>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</si>
  <si>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</si>
  <si>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</si>
  <si>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</si>
  <si>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</si>
  <si>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</si>
  <si>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</si>
  <si>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</si>
  <si>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</si>
  <si>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</si>
  <si>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</si>
  <si>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</si>
  <si>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</si>
  <si>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</si>
  <si>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</si>
  <si>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</si>
  <si>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</si>
  <si>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</si>
  <si>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</si>
  <si>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</si>
  <si>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</si>
  <si>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</si>
  <si>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</si>
  <si>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</si>
  <si>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</si>
  <si>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</si>
  <si>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</si>
  <si>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</si>
  <si>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</si>
  <si>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</si>
  <si>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</si>
  <si>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</si>
  <si>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</si>
  <si>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</si>
  <si>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</si>
  <si>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</si>
  <si>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</si>
  <si>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</si>
  <si>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</si>
  <si>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</si>
  <si>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</si>
  <si>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</si>
  <si>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</si>
  <si>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</si>
  <si>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</si>
  <si>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</si>
  <si>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</si>
  <si>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</si>
  <si>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</si>
  <si>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</si>
  <si>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</si>
  <si>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</si>
  <si>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</si>
  <si>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</si>
  <si>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</si>
  <si>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</si>
  <si>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</si>
  <si>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</si>
  <si>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</si>
  <si>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</si>
  <si>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</si>
  <si>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</si>
  <si>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</si>
  <si>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</si>
  <si>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</si>
  <si>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</si>
  <si>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</si>
  <si>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</si>
  <si>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</si>
  <si>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</si>
  <si>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</si>
  <si>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</si>
  <si>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</si>
  <si>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</si>
  <si>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</si>
  <si>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</si>
  <si>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</si>
  <si>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</si>
  <si>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</si>
  <si>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</si>
  <si>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</si>
  <si>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</si>
  <si>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</si>
  <si>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</si>
  <si>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</si>
  <si>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</si>
  <si>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</si>
  <si>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</si>
  <si>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</si>
  <si>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</si>
  <si>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</si>
  <si>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</si>
  <si>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</si>
  <si>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</si>
  <si>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</si>
  <si>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</si>
  <si>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</si>
  <si>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</si>
  <si>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</si>
  <si>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</si>
  <si>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</si>
  <si>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</si>
  <si>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</si>
  <si>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</si>
  <si>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</si>
  <si>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</si>
  <si>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</si>
  <si>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</si>
  <si>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</si>
  <si>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</si>
  <si>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</si>
  <si>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</si>
  <si>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</si>
  <si>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</si>
  <si>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</si>
  <si>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</si>
  <si>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</si>
  <si>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</si>
  <si>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</si>
  <si>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</si>
  <si>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</si>
  <si>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</si>
  <si>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</si>
  <si>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</si>
  <si>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</si>
  <si>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</si>
  <si>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</si>
  <si>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</si>
  <si>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</si>
  <si>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</si>
  <si>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</si>
  <si>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</si>
  <si>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</si>
  <si>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</si>
  <si>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</si>
  <si>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</si>
  <si>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</si>
  <si>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</si>
  <si>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</si>
  <si>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</si>
  <si>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</si>
  <si>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</si>
  <si>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</si>
  <si>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</si>
  <si>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</si>
  <si>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</si>
  <si>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</si>
  <si>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</si>
  <si>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</si>
  <si>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</si>
  <si>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</si>
  <si>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</si>
  <si>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</si>
  <si>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</si>
  <si>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</si>
  <si>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</si>
  <si>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</si>
  <si>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</si>
  <si>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</si>
  <si>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</si>
  <si>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</si>
  <si>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</si>
  <si>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</si>
  <si>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</si>
  <si>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</si>
  <si>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</si>
  <si>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</si>
  <si>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</si>
  <si>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</si>
  <si>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</si>
  <si>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</si>
  <si>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</si>
  <si>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</si>
  <si>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</si>
  <si>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</si>
  <si>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</si>
  <si>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</si>
  <si>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</si>
  <si>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</si>
  <si>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</si>
  <si>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</si>
  <si>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</si>
  <si>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</si>
  <si>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</si>
  <si>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</si>
  <si>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</si>
  <si>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</si>
  <si>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</si>
  <si>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</si>
  <si>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</si>
  <si>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</si>
  <si>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</si>
  <si>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</si>
  <si>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</si>
  <si>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</si>
  <si>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</si>
  <si>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</si>
  <si>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</si>
  <si>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</si>
  <si>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</si>
  <si>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</si>
  <si>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</si>
  <si>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</si>
  <si>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</si>
  <si>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</si>
  <si>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</si>
  <si>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</si>
  <si>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</si>
  <si>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</si>
  <si>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</si>
  <si>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</si>
  <si>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</si>
  <si>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</si>
  <si>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</si>
  <si>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</si>
  <si>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</si>
  <si>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</si>
  <si>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</si>
  <si>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</si>
  <si>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</si>
  <si>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</si>
  <si>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</si>
  <si>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</si>
  <si>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</si>
  <si>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</si>
  <si>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</si>
  <si>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</si>
  <si>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</si>
  <si>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</si>
  <si>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</si>
  <si>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</si>
  <si>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</si>
  <si>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</si>
  <si>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</si>
  <si>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</si>
  <si>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</si>
  <si>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</si>
  <si>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</si>
  <si>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</si>
  <si>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</si>
  <si>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</si>
  <si>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</si>
  <si>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</si>
  <si>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</si>
  <si>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</si>
  <si>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</si>
  <si>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</si>
  <si>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</si>
  <si>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</si>
  <si>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</si>
  <si>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</si>
  <si>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</si>
  <si>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</si>
  <si>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</si>
  <si>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</si>
  <si>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</si>
  <si>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</si>
  <si>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</si>
  <si>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</si>
  <si>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</si>
  <si>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</si>
  <si>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</si>
  <si>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</si>
  <si>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</si>
  <si>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</si>
  <si>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</si>
  <si>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</si>
  <si>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</si>
  <si>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</si>
  <si>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</si>
  <si>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</si>
  <si>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</si>
  <si>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</si>
  <si>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</si>
  <si>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</si>
  <si>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</si>
  <si>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</si>
  <si>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</si>
  <si>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</si>
  <si>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</si>
  <si>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</si>
  <si>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</si>
  <si>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</si>
  <si>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</si>
  <si>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</si>
  <si>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</si>
  <si>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</si>
  <si>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</si>
  <si>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</si>
  <si>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</si>
  <si>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</si>
  <si>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</si>
  <si>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</si>
  <si>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</si>
  <si>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</si>
  <si>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</si>
  <si>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</si>
  <si>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</si>
  <si>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</si>
  <si>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</si>
  <si>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</si>
  <si>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</si>
  <si>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</si>
  <si>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</si>
  <si>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</si>
  <si>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</si>
  <si>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</si>
  <si>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</si>
  <si>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</si>
  <si>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</si>
  <si>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</si>
  <si>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</si>
  <si>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</si>
  <si>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</si>
  <si>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</si>
  <si>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</si>
  <si>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</si>
  <si>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</si>
  <si>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</si>
  <si>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</si>
  <si>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</si>
  <si>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</si>
  <si>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</si>
  <si>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</si>
  <si>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</si>
  <si>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</si>
  <si>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</si>
  <si>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</si>
  <si>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</si>
  <si>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</si>
  <si>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</si>
  <si>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</si>
  <si>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</si>
  <si>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</si>
  <si>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</si>
  <si>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</si>
  <si>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</si>
  <si>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</si>
  <si>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</si>
  <si>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</si>
  <si>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</si>
  <si>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</si>
  <si>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</si>
  <si>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</si>
  <si>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</si>
  <si>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</si>
  <si>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</si>
  <si>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</si>
  <si>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</si>
  <si>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</si>
  <si>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</si>
  <si>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</si>
  <si>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</si>
  <si>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</si>
  <si>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</si>
  <si>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</si>
  <si>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</si>
  <si>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</si>
  <si>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</si>
  <si>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</si>
  <si>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</si>
  <si>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</si>
  <si>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</si>
  <si>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</si>
  <si>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</si>
  <si>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</si>
  <si>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</si>
  <si>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</si>
  <si>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</si>
  <si>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</si>
  <si>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</si>
  <si>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</si>
  <si>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</si>
  <si>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</si>
  <si>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</si>
  <si>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</si>
  <si>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</si>
  <si>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</si>
  <si>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</si>
  <si>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</si>
  <si>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</si>
  <si>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</si>
  <si>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</si>
  <si>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</si>
  <si>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</si>
  <si>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</si>
  <si>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</si>
  <si>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</si>
  <si>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</si>
  <si>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</si>
  <si>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</si>
  <si>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</si>
  <si>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</si>
  <si>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</si>
  <si>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</si>
  <si>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</si>
  <si>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</si>
  <si>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</si>
  <si>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</si>
  <si>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</si>
  <si>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</si>
  <si>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</si>
  <si>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</si>
  <si>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</si>
  <si>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</si>
  <si>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</si>
  <si>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</si>
  <si>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</si>
  <si>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</si>
  <si>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</si>
  <si>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</si>
  <si>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</si>
  <si>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</si>
  <si>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</si>
  <si>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</si>
  <si>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</si>
  <si>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</si>
  <si>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</si>
  <si>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</si>
  <si>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</si>
  <si>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</si>
  <si>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</si>
  <si>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</si>
  <si>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</si>
  <si>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</si>
  <si>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</si>
  <si>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</si>
  <si>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</si>
  <si>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</si>
  <si>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</si>
  <si>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</si>
  <si>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</si>
  <si>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</si>
  <si>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</si>
  <si>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</si>
  <si>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</si>
  <si>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</si>
  <si>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</si>
  <si>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</si>
  <si>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</si>
  <si>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</si>
  <si>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</si>
  <si>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</si>
  <si>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</si>
  <si>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</si>
  <si>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</si>
  <si>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</si>
  <si>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</si>
  <si>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</si>
  <si>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</si>
  <si>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</si>
  <si>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</si>
  <si>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</si>
  <si>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</si>
  <si>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</si>
  <si>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</si>
  <si>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</si>
  <si>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</si>
  <si>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</si>
  <si>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</si>
  <si>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</si>
  <si>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</si>
  <si>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</si>
  <si>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</si>
  <si>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</si>
  <si>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</si>
  <si>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</si>
  <si>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</si>
  <si>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</si>
  <si>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</si>
  <si>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</si>
  <si>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</si>
  <si>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</si>
  <si>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</si>
  <si>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</si>
  <si>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</si>
  <si>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</si>
  <si>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</si>
  <si>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</si>
  <si>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</si>
  <si>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</si>
  <si>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</si>
  <si>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</si>
  <si>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</si>
  <si>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</si>
  <si>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</si>
  <si>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</si>
  <si>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</si>
  <si>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</si>
  <si>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</si>
  <si>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</si>
  <si>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</si>
  <si>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</si>
  <si>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</si>
  <si>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</si>
  <si>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</si>
  <si>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</si>
  <si>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</si>
  <si>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</si>
  <si>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</si>
  <si>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</si>
  <si>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</si>
  <si>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</si>
  <si>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</si>
  <si>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</si>
  <si>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</si>
  <si>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</si>
  <si>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</si>
  <si>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</si>
  <si>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</si>
  <si>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</si>
  <si>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</si>
  <si>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</si>
  <si>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</si>
  <si>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</si>
  <si>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</si>
  <si>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</si>
  <si>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</si>
  <si>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</si>
  <si>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</si>
  <si>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</si>
  <si>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</si>
  <si>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</si>
  <si>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</si>
  <si>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</si>
  <si>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</si>
  <si>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</si>
  <si>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</si>
  <si>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</si>
  <si>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</si>
  <si>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</si>
  <si>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</si>
  <si>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</si>
  <si>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</si>
  <si>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</si>
  <si>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</si>
  <si>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</si>
  <si>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</si>
  <si>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</si>
  <si>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</si>
  <si>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</si>
  <si>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</si>
  <si>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</si>
  <si>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</si>
  <si>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</si>
  <si>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</si>
  <si>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</si>
  <si>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</si>
  <si>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</si>
  <si>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</si>
  <si>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</si>
  <si>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</si>
  <si>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</si>
  <si>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</si>
  <si>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</si>
  <si>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</si>
  <si>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</si>
  <si>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</si>
  <si>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</si>
  <si>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</si>
  <si>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</si>
  <si>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</si>
  <si>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</si>
  <si>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</si>
  <si>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</si>
  <si>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</si>
  <si>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</si>
  <si>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</si>
  <si>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</si>
  <si>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</si>
  <si>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</si>
  <si>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</si>
  <si>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</si>
  <si>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</si>
  <si>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</si>
  <si>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</si>
  <si>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</si>
  <si>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</si>
  <si>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</si>
  <si>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</si>
  <si>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</si>
  <si>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</si>
  <si>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</si>
  <si>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</si>
  <si>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</si>
  <si>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</si>
  <si>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</si>
  <si>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</si>
  <si>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</si>
  <si>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</si>
  <si>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</si>
  <si>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</si>
  <si>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</si>
  <si>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</si>
  <si>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</si>
  <si>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</si>
  <si>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</si>
  <si>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</si>
  <si>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</si>
  <si>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</si>
  <si>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</si>
  <si>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</si>
  <si>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</si>
  <si>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</si>
  <si>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</si>
  <si>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</si>
  <si>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</si>
  <si>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</si>
  <si>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</si>
  <si>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</si>
  <si>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</si>
  <si>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</si>
  <si>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</si>
  <si>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</si>
  <si>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</si>
  <si>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</si>
  <si>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</si>
  <si>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</si>
  <si>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</si>
  <si>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</si>
  <si>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</si>
  <si>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</si>
  <si>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</si>
  <si>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</si>
  <si>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</si>
  <si>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</si>
  <si>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</si>
  <si>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</si>
  <si>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</si>
  <si>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</si>
  <si>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</si>
  <si>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</si>
  <si>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</si>
  <si>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</si>
  <si>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</si>
  <si>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</si>
  <si>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</si>
  <si>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</si>
  <si>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</si>
  <si>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</si>
  <si>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</si>
  <si>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</si>
  <si>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</si>
  <si>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</si>
  <si>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</si>
  <si>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</si>
  <si>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</si>
  <si>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</si>
  <si>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</si>
  <si>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</si>
  <si>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</si>
  <si>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</si>
  <si>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</si>
  <si>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</si>
  <si>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</si>
  <si>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</si>
  <si>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</si>
  <si>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</si>
  <si>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</si>
  <si>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</si>
  <si>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</si>
  <si>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</si>
  <si>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</si>
  <si>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</si>
  <si>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</si>
  <si>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</si>
  <si>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</si>
  <si>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</si>
  <si>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</si>
  <si>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</si>
  <si>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</si>
  <si>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</si>
  <si>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</si>
  <si>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</si>
  <si>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</si>
  <si>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</si>
  <si>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</si>
  <si>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</si>
  <si>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</si>
  <si>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</si>
  <si>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</si>
  <si>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</si>
  <si>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</si>
  <si>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</si>
  <si>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</si>
  <si>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</si>
  <si>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</si>
  <si>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</si>
  <si>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</si>
  <si>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</si>
  <si>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</si>
  <si>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</si>
  <si>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</si>
  <si>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</si>
  <si>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</si>
  <si>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</si>
  <si>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</si>
  <si>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</si>
  <si>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</si>
  <si>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</si>
  <si>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</si>
  <si>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</si>
  <si>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</si>
  <si>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</si>
  <si>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</si>
  <si>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</si>
  <si>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</si>
  <si>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</si>
  <si>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</si>
  <si>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</si>
  <si>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</si>
  <si>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</si>
  <si>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</si>
  <si>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</si>
  <si>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</si>
  <si>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</si>
  <si>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</si>
  <si>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</si>
  <si>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</si>
  <si>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</si>
  <si>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</si>
  <si>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</si>
  <si>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</si>
  <si>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</si>
  <si>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</si>
  <si>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</si>
  <si>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</si>
  <si>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</si>
  <si>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</si>
  <si>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</si>
  <si>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</si>
  <si>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</si>
  <si>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</si>
  <si>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</si>
  <si>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</si>
  <si>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</si>
  <si>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</si>
  <si>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</si>
  <si>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</si>
  <si>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</si>
  <si>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</si>
  <si>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</si>
  <si>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</si>
  <si>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</si>
  <si>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</si>
  <si>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</si>
  <si>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</si>
  <si>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</si>
  <si>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</si>
  <si>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</si>
  <si>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</si>
  <si>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</si>
  <si>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</si>
  <si>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</si>
  <si>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</si>
  <si>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</si>
  <si>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</si>
  <si>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</si>
  <si>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</si>
  <si>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</si>
  <si>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</si>
  <si>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</si>
  <si>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</si>
  <si>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</si>
  <si>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</si>
  <si>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</si>
  <si>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</si>
  <si>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</si>
  <si>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</si>
  <si>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</si>
  <si>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</si>
  <si>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</si>
  <si>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</si>
  <si>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</si>
  <si>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</si>
  <si>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</si>
  <si>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</si>
  <si>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</si>
  <si>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</si>
  <si>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</si>
  <si>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</si>
  <si>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</si>
  <si>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</si>
  <si>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</si>
  <si>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</si>
  <si>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</si>
  <si>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</si>
  <si>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</si>
  <si>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</si>
  <si>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</si>
  <si>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</si>
  <si>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</si>
  <si>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</si>
  <si>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</si>
  <si>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</si>
  <si>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</si>
  <si>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</si>
  <si>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</si>
  <si>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</si>
  <si>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</si>
  <si>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</si>
  <si>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</si>
  <si>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</si>
  <si>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</si>
  <si>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</si>
  <si>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</si>
  <si>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</si>
  <si>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</si>
  <si>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</si>
  <si>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</si>
  <si>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</si>
  <si>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</si>
  <si>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</si>
  <si>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</si>
  <si>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</si>
  <si>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</si>
  <si>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</si>
  <si>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</si>
  <si>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</si>
  <si>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</si>
  <si>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</si>
  <si>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</si>
  <si>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</si>
  <si>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</si>
  <si>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</si>
  <si>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</si>
  <si>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</si>
  <si>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</si>
  <si>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</si>
  <si>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</si>
  <si>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</si>
  <si>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</si>
  <si>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</si>
  <si>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</si>
  <si>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</si>
  <si>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</si>
  <si>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</si>
  <si>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</si>
  <si>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</si>
  <si>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</si>
  <si>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</si>
  <si>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</si>
  <si>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</si>
  <si>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</si>
  <si>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</si>
  <si>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</si>
  <si>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</si>
  <si>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</si>
  <si>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</si>
  <si>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</si>
  <si>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</si>
  <si>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</si>
  <si>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</si>
  <si>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</si>
  <si>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</si>
  <si>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</si>
  <si>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</si>
  <si>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</si>
  <si>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</si>
  <si>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</si>
  <si>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</si>
  <si>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</si>
  <si>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</si>
  <si>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</si>
  <si>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</si>
  <si>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</si>
  <si>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</si>
  <si>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</si>
  <si>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</si>
  <si>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</si>
  <si>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</si>
  <si>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</si>
  <si>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</si>
  <si>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</si>
  <si>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</si>
  <si>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</si>
  <si>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</si>
  <si>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</si>
  <si>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</si>
  <si>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</si>
  <si>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</si>
  <si>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</si>
  <si>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</si>
  <si>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</si>
  <si>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</si>
  <si>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</si>
  <si>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</si>
  <si>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</si>
  <si>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</si>
  <si>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</si>
  <si>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</si>
  <si>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</si>
  <si>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</si>
  <si>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</si>
  <si>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</si>
  <si>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</si>
  <si>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</si>
  <si>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</si>
  <si>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</si>
  <si>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</si>
  <si>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</si>
  <si>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</si>
  <si>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</si>
  <si>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</si>
  <si>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</si>
  <si>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</si>
  <si>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</si>
  <si>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</si>
  <si>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</si>
  <si>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</si>
  <si>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</si>
  <si>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</si>
  <si>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</si>
  <si>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</si>
  <si>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</si>
  <si>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</si>
  <si>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</si>
  <si>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</si>
  <si>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</si>
  <si>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</si>
  <si>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</si>
  <si>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</si>
  <si>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</si>
  <si>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</si>
  <si>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</si>
  <si>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</si>
  <si>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</si>
  <si>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</si>
  <si>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</si>
  <si>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</si>
  <si>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</si>
  <si>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</si>
  <si>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</si>
  <si>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</si>
  <si>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</si>
  <si>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</si>
  <si>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</si>
  <si>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</si>
  <si>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</si>
  <si>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</si>
  <si>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</si>
  <si>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</si>
  <si>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</si>
  <si>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</si>
  <si>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</si>
  <si>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</si>
  <si>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</si>
  <si>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</si>
  <si>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</si>
  <si>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</si>
  <si>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</si>
  <si>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</si>
  <si>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</si>
  <si>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</si>
  <si>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</si>
  <si>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</si>
  <si>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</si>
  <si>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</si>
  <si>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</si>
  <si>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</si>
  <si>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</si>
  <si>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</si>
  <si>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</si>
  <si>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</si>
  <si>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</si>
  <si>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</si>
  <si>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</si>
  <si>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</si>
  <si>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</si>
  <si>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</si>
  <si>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</si>
  <si>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</si>
  <si>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</si>
  <si>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</si>
  <si>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</si>
  <si>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</si>
  <si>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</si>
  <si>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</si>
  <si>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</si>
  <si>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</si>
  <si>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</si>
  <si>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</si>
  <si>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</si>
  <si>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</si>
  <si>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</si>
  <si>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</si>
  <si>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</si>
  <si>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</si>
  <si>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</si>
  <si>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</si>
  <si>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</si>
  <si>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</si>
  <si>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</si>
  <si>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</si>
  <si>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</si>
  <si>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</si>
  <si>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</si>
  <si>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</si>
  <si>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</si>
  <si>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</si>
  <si>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</si>
  <si>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</si>
  <si>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</si>
  <si>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</si>
  <si>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</si>
  <si>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</si>
  <si>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</si>
  <si>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</si>
  <si>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</si>
  <si>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</si>
  <si>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</si>
  <si>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</si>
  <si>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</si>
  <si>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</si>
  <si>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</si>
  <si>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</si>
  <si>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</si>
  <si>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</si>
  <si>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</si>
  <si>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</si>
  <si>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</si>
  <si>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</si>
  <si>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</si>
  <si>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</si>
  <si>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</si>
  <si>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</si>
  <si>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</si>
  <si>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</si>
  <si>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</si>
  <si>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</si>
  <si>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</si>
  <si>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</si>
  <si>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</si>
  <si>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</si>
  <si>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</si>
  <si>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</si>
  <si>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</si>
  <si>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</si>
  <si>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</si>
  <si>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</si>
  <si>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</si>
  <si>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</si>
  <si>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</si>
  <si>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</si>
  <si>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</si>
  <si>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</si>
  <si>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</si>
  <si>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</si>
  <si>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</si>
  <si>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</si>
  <si>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</si>
  <si>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</si>
  <si>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</si>
  <si>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</si>
  <si>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</si>
  <si>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</si>
  <si>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</si>
  <si>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</si>
  <si>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</si>
  <si>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</si>
  <si>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</si>
  <si>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</si>
  <si>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</si>
  <si>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</si>
  <si>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</si>
  <si>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</si>
  <si>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</si>
  <si>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</si>
  <si>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</si>
  <si>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</si>
  <si>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</si>
  <si>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</si>
  <si>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</si>
  <si>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</si>
  <si>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</si>
  <si>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</si>
  <si>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</si>
  <si>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</si>
  <si>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</si>
  <si>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</si>
  <si>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</si>
  <si>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</si>
  <si>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</si>
  <si>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</si>
  <si>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</si>
  <si>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</si>
  <si>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</si>
  <si>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</si>
  <si>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</si>
  <si>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</si>
  <si>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</si>
  <si>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</si>
  <si>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</si>
  <si>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</si>
  <si>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</si>
  <si>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</si>
  <si>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</si>
  <si>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</si>
  <si>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</si>
  <si>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</si>
  <si>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</si>
  <si>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</si>
  <si>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</si>
  <si>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</si>
  <si>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</si>
  <si>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</si>
  <si>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</si>
  <si>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</si>
  <si>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</si>
  <si>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</si>
  <si>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</si>
  <si>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</si>
  <si>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</si>
  <si>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</si>
  <si>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</si>
  <si>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</si>
  <si>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</si>
  <si>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</si>
  <si>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</si>
  <si>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</si>
  <si>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</si>
  <si>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</si>
  <si>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</si>
  <si>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</si>
  <si>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</si>
  <si>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</si>
  <si>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</si>
  <si>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</si>
  <si>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</si>
  <si>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</si>
  <si>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</si>
  <si>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</si>
  <si>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</si>
  <si>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</si>
  <si>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</si>
  <si>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</si>
  <si>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</si>
  <si>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</si>
  <si>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</si>
  <si>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</si>
  <si>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</si>
  <si>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</si>
  <si>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</si>
  <si>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</si>
  <si>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</si>
  <si>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</si>
  <si>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</si>
  <si>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</si>
  <si>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</si>
  <si>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</si>
  <si>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</si>
  <si>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</si>
  <si>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</si>
  <si>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</si>
  <si>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</si>
  <si>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</si>
  <si>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</si>
  <si>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</si>
  <si>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</si>
  <si>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</si>
  <si>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</si>
  <si>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</si>
  <si>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</si>
  <si>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</si>
  <si>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</si>
  <si>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</si>
  <si>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</si>
  <si>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</si>
  <si>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</si>
  <si>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</si>
  <si>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</si>
  <si>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</si>
  <si>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</si>
  <si>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</si>
  <si>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</si>
  <si>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</si>
  <si>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</si>
  <si>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</si>
  <si>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</si>
  <si>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</si>
  <si>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</si>
  <si>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</si>
  <si>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</si>
  <si>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</si>
  <si>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</si>
  <si>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</si>
  <si>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</si>
  <si>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</si>
  <si>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</si>
  <si>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</si>
  <si>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</si>
  <si>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</si>
  <si>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</si>
  <si>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</si>
  <si>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</si>
  <si>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</si>
  <si>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</si>
  <si>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</si>
  <si>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</si>
  <si>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</si>
  <si>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</si>
  <si>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</si>
  <si>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</si>
  <si>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</si>
  <si>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</si>
  <si>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</si>
  <si>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</si>
  <si>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</si>
  <si>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</si>
  <si>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</si>
  <si>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</si>
  <si>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</si>
  <si>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</si>
  <si>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</si>
  <si>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</si>
  <si>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</si>
  <si>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</si>
  <si>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</si>
  <si>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</si>
  <si>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</si>
  <si>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</si>
  <si>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</si>
  <si>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</si>
  <si>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</si>
  <si>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</si>
  <si>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</si>
  <si>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</si>
  <si>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</si>
  <si>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</si>
  <si>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</si>
  <si>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</si>
  <si>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</si>
  <si>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</si>
  <si>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</si>
  <si>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</si>
  <si>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</si>
  <si>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</si>
  <si>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</si>
  <si>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</si>
  <si>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</si>
  <si>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</si>
  <si>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</si>
  <si>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</si>
  <si>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</si>
  <si>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</si>
  <si>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</si>
  <si>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</si>
  <si>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</si>
  <si>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</si>
  <si>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</si>
  <si>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</si>
  <si>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</si>
  <si>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</si>
  <si>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</si>
  <si>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</si>
  <si>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</si>
  <si>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</si>
  <si>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</si>
  <si>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</si>
  <si>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</si>
  <si>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</si>
  <si>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</si>
  <si>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</si>
  <si>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</si>
  <si>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</si>
  <si>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</si>
  <si>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</si>
  <si>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</si>
  <si>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</si>
  <si>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</si>
  <si>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</si>
  <si>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</si>
  <si>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</si>
  <si>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</si>
  <si>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</si>
  <si>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</si>
  <si>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</si>
  <si>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</si>
  <si>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</si>
  <si>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</si>
  <si>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</si>
  <si>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</si>
  <si>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</si>
  <si>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</si>
  <si>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</si>
  <si>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</si>
  <si>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</si>
  <si>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</si>
  <si>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</si>
  <si>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</si>
  <si>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</si>
  <si>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</si>
  <si>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</si>
  <si>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</si>
  <si>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</si>
  <si>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</si>
  <si>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</si>
  <si>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</si>
  <si>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</si>
  <si>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</si>
  <si>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</si>
  <si>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</si>
  <si>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</si>
  <si>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</si>
  <si>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</si>
  <si>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</si>
  <si>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</si>
  <si>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</si>
  <si>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</si>
  <si>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</si>
  <si>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</si>
  <si>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</si>
  <si>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</si>
  <si>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</si>
  <si>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</si>
  <si>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</si>
  <si>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</si>
  <si>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</si>
  <si>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</si>
  <si>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</si>
  <si>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</si>
  <si>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</si>
  <si>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</si>
  <si>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</si>
  <si>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</si>
  <si>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</si>
  <si>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</si>
  <si>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</si>
  <si>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</si>
  <si>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</si>
  <si>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</si>
  <si>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</si>
  <si>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</si>
  <si>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</si>
  <si>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</si>
  <si>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</si>
  <si>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</si>
  <si>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</si>
  <si>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</si>
  <si>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</si>
  <si>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</si>
  <si>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</si>
  <si>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</si>
  <si>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</si>
  <si>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</si>
  <si>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</si>
  <si>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</si>
  <si>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</si>
  <si>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</si>
  <si>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</si>
  <si>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</si>
  <si>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</si>
  <si>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</si>
  <si>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</si>
  <si>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</si>
  <si>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</si>
  <si>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</si>
  <si>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</si>
  <si>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</si>
  <si>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</si>
  <si>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</si>
  <si>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</si>
  <si>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</si>
  <si>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</si>
  <si>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</si>
  <si>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</si>
  <si>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</si>
  <si>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</si>
  <si>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</si>
  <si>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</si>
  <si>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</si>
  <si>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</si>
  <si>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</si>
  <si>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</si>
  <si>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</si>
  <si>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</si>
  <si>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</si>
  <si>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</si>
  <si>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</si>
  <si>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</si>
  <si>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</si>
  <si>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</si>
  <si>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</si>
  <si>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</si>
  <si>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</si>
  <si>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</si>
  <si>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</si>
  <si>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</si>
  <si>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</si>
  <si>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</si>
  <si>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</si>
  <si>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</si>
  <si>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</si>
  <si>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</si>
  <si>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</si>
  <si>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</si>
  <si>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</si>
  <si>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</si>
  <si>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</si>
  <si>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</si>
  <si>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</si>
  <si>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</si>
  <si>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</si>
  <si>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</si>
  <si>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</si>
  <si>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</si>
  <si>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</si>
  <si>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</si>
  <si>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</si>
  <si>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</si>
  <si>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</si>
  <si>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</si>
  <si>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</si>
  <si>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</si>
  <si>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</si>
  <si>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</si>
  <si>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</si>
  <si>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</si>
  <si>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</si>
  <si>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</si>
  <si>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</si>
  <si>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</si>
  <si>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</si>
  <si>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</si>
  <si>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</si>
  <si>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</si>
  <si>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</si>
  <si>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</si>
  <si>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</si>
  <si>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</si>
  <si>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</si>
  <si>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</si>
  <si>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</si>
  <si>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</si>
  <si>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</si>
  <si>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</si>
  <si>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</si>
  <si>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</si>
  <si>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</si>
  <si>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</si>
  <si>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</si>
  <si>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</si>
  <si>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</si>
  <si>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</si>
  <si>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</si>
  <si>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</si>
  <si>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</si>
  <si>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</si>
  <si>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</si>
  <si>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</si>
  <si>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</si>
  <si>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</si>
  <si>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</si>
  <si>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</si>
  <si>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</si>
  <si>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</si>
  <si>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</si>
  <si>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</si>
  <si>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</si>
  <si>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</si>
  <si>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</si>
  <si>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</si>
  <si>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</si>
  <si>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</si>
  <si>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</si>
  <si>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</si>
  <si>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</si>
  <si>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</si>
  <si>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</si>
  <si>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</si>
  <si>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</si>
  <si>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</si>
  <si>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</si>
  <si>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</si>
  <si>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</si>
  <si>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</si>
  <si>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</si>
  <si>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</si>
  <si>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</si>
  <si>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</si>
  <si>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</si>
  <si>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</si>
  <si>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</si>
  <si>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</si>
  <si>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</si>
  <si>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</si>
  <si>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</si>
  <si>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</si>
  <si>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</si>
  <si>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</si>
  <si>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</si>
  <si>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</si>
  <si>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</si>
  <si>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</si>
  <si>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</si>
  <si>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</si>
  <si>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</si>
  <si>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</si>
  <si>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</si>
  <si>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</si>
  <si>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</si>
  <si>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</si>
  <si>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</si>
  <si>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</si>
  <si>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</si>
  <si>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</si>
  <si>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</si>
  <si>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</si>
  <si>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</si>
  <si>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</si>
  <si>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</si>
  <si>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</si>
  <si>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</si>
  <si>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</si>
  <si>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</si>
  <si>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</si>
  <si>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</si>
  <si>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</si>
  <si>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</si>
  <si>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</si>
  <si>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</si>
  <si>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</si>
  <si>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</si>
  <si>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</si>
  <si>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</si>
  <si>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</si>
  <si>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</si>
  <si>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</si>
  <si>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</si>
  <si>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</si>
  <si>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</si>
  <si>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</si>
  <si>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</si>
  <si>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</si>
  <si>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</si>
  <si>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</si>
  <si>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</si>
  <si>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</si>
  <si>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</si>
  <si>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</si>
  <si>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</si>
  <si>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</si>
  <si>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</si>
  <si>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</si>
  <si>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</si>
  <si>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</si>
  <si>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</si>
  <si>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</si>
  <si>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</si>
  <si>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</si>
  <si>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</si>
  <si>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</si>
  <si>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</si>
  <si>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</si>
  <si>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</si>
  <si>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</si>
  <si>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</si>
  <si>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</si>
  <si>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</si>
  <si>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</si>
  <si>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</si>
  <si>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</si>
  <si>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</si>
  <si>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</si>
  <si>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</si>
  <si>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</si>
  <si>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</si>
  <si>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</si>
  <si>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</si>
  <si>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</si>
  <si>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</si>
  <si>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</si>
  <si>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</si>
  <si>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</si>
  <si>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</si>
  <si>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</si>
  <si>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</si>
  <si>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</si>
  <si>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</si>
  <si>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</si>
  <si>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</si>
  <si>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</si>
  <si>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</si>
  <si>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</si>
  <si>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</si>
  <si>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</si>
  <si>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</si>
  <si>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</si>
  <si>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</si>
  <si>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</si>
  <si>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</si>
  <si>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</si>
  <si>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</si>
  <si>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</si>
  <si>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</si>
  <si>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</si>
  <si>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</si>
  <si>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</si>
  <si>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</si>
  <si>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</si>
  <si>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</si>
  <si>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</si>
  <si>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</si>
  <si>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</si>
  <si>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</si>
  <si>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</si>
  <si>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</si>
  <si>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</si>
  <si>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</si>
  <si>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</si>
  <si>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</si>
  <si>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</si>
  <si>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</si>
  <si>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</si>
  <si>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</si>
  <si>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</si>
  <si>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</si>
  <si>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</si>
  <si>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</si>
  <si>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</si>
  <si>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</si>
  <si>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</si>
  <si>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</si>
  <si>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</si>
  <si>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</si>
  <si>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</si>
  <si>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</si>
  <si>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</si>
  <si>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</si>
  <si>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</si>
  <si>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</si>
  <si>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</si>
  <si>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</si>
  <si>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</si>
  <si>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</si>
  <si>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</si>
  <si>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</si>
  <si>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</si>
  <si>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</si>
  <si>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</si>
  <si>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</si>
  <si>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</si>
  <si>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</si>
  <si>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</si>
  <si>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</si>
  <si>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</si>
  <si>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</si>
  <si>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</si>
  <si>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</si>
  <si>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</si>
  <si>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</si>
  <si>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</si>
  <si>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</si>
  <si>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</si>
  <si>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</si>
  <si>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</si>
  <si>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</si>
  <si>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</si>
  <si>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</si>
  <si>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</si>
  <si>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</si>
  <si>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</si>
  <si>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</si>
  <si>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</si>
  <si>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</si>
  <si>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</si>
  <si>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</si>
  <si>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</si>
  <si>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</si>
  <si>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</si>
  <si>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</si>
  <si>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</si>
  <si>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</si>
  <si>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</si>
  <si>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</si>
  <si>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</si>
  <si>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</si>
  <si>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</si>
  <si>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</si>
  <si>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</si>
  <si>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</si>
  <si>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</si>
  <si>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</si>
  <si>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</si>
  <si>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</si>
  <si>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</si>
  <si>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</si>
  <si>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</si>
  <si>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</si>
  <si>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</si>
  <si>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</si>
  <si>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</si>
  <si>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</si>
  <si>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</si>
  <si>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</si>
  <si>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</si>
  <si>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</si>
  <si>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</si>
  <si>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</si>
  <si>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</si>
  <si>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</si>
  <si>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</si>
  <si>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</si>
  <si>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</si>
  <si>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</si>
  <si>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</si>
  <si>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</si>
  <si>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</si>
  <si>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</si>
  <si>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</si>
  <si>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</si>
  <si>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</si>
  <si>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</si>
  <si>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</si>
  <si>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</si>
  <si>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</si>
  <si>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</si>
  <si>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</si>
  <si>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</si>
  <si>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</si>
  <si>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</si>
  <si>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</si>
  <si>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</si>
  <si>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</si>
  <si>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</si>
  <si>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</si>
  <si>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</si>
  <si>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</si>
  <si>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</si>
  <si>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</si>
  <si>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</si>
  <si>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</si>
  <si>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</si>
  <si>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</si>
  <si>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</si>
  <si>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</si>
  <si>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</si>
  <si>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</si>
  <si>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</si>
  <si>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</si>
  <si>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</si>
  <si>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</si>
  <si>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</si>
  <si>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</si>
  <si>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</si>
  <si>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</si>
  <si>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</si>
  <si>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</si>
  <si>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</si>
  <si>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</si>
  <si>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</si>
  <si>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</si>
  <si>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</si>
  <si>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</si>
  <si>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</si>
  <si>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</si>
  <si>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</si>
  <si>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</si>
  <si>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</si>
  <si>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</si>
  <si>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</si>
  <si>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</si>
  <si>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</si>
  <si>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</si>
  <si>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</si>
  <si>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</si>
  <si>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</si>
  <si>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</si>
  <si>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</si>
  <si>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</si>
  <si>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</si>
  <si>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</si>
  <si>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</si>
  <si>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</si>
  <si>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</si>
  <si>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</si>
  <si>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</si>
  <si>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</si>
  <si>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</si>
  <si>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</si>
  <si>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</si>
  <si>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</si>
  <si>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</si>
  <si>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</si>
  <si>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</si>
  <si>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</si>
  <si>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</si>
  <si>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</si>
  <si>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</si>
  <si>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</si>
  <si>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</si>
  <si>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</si>
  <si>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</si>
  <si>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</si>
  <si>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</si>
  <si>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</si>
  <si>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</si>
  <si>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</si>
  <si>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</si>
  <si>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</si>
  <si>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</si>
  <si>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</si>
  <si>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</si>
  <si>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</si>
  <si>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</si>
  <si>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</si>
  <si>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</si>
  <si>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</si>
  <si>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</si>
  <si>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</si>
  <si>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</si>
  <si>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</si>
  <si>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</si>
  <si>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</si>
  <si>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</si>
  <si>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</si>
  <si>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</si>
  <si>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</si>
  <si>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</si>
  <si>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</si>
  <si>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</si>
  <si>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</si>
  <si>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</si>
  <si>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</si>
  <si>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</si>
  <si>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</si>
  <si>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</si>
  <si>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</si>
  <si>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</si>
  <si>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</si>
  <si>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</si>
  <si>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</si>
  <si>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</si>
  <si>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</si>
  <si>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</si>
  <si>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</si>
  <si>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</si>
  <si>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</si>
  <si>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</si>
  <si>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</si>
  <si>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</si>
  <si>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</si>
  <si>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</si>
  <si>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</si>
  <si>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</si>
  <si>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</si>
  <si>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</si>
  <si>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</si>
  <si>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</si>
  <si>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</si>
  <si>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</si>
  <si>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</si>
  <si>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</si>
  <si>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</si>
  <si>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</si>
  <si>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</si>
  <si>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</si>
  <si>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</si>
  <si>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</si>
  <si>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</si>
  <si>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</si>
  <si>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</si>
  <si>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</si>
  <si>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</si>
  <si>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</si>
  <si>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</si>
  <si>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</si>
  <si>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</si>
  <si>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</si>
  <si>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</si>
  <si>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</si>
  <si>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</si>
  <si>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</si>
  <si>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</si>
  <si>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</si>
  <si>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</si>
  <si>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</si>
  <si>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</si>
  <si>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</si>
  <si>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</si>
  <si>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</si>
  <si>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</si>
  <si>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</si>
  <si>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</si>
  <si>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</si>
  <si>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</si>
  <si>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</si>
  <si>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</si>
  <si>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</si>
  <si>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</si>
  <si>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</si>
  <si>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</si>
  <si>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</si>
  <si>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</si>
  <si>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</si>
  <si>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</si>
  <si>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</si>
  <si>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</si>
  <si>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</si>
  <si>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</si>
  <si>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</si>
  <si>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</si>
  <si>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</si>
  <si>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</si>
  <si>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</si>
  <si>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</si>
  <si>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</si>
  <si>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</si>
  <si>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</si>
  <si>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</si>
  <si>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</si>
  <si>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</si>
  <si>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</si>
  <si>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</si>
  <si>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</si>
  <si>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</si>
  <si>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</si>
  <si>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</si>
  <si>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</si>
  <si>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</si>
  <si>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</si>
  <si>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</si>
  <si>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</si>
  <si>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</si>
  <si>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</si>
  <si>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</si>
  <si>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</si>
  <si>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</si>
  <si>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</si>
  <si>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</si>
  <si>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</si>
  <si>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</si>
  <si>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</si>
  <si>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</si>
  <si>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</si>
  <si>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</si>
  <si>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</si>
  <si>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</si>
  <si>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</si>
  <si>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</si>
  <si>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</si>
  <si>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</si>
  <si>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</si>
  <si>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</si>
  <si>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</si>
  <si>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</si>
  <si>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</si>
  <si>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</si>
  <si>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</si>
  <si>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</si>
  <si>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</si>
  <si>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</si>
  <si>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</si>
  <si>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</si>
  <si>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</si>
  <si>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</si>
  <si>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</si>
  <si>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</si>
  <si>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</si>
  <si>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</si>
  <si>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</si>
  <si>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</si>
  <si>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</si>
  <si>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</si>
  <si>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</si>
  <si>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</si>
  <si>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</si>
  <si>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</si>
  <si>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</si>
  <si>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</si>
  <si>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</si>
  <si>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</si>
  <si>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</si>
  <si>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</si>
  <si>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</si>
  <si>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</si>
  <si>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</si>
  <si>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</si>
  <si>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</si>
  <si>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</si>
  <si>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</si>
  <si>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</si>
  <si>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</si>
  <si>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</si>
  <si>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</si>
  <si>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</si>
  <si>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</si>
  <si>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</si>
  <si>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</si>
  <si>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</si>
  <si>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</si>
  <si>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</si>
  <si>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</si>
  <si>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</si>
  <si>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</si>
  <si>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</si>
  <si>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</si>
  <si>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</si>
  <si>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</si>
  <si>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</si>
  <si>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</si>
  <si>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</si>
  <si>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</si>
  <si>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</si>
  <si>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</si>
  <si>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</si>
  <si>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</si>
  <si>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</si>
  <si>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</si>
  <si>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</si>
  <si>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</si>
  <si>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</si>
  <si>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</si>
  <si>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</si>
  <si>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</si>
  <si>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</si>
  <si>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</si>
  <si>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</si>
  <si>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</si>
  <si>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</si>
  <si>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</si>
  <si>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</si>
  <si>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</si>
  <si>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</si>
  <si>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</si>
  <si>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</si>
  <si>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</si>
  <si>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</si>
  <si>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</si>
  <si>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</si>
  <si>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</si>
  <si>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</si>
  <si>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</si>
  <si>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</si>
  <si>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</si>
  <si>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</si>
  <si>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</si>
  <si>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</si>
  <si>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</si>
  <si>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</si>
  <si>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</si>
  <si>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</si>
  <si>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</si>
  <si>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</si>
  <si>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</si>
  <si>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</si>
  <si>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</si>
  <si>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</si>
  <si>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</si>
  <si>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</si>
  <si>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</si>
  <si>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</si>
  <si>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</si>
  <si>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</si>
  <si>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</si>
  <si>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</si>
  <si>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</si>
  <si>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</si>
  <si>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</si>
  <si>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</si>
  <si>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</si>
  <si>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</si>
  <si>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</si>
  <si>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</si>
  <si>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</si>
  <si>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</si>
  <si>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</si>
  <si>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</si>
  <si>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</si>
  <si>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</si>
  <si>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</si>
  <si>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</si>
  <si>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</si>
  <si>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</si>
  <si>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</si>
  <si>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</si>
  <si>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</si>
  <si>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</si>
  <si>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</si>
  <si>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</si>
  <si>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</si>
  <si>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</si>
  <si>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</si>
  <si>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</si>
  <si>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</si>
  <si>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</si>
  <si>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</si>
  <si>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</si>
  <si>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</si>
  <si>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</si>
  <si>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</si>
  <si>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</si>
  <si>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</si>
  <si>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</si>
  <si>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</si>
  <si>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</si>
  <si>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</si>
  <si>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</si>
  <si>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</si>
  <si>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</si>
  <si>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</si>
  <si>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</si>
  <si>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</si>
  <si>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</si>
  <si>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</si>
  <si>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</si>
  <si>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</si>
  <si>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</si>
  <si>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</si>
  <si>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</si>
  <si>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</si>
  <si>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</si>
  <si>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</si>
  <si>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</si>
  <si>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</si>
  <si>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</si>
  <si>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</si>
  <si>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</si>
  <si>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</si>
  <si>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</si>
  <si>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</si>
  <si>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</si>
  <si>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</si>
  <si>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</si>
  <si>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</si>
  <si>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</si>
  <si>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</si>
  <si>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</si>
  <si>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</si>
  <si>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</si>
  <si>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</si>
  <si>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</si>
  <si>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</si>
  <si>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</si>
  <si>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</si>
  <si>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</si>
  <si>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</si>
  <si>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</si>
  <si>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</si>
  <si>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</si>
  <si>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</si>
  <si>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</si>
  <si>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</si>
  <si>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</si>
  <si>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</si>
  <si>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</si>
  <si>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</si>
  <si>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</si>
  <si>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</si>
  <si>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</si>
  <si>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</si>
  <si>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</si>
  <si>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</si>
  <si>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</si>
  <si>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</si>
  <si>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</si>
  <si>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</si>
  <si>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</si>
  <si>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</si>
  <si>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</si>
  <si>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</si>
  <si>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</si>
  <si>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</si>
  <si>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</si>
  <si>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</si>
  <si>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</si>
  <si>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</si>
  <si>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</si>
  <si>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</si>
  <si>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</si>
  <si>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</si>
  <si>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</si>
  <si>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</si>
  <si>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</si>
  <si>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</si>
  <si>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</si>
  <si>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</si>
  <si>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</si>
  <si>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</si>
  <si>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</si>
  <si>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</si>
  <si>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</si>
  <si>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</si>
  <si>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</si>
  <si>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</si>
  <si>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</si>
  <si>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</si>
  <si>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</si>
  <si>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</si>
  <si>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</si>
  <si>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</si>
  <si>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</si>
  <si>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</si>
  <si>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</si>
  <si>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</si>
  <si>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</si>
  <si>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</si>
  <si>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</si>
  <si>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</si>
  <si>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</si>
  <si>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</si>
  <si>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</si>
  <si>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</si>
  <si>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</si>
  <si>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</si>
  <si>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</si>
  <si>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</si>
  <si>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</si>
  <si>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</si>
  <si>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</si>
  <si>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</si>
  <si>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</si>
  <si>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</si>
  <si>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</si>
  <si>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</si>
  <si>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</si>
  <si>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</si>
  <si>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</si>
  <si>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</si>
  <si>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</si>
  <si>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</si>
  <si>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</si>
  <si>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</si>
  <si>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</si>
  <si>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</si>
  <si>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</si>
  <si>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</si>
  <si>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</si>
  <si>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</si>
  <si>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</si>
  <si>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</si>
  <si>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</si>
  <si>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</si>
  <si>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</si>
  <si>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</si>
  <si>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</si>
  <si>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</si>
  <si>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</si>
  <si>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</si>
  <si>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</si>
  <si>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</si>
  <si>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</si>
  <si>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</si>
  <si>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</si>
  <si>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</si>
  <si>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</si>
  <si>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</si>
  <si>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</si>
  <si>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</si>
  <si>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</si>
  <si>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</si>
  <si>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</si>
  <si>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</si>
  <si>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</si>
  <si>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</si>
  <si>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</si>
  <si>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</si>
  <si>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</si>
  <si>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</si>
  <si>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</si>
  <si>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</si>
  <si>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</si>
  <si>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</si>
  <si>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</si>
  <si>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</si>
  <si>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</si>
  <si>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</si>
  <si>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</si>
  <si>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</si>
  <si>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</si>
  <si>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</si>
  <si>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</si>
  <si>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</si>
  <si>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</si>
  <si>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</si>
  <si>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</si>
  <si>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</si>
  <si>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</si>
  <si>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</si>
  <si>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</si>
  <si>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</si>
  <si>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</si>
  <si>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</si>
  <si>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</si>
  <si>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</si>
  <si>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</si>
  <si>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</si>
  <si>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</si>
  <si>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</si>
  <si>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</si>
  <si>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</si>
  <si>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</si>
  <si>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</si>
  <si>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</si>
  <si>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</si>
  <si>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</si>
  <si>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</si>
  <si>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</si>
  <si>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</si>
  <si>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</si>
  <si>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</si>
  <si>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</si>
  <si>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</si>
  <si>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</si>
  <si>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</si>
  <si>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</si>
  <si>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</si>
  <si>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</si>
  <si>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</si>
  <si>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</si>
  <si>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</si>
  <si>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</si>
  <si>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</si>
  <si>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</si>
  <si>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</si>
  <si>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</si>
  <si>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</si>
  <si>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</si>
  <si>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</si>
  <si>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</si>
  <si>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</si>
  <si>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</si>
  <si>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</si>
  <si>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</si>
  <si>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</si>
  <si>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</si>
  <si>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</si>
  <si>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</si>
  <si>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</si>
  <si>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</si>
  <si>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</si>
  <si>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</si>
  <si>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</si>
  <si>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</si>
  <si>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</si>
  <si>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</si>
  <si>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</si>
  <si>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</si>
  <si>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</si>
  <si>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</si>
  <si>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</si>
  <si>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</si>
  <si>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</si>
  <si>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</si>
  <si>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</si>
  <si>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</si>
  <si>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</si>
  <si>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</si>
  <si>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</si>
  <si>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</si>
  <si>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</si>
  <si>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</si>
  <si>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</si>
  <si>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</si>
  <si>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</si>
  <si>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</si>
  <si>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</si>
  <si>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</si>
  <si>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</si>
  <si>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</si>
  <si>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</si>
  <si>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</si>
  <si>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</si>
  <si>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</si>
  <si>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</si>
  <si>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</si>
  <si>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</si>
  <si>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</si>
  <si>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</si>
  <si>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</si>
  <si>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</si>
  <si>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</si>
  <si>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</si>
  <si>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</si>
  <si>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</si>
  <si>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</si>
  <si>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</si>
  <si>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</si>
  <si>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</si>
  <si>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</si>
  <si>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</si>
  <si>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</si>
  <si>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</si>
  <si>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</si>
  <si>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</si>
  <si>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</si>
  <si>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</si>
  <si>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</si>
  <si>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</si>
  <si>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</si>
  <si>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</si>
  <si>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</si>
  <si>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</si>
  <si>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</si>
  <si>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</si>
  <si>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</si>
  <si>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</si>
  <si>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</si>
  <si>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</si>
  <si>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</si>
  <si>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</si>
  <si>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</si>
  <si>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</si>
  <si>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</si>
  <si>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</si>
  <si>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</si>
  <si>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</si>
  <si>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</si>
  <si>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</si>
  <si>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</si>
  <si>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</si>
  <si>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</si>
  <si>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</si>
  <si>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</si>
  <si>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</si>
  <si>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</si>
  <si>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</si>
  <si>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</si>
  <si>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</si>
  <si>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</si>
  <si>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</si>
  <si>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</si>
  <si>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</si>
  <si>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</si>
  <si>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</si>
  <si>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</si>
  <si>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</si>
  <si>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</si>
  <si>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</si>
  <si>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</si>
  <si>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</si>
  <si>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</si>
  <si>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</si>
  <si>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</si>
  <si>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</si>
  <si>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</si>
  <si>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</si>
  <si>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</si>
  <si>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</si>
  <si>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</si>
  <si>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</si>
  <si>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</si>
  <si>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</si>
  <si>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</si>
  <si>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</si>
  <si>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</si>
  <si>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</si>
  <si>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</si>
  <si>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</si>
  <si>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</si>
  <si>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</si>
  <si>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</si>
  <si>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</si>
  <si>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</si>
  <si>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</si>
  <si>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</si>
  <si>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</si>
  <si>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</si>
  <si>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</si>
  <si>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</si>
  <si>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</si>
  <si>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</si>
  <si>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</si>
  <si>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</si>
  <si>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</si>
  <si>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</si>
  <si>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</si>
  <si>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</si>
  <si>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</si>
  <si>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</si>
  <si>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</si>
  <si>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</si>
  <si>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</si>
  <si>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</si>
  <si>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</si>
  <si>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</si>
  <si>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</si>
  <si>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</si>
  <si>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</si>
  <si>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</si>
  <si>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</si>
  <si>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</si>
  <si>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</si>
  <si>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</si>
  <si>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</si>
  <si>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</si>
  <si>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</si>
  <si>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</si>
  <si>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</si>
  <si>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</si>
  <si>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</si>
  <si>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</si>
  <si>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</si>
  <si>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</si>
  <si>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</si>
  <si>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</si>
  <si>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</si>
  <si>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</si>
  <si>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</si>
  <si>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</si>
  <si>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</si>
  <si>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</si>
  <si>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</si>
  <si>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</si>
  <si>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</si>
  <si>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</si>
  <si>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</si>
  <si>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</si>
  <si>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</si>
  <si>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</si>
  <si>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</si>
  <si>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</si>
  <si>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</si>
  <si>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</si>
  <si>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</si>
  <si>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</si>
  <si>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</si>
  <si>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</si>
  <si>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</si>
  <si>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</si>
  <si>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</si>
  <si>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</si>
  <si>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</si>
  <si>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</si>
  <si>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</si>
  <si>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</si>
  <si>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</si>
  <si>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</si>
  <si>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</si>
  <si>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</si>
  <si>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</si>
  <si>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</si>
  <si>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</si>
  <si>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</si>
  <si>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</si>
  <si>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</si>
  <si>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</si>
  <si>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</si>
  <si>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</si>
  <si>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</si>
  <si>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</si>
  <si>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</si>
  <si>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</si>
  <si>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</si>
  <si>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</si>
  <si>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</si>
  <si>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</si>
  <si>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</si>
  <si>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</si>
  <si>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</si>
  <si>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</si>
  <si>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</si>
  <si>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</si>
  <si>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</si>
  <si>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</si>
  <si>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</si>
  <si>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</si>
  <si>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</si>
  <si>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</si>
  <si>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</si>
  <si>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</si>
  <si>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</si>
  <si>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</si>
  <si>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</si>
  <si>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</si>
  <si>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</si>
  <si>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</si>
  <si>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</si>
  <si>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</si>
  <si>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</si>
  <si>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</si>
  <si>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</si>
  <si>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</si>
  <si>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</si>
  <si>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</si>
  <si>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</si>
  <si>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</si>
  <si>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</si>
  <si>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</si>
  <si>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</si>
  <si>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</si>
  <si>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</si>
  <si>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</si>
  <si>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</si>
  <si>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</si>
  <si>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</si>
  <si>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</si>
  <si>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</si>
  <si>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</si>
  <si>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</si>
  <si>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</si>
  <si>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</si>
  <si>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</si>
  <si>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</si>
  <si>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</si>
  <si>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</si>
  <si>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</si>
  <si>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</si>
  <si>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</si>
  <si>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</si>
  <si>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</si>
  <si>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</si>
  <si>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</si>
  <si>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</si>
  <si>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</si>
  <si>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</si>
  <si>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</si>
  <si>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</si>
  <si>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</si>
  <si>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</si>
  <si>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</si>
  <si>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</si>
  <si>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</si>
  <si>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</si>
  <si>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</si>
  <si>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</si>
  <si>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</si>
  <si>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</si>
  <si>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</si>
  <si>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</si>
  <si>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</si>
  <si>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</si>
  <si>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</si>
  <si>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</si>
  <si>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</si>
  <si>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</si>
  <si>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</si>
  <si>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</si>
  <si>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</si>
  <si>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</si>
  <si>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</si>
  <si>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</si>
  <si>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</si>
  <si>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</si>
  <si>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</si>
  <si>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</si>
  <si>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</si>
  <si>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</si>
  <si>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</si>
  <si>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</si>
  <si>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</si>
  <si>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</si>
  <si>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</si>
  <si>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</si>
  <si>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</si>
  <si>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</si>
  <si>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</si>
  <si>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</si>
  <si>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</si>
  <si>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</si>
  <si>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</si>
  <si>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</si>
  <si>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</si>
  <si>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</si>
  <si>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</si>
  <si>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</si>
  <si>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</si>
  <si>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</si>
  <si>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</si>
  <si>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</si>
  <si>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</si>
  <si>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</si>
  <si>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</si>
  <si>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</si>
  <si>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</si>
  <si>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</si>
  <si>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</si>
  <si>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</si>
  <si>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</si>
  <si>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</si>
  <si>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</si>
  <si>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</si>
  <si>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</si>
  <si>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</si>
  <si>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</si>
  <si>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</si>
  <si>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</si>
  <si>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</si>
  <si>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</si>
  <si>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</si>
  <si>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</si>
  <si>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</si>
  <si>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</si>
  <si>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</si>
  <si>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</si>
  <si>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</si>
  <si>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</si>
  <si>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</si>
  <si>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</si>
  <si>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</si>
  <si>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</si>
  <si>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</si>
  <si>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</si>
  <si>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</si>
  <si>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</si>
  <si>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</si>
  <si>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</si>
  <si>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</si>
  <si>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</si>
  <si>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</si>
  <si>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</si>
  <si>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</si>
  <si>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</si>
  <si>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</si>
  <si>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</si>
  <si>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</si>
  <si>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</si>
  <si>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</si>
  <si>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</si>
  <si>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</si>
  <si>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</si>
  <si>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</si>
  <si>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</si>
  <si>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</si>
  <si>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</si>
  <si>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</si>
  <si>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</si>
  <si>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</si>
  <si>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</si>
  <si>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</si>
  <si>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</si>
  <si>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</si>
  <si>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</si>
  <si>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</si>
  <si>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</si>
  <si>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</si>
  <si>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</si>
  <si>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</si>
  <si>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</si>
  <si>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</si>
  <si>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</si>
  <si>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</si>
  <si>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</si>
  <si>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</si>
  <si>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</si>
  <si>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</si>
  <si>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</si>
  <si>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</si>
  <si>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</si>
  <si>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</si>
  <si>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</si>
  <si>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</si>
  <si>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</si>
  <si>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</si>
  <si>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</si>
  <si>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</si>
  <si>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</si>
  <si>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</si>
  <si>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</si>
  <si>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</si>
  <si>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</si>
  <si>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</si>
  <si>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</si>
  <si>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</si>
  <si>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</si>
  <si>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</si>
  <si>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</si>
  <si>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</si>
  <si>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</si>
  <si>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</si>
  <si>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</si>
  <si>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</si>
  <si>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</si>
  <si>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</si>
  <si>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</si>
  <si>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</si>
  <si>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</si>
  <si>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</si>
  <si>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</si>
  <si>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</si>
  <si>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</si>
  <si>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</si>
  <si>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</si>
  <si>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</si>
  <si>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</si>
  <si>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</si>
  <si>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</si>
  <si>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</si>
  <si>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</si>
  <si>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</si>
  <si>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</si>
  <si>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</si>
  <si>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</si>
  <si>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</si>
  <si>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</si>
  <si>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</si>
  <si>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</si>
  <si>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</si>
  <si>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</si>
  <si>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</si>
  <si>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</si>
  <si>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</si>
  <si>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</si>
  <si>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</si>
  <si>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</si>
  <si>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</si>
  <si>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</si>
  <si>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</si>
  <si>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</si>
  <si>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</si>
  <si>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</si>
  <si>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</si>
  <si>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</si>
  <si>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</si>
  <si>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</si>
  <si>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</si>
  <si>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</si>
  <si>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</si>
  <si>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</si>
  <si>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</si>
  <si>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</si>
  <si>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</si>
  <si>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</si>
  <si>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</si>
  <si>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</si>
  <si>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</si>
  <si>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</si>
  <si>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</si>
  <si>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</si>
  <si>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</si>
  <si>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</si>
  <si>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</si>
  <si>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</si>
  <si>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</si>
  <si>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</si>
  <si>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</si>
  <si>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</si>
  <si>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</si>
  <si>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</si>
  <si>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</si>
  <si>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</si>
  <si>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</si>
  <si>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</si>
  <si>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</si>
  <si>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</si>
  <si>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</si>
  <si>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</si>
  <si>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</si>
  <si>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</si>
  <si>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</si>
  <si>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</si>
  <si>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</si>
  <si>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</si>
  <si>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</si>
  <si>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</si>
  <si>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</si>
  <si>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</si>
  <si>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</si>
  <si>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</si>
  <si>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</si>
  <si>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</si>
  <si>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</si>
  <si>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</si>
  <si>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</si>
  <si>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</si>
  <si>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</si>
  <si>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</si>
  <si>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</si>
  <si>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</si>
  <si>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</si>
  <si>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</si>
  <si>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</si>
  <si>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</si>
  <si>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</si>
  <si>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</si>
  <si>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</si>
  <si>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</si>
  <si>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</si>
  <si>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</si>
  <si>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</si>
  <si>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</si>
  <si>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</si>
  <si>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</si>
  <si>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</si>
  <si>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</si>
  <si>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</si>
  <si>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</si>
  <si>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</si>
  <si>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</si>
  <si>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</si>
  <si>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</si>
  <si>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</si>
  <si>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</si>
  <si>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</si>
  <si>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</si>
  <si>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</si>
  <si>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</si>
  <si>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</si>
  <si>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</si>
  <si>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</si>
  <si>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</si>
  <si>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</si>
  <si>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</si>
  <si>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</si>
  <si>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</si>
  <si>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</si>
  <si>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</si>
  <si>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</si>
  <si>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</si>
  <si>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</si>
  <si>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</si>
  <si>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</si>
  <si>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</si>
  <si>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</si>
  <si>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</si>
  <si>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</si>
  <si>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</si>
  <si>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</si>
  <si>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</si>
  <si>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</si>
  <si>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</si>
  <si>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</si>
  <si>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</si>
  <si>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</si>
  <si>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</si>
  <si>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</si>
  <si>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</si>
  <si>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</si>
  <si>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</si>
  <si>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</si>
  <si>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</si>
  <si>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</si>
  <si>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</si>
  <si>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</si>
  <si>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</si>
  <si>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</si>
  <si>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</si>
  <si>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</si>
  <si>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</si>
  <si>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</si>
  <si>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</si>
  <si>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</si>
  <si>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</si>
  <si>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</si>
  <si>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</si>
  <si>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</si>
  <si>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</si>
  <si>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</si>
  <si>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</si>
  <si>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</si>
  <si>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</si>
  <si>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</si>
  <si>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</si>
  <si>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</si>
  <si>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</si>
  <si>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</si>
  <si>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</si>
  <si>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</si>
  <si>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</si>
  <si>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</si>
  <si>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</si>
  <si>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</si>
  <si>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</si>
  <si>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</si>
  <si>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</si>
  <si>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</si>
  <si>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</si>
  <si>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</si>
  <si>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</si>
  <si>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</si>
  <si>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</si>
  <si>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</si>
  <si>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</si>
  <si>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</si>
  <si>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</si>
  <si>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</si>
  <si>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</si>
  <si>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</si>
  <si>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</si>
  <si>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</si>
  <si>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</si>
  <si>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</si>
  <si>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</si>
  <si>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</si>
  <si>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</si>
  <si>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</si>
  <si>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</si>
  <si>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</si>
  <si>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</si>
  <si>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</si>
  <si>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</si>
  <si>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</si>
  <si>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</si>
  <si>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</si>
  <si>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</si>
  <si>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</si>
  <si>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</si>
  <si>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</si>
  <si>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</si>
  <si>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</si>
  <si>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</si>
  <si>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</si>
  <si>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</si>
  <si>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</si>
  <si>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</si>
  <si>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</si>
  <si>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</si>
  <si>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</si>
  <si>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</si>
  <si>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</si>
  <si>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</si>
  <si>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</si>
  <si>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</si>
  <si>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</si>
  <si>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</si>
  <si>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</si>
  <si>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</si>
  <si>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</si>
  <si>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</si>
  <si>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</si>
  <si>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</si>
  <si>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</si>
  <si>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</si>
  <si>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</si>
  <si>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</si>
  <si>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</si>
  <si>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</si>
  <si>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</si>
  <si>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</si>
  <si>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</si>
  <si>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</si>
  <si>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</si>
  <si>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</si>
  <si>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</si>
  <si>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</si>
  <si>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</si>
  <si>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</si>
  <si>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</si>
  <si>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</si>
  <si>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</si>
  <si>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</si>
  <si>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</si>
  <si>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</si>
  <si>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</si>
  <si>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</si>
  <si>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</si>
  <si>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</si>
  <si>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</si>
  <si>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</si>
  <si>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</si>
  <si>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</si>
  <si>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</si>
  <si>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</si>
  <si>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</si>
  <si>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</si>
  <si>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</si>
  <si>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</si>
  <si>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</si>
  <si>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</si>
  <si>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</si>
  <si>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</si>
  <si>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</si>
  <si>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</si>
  <si>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</si>
  <si>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</si>
  <si>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</si>
  <si>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</si>
  <si>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</si>
  <si>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</si>
  <si>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</si>
  <si>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</si>
  <si>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</si>
  <si>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</si>
  <si>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</si>
  <si>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</si>
  <si>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</si>
  <si>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</si>
  <si>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</si>
  <si>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</si>
  <si>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</si>
  <si>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</si>
  <si>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</si>
  <si>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</si>
  <si>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</si>
  <si>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</si>
  <si>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</si>
  <si>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</si>
  <si>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</si>
  <si>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</si>
  <si>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</si>
  <si>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</si>
  <si>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</si>
  <si>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</si>
  <si>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</si>
  <si>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</si>
  <si>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</si>
  <si>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</si>
  <si>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</si>
  <si>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</si>
  <si>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</si>
  <si>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</si>
  <si>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</si>
  <si>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</si>
  <si>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</si>
  <si>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</si>
  <si>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</si>
  <si>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</si>
  <si>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</si>
  <si>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</si>
  <si>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</si>
  <si>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</si>
  <si>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</si>
  <si>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</si>
  <si>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</si>
  <si>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</si>
  <si>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</si>
  <si>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</si>
  <si>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</si>
  <si>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</si>
  <si>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</si>
  <si>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</si>
  <si>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</si>
  <si>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</si>
  <si>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</si>
  <si>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</si>
  <si>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</si>
  <si>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</si>
  <si>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</si>
  <si>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</si>
  <si>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</si>
  <si>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</si>
  <si>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</si>
  <si>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</si>
  <si>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</si>
  <si>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</si>
  <si>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</si>
  <si>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</si>
  <si>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</si>
  <si>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</si>
  <si>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</si>
  <si>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</si>
  <si>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</si>
  <si>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</si>
  <si>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</si>
  <si>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</si>
  <si>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</si>
  <si>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</si>
  <si>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</si>
  <si>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</si>
  <si>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</si>
  <si>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</si>
  <si>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</si>
  <si>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</si>
  <si>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</si>
  <si>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</si>
  <si>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</si>
  <si>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</si>
  <si>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</si>
  <si>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</si>
  <si>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</si>
  <si>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</si>
  <si>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</si>
  <si>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</si>
  <si>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</si>
  <si>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</si>
  <si>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</si>
  <si>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</si>
  <si>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</si>
  <si>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</si>
  <si>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</si>
  <si>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</si>
  <si>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</si>
  <si>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</si>
  <si>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</si>
  <si>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</si>
  <si>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</si>
  <si>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</si>
  <si>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</si>
  <si>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</si>
  <si>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</si>
  <si>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</si>
  <si>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</si>
  <si>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</si>
  <si>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</si>
  <si>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</si>
  <si>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</si>
  <si>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</si>
  <si>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</si>
  <si>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</si>
  <si>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</si>
  <si>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</si>
  <si>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</si>
  <si>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</si>
  <si>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</si>
  <si>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</si>
  <si>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</si>
  <si>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</si>
  <si>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</si>
  <si>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</si>
  <si>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</si>
  <si>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</si>
  <si>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</si>
  <si>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</si>
  <si>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</si>
  <si>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</si>
  <si>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</si>
  <si>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</si>
  <si>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</si>
  <si>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</si>
  <si>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</si>
  <si>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</si>
  <si>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</si>
  <si>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</si>
  <si>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</si>
  <si>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</si>
  <si>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</si>
  <si>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</si>
  <si>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</si>
  <si>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</si>
  <si>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</si>
  <si>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</si>
  <si>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</si>
  <si>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</si>
  <si>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</si>
  <si>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</si>
  <si>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</si>
  <si>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</si>
  <si>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</si>
  <si>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</si>
  <si>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</si>
  <si>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</si>
  <si>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</si>
  <si>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</si>
  <si>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</si>
  <si>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</si>
  <si>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</si>
  <si>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</si>
  <si>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</si>
  <si>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</si>
  <si>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</si>
  <si>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</si>
  <si>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</si>
  <si>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</si>
  <si>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</si>
  <si>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</si>
  <si>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</si>
  <si>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</si>
  <si>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</si>
  <si>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</si>
  <si>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</si>
  <si>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</si>
  <si>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</si>
  <si>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</si>
  <si>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</si>
  <si>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</si>
  <si>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</si>
  <si>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</si>
  <si>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</si>
  <si>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</si>
  <si>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</si>
  <si>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</si>
  <si>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</si>
  <si>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</si>
  <si>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</si>
  <si>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</si>
  <si>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</si>
  <si>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</si>
  <si>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</si>
  <si>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</si>
  <si>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</si>
  <si>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</si>
  <si>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</si>
  <si>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</si>
  <si>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</si>
  <si>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</si>
  <si>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</si>
  <si>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</si>
  <si>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</si>
  <si>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</si>
  <si>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</si>
  <si>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</si>
  <si>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</si>
  <si>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</si>
  <si>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</si>
  <si>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</si>
  <si>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</si>
  <si>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</si>
  <si>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</si>
  <si>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</si>
  <si>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</si>
  <si>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</si>
  <si>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</si>
  <si>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</si>
  <si>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</si>
  <si>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</si>
  <si>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</si>
  <si>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</si>
  <si>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</si>
  <si>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</si>
  <si>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</si>
  <si>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</si>
  <si>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</si>
  <si>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</si>
  <si>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</si>
  <si>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</si>
  <si>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</si>
  <si>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</si>
  <si>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</si>
  <si>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</si>
  <si>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</si>
  <si>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</si>
  <si>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</si>
  <si>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</si>
  <si>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</si>
  <si>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</si>
  <si>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</si>
  <si>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</si>
  <si>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</si>
  <si>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</si>
  <si>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</si>
  <si>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</si>
  <si>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</si>
  <si>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</si>
  <si>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</si>
  <si>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</si>
  <si>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</si>
  <si>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</si>
  <si>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</si>
  <si>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</si>
  <si>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</si>
  <si>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</si>
  <si>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</si>
  <si>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</si>
  <si>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</si>
  <si>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</si>
  <si>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</si>
  <si>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</si>
  <si>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</si>
  <si>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</si>
  <si>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</si>
  <si>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</si>
  <si>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</si>
  <si>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</si>
  <si>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</si>
  <si>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</si>
  <si>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</si>
  <si>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</si>
  <si>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</si>
  <si>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</si>
  <si>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</si>
  <si>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</si>
  <si>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</si>
  <si>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</si>
  <si>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</si>
  <si>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</si>
  <si>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</si>
  <si>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</si>
  <si>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</si>
  <si>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</si>
  <si>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</si>
  <si>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</si>
  <si>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</si>
  <si>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</si>
  <si>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</si>
  <si>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</si>
  <si>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</si>
  <si>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</si>
  <si>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</si>
  <si>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</si>
  <si>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</si>
  <si>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</si>
  <si>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</si>
  <si>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</si>
  <si>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</si>
  <si>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</si>
  <si>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</si>
  <si>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</si>
  <si>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</si>
  <si>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</si>
  <si>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</si>
  <si>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</si>
  <si>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</si>
  <si>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</si>
  <si>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</si>
  <si>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</si>
  <si>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</si>
  <si>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</si>
  <si>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</si>
  <si>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</si>
  <si>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</si>
  <si>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</si>
  <si>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</si>
  <si>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</si>
  <si>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</si>
  <si>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</si>
  <si>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</si>
  <si>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</si>
  <si>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</si>
  <si>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</si>
  <si>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</si>
  <si>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</si>
  <si>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</si>
  <si>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</si>
  <si>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</si>
  <si>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</si>
  <si>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</si>
  <si>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</si>
  <si>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</si>
  <si>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</si>
  <si>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</si>
  <si>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</si>
  <si>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</si>
  <si>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</si>
  <si>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</si>
  <si>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</si>
  <si>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</si>
  <si>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</si>
  <si>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</si>
  <si>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</si>
  <si>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</si>
  <si>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</si>
  <si>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</si>
  <si>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</si>
  <si>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</si>
  <si>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</si>
  <si>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</si>
  <si>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</si>
  <si>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</si>
  <si>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</si>
  <si>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</si>
  <si>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</si>
  <si>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</si>
  <si>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</si>
  <si>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</si>
  <si>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</si>
  <si>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</si>
  <si>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</si>
  <si>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</si>
  <si>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</si>
  <si>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</si>
  <si>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</si>
  <si>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</si>
  <si>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</si>
  <si>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</si>
  <si>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</si>
  <si>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</si>
  <si>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</si>
  <si>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</si>
  <si>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</si>
  <si>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</si>
  <si>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</si>
  <si>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</si>
  <si>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</si>
  <si>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</si>
  <si>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</si>
  <si>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</si>
  <si>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</si>
  <si>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</si>
  <si>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</si>
  <si>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</si>
  <si>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</si>
  <si>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</si>
  <si>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</si>
  <si>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</si>
  <si>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</si>
  <si>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</si>
  <si>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</si>
  <si>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</si>
  <si>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</si>
  <si>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</si>
  <si>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</si>
  <si>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</si>
  <si>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</si>
  <si>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</si>
  <si>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</si>
  <si>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</si>
  <si>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</si>
  <si>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</si>
  <si>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</si>
  <si>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</si>
  <si>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</si>
  <si>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</si>
  <si>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</si>
  <si>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</si>
  <si>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</si>
  <si>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</si>
  <si>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</si>
  <si>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</si>
  <si>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</si>
  <si>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</si>
  <si>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</si>
  <si>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</si>
  <si>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</si>
  <si>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</si>
  <si>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</si>
  <si>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</si>
  <si>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</si>
  <si>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</si>
  <si>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</si>
  <si>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</si>
  <si>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</si>
  <si>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</si>
  <si>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</si>
  <si>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</si>
  <si>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</si>
  <si>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</si>
  <si>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</si>
  <si>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</si>
  <si>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</si>
  <si>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</si>
  <si>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</si>
  <si>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</si>
  <si>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</si>
  <si>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</si>
  <si>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</si>
  <si>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</si>
  <si>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</si>
  <si>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</si>
  <si>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</si>
  <si>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</si>
  <si>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</si>
  <si>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</si>
  <si>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</si>
  <si>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</si>
  <si>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</si>
  <si>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</si>
  <si>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</si>
  <si>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</si>
  <si>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</si>
  <si>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</si>
  <si>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</si>
  <si>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</si>
  <si>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</si>
  <si>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</si>
  <si>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</si>
  <si>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</si>
  <si>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</si>
  <si>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</si>
  <si>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</si>
  <si>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</si>
  <si>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</si>
  <si>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</si>
  <si>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</si>
  <si>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</si>
  <si>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</si>
  <si>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</si>
  <si>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</si>
  <si>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</si>
  <si>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</si>
  <si>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</si>
  <si>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</si>
  <si>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</si>
  <si>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</si>
  <si>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</si>
  <si>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</si>
  <si>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</si>
  <si>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</si>
  <si>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</si>
  <si>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</si>
  <si>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</si>
  <si>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</si>
  <si>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</si>
  <si>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</si>
  <si>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</si>
  <si>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</si>
  <si>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</si>
  <si>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</si>
  <si>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</si>
  <si>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</si>
  <si>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</si>
  <si>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</si>
  <si>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</si>
  <si>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</si>
  <si>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</si>
  <si>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</si>
  <si>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</si>
  <si>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</si>
  <si>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</si>
  <si>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</si>
  <si>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</si>
  <si>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</si>
  <si>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</si>
  <si>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</si>
  <si>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</si>
  <si>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</si>
  <si>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</si>
  <si>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</si>
  <si>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</si>
  <si>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</si>
  <si>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</si>
  <si>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</si>
  <si>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</si>
  <si>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</si>
  <si>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</si>
  <si>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</si>
  <si>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</si>
  <si>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</si>
  <si>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</si>
  <si>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</si>
  <si>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</si>
  <si>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</si>
  <si>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</si>
  <si>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</si>
  <si>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</si>
  <si>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</si>
  <si>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</si>
  <si>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</si>
  <si>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</si>
  <si>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</si>
  <si>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</si>
  <si>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</si>
  <si>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</si>
  <si>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</si>
  <si>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</si>
  <si>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</si>
  <si>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</si>
  <si>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</si>
  <si>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</si>
  <si>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</si>
  <si>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</si>
  <si>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</si>
  <si>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</si>
  <si>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</si>
  <si>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</si>
  <si>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</si>
  <si>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</si>
  <si>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</si>
  <si>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</si>
  <si>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</si>
  <si>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</si>
  <si>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</si>
  <si>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</si>
  <si>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</si>
  <si>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</si>
  <si>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</si>
  <si>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</si>
  <si>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</si>
  <si>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</si>
  <si>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</si>
  <si>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</si>
  <si>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</si>
  <si>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</si>
  <si>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</si>
  <si>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</si>
  <si>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</si>
  <si>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</si>
  <si>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</si>
  <si>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</si>
  <si>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</si>
  <si>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</si>
  <si>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</si>
  <si>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</si>
  <si>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</si>
  <si>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</si>
  <si>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</si>
  <si>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</si>
  <si>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</si>
  <si>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</si>
  <si>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</si>
  <si>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</si>
  <si>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</si>
  <si>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</si>
  <si>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</si>
  <si>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</si>
  <si>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</si>
  <si>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</si>
  <si>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</si>
  <si>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</si>
  <si>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</si>
  <si>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</si>
  <si>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</si>
  <si>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</si>
  <si>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</si>
  <si>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</si>
  <si>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</si>
  <si>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</si>
  <si>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</si>
  <si>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</si>
  <si>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</si>
  <si>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</si>
  <si>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</si>
  <si>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</si>
  <si>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</si>
  <si>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</si>
  <si>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</si>
  <si>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</si>
  <si>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</si>
  <si>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</si>
  <si>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</si>
  <si>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</si>
  <si>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</si>
  <si>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</si>
  <si>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</si>
  <si>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</si>
  <si>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</si>
  <si>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</si>
  <si>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</si>
  <si>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</si>
  <si>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</si>
  <si>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</si>
  <si>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</si>
  <si>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</si>
  <si>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</si>
  <si>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</si>
  <si>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</si>
  <si>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</si>
  <si>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</si>
  <si>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</si>
  <si>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</si>
  <si>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</si>
  <si>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</si>
  <si>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</si>
  <si>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</si>
  <si>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</si>
  <si>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</si>
  <si>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</si>
  <si>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</si>
  <si>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</si>
  <si>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</si>
  <si>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</si>
  <si>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</si>
  <si>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</si>
  <si>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</si>
  <si>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</si>
  <si>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</si>
  <si>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</si>
  <si>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</si>
  <si>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</si>
  <si>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</si>
  <si>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</si>
  <si>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</si>
  <si>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</si>
  <si>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</si>
  <si>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</si>
  <si>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</si>
  <si>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</si>
  <si>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</si>
  <si>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</si>
  <si>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</si>
  <si>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</si>
  <si>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</si>
  <si>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</si>
  <si>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</si>
  <si>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</si>
  <si>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</si>
  <si>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</si>
  <si>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</si>
  <si>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</si>
  <si>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</si>
  <si>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</si>
  <si>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</si>
  <si>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</si>
  <si>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</si>
  <si>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</si>
  <si>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</si>
  <si>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</si>
  <si>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</si>
  <si>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</si>
  <si>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</si>
  <si>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</si>
  <si>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</si>
  <si>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</si>
  <si>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</si>
  <si>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</si>
  <si>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</si>
  <si>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</si>
  <si>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</si>
  <si>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</si>
  <si>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</si>
  <si>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</si>
  <si>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</si>
  <si>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</si>
  <si>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</si>
  <si>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</si>
  <si>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</si>
  <si>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</si>
  <si>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</si>
  <si>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</si>
  <si>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</si>
  <si>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</si>
  <si>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</si>
  <si>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</si>
  <si>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</si>
  <si>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</si>
  <si>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</si>
  <si>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</si>
  <si>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</si>
  <si>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</si>
  <si>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</si>
  <si>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</si>
  <si>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</si>
  <si>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</si>
  <si>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</si>
  <si>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</si>
  <si>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</si>
  <si>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</si>
  <si>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</si>
  <si>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</si>
  <si>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</si>
  <si>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</si>
  <si>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</si>
  <si>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</si>
  <si>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</si>
  <si>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</si>
  <si>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</si>
  <si>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</si>
  <si>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</si>
  <si>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</si>
  <si>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</si>
  <si>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</si>
  <si>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</si>
  <si>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</si>
  <si>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</si>
  <si>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</si>
  <si>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</si>
  <si>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</si>
  <si>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</si>
  <si>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</si>
  <si>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</si>
  <si>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</si>
  <si>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</si>
  <si>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</si>
  <si>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</si>
  <si>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</si>
  <si>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</si>
  <si>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</si>
  <si>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</si>
  <si>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</si>
  <si>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</si>
  <si>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</si>
  <si>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</si>
  <si>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</si>
  <si>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</si>
  <si>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</si>
  <si>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</si>
  <si>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</si>
  <si>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</si>
  <si>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</si>
  <si>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</si>
  <si>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</si>
  <si>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</si>
  <si>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</si>
  <si>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</si>
  <si>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</si>
  <si>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</si>
  <si>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</si>
  <si>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</si>
  <si>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</si>
  <si>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</si>
  <si>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</si>
  <si>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</si>
  <si>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</si>
  <si>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</si>
  <si>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</si>
  <si>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</si>
  <si>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</si>
  <si>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</si>
  <si>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</si>
  <si>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</si>
  <si>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</si>
  <si>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</si>
  <si>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</si>
  <si>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</si>
  <si>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</si>
  <si>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</si>
  <si>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</si>
  <si>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</si>
  <si>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</si>
  <si>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</si>
  <si>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</si>
  <si>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</si>
  <si>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</si>
  <si>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</si>
  <si>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</si>
  <si>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</si>
  <si>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</si>
  <si>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</si>
  <si>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</si>
  <si>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</si>
  <si>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</si>
  <si>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</si>
  <si>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</si>
  <si>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</si>
  <si>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</si>
  <si>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</si>
  <si>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Successful</t>
  </si>
  <si>
    <t>Number Failed</t>
  </si>
  <si>
    <t>Number Canceled</t>
  </si>
  <si>
    <t>Total Projects</t>
  </si>
  <si>
    <t>Percent Successful</t>
  </si>
  <si>
    <t>Percentage Canceled</t>
  </si>
  <si>
    <t>Percent Failed</t>
  </si>
  <si>
    <t>50000 or Greater</t>
  </si>
  <si>
    <t>Parent Category</t>
  </si>
  <si>
    <t>Successful</t>
  </si>
  <si>
    <t>Failed</t>
  </si>
  <si>
    <t>Canceled</t>
  </si>
  <si>
    <t>Live</t>
  </si>
  <si>
    <t>Percent Canceled</t>
  </si>
  <si>
    <t>Percent Live</t>
  </si>
  <si>
    <t>Conclusions:</t>
  </si>
  <si>
    <t xml:space="preserve">     I am reluctant to count Journalism as "Failed" because it was canceled.</t>
  </si>
  <si>
    <t>Home work submitted by:
Ramesh Kalagnanam</t>
  </si>
  <si>
    <t>Month</t>
  </si>
  <si>
    <t>2. Campaigns that are kept "live" are found in January through March. I don't know if this means anything. Besides, one would assume that a "live" campaign</t>
  </si>
  <si>
    <t xml:space="preserve">     would not have an end date. A cursory evaluation of the raw data indicates that even the subcategories for which it is listed as "live" in the "outcome" column</t>
  </si>
  <si>
    <t xml:space="preserve">     have end dates. Moreover these end dates are within the same range as the categories having other "outcomes" approximately a month from the time the campaign began.</t>
  </si>
  <si>
    <t>1. The smaller the goal, the higher the rate of success and vice versa; the larger the goal higher the rate of failure or cancellation.</t>
  </si>
  <si>
    <t>2. It is possible that the campaign disclosed the goal and more people were inclined to make "small-sized" pledges to bring the amount close to the goal, rapidly.</t>
  </si>
  <si>
    <t>3. Similarly, larger goals can discourage people from making pledges because they have doubts about how realistic it might be to accomplish the goal.</t>
  </si>
  <si>
    <t>Total:</t>
  </si>
  <si>
    <t>1. Overall campaign success rate across the categories is 53 percent.</t>
  </si>
  <si>
    <t>2. Top 3 successful categories are: Music, Theater and Film &amp; Video.</t>
  </si>
  <si>
    <t>3. Least successful categories are: Food, Publishing  and Technology (followed closely by Games).</t>
  </si>
  <si>
    <t>4. Top failures are Food, Games and Publishing.</t>
  </si>
  <si>
    <t>5. I would be curious to know why "Food" category is kept live even though it has a high failure rate.</t>
  </si>
  <si>
    <t>1. Success or Failure generally seems to be independent of the month which means if there are supporters they will likely support any time of the year.</t>
  </si>
  <si>
    <t xml:space="preserve">1. This is a little more granular and gives better details about which subcategories were 100 percent successful. </t>
  </si>
  <si>
    <t xml:space="preserve">     The subcategories that were 100 percent successful are: classical music; documentary; electronic music; hardware; metal; non-fiction; radio &amp; podcasts; rock; shorts;</t>
  </si>
  <si>
    <t xml:space="preserve">     tabletop games and television.</t>
  </si>
  <si>
    <t>2. Similarly, the subcategories that failed 100 percent are: animation; children's books; drama; fiction; gadgets; jazz; mobile games; nature; people; places; restaurants and</t>
  </si>
  <si>
    <t xml:space="preserve">     video games.</t>
  </si>
  <si>
    <t>3. Among the successful "categories", it appears that most of their "subcategories" were also successful; i.e., the burden of success was not carried by just some subcategories.</t>
  </si>
  <si>
    <t>1. I have shown the Pivot Tables exactly like they are shown in the Instructions.</t>
  </si>
  <si>
    <t>2. In all Pivot Tables, the ordering of the columns is based on highest occurrences to least (successful, failed, canceled and live).</t>
  </si>
  <si>
    <t>3. In Pivot Table 3, the instrutions HIDE "live" but I have chosen to show it.</t>
  </si>
  <si>
    <t>4. Each Pivot Table is followed by a Worksheet that contains an Analysis of that Pivot Table.</t>
  </si>
  <si>
    <t>5. I have also done the "Bonus" section and have included an Analysis following that Worksheet.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</si>
</sst>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/>
    <xf numFmtId="9" fontId="1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[StarterBookSolved-RSK.xlsx]Pivot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D5-44CC-AF4B-C4D0AE4B17F7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D5-44CC-AF4B-C4D0AE4B17F7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D5-44CC-AF4B-C4D0AE4B17F7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D5-44CC-AF4B-C4D0AE4B1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6666176"/>
        <c:axId val="446662240"/>
      </c:barChart>
      <c:catAx>
        <c:axId val="44666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62240"/>
        <c:crosses val="autoZero"/>
        <c:auto val="1"/>
        <c:lblAlgn val="ctr"/>
        <c:lblOffset val="100"/>
        <c:noMultiLvlLbl val="0"/>
      </c:catAx>
      <c:valAx>
        <c:axId val="44666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6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[StarterBookSolved-RSK.xlsx]Pivot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A9B-9888-8C690BCD847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A9B-9888-8C690BCD847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A9B-9888-8C690BCD847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A9B-9888-8C690BCD8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118496"/>
        <c:axId val="560117184"/>
      </c:barChart>
      <c:catAx>
        <c:axId val="5601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17184"/>
        <c:crosses val="autoZero"/>
        <c:auto val="1"/>
        <c:lblAlgn val="ctr"/>
        <c:lblOffset val="100"/>
        <c:noMultiLvlLbl val="0"/>
      </c:catAx>
      <c:valAx>
        <c:axId val="56011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[StarterBookSolved-RSK.xlsx]Pivot Table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3A-44D6-B8D8-23DF66A1B01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3A-44D6-B8D8-23DF66A1B01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3A-44D6-B8D8-23DF66A1B01F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4-4D18-BC69-DA121DD0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112144"/>
        <c:axId val="601111816"/>
      </c:lineChart>
      <c:catAx>
        <c:axId val="6011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111816"/>
        <c:crosses val="autoZero"/>
        <c:auto val="1"/>
        <c:lblAlgn val="ctr"/>
        <c:lblOffset val="100"/>
        <c:noMultiLvlLbl val="0"/>
      </c:catAx>
      <c:valAx>
        <c:axId val="60111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1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layout>
        <c:manualLayout>
          <c:xMode val="edge"/>
          <c:yMode val="edge"/>
          <c:x val="0.3890523308480246"/>
          <c:y val="2.2432524687920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Bonus!$G$2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AC-44F9-80CB-5DA21540EEC1}"/>
            </c:ext>
          </c:extLst>
        </c:ser>
        <c:ser>
          <c:idx val="5"/>
          <c:order val="5"/>
          <c:tx>
            <c:strRef>
              <c:f>Bonus!$H$2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AC-44F9-80CB-5DA21540EEC1}"/>
            </c:ext>
          </c:extLst>
        </c:ser>
        <c:ser>
          <c:idx val="6"/>
          <c:order val="6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AC-44F9-80CB-5DA21540E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879296"/>
        <c:axId val="601880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AC-44F9-80CB-5DA21540EEC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AC-44F9-80CB-5DA21540EEC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AC-44F9-80CB-5DA21540EEC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AC-44F9-80CB-5DA21540EEC1}"/>
                  </c:ext>
                </c:extLst>
              </c15:ser>
            </c15:filteredLineSeries>
          </c:ext>
        </c:extLst>
      </c:lineChart>
      <c:catAx>
        <c:axId val="6018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80936"/>
        <c:crosses val="autoZero"/>
        <c:auto val="1"/>
        <c:lblAlgn val="ctr"/>
        <c:lblOffset val="100"/>
        <c:noMultiLvlLbl val="0"/>
      </c:catAx>
      <c:valAx>
        <c:axId val="60188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7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33337</xdr:rowOff>
    </xdr:from>
    <xdr:to>
      <xdr:col>18</xdr:col>
      <xdr:colOff>28575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E60F8-149F-4094-91EA-803FB846D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176212</xdr:rowOff>
    </xdr:from>
    <xdr:to>
      <xdr:col>19</xdr:col>
      <xdr:colOff>19049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78FA4-F705-405F-9C43-6B33FB82F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0</xdr:row>
      <xdr:rowOff>157162</xdr:rowOff>
    </xdr:from>
    <xdr:to>
      <xdr:col>16</xdr:col>
      <xdr:colOff>542925</xdr:colOff>
      <xdr:row>18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C093D4-99A1-46C8-9E5E-3DE87412B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16</xdr:row>
      <xdr:rowOff>23812</xdr:rowOff>
    </xdr:from>
    <xdr:to>
      <xdr:col>10</xdr:col>
      <xdr:colOff>438149</xdr:colOff>
      <xdr:row>39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46BED-D131-4035-A197-ECAB10B21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esh Kalagnanam" refreshedDate="43602.694617476853" createdVersion="6" refreshedVersion="6" minRefreshableVersion="3" recordCount="4114" xr:uid="{9C7E941B-F3D2-4784-9796-239656905FD8}">
  <cacheSource type="worksheet">
    <worksheetSource ref="A1:R4115" sheet="Data - Modified per Spec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63.917582417582416" maxValue="63.917582417582416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esh Kalagnanam" refreshedDate="43602.811199074073" createdVersion="6" refreshedVersion="6" minRefreshableVersion="3" recordCount="4114" xr:uid="{5E9BB437-7EA2-4AD4-9A68-C8F1970FA567}">
  <cacheSource type="worksheet">
    <worksheetSource ref="A1:T4115" sheet="Data - Modified per Spec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containsInteg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A223A-1A12-4469-8E18-29ECA2688E9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EEE0ED-9BE1-494F-A2F3-E73D174C7BC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178B7-E021-44AD-811D-3429E6B24BC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1DB4-EDDD-40E0-A0A5-392B07EA3365}">
  <sheetPr codeName="Sheet1"/>
  <dimension ref="A1:N4115"/>
  <sheetViews>
    <sheetView zoomScale="64" zoomScaleNormal="64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B03DE-0969-46CA-BE7B-27AB1F3E7E56}">
  <sheetPr codeName="Sheet2"/>
  <dimension ref="B3:J20"/>
  <sheetViews>
    <sheetView tabSelected="1" workbookViewId="0"/>
  </sheetViews>
  <sheetFormatPr defaultRowHeight="15" x14ac:dyDescent="0.25"/>
  <sheetData>
    <row r="3" spans="2:10" x14ac:dyDescent="0.25">
      <c r="C3" s="17" t="s">
        <v>8409</v>
      </c>
      <c r="D3" s="18"/>
      <c r="E3" s="18"/>
      <c r="F3" s="18"/>
      <c r="G3" s="18"/>
      <c r="H3" s="18"/>
      <c r="I3" s="18"/>
      <c r="J3" s="18"/>
    </row>
    <row r="4" spans="2:10" x14ac:dyDescent="0.25">
      <c r="C4" s="18"/>
      <c r="D4" s="18"/>
      <c r="E4" s="18"/>
      <c r="F4" s="18"/>
      <c r="G4" s="18"/>
      <c r="H4" s="18"/>
      <c r="I4" s="18"/>
      <c r="J4" s="18"/>
    </row>
    <row r="5" spans="2:10" x14ac:dyDescent="0.25">
      <c r="C5" s="18"/>
      <c r="D5" s="18"/>
      <c r="E5" s="18"/>
      <c r="F5" s="18"/>
      <c r="G5" s="18"/>
      <c r="H5" s="18"/>
      <c r="I5" s="18"/>
      <c r="J5" s="18"/>
    </row>
    <row r="6" spans="2:10" x14ac:dyDescent="0.25">
      <c r="C6" s="18"/>
      <c r="D6" s="18"/>
      <c r="E6" s="18"/>
      <c r="F6" s="18"/>
      <c r="G6" s="18"/>
      <c r="H6" s="18"/>
      <c r="I6" s="18"/>
      <c r="J6" s="18"/>
    </row>
    <row r="7" spans="2:10" x14ac:dyDescent="0.25">
      <c r="C7" s="18"/>
      <c r="D7" s="18"/>
      <c r="E7" s="18"/>
      <c r="F7" s="18"/>
      <c r="G7" s="18"/>
      <c r="H7" s="18"/>
      <c r="I7" s="18"/>
      <c r="J7" s="18"/>
    </row>
    <row r="8" spans="2:10" x14ac:dyDescent="0.25">
      <c r="C8" s="18"/>
      <c r="D8" s="18"/>
      <c r="E8" s="18"/>
      <c r="F8" s="18"/>
      <c r="G8" s="18"/>
      <c r="H8" s="18"/>
      <c r="I8" s="18"/>
      <c r="J8" s="18"/>
    </row>
    <row r="12" spans="2:10" x14ac:dyDescent="0.25">
      <c r="B12" t="s">
        <v>8430</v>
      </c>
    </row>
    <row r="14" spans="2:10" x14ac:dyDescent="0.25">
      <c r="B14" t="s">
        <v>8431</v>
      </c>
    </row>
    <row r="16" spans="2:10" x14ac:dyDescent="0.25">
      <c r="B16" t="s">
        <v>8432</v>
      </c>
    </row>
    <row r="18" spans="2:2" x14ac:dyDescent="0.25">
      <c r="B18" t="s">
        <v>8433</v>
      </c>
    </row>
    <row r="20" spans="2:2" x14ac:dyDescent="0.25">
      <c r="B20" t="s">
        <v>8434</v>
      </c>
    </row>
  </sheetData>
  <mergeCells count="1">
    <mergeCell ref="C3:J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68" zoomScaleNormal="68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" bestFit="1" customWidth="1"/>
    <col min="17" max="17" width="12.28515625" bestFit="1" customWidth="1"/>
    <col min="18" max="18" width="17" bestFit="1" customWidth="1"/>
    <col min="19" max="20" width="31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0">
        <f>ROUND(E2/L2,0)</f>
        <v>64</v>
      </c>
      <c r="Q2" s="6" t="s">
        <v>8310</v>
      </c>
      <c r="R2" t="s">
        <v>8311</v>
      </c>
      <c r="S2" s="11">
        <f>(J2/86400)+DATE(1970,1,1)</f>
        <v>42177.007071759261</v>
      </c>
      <c r="T2" s="11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0">
        <f t="shared" ref="P3:P66" si="1">ROUND(E3/L3,0)</f>
        <v>185</v>
      </c>
      <c r="Q3" s="6" t="s">
        <v>8310</v>
      </c>
      <c r="R3" t="s">
        <v>8311</v>
      </c>
      <c r="S3" s="11">
        <f t="shared" ref="S3:S66" si="2">(J3/86400)+DATE(1970,1,1)</f>
        <v>42766.600497685184</v>
      </c>
      <c r="T3" s="11">
        <f t="shared" ref="T3:T66" si="3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0">
        <f t="shared" si="1"/>
        <v>15</v>
      </c>
      <c r="Q4" s="6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0">
        <f t="shared" si="1"/>
        <v>69</v>
      </c>
      <c r="Q5" s="6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0">
        <f t="shared" si="1"/>
        <v>191</v>
      </c>
      <c r="Q6" s="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0">
        <f t="shared" si="1"/>
        <v>93</v>
      </c>
      <c r="Q7" s="6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0">
        <f t="shared" si="1"/>
        <v>147</v>
      </c>
      <c r="Q8" s="6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0">
        <f t="shared" si="1"/>
        <v>160</v>
      </c>
      <c r="Q9" s="6" t="s">
        <v>8310</v>
      </c>
      <c r="R9" t="s">
        <v>8311</v>
      </c>
      <c r="S9" s="11">
        <f t="shared" si="2"/>
        <v>42516.047071759254</v>
      </c>
      <c r="T9" s="11">
        <f t="shared" si="3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0">
        <f t="shared" si="1"/>
        <v>292</v>
      </c>
      <c r="Q10" s="6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0">
        <f t="shared" si="1"/>
        <v>31</v>
      </c>
      <c r="Q11" s="6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0">
        <f t="shared" si="1"/>
        <v>159</v>
      </c>
      <c r="Q12" s="6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0">
        <f t="shared" si="1"/>
        <v>80</v>
      </c>
      <c r="Q13" s="6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0">
        <f t="shared" si="1"/>
        <v>60</v>
      </c>
      <c r="Q14" s="6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0">
        <f t="shared" si="1"/>
        <v>110</v>
      </c>
      <c r="Q15" s="6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0">
        <f t="shared" si="1"/>
        <v>148</v>
      </c>
      <c r="Q16" s="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0">
        <f t="shared" si="1"/>
        <v>22</v>
      </c>
      <c r="Q17" s="6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0">
        <f t="shared" si="1"/>
        <v>172</v>
      </c>
      <c r="Q18" s="6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0">
        <f t="shared" si="1"/>
        <v>42</v>
      </c>
      <c r="Q19" s="6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0">
        <f t="shared" si="1"/>
        <v>93</v>
      </c>
      <c r="Q20" s="6" t="s">
        <v>8310</v>
      </c>
      <c r="R20" t="s">
        <v>8311</v>
      </c>
      <c r="S20" s="11">
        <f t="shared" si="2"/>
        <v>41869.542314814811</v>
      </c>
      <c r="T20" s="11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0">
        <f t="shared" si="1"/>
        <v>56</v>
      </c>
      <c r="Q21" s="6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0">
        <f t="shared" si="1"/>
        <v>80</v>
      </c>
      <c r="Q22" s="6" t="s">
        <v>8310</v>
      </c>
      <c r="R22" t="s">
        <v>8311</v>
      </c>
      <c r="S22" s="11">
        <f t="shared" si="2"/>
        <v>42200.758240740739</v>
      </c>
      <c r="T22" s="11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0">
        <f t="shared" si="1"/>
        <v>200</v>
      </c>
      <c r="Q23" s="6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0">
        <f t="shared" si="1"/>
        <v>51</v>
      </c>
      <c r="Q24" s="6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0">
        <f t="shared" si="1"/>
        <v>103</v>
      </c>
      <c r="Q25" s="6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0">
        <f t="shared" si="1"/>
        <v>66</v>
      </c>
      <c r="Q26" s="6" t="s">
        <v>8310</v>
      </c>
      <c r="R26" t="s">
        <v>8311</v>
      </c>
      <c r="S26" s="11">
        <f t="shared" si="2"/>
        <v>42229.820173611108</v>
      </c>
      <c r="T26" s="11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0">
        <f t="shared" si="1"/>
        <v>57</v>
      </c>
      <c r="Q27" s="6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0">
        <f t="shared" si="1"/>
        <v>102</v>
      </c>
      <c r="Q28" s="6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0">
        <f t="shared" si="1"/>
        <v>149</v>
      </c>
      <c r="Q29" s="6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0">
        <f t="shared" si="1"/>
        <v>170</v>
      </c>
      <c r="Q30" s="6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0">
        <f t="shared" si="1"/>
        <v>32</v>
      </c>
      <c r="Q31" s="6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0">
        <f t="shared" si="1"/>
        <v>76</v>
      </c>
      <c r="Q32" s="6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0">
        <f t="shared" si="1"/>
        <v>13</v>
      </c>
      <c r="Q33" s="6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0">
        <f t="shared" si="1"/>
        <v>320</v>
      </c>
      <c r="Q34" s="6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0">
        <f t="shared" si="1"/>
        <v>84</v>
      </c>
      <c r="Q35" s="6" t="s">
        <v>8310</v>
      </c>
      <c r="R35" t="s">
        <v>8311</v>
      </c>
      <c r="S35" s="11">
        <f t="shared" si="2"/>
        <v>42286.660891203705</v>
      </c>
      <c r="T35" s="11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0">
        <f t="shared" si="1"/>
        <v>50</v>
      </c>
      <c r="Q36" s="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0">
        <f t="shared" si="1"/>
        <v>59</v>
      </c>
      <c r="Q37" s="6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0">
        <f t="shared" si="1"/>
        <v>194</v>
      </c>
      <c r="Q38" s="6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0">
        <f t="shared" si="1"/>
        <v>160</v>
      </c>
      <c r="Q39" s="6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0">
        <f t="shared" si="1"/>
        <v>42</v>
      </c>
      <c r="Q40" s="6" t="s">
        <v>8310</v>
      </c>
      <c r="R40" t="s">
        <v>8311</v>
      </c>
      <c r="S40" s="11">
        <f t="shared" si="2"/>
        <v>41375.057222222225</v>
      </c>
      <c r="T40" s="11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0">
        <f t="shared" si="1"/>
        <v>151</v>
      </c>
      <c r="Q41" s="6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0">
        <f t="shared" si="1"/>
        <v>127</v>
      </c>
      <c r="Q42" s="6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0">
        <f t="shared" si="1"/>
        <v>105</v>
      </c>
      <c r="Q43" s="6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0">
        <f t="shared" si="1"/>
        <v>118</v>
      </c>
      <c r="Q44" s="6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0">
        <f t="shared" si="1"/>
        <v>117</v>
      </c>
      <c r="Q45" s="6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0">
        <f t="shared" si="1"/>
        <v>133</v>
      </c>
      <c r="Q46" s="6" t="s">
        <v>8310</v>
      </c>
      <c r="R46" t="s">
        <v>8311</v>
      </c>
      <c r="S46" s="11">
        <f t="shared" si="2"/>
        <v>41874.098807870367</v>
      </c>
      <c r="T46" s="11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0">
        <f t="shared" si="1"/>
        <v>98</v>
      </c>
      <c r="Q47" s="6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0">
        <f t="shared" si="1"/>
        <v>194</v>
      </c>
      <c r="Q48" s="6" t="s">
        <v>8310</v>
      </c>
      <c r="R48" t="s">
        <v>8311</v>
      </c>
      <c r="S48" s="11">
        <f t="shared" si="2"/>
        <v>42323.96497685185</v>
      </c>
      <c r="T48" s="11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0">
        <f t="shared" si="1"/>
        <v>77</v>
      </c>
      <c r="Q49" s="6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0">
        <f t="shared" si="1"/>
        <v>57</v>
      </c>
      <c r="Q50" s="6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0">
        <f t="shared" si="1"/>
        <v>138</v>
      </c>
      <c r="Q51" s="6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0">
        <f t="shared" si="1"/>
        <v>27</v>
      </c>
      <c r="Q52" s="6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0">
        <f t="shared" si="1"/>
        <v>118</v>
      </c>
      <c r="Q53" s="6" t="s">
        <v>8310</v>
      </c>
      <c r="R53" t="s">
        <v>8311</v>
      </c>
      <c r="S53" s="11">
        <f t="shared" si="2"/>
        <v>42196.928668981476</v>
      </c>
      <c r="T53" s="11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0">
        <f t="shared" si="1"/>
        <v>223</v>
      </c>
      <c r="Q54" s="6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0">
        <f t="shared" si="1"/>
        <v>28</v>
      </c>
      <c r="Q55" s="6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0">
        <f t="shared" si="1"/>
        <v>194</v>
      </c>
      <c r="Q56" s="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0">
        <f t="shared" si="1"/>
        <v>129</v>
      </c>
      <c r="Q57" s="6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0">
        <f t="shared" si="1"/>
        <v>49</v>
      </c>
      <c r="Q58" s="6" t="s">
        <v>8310</v>
      </c>
      <c r="R58" t="s">
        <v>8311</v>
      </c>
      <c r="S58" s="11">
        <f t="shared" si="2"/>
        <v>42149.548888888894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0">
        <f t="shared" si="1"/>
        <v>222</v>
      </c>
      <c r="Q59" s="6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0">
        <f t="shared" si="1"/>
        <v>137</v>
      </c>
      <c r="Q60" s="6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0">
        <f t="shared" si="1"/>
        <v>607</v>
      </c>
      <c r="Q61" s="6" t="s">
        <v>8310</v>
      </c>
      <c r="R61" t="s">
        <v>8311</v>
      </c>
      <c r="S61" s="11">
        <f t="shared" si="2"/>
        <v>42230.235833333332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0">
        <f t="shared" si="1"/>
        <v>43</v>
      </c>
      <c r="Q62" s="6" t="s">
        <v>8310</v>
      </c>
      <c r="R62" t="s">
        <v>8312</v>
      </c>
      <c r="S62" s="11">
        <f t="shared" si="2"/>
        <v>41701.901817129634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0">
        <f t="shared" si="1"/>
        <v>322</v>
      </c>
      <c r="Q63" s="6" t="s">
        <v>8310</v>
      </c>
      <c r="R63" t="s">
        <v>8312</v>
      </c>
      <c r="S63" s="11">
        <f t="shared" si="2"/>
        <v>41409.814317129625</v>
      </c>
      <c r="T63" s="11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0">
        <f t="shared" si="1"/>
        <v>97</v>
      </c>
      <c r="Q64" s="6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0">
        <f t="shared" si="1"/>
        <v>35</v>
      </c>
      <c r="Q65" s="6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0">
        <f t="shared" si="1"/>
        <v>87</v>
      </c>
      <c r="Q66" s="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10">
        <f t="shared" ref="P67:P130" si="5">ROUND(E67/L67,0)</f>
        <v>132</v>
      </c>
      <c r="Q67" s="6" t="s">
        <v>8310</v>
      </c>
      <c r="R67" t="s">
        <v>8312</v>
      </c>
      <c r="S67" s="11">
        <f t="shared" ref="S67:S130" si="6">(J67/86400)+DATE(1970,1,1)</f>
        <v>41835.821226851855</v>
      </c>
      <c r="T67" s="11">
        <f t="shared" ref="T67:T130" si="7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0">
        <f t="shared" si="5"/>
        <v>91</v>
      </c>
      <c r="Q68" s="6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0">
        <f t="shared" si="5"/>
        <v>116</v>
      </c>
      <c r="Q69" s="6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0">
        <f t="shared" si="5"/>
        <v>21</v>
      </c>
      <c r="Q70" s="6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0">
        <f t="shared" si="5"/>
        <v>62</v>
      </c>
      <c r="Q71" s="6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0">
        <f t="shared" si="5"/>
        <v>37</v>
      </c>
      <c r="Q72" s="6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0">
        <f t="shared" si="5"/>
        <v>70</v>
      </c>
      <c r="Q73" s="6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0">
        <f t="shared" si="5"/>
        <v>58</v>
      </c>
      <c r="Q74" s="6" t="s">
        <v>8310</v>
      </c>
      <c r="R74" t="s">
        <v>8312</v>
      </c>
      <c r="S74" s="11">
        <f t="shared" si="6"/>
        <v>41208.010196759264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0">
        <f t="shared" si="5"/>
        <v>50</v>
      </c>
      <c r="Q75" s="6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0">
        <f t="shared" si="5"/>
        <v>19</v>
      </c>
      <c r="Q76" s="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0">
        <f t="shared" si="5"/>
        <v>86</v>
      </c>
      <c r="Q77" s="6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0">
        <f t="shared" si="5"/>
        <v>31</v>
      </c>
      <c r="Q78" s="6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0">
        <f t="shared" si="5"/>
        <v>60</v>
      </c>
      <c r="Q79" s="6" t="s">
        <v>8310</v>
      </c>
      <c r="R79" t="s">
        <v>8312</v>
      </c>
      <c r="S79" s="11">
        <f t="shared" si="6"/>
        <v>40997.144872685181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0">
        <f t="shared" si="5"/>
        <v>39</v>
      </c>
      <c r="Q80" s="6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0">
        <f t="shared" si="5"/>
        <v>40</v>
      </c>
      <c r="Q81" s="6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0">
        <f t="shared" si="5"/>
        <v>274</v>
      </c>
      <c r="Q82" s="6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0">
        <f t="shared" si="5"/>
        <v>53</v>
      </c>
      <c r="Q83" s="6" t="s">
        <v>8310</v>
      </c>
      <c r="R83" t="s">
        <v>8312</v>
      </c>
      <c r="S83" s="11">
        <f t="shared" si="6"/>
        <v>41100.158877314811</v>
      </c>
      <c r="T83" s="11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0">
        <f t="shared" si="5"/>
        <v>40</v>
      </c>
      <c r="Q84" s="6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0">
        <f t="shared" si="5"/>
        <v>16</v>
      </c>
      <c r="Q85" s="6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0">
        <f t="shared" si="5"/>
        <v>71</v>
      </c>
      <c r="Q86" s="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0">
        <f t="shared" si="5"/>
        <v>72</v>
      </c>
      <c r="Q87" s="6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0">
        <f t="shared" si="5"/>
        <v>376</v>
      </c>
      <c r="Q88" s="6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0">
        <f t="shared" si="5"/>
        <v>105</v>
      </c>
      <c r="Q89" s="6" t="s">
        <v>8310</v>
      </c>
      <c r="R89" t="s">
        <v>8312</v>
      </c>
      <c r="S89" s="11">
        <f t="shared" si="6"/>
        <v>40322.539386574077</v>
      </c>
      <c r="T89" s="11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0">
        <f t="shared" si="5"/>
        <v>60</v>
      </c>
      <c r="Q90" s="6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0">
        <f t="shared" si="5"/>
        <v>123</v>
      </c>
      <c r="Q91" s="6" t="s">
        <v>8310</v>
      </c>
      <c r="R91" t="s">
        <v>8312</v>
      </c>
      <c r="S91" s="11">
        <f t="shared" si="6"/>
        <v>41402.752222222218</v>
      </c>
      <c r="T91" s="11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0">
        <f t="shared" si="5"/>
        <v>31</v>
      </c>
      <c r="Q92" s="6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0">
        <f t="shared" si="5"/>
        <v>78</v>
      </c>
      <c r="Q93" s="6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0">
        <f t="shared" si="5"/>
        <v>122</v>
      </c>
      <c r="Q94" s="6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0">
        <f t="shared" si="5"/>
        <v>74</v>
      </c>
      <c r="Q95" s="6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0">
        <f t="shared" si="5"/>
        <v>22</v>
      </c>
      <c r="Q96" s="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0">
        <f t="shared" si="5"/>
        <v>22</v>
      </c>
      <c r="Q97" s="6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0">
        <f t="shared" si="5"/>
        <v>51</v>
      </c>
      <c r="Q98" s="6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0">
        <f t="shared" si="5"/>
        <v>53</v>
      </c>
      <c r="Q99" s="6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0">
        <f t="shared" si="5"/>
        <v>57</v>
      </c>
      <c r="Q100" s="6" t="s">
        <v>8310</v>
      </c>
      <c r="R100" t="s">
        <v>8312</v>
      </c>
      <c r="S100" s="11">
        <f t="shared" si="6"/>
        <v>41214.794837962967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0">
        <f t="shared" si="5"/>
        <v>41</v>
      </c>
      <c r="Q101" s="6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0">
        <f t="shared" si="5"/>
        <v>192</v>
      </c>
      <c r="Q102" s="6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0">
        <f t="shared" si="5"/>
        <v>100</v>
      </c>
      <c r="Q103" s="6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0">
        <f t="shared" si="5"/>
        <v>118</v>
      </c>
      <c r="Q104" s="6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0">
        <f t="shared" si="5"/>
        <v>28</v>
      </c>
      <c r="Q105" s="6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0">
        <f t="shared" si="5"/>
        <v>60</v>
      </c>
      <c r="Q106" s="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0">
        <f t="shared" si="5"/>
        <v>39</v>
      </c>
      <c r="Q107" s="6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0">
        <f t="shared" si="5"/>
        <v>186</v>
      </c>
      <c r="Q108" s="6" t="s">
        <v>8310</v>
      </c>
      <c r="R108" t="s">
        <v>8312</v>
      </c>
      <c r="S108" s="11">
        <f t="shared" si="6"/>
        <v>40987.776631944442</v>
      </c>
      <c r="T108" s="11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0">
        <f t="shared" si="5"/>
        <v>111</v>
      </c>
      <c r="Q109" s="6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0">
        <f t="shared" si="5"/>
        <v>79</v>
      </c>
      <c r="Q110" s="6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0">
        <f t="shared" si="5"/>
        <v>47</v>
      </c>
      <c r="Q111" s="6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0">
        <f t="shared" si="5"/>
        <v>65</v>
      </c>
      <c r="Q112" s="6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0">
        <f t="shared" si="5"/>
        <v>102</v>
      </c>
      <c r="Q113" s="6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0">
        <f t="shared" si="5"/>
        <v>64</v>
      </c>
      <c r="Q114" s="6" t="s">
        <v>8310</v>
      </c>
      <c r="R114" t="s">
        <v>8312</v>
      </c>
      <c r="S114" s="11">
        <f t="shared" si="6"/>
        <v>41718.043032407411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0">
        <f t="shared" si="5"/>
        <v>90</v>
      </c>
      <c r="Q115" s="6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0">
        <f t="shared" si="5"/>
        <v>89</v>
      </c>
      <c r="Q116" s="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0">
        <f t="shared" si="5"/>
        <v>29</v>
      </c>
      <c r="Q117" s="6" t="s">
        <v>8310</v>
      </c>
      <c r="R117" t="s">
        <v>8312</v>
      </c>
      <c r="S117" s="11">
        <f t="shared" si="6"/>
        <v>40918.738935185189</v>
      </c>
      <c r="T117" s="11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0">
        <f t="shared" si="5"/>
        <v>70</v>
      </c>
      <c r="Q118" s="6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0">
        <f t="shared" si="5"/>
        <v>167</v>
      </c>
      <c r="Q119" s="6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0">
        <f t="shared" si="5"/>
        <v>145</v>
      </c>
      <c r="Q120" s="6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0">
        <f t="shared" si="5"/>
        <v>92</v>
      </c>
      <c r="Q121" s="6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0">
        <f t="shared" si="5"/>
        <v>10</v>
      </c>
      <c r="Q122" s="6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0">
        <f t="shared" si="5"/>
        <v>1</v>
      </c>
      <c r="Q123" s="6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0" t="e">
        <f t="shared" si="5"/>
        <v>#DIV/0!</v>
      </c>
      <c r="Q124" s="6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0">
        <f t="shared" si="5"/>
        <v>25</v>
      </c>
      <c r="Q125" s="6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0" t="e">
        <f t="shared" si="5"/>
        <v>#DIV/0!</v>
      </c>
      <c r="Q126" s="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0">
        <f t="shared" si="5"/>
        <v>12</v>
      </c>
      <c r="Q127" s="6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0">
        <f t="shared" si="5"/>
        <v>107</v>
      </c>
      <c r="Q128" s="6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0">
        <f t="shared" si="5"/>
        <v>48</v>
      </c>
      <c r="Q129" s="6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10">
        <f t="shared" si="5"/>
        <v>311</v>
      </c>
      <c r="Q130" s="6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10" t="e">
        <f t="shared" ref="P131:P194" si="9">ROUND(E131/L131,0)</f>
        <v>#DIV/0!</v>
      </c>
      <c r="Q131" s="6" t="s">
        <v>8310</v>
      </c>
      <c r="R131" t="s">
        <v>8313</v>
      </c>
      <c r="S131" s="11">
        <f t="shared" ref="S131:S194" si="10">(J131/86400)+DATE(1970,1,1)</f>
        <v>41882.937303240738</v>
      </c>
      <c r="T131" s="11">
        <f t="shared" ref="T131:T194" si="11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0" t="e">
        <f t="shared" si="9"/>
        <v>#DIV/0!</v>
      </c>
      <c r="Q132" s="6" t="s">
        <v>8310</v>
      </c>
      <c r="R132" t="s">
        <v>8313</v>
      </c>
      <c r="S132" s="11">
        <f t="shared" si="10"/>
        <v>41778.91541666667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0" t="e">
        <f t="shared" si="9"/>
        <v>#DIV/0!</v>
      </c>
      <c r="Q133" s="6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0">
        <f t="shared" si="9"/>
        <v>95</v>
      </c>
      <c r="Q134" s="6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0" t="e">
        <f t="shared" si="9"/>
        <v>#DIV/0!</v>
      </c>
      <c r="Q135" s="6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0" t="e">
        <f t="shared" si="9"/>
        <v>#DIV/0!</v>
      </c>
      <c r="Q136" s="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0">
        <f t="shared" si="9"/>
        <v>81</v>
      </c>
      <c r="Q137" s="6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0" t="e">
        <f t="shared" si="9"/>
        <v>#DIV/0!</v>
      </c>
      <c r="Q138" s="6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0" t="e">
        <f t="shared" si="9"/>
        <v>#DIV/0!</v>
      </c>
      <c r="Q139" s="6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0">
        <f t="shared" si="9"/>
        <v>81</v>
      </c>
      <c r="Q140" s="6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0">
        <f t="shared" si="9"/>
        <v>500</v>
      </c>
      <c r="Q141" s="6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0" t="e">
        <f t="shared" si="9"/>
        <v>#DIV/0!</v>
      </c>
      <c r="Q142" s="6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0">
        <f t="shared" si="9"/>
        <v>46</v>
      </c>
      <c r="Q143" s="6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0">
        <f t="shared" si="9"/>
        <v>10</v>
      </c>
      <c r="Q144" s="6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0" t="e">
        <f t="shared" si="9"/>
        <v>#DIV/0!</v>
      </c>
      <c r="Q145" s="6" t="s">
        <v>8310</v>
      </c>
      <c r="R145" t="s">
        <v>8313</v>
      </c>
      <c r="S145" s="11">
        <f t="shared" si="10"/>
        <v>42559.064143518517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0">
        <f t="shared" si="9"/>
        <v>56</v>
      </c>
      <c r="Q146" s="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0">
        <f t="shared" si="9"/>
        <v>38</v>
      </c>
      <c r="Q147" s="6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0">
        <f t="shared" si="9"/>
        <v>38</v>
      </c>
      <c r="Q148" s="6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0" t="e">
        <f t="shared" si="9"/>
        <v>#DIV/0!</v>
      </c>
      <c r="Q149" s="6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0">
        <f t="shared" si="9"/>
        <v>20</v>
      </c>
      <c r="Q150" s="6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0">
        <f t="shared" si="9"/>
        <v>15</v>
      </c>
      <c r="Q151" s="6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0">
        <f t="shared" si="9"/>
        <v>449</v>
      </c>
      <c r="Q152" s="6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0">
        <f t="shared" si="9"/>
        <v>28</v>
      </c>
      <c r="Q153" s="6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0">
        <f t="shared" si="9"/>
        <v>15</v>
      </c>
      <c r="Q154" s="6" t="s">
        <v>8310</v>
      </c>
      <c r="R154" t="s">
        <v>8313</v>
      </c>
      <c r="S154" s="11">
        <f t="shared" si="10"/>
        <v>41875.077546296292</v>
      </c>
      <c r="T154" s="11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0">
        <f t="shared" si="9"/>
        <v>36</v>
      </c>
      <c r="Q155" s="6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0">
        <f t="shared" si="9"/>
        <v>13</v>
      </c>
      <c r="Q156" s="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0">
        <f t="shared" si="9"/>
        <v>20</v>
      </c>
      <c r="Q157" s="6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0">
        <f t="shared" si="9"/>
        <v>119</v>
      </c>
      <c r="Q158" s="6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0">
        <f t="shared" si="9"/>
        <v>4</v>
      </c>
      <c r="Q159" s="6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0" t="e">
        <f t="shared" si="9"/>
        <v>#DIV/0!</v>
      </c>
      <c r="Q160" s="6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0">
        <f t="shared" si="9"/>
        <v>10</v>
      </c>
      <c r="Q161" s="6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0" t="e">
        <f t="shared" si="9"/>
        <v>#DIV/0!</v>
      </c>
      <c r="Q162" s="6" t="s">
        <v>8310</v>
      </c>
      <c r="R162" t="s">
        <v>8314</v>
      </c>
      <c r="S162" s="11">
        <f t="shared" si="10"/>
        <v>42171.913090277776</v>
      </c>
      <c r="T162" s="11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0">
        <f t="shared" si="9"/>
        <v>5</v>
      </c>
      <c r="Q163" s="6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0">
        <f t="shared" si="9"/>
        <v>44</v>
      </c>
      <c r="Q164" s="6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0" t="e">
        <f t="shared" si="9"/>
        <v>#DIV/0!</v>
      </c>
      <c r="Q165" s="6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0">
        <f t="shared" si="9"/>
        <v>91</v>
      </c>
      <c r="Q166" s="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0" t="e">
        <f t="shared" si="9"/>
        <v>#DIV/0!</v>
      </c>
      <c r="Q167" s="6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0">
        <f t="shared" si="9"/>
        <v>3000</v>
      </c>
      <c r="Q168" s="6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0">
        <f t="shared" si="9"/>
        <v>6</v>
      </c>
      <c r="Q169" s="6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0">
        <f t="shared" si="9"/>
        <v>108</v>
      </c>
      <c r="Q170" s="6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0">
        <f t="shared" si="9"/>
        <v>56</v>
      </c>
      <c r="Q171" s="6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0">
        <f t="shared" si="9"/>
        <v>33</v>
      </c>
      <c r="Q172" s="6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0">
        <f t="shared" si="9"/>
        <v>1</v>
      </c>
      <c r="Q173" s="6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0" t="e">
        <f t="shared" si="9"/>
        <v>#DIV/0!</v>
      </c>
      <c r="Q174" s="6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0" t="e">
        <f t="shared" si="9"/>
        <v>#DIV/0!</v>
      </c>
      <c r="Q175" s="6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0" t="e">
        <f t="shared" si="9"/>
        <v>#DIV/0!</v>
      </c>
      <c r="Q176" s="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0">
        <f t="shared" si="9"/>
        <v>50</v>
      </c>
      <c r="Q177" s="6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0" t="e">
        <f t="shared" si="9"/>
        <v>#DIV/0!</v>
      </c>
      <c r="Q178" s="6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0">
        <f t="shared" si="9"/>
        <v>26</v>
      </c>
      <c r="Q179" s="6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0" t="e">
        <f t="shared" si="9"/>
        <v>#DIV/0!</v>
      </c>
      <c r="Q180" s="6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0">
        <f t="shared" si="9"/>
        <v>100</v>
      </c>
      <c r="Q181" s="6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0">
        <f t="shared" si="9"/>
        <v>31</v>
      </c>
      <c r="Q182" s="6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0">
        <f t="shared" si="9"/>
        <v>181</v>
      </c>
      <c r="Q183" s="6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0" t="e">
        <f t="shared" si="9"/>
        <v>#DIV/0!</v>
      </c>
      <c r="Q184" s="6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0">
        <f t="shared" si="9"/>
        <v>374</v>
      </c>
      <c r="Q185" s="6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0">
        <f t="shared" si="9"/>
        <v>26</v>
      </c>
      <c r="Q186" s="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0">
        <f t="shared" si="9"/>
        <v>220</v>
      </c>
      <c r="Q187" s="6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0" t="e">
        <f t="shared" si="9"/>
        <v>#DIV/0!</v>
      </c>
      <c r="Q188" s="6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0">
        <f t="shared" si="9"/>
        <v>160</v>
      </c>
      <c r="Q189" s="6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0" t="e">
        <f t="shared" si="9"/>
        <v>#DIV/0!</v>
      </c>
      <c r="Q190" s="6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0">
        <f t="shared" si="9"/>
        <v>69</v>
      </c>
      <c r="Q191" s="6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0">
        <f t="shared" si="9"/>
        <v>50</v>
      </c>
      <c r="Q192" s="6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0">
        <f t="shared" si="9"/>
        <v>83</v>
      </c>
      <c r="Q193" s="6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10">
        <f t="shared" si="9"/>
        <v>6</v>
      </c>
      <c r="Q194" s="6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10" t="e">
        <f t="shared" ref="P195:P258" si="13">ROUND(E195/L195,0)</f>
        <v>#DIV/0!</v>
      </c>
      <c r="Q195" s="6" t="s">
        <v>8310</v>
      </c>
      <c r="R195" t="s">
        <v>8314</v>
      </c>
      <c r="S195" s="11">
        <f t="shared" ref="S195:S258" si="14">(J195/86400)+DATE(1970,1,1)</f>
        <v>41911.934791666667</v>
      </c>
      <c r="T195" s="11">
        <f t="shared" ref="T195:T258" si="15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0">
        <f t="shared" si="13"/>
        <v>1</v>
      </c>
      <c r="Q196" s="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0" t="e">
        <f t="shared" si="13"/>
        <v>#DIV/0!</v>
      </c>
      <c r="Q197" s="6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0">
        <f t="shared" si="13"/>
        <v>77</v>
      </c>
      <c r="Q198" s="6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0">
        <f t="shared" si="13"/>
        <v>33</v>
      </c>
      <c r="Q199" s="6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0">
        <f t="shared" si="13"/>
        <v>47</v>
      </c>
      <c r="Q200" s="6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0" t="e">
        <f t="shared" si="13"/>
        <v>#DIV/0!</v>
      </c>
      <c r="Q201" s="6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0">
        <f t="shared" si="13"/>
        <v>87</v>
      </c>
      <c r="Q202" s="6" t="s">
        <v>8310</v>
      </c>
      <c r="R202" t="s">
        <v>8314</v>
      </c>
      <c r="S202" s="11">
        <f t="shared" si="14"/>
        <v>41867.083368055552</v>
      </c>
      <c r="T202" s="11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0">
        <f t="shared" si="13"/>
        <v>54</v>
      </c>
      <c r="Q203" s="6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0" t="e">
        <f t="shared" si="13"/>
        <v>#DIV/0!</v>
      </c>
      <c r="Q204" s="6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0">
        <f t="shared" si="13"/>
        <v>93</v>
      </c>
      <c r="Q205" s="6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0">
        <f t="shared" si="13"/>
        <v>118</v>
      </c>
      <c r="Q206" s="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0">
        <f t="shared" si="13"/>
        <v>76</v>
      </c>
      <c r="Q207" s="6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0" t="e">
        <f t="shared" si="13"/>
        <v>#DIV/0!</v>
      </c>
      <c r="Q208" s="6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0">
        <f t="shared" si="13"/>
        <v>164</v>
      </c>
      <c r="Q209" s="6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0" t="e">
        <f t="shared" si="13"/>
        <v>#DIV/0!</v>
      </c>
      <c r="Q210" s="6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0" t="e">
        <f t="shared" si="13"/>
        <v>#DIV/0!</v>
      </c>
      <c r="Q211" s="6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0">
        <f t="shared" si="13"/>
        <v>92</v>
      </c>
      <c r="Q212" s="6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0">
        <f t="shared" si="13"/>
        <v>186</v>
      </c>
      <c r="Q213" s="6" t="s">
        <v>8310</v>
      </c>
      <c r="R213" t="s">
        <v>8314</v>
      </c>
      <c r="S213" s="11">
        <f t="shared" si="14"/>
        <v>42236.159918981481</v>
      </c>
      <c r="T213" s="11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0">
        <f t="shared" si="13"/>
        <v>1</v>
      </c>
      <c r="Q214" s="6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0">
        <f t="shared" si="13"/>
        <v>20</v>
      </c>
      <c r="Q215" s="6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0">
        <f t="shared" si="13"/>
        <v>1</v>
      </c>
      <c r="Q216" s="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0">
        <f t="shared" si="13"/>
        <v>10</v>
      </c>
      <c r="Q217" s="6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0">
        <f t="shared" si="13"/>
        <v>332</v>
      </c>
      <c r="Q218" s="6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0">
        <f t="shared" si="13"/>
        <v>314</v>
      </c>
      <c r="Q219" s="6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0">
        <f t="shared" si="13"/>
        <v>100</v>
      </c>
      <c r="Q220" s="6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0">
        <f t="shared" si="13"/>
        <v>116</v>
      </c>
      <c r="Q221" s="6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0">
        <f t="shared" si="13"/>
        <v>120</v>
      </c>
      <c r="Q222" s="6" t="s">
        <v>8310</v>
      </c>
      <c r="R222" t="s">
        <v>8314</v>
      </c>
      <c r="S222" s="11">
        <f t="shared" si="14"/>
        <v>42195.643865740742</v>
      </c>
      <c r="T222" s="11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0" t="e">
        <f t="shared" si="13"/>
        <v>#DIV/0!</v>
      </c>
      <c r="Q223" s="6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0">
        <f t="shared" si="13"/>
        <v>65</v>
      </c>
      <c r="Q224" s="6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0" t="e">
        <f t="shared" si="13"/>
        <v>#DIV/0!</v>
      </c>
      <c r="Q225" s="6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0" t="e">
        <f t="shared" si="13"/>
        <v>#DIV/0!</v>
      </c>
      <c r="Q226" s="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0" t="e">
        <f t="shared" si="13"/>
        <v>#DIV/0!</v>
      </c>
      <c r="Q227" s="6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0">
        <f t="shared" si="13"/>
        <v>125</v>
      </c>
      <c r="Q228" s="6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0" t="e">
        <f t="shared" si="13"/>
        <v>#DIV/0!</v>
      </c>
      <c r="Q229" s="6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0" t="e">
        <f t="shared" si="13"/>
        <v>#DIV/0!</v>
      </c>
      <c r="Q230" s="6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0" t="e">
        <f t="shared" si="13"/>
        <v>#DIV/0!</v>
      </c>
      <c r="Q231" s="6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0">
        <f t="shared" si="13"/>
        <v>30</v>
      </c>
      <c r="Q232" s="6" t="s">
        <v>8310</v>
      </c>
      <c r="R232" t="s">
        <v>8314</v>
      </c>
      <c r="S232" s="11">
        <f t="shared" si="14"/>
        <v>42129.77721064815</v>
      </c>
      <c r="T232" s="11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0" t="e">
        <f t="shared" si="13"/>
        <v>#DIV/0!</v>
      </c>
      <c r="Q233" s="6" t="s">
        <v>8310</v>
      </c>
      <c r="R233" t="s">
        <v>8314</v>
      </c>
      <c r="S233" s="11">
        <f t="shared" si="14"/>
        <v>42341.958923611106</v>
      </c>
      <c r="T233" s="11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0">
        <f t="shared" si="13"/>
        <v>16</v>
      </c>
      <c r="Q234" s="6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0" t="e">
        <f t="shared" si="13"/>
        <v>#DIV/0!</v>
      </c>
      <c r="Q235" s="6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0">
        <f t="shared" si="13"/>
        <v>80</v>
      </c>
      <c r="Q236" s="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0" t="e">
        <f t="shared" si="13"/>
        <v>#DIV/0!</v>
      </c>
      <c r="Q237" s="6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0" t="e">
        <f t="shared" si="13"/>
        <v>#DIV/0!</v>
      </c>
      <c r="Q238" s="6" t="s">
        <v>8310</v>
      </c>
      <c r="R238" t="s">
        <v>8314</v>
      </c>
      <c r="S238" s="11">
        <f t="shared" si="14"/>
        <v>42321.084479166668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0">
        <f t="shared" si="13"/>
        <v>50</v>
      </c>
      <c r="Q239" s="6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0" t="e">
        <f t="shared" si="13"/>
        <v>#DIV/0!</v>
      </c>
      <c r="Q240" s="6" t="s">
        <v>8310</v>
      </c>
      <c r="R240" t="s">
        <v>8314</v>
      </c>
      <c r="S240" s="11">
        <f t="shared" si="14"/>
        <v>42713.962500000001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0">
        <f t="shared" si="13"/>
        <v>50</v>
      </c>
      <c r="Q241" s="6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0">
        <f t="shared" si="13"/>
        <v>118</v>
      </c>
      <c r="Q242" s="6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0">
        <f t="shared" si="13"/>
        <v>109</v>
      </c>
      <c r="Q243" s="6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0">
        <f t="shared" si="13"/>
        <v>73</v>
      </c>
      <c r="Q244" s="6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0">
        <f t="shared" si="13"/>
        <v>78</v>
      </c>
      <c r="Q245" s="6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0">
        <f t="shared" si="13"/>
        <v>47</v>
      </c>
      <c r="Q246" s="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0">
        <f t="shared" si="13"/>
        <v>54</v>
      </c>
      <c r="Q247" s="6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0">
        <f t="shared" si="13"/>
        <v>68</v>
      </c>
      <c r="Q248" s="6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0">
        <f t="shared" si="13"/>
        <v>108</v>
      </c>
      <c r="Q249" s="6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0">
        <f t="shared" si="13"/>
        <v>590</v>
      </c>
      <c r="Q250" s="6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0">
        <f t="shared" si="13"/>
        <v>48</v>
      </c>
      <c r="Q251" s="6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0">
        <f t="shared" si="13"/>
        <v>72</v>
      </c>
      <c r="Q252" s="6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0">
        <f t="shared" si="13"/>
        <v>57</v>
      </c>
      <c r="Q253" s="6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0">
        <f t="shared" si="13"/>
        <v>85</v>
      </c>
      <c r="Q254" s="6" t="s">
        <v>8310</v>
      </c>
      <c r="R254" t="s">
        <v>8315</v>
      </c>
      <c r="S254" s="11">
        <f t="shared" si="14"/>
        <v>40266.66270833333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0">
        <f t="shared" si="13"/>
        <v>216</v>
      </c>
      <c r="Q255" s="6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0">
        <f t="shared" si="13"/>
        <v>89</v>
      </c>
      <c r="Q256" s="6" t="s">
        <v>8310</v>
      </c>
      <c r="R256" t="s">
        <v>8315</v>
      </c>
      <c r="S256" s="11">
        <f t="shared" si="14"/>
        <v>42263.952662037038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0">
        <f t="shared" si="13"/>
        <v>45</v>
      </c>
      <c r="Q257" s="6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0">
        <f t="shared" si="13"/>
        <v>66</v>
      </c>
      <c r="Q258" s="6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10">
        <f t="shared" ref="P259:P322" si="17">ROUND(E259/L259,0)</f>
        <v>67</v>
      </c>
      <c r="Q259" s="6" t="s">
        <v>8310</v>
      </c>
      <c r="R259" t="s">
        <v>8315</v>
      </c>
      <c r="S259" s="11">
        <f t="shared" ref="S259:S322" si="18">(J259/86400)+DATE(1970,1,1)</f>
        <v>42479.626875000002</v>
      </c>
      <c r="T259" s="11">
        <f t="shared" ref="T259:T322" si="1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0">
        <f t="shared" si="17"/>
        <v>83</v>
      </c>
      <c r="Q260" s="6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0">
        <f t="shared" si="17"/>
        <v>105</v>
      </c>
      <c r="Q261" s="6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0">
        <f t="shared" si="17"/>
        <v>121</v>
      </c>
      <c r="Q262" s="6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0">
        <f t="shared" si="17"/>
        <v>98</v>
      </c>
      <c r="Q263" s="6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0">
        <f t="shared" si="17"/>
        <v>41</v>
      </c>
      <c r="Q264" s="6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0">
        <f t="shared" si="17"/>
        <v>31</v>
      </c>
      <c r="Q265" s="6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0">
        <f t="shared" si="17"/>
        <v>65</v>
      </c>
      <c r="Q266" s="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0">
        <f t="shared" si="17"/>
        <v>96</v>
      </c>
      <c r="Q267" s="6" t="s">
        <v>8310</v>
      </c>
      <c r="R267" t="s">
        <v>8315</v>
      </c>
      <c r="S267" s="11">
        <f t="shared" si="18"/>
        <v>40267.245717592596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0">
        <f t="shared" si="17"/>
        <v>40</v>
      </c>
      <c r="Q268" s="6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0">
        <f t="shared" si="17"/>
        <v>79</v>
      </c>
      <c r="Q269" s="6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0">
        <f t="shared" si="17"/>
        <v>50</v>
      </c>
      <c r="Q270" s="6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0">
        <f t="shared" si="17"/>
        <v>92</v>
      </c>
      <c r="Q271" s="6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0">
        <f t="shared" si="17"/>
        <v>58</v>
      </c>
      <c r="Q272" s="6" t="s">
        <v>8310</v>
      </c>
      <c r="R272" t="s">
        <v>8315</v>
      </c>
      <c r="S272" s="11">
        <f t="shared" si="18"/>
        <v>40637.86655092593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0">
        <f t="shared" si="17"/>
        <v>109</v>
      </c>
      <c r="Q273" s="6" t="s">
        <v>8310</v>
      </c>
      <c r="R273" t="s">
        <v>8315</v>
      </c>
      <c r="S273" s="11">
        <f t="shared" si="18"/>
        <v>41612.100243055553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0">
        <f t="shared" si="17"/>
        <v>82</v>
      </c>
      <c r="Q274" s="6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0">
        <f t="shared" si="17"/>
        <v>46</v>
      </c>
      <c r="Q275" s="6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0">
        <f t="shared" si="17"/>
        <v>55</v>
      </c>
      <c r="Q276" s="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0">
        <f t="shared" si="17"/>
        <v>65</v>
      </c>
      <c r="Q277" s="6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0">
        <f t="shared" si="17"/>
        <v>95</v>
      </c>
      <c r="Q278" s="6" t="s">
        <v>8310</v>
      </c>
      <c r="R278" t="s">
        <v>8315</v>
      </c>
      <c r="S278" s="11">
        <f t="shared" si="18"/>
        <v>40967.081875000003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0">
        <f t="shared" si="17"/>
        <v>75</v>
      </c>
      <c r="Q279" s="6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0">
        <f t="shared" si="17"/>
        <v>98</v>
      </c>
      <c r="Q280" s="6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0">
        <f t="shared" si="17"/>
        <v>88</v>
      </c>
      <c r="Q281" s="6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0">
        <f t="shared" si="17"/>
        <v>55</v>
      </c>
      <c r="Q282" s="6" t="s">
        <v>8310</v>
      </c>
      <c r="R282" t="s">
        <v>8315</v>
      </c>
      <c r="S282" s="11">
        <f t="shared" si="18"/>
        <v>41744.590682870374</v>
      </c>
      <c r="T282" s="11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0">
        <f t="shared" si="17"/>
        <v>84</v>
      </c>
      <c r="Q283" s="6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0">
        <f t="shared" si="17"/>
        <v>254</v>
      </c>
      <c r="Q284" s="6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0">
        <f t="shared" si="17"/>
        <v>102</v>
      </c>
      <c r="Q285" s="6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0">
        <f t="shared" si="17"/>
        <v>55</v>
      </c>
      <c r="Q286" s="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0">
        <f t="shared" si="17"/>
        <v>57</v>
      </c>
      <c r="Q287" s="6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0">
        <f t="shared" si="17"/>
        <v>121</v>
      </c>
      <c r="Q288" s="6" t="s">
        <v>8310</v>
      </c>
      <c r="R288" t="s">
        <v>8315</v>
      </c>
      <c r="S288" s="11">
        <f t="shared" si="18"/>
        <v>41313.816250000003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0">
        <f t="shared" si="17"/>
        <v>91</v>
      </c>
      <c r="Q289" s="6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0">
        <f t="shared" si="17"/>
        <v>115</v>
      </c>
      <c r="Q290" s="6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0">
        <f t="shared" si="17"/>
        <v>68</v>
      </c>
      <c r="Q291" s="6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0">
        <f t="shared" si="17"/>
        <v>29</v>
      </c>
      <c r="Q292" s="6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0">
        <f t="shared" si="17"/>
        <v>47</v>
      </c>
      <c r="Q293" s="6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0">
        <f t="shared" si="17"/>
        <v>154</v>
      </c>
      <c r="Q294" s="6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0">
        <f t="shared" si="17"/>
        <v>201</v>
      </c>
      <c r="Q295" s="6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0">
        <f t="shared" si="17"/>
        <v>100</v>
      </c>
      <c r="Q296" s="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0">
        <f t="shared" si="17"/>
        <v>100</v>
      </c>
      <c r="Q297" s="6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0">
        <f t="shared" si="17"/>
        <v>230</v>
      </c>
      <c r="Q298" s="6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0">
        <f t="shared" si="17"/>
        <v>142</v>
      </c>
      <c r="Q299" s="6" t="s">
        <v>8310</v>
      </c>
      <c r="R299" t="s">
        <v>8315</v>
      </c>
      <c r="S299" s="11">
        <f t="shared" si="18"/>
        <v>42089.728020833332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0">
        <f t="shared" si="17"/>
        <v>56</v>
      </c>
      <c r="Q300" s="6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0">
        <f t="shared" si="17"/>
        <v>73</v>
      </c>
      <c r="Q301" s="6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0">
        <f t="shared" si="17"/>
        <v>85</v>
      </c>
      <c r="Q302" s="6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0">
        <f t="shared" si="17"/>
        <v>61</v>
      </c>
      <c r="Q303" s="6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0">
        <f t="shared" si="17"/>
        <v>93</v>
      </c>
      <c r="Q304" s="6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0">
        <f t="shared" si="17"/>
        <v>50</v>
      </c>
      <c r="Q305" s="6" t="s">
        <v>8310</v>
      </c>
      <c r="R305" t="s">
        <v>8315</v>
      </c>
      <c r="S305" s="11">
        <f t="shared" si="18"/>
        <v>41032.071134259255</v>
      </c>
      <c r="T305" s="11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0">
        <f t="shared" si="17"/>
        <v>106</v>
      </c>
      <c r="Q306" s="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0">
        <f t="shared" si="17"/>
        <v>52</v>
      </c>
      <c r="Q307" s="6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0">
        <f t="shared" si="17"/>
        <v>37</v>
      </c>
      <c r="Q308" s="6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0">
        <f t="shared" si="17"/>
        <v>43</v>
      </c>
      <c r="Q309" s="6" t="s">
        <v>8310</v>
      </c>
      <c r="R309" t="s">
        <v>8315</v>
      </c>
      <c r="S309" s="11">
        <f t="shared" si="18"/>
        <v>41282.944456018522</v>
      </c>
      <c r="T309" s="11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0">
        <f t="shared" si="17"/>
        <v>63</v>
      </c>
      <c r="Q310" s="6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0">
        <f t="shared" si="17"/>
        <v>90</v>
      </c>
      <c r="Q311" s="6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0">
        <f t="shared" si="17"/>
        <v>29</v>
      </c>
      <c r="Q312" s="6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0">
        <f t="shared" si="17"/>
        <v>139</v>
      </c>
      <c r="Q313" s="6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0">
        <f t="shared" si="17"/>
        <v>61</v>
      </c>
      <c r="Q314" s="6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0">
        <f t="shared" si="17"/>
        <v>80</v>
      </c>
      <c r="Q315" s="6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0">
        <f t="shared" si="17"/>
        <v>32</v>
      </c>
      <c r="Q316" s="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0">
        <f t="shared" si="17"/>
        <v>201</v>
      </c>
      <c r="Q317" s="6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0">
        <f t="shared" si="17"/>
        <v>108</v>
      </c>
      <c r="Q318" s="6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0">
        <f t="shared" si="17"/>
        <v>96</v>
      </c>
      <c r="Q319" s="6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0">
        <f t="shared" si="17"/>
        <v>50</v>
      </c>
      <c r="Q320" s="6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0">
        <f t="shared" si="17"/>
        <v>110</v>
      </c>
      <c r="Q321" s="6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0">
        <f t="shared" si="17"/>
        <v>135</v>
      </c>
      <c r="Q322" s="6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10">
        <f t="shared" ref="P323:P386" si="21">ROUND(E323/L323,0)</f>
        <v>107</v>
      </c>
      <c r="Q323" s="6" t="s">
        <v>8310</v>
      </c>
      <c r="R323" t="s">
        <v>8315</v>
      </c>
      <c r="S323" s="11">
        <f t="shared" ref="S323:S386" si="22">(J323/86400)+DATE(1970,1,1)</f>
        <v>42647.446597222224</v>
      </c>
      <c r="T323" s="11">
        <f t="shared" ref="T323:T386" si="23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0">
        <f t="shared" si="21"/>
        <v>145</v>
      </c>
      <c r="Q324" s="6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0">
        <f t="shared" si="21"/>
        <v>115</v>
      </c>
      <c r="Q325" s="6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0">
        <f t="shared" si="21"/>
        <v>105</v>
      </c>
      <c r="Q326" s="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0">
        <f t="shared" si="21"/>
        <v>71</v>
      </c>
      <c r="Q327" s="6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0">
        <f t="shared" si="21"/>
        <v>147</v>
      </c>
      <c r="Q328" s="6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0">
        <f t="shared" si="21"/>
        <v>160</v>
      </c>
      <c r="Q329" s="6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0">
        <f t="shared" si="21"/>
        <v>156</v>
      </c>
      <c r="Q330" s="6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0">
        <f t="shared" si="21"/>
        <v>63</v>
      </c>
      <c r="Q331" s="6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0">
        <f t="shared" si="21"/>
        <v>105</v>
      </c>
      <c r="Q332" s="6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0">
        <f t="shared" si="21"/>
        <v>97</v>
      </c>
      <c r="Q333" s="6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0">
        <f t="shared" si="21"/>
        <v>204</v>
      </c>
      <c r="Q334" s="6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0">
        <f t="shared" si="21"/>
        <v>188</v>
      </c>
      <c r="Q335" s="6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0">
        <f t="shared" si="21"/>
        <v>147</v>
      </c>
      <c r="Q336" s="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0">
        <f t="shared" si="21"/>
        <v>109</v>
      </c>
      <c r="Q337" s="6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0">
        <f t="shared" si="21"/>
        <v>59</v>
      </c>
      <c r="Q338" s="6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0">
        <f t="shared" si="21"/>
        <v>98</v>
      </c>
      <c r="Q339" s="6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0">
        <f t="shared" si="21"/>
        <v>70</v>
      </c>
      <c r="Q340" s="6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0">
        <f t="shared" si="21"/>
        <v>73</v>
      </c>
      <c r="Q341" s="6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0">
        <f t="shared" si="21"/>
        <v>146</v>
      </c>
      <c r="Q342" s="6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0">
        <f t="shared" si="21"/>
        <v>68</v>
      </c>
      <c r="Q343" s="6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0">
        <f t="shared" si="21"/>
        <v>170</v>
      </c>
      <c r="Q344" s="6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0">
        <f t="shared" si="21"/>
        <v>58</v>
      </c>
      <c r="Q345" s="6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0">
        <f t="shared" si="21"/>
        <v>120</v>
      </c>
      <c r="Q346" s="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0">
        <f t="shared" si="21"/>
        <v>100</v>
      </c>
      <c r="Q347" s="6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0">
        <f t="shared" si="21"/>
        <v>91</v>
      </c>
      <c r="Q348" s="6" t="s">
        <v>8310</v>
      </c>
      <c r="R348" t="s">
        <v>8315</v>
      </c>
      <c r="S348" s="11">
        <f t="shared" si="22"/>
        <v>42261.500243055554</v>
      </c>
      <c r="T348" s="11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0">
        <f t="shared" si="21"/>
        <v>118</v>
      </c>
      <c r="Q349" s="6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0">
        <f t="shared" si="21"/>
        <v>87</v>
      </c>
      <c r="Q350" s="6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0">
        <f t="shared" si="21"/>
        <v>72</v>
      </c>
      <c r="Q351" s="6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0">
        <f t="shared" si="21"/>
        <v>130</v>
      </c>
      <c r="Q352" s="6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0">
        <f t="shared" si="21"/>
        <v>45</v>
      </c>
      <c r="Q353" s="6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0">
        <f t="shared" si="21"/>
        <v>41</v>
      </c>
      <c r="Q354" s="6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0">
        <f t="shared" si="21"/>
        <v>104</v>
      </c>
      <c r="Q355" s="6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0">
        <f t="shared" si="21"/>
        <v>125</v>
      </c>
      <c r="Q356" s="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0">
        <f t="shared" si="21"/>
        <v>247</v>
      </c>
      <c r="Q357" s="6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0">
        <f t="shared" si="21"/>
        <v>79</v>
      </c>
      <c r="Q358" s="6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0">
        <f t="shared" si="21"/>
        <v>86</v>
      </c>
      <c r="Q359" s="6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0">
        <f t="shared" si="21"/>
        <v>193</v>
      </c>
      <c r="Q360" s="6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0">
        <f t="shared" si="21"/>
        <v>84</v>
      </c>
      <c r="Q361" s="6" t="s">
        <v>8310</v>
      </c>
      <c r="R361" t="s">
        <v>8315</v>
      </c>
      <c r="S361" s="11">
        <f t="shared" si="22"/>
        <v>41935.070486111115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0">
        <f t="shared" si="21"/>
        <v>140</v>
      </c>
      <c r="Q362" s="6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0">
        <f t="shared" si="21"/>
        <v>110</v>
      </c>
      <c r="Q363" s="6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0">
        <f t="shared" si="21"/>
        <v>140</v>
      </c>
      <c r="Q364" s="6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0">
        <f t="shared" si="21"/>
        <v>348</v>
      </c>
      <c r="Q365" s="6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0">
        <f t="shared" si="21"/>
        <v>68</v>
      </c>
      <c r="Q366" s="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0">
        <f t="shared" si="21"/>
        <v>240</v>
      </c>
      <c r="Q367" s="6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0">
        <f t="shared" si="21"/>
        <v>287</v>
      </c>
      <c r="Q368" s="6" t="s">
        <v>8310</v>
      </c>
      <c r="R368" t="s">
        <v>8315</v>
      </c>
      <c r="S368" s="11">
        <f t="shared" si="22"/>
        <v>41019.793032407411</v>
      </c>
      <c r="T368" s="11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0">
        <f t="shared" si="21"/>
        <v>87</v>
      </c>
      <c r="Q369" s="6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0">
        <f t="shared" si="21"/>
        <v>82</v>
      </c>
      <c r="Q370" s="6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0">
        <f t="shared" si="21"/>
        <v>43</v>
      </c>
      <c r="Q371" s="6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0">
        <f t="shared" si="21"/>
        <v>709</v>
      </c>
      <c r="Q372" s="6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0">
        <f t="shared" si="21"/>
        <v>161</v>
      </c>
      <c r="Q373" s="6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0">
        <f t="shared" si="21"/>
        <v>42</v>
      </c>
      <c r="Q374" s="6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0">
        <f t="shared" si="21"/>
        <v>90</v>
      </c>
      <c r="Q375" s="6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0">
        <f t="shared" si="21"/>
        <v>45</v>
      </c>
      <c r="Q376" s="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0">
        <f t="shared" si="21"/>
        <v>43</v>
      </c>
      <c r="Q377" s="6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0">
        <f t="shared" si="21"/>
        <v>54</v>
      </c>
      <c r="Q378" s="6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0">
        <f t="shared" si="21"/>
        <v>103</v>
      </c>
      <c r="Q379" s="6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0">
        <f t="shared" si="21"/>
        <v>40</v>
      </c>
      <c r="Q380" s="6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0">
        <f t="shared" si="21"/>
        <v>117</v>
      </c>
      <c r="Q381" s="6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0">
        <f t="shared" si="21"/>
        <v>116</v>
      </c>
      <c r="Q382" s="6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0">
        <f t="shared" si="21"/>
        <v>104</v>
      </c>
      <c r="Q383" s="6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0">
        <f t="shared" si="21"/>
        <v>70</v>
      </c>
      <c r="Q384" s="6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0">
        <f t="shared" si="21"/>
        <v>43</v>
      </c>
      <c r="Q385" s="6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0">
        <f t="shared" si="21"/>
        <v>59</v>
      </c>
      <c r="Q386" s="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10">
        <f t="shared" ref="P387:P450" si="25">ROUND(E387/L387,0)</f>
        <v>112</v>
      </c>
      <c r="Q387" s="6" t="s">
        <v>8310</v>
      </c>
      <c r="R387" t="s">
        <v>8315</v>
      </c>
      <c r="S387" s="11">
        <f t="shared" ref="S387:S450" si="26">(J387/86400)+DATE(1970,1,1)</f>
        <v>41934.584502314814</v>
      </c>
      <c r="T387" s="11">
        <f t="shared" ref="T387:T450" si="27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0">
        <f t="shared" si="25"/>
        <v>46</v>
      </c>
      <c r="Q388" s="6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0">
        <f t="shared" si="25"/>
        <v>145</v>
      </c>
      <c r="Q389" s="6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0">
        <f t="shared" si="25"/>
        <v>89</v>
      </c>
      <c r="Q390" s="6" t="s">
        <v>8310</v>
      </c>
      <c r="R390" t="s">
        <v>8315</v>
      </c>
      <c r="S390" s="11">
        <f t="shared" si="26"/>
        <v>42549.076157407406</v>
      </c>
      <c r="T390" s="11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0">
        <f t="shared" si="25"/>
        <v>82</v>
      </c>
      <c r="Q391" s="6" t="s">
        <v>8310</v>
      </c>
      <c r="R391" t="s">
        <v>8315</v>
      </c>
      <c r="S391" s="11">
        <f t="shared" si="26"/>
        <v>41674.063078703708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0">
        <f t="shared" si="25"/>
        <v>71</v>
      </c>
      <c r="Q392" s="6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0">
        <f t="shared" si="25"/>
        <v>104</v>
      </c>
      <c r="Q393" s="6" t="s">
        <v>8310</v>
      </c>
      <c r="R393" t="s">
        <v>8315</v>
      </c>
      <c r="S393" s="11">
        <f t="shared" si="26"/>
        <v>40865.042256944442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0">
        <f t="shared" si="25"/>
        <v>91</v>
      </c>
      <c r="Q394" s="6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0">
        <f t="shared" si="25"/>
        <v>157</v>
      </c>
      <c r="Q395" s="6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0">
        <f t="shared" si="25"/>
        <v>105</v>
      </c>
      <c r="Q396" s="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0">
        <f t="shared" si="25"/>
        <v>59</v>
      </c>
      <c r="Q397" s="6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0">
        <f t="shared" si="25"/>
        <v>82</v>
      </c>
      <c r="Q398" s="6" t="s">
        <v>8310</v>
      </c>
      <c r="R398" t="s">
        <v>8315</v>
      </c>
      <c r="S398" s="11">
        <f t="shared" si="26"/>
        <v>41082.564884259264</v>
      </c>
      <c r="T398" s="11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0">
        <f t="shared" si="25"/>
        <v>56</v>
      </c>
      <c r="Q399" s="6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0">
        <f t="shared" si="25"/>
        <v>140</v>
      </c>
      <c r="Q400" s="6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0">
        <f t="shared" si="25"/>
        <v>225</v>
      </c>
      <c r="Q401" s="6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0">
        <f t="shared" si="25"/>
        <v>181</v>
      </c>
      <c r="Q402" s="6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0">
        <f t="shared" si="25"/>
        <v>711</v>
      </c>
      <c r="Q403" s="6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0">
        <f t="shared" si="25"/>
        <v>66</v>
      </c>
      <c r="Q404" s="6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0">
        <f t="shared" si="25"/>
        <v>75</v>
      </c>
      <c r="Q405" s="6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0">
        <f t="shared" si="25"/>
        <v>133</v>
      </c>
      <c r="Q406" s="6" t="s">
        <v>8310</v>
      </c>
      <c r="R406" t="s">
        <v>8315</v>
      </c>
      <c r="S406" s="11">
        <f t="shared" si="26"/>
        <v>41646.628032407403</v>
      </c>
      <c r="T406" s="11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0">
        <f t="shared" si="25"/>
        <v>55</v>
      </c>
      <c r="Q407" s="6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0">
        <f t="shared" si="25"/>
        <v>86</v>
      </c>
      <c r="Q408" s="6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0">
        <f t="shared" si="25"/>
        <v>92</v>
      </c>
      <c r="Q409" s="6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0">
        <f t="shared" si="25"/>
        <v>160</v>
      </c>
      <c r="Q410" s="6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0">
        <f t="shared" si="25"/>
        <v>46</v>
      </c>
      <c r="Q411" s="6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0">
        <f t="shared" si="25"/>
        <v>183</v>
      </c>
      <c r="Q412" s="6" t="s">
        <v>8310</v>
      </c>
      <c r="R412" t="s">
        <v>8315</v>
      </c>
      <c r="S412" s="11">
        <f t="shared" si="26"/>
        <v>42113.981446759259</v>
      </c>
      <c r="T412" s="11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0">
        <f t="shared" si="25"/>
        <v>126</v>
      </c>
      <c r="Q413" s="6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0">
        <f t="shared" si="25"/>
        <v>58</v>
      </c>
      <c r="Q414" s="6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0">
        <f t="shared" si="25"/>
        <v>79</v>
      </c>
      <c r="Q415" s="6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0">
        <f t="shared" si="25"/>
        <v>91</v>
      </c>
      <c r="Q416" s="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0">
        <f t="shared" si="25"/>
        <v>68</v>
      </c>
      <c r="Q417" s="6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0">
        <f t="shared" si="25"/>
        <v>48</v>
      </c>
      <c r="Q418" s="6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0">
        <f t="shared" si="25"/>
        <v>202</v>
      </c>
      <c r="Q419" s="6" t="s">
        <v>8310</v>
      </c>
      <c r="R419" t="s">
        <v>8315</v>
      </c>
      <c r="S419" s="11">
        <f t="shared" si="26"/>
        <v>41360.970601851848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0">
        <f t="shared" si="25"/>
        <v>217</v>
      </c>
      <c r="Q420" s="6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0">
        <f t="shared" si="25"/>
        <v>110</v>
      </c>
      <c r="Q421" s="6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0">
        <f t="shared" si="25"/>
        <v>5</v>
      </c>
      <c r="Q422" s="6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0">
        <f t="shared" si="25"/>
        <v>50</v>
      </c>
      <c r="Q423" s="6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0">
        <f t="shared" si="25"/>
        <v>36</v>
      </c>
      <c r="Q424" s="6" t="s">
        <v>8310</v>
      </c>
      <c r="R424" t="s">
        <v>8316</v>
      </c>
      <c r="S424" s="11">
        <f t="shared" si="26"/>
        <v>41863.260381944448</v>
      </c>
      <c r="T424" s="11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0">
        <f t="shared" si="25"/>
        <v>12</v>
      </c>
      <c r="Q425" s="6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0">
        <f t="shared" si="25"/>
        <v>41</v>
      </c>
      <c r="Q426" s="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0">
        <f t="shared" si="25"/>
        <v>3</v>
      </c>
      <c r="Q427" s="6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0">
        <f t="shared" si="25"/>
        <v>17</v>
      </c>
      <c r="Q428" s="6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0" t="e">
        <f t="shared" si="25"/>
        <v>#DIV/0!</v>
      </c>
      <c r="Q429" s="6" t="s">
        <v>8310</v>
      </c>
      <c r="R429" t="s">
        <v>8316</v>
      </c>
      <c r="S429" s="11">
        <f t="shared" si="26"/>
        <v>42285.90902777778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0">
        <f t="shared" si="25"/>
        <v>52</v>
      </c>
      <c r="Q430" s="6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0" t="e">
        <f t="shared" si="25"/>
        <v>#DIV/0!</v>
      </c>
      <c r="Q431" s="6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0">
        <f t="shared" si="25"/>
        <v>5</v>
      </c>
      <c r="Q432" s="6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0">
        <f t="shared" si="25"/>
        <v>52</v>
      </c>
      <c r="Q433" s="6" t="s">
        <v>8310</v>
      </c>
      <c r="R433" t="s">
        <v>8316</v>
      </c>
      <c r="S433" s="11">
        <f t="shared" si="26"/>
        <v>42526.871331018519</v>
      </c>
      <c r="T433" s="11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0">
        <f t="shared" si="25"/>
        <v>71</v>
      </c>
      <c r="Q434" s="6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0" t="e">
        <f t="shared" si="25"/>
        <v>#DIV/0!</v>
      </c>
      <c r="Q435" s="6" t="s">
        <v>8310</v>
      </c>
      <c r="R435" t="s">
        <v>8316</v>
      </c>
      <c r="S435" s="11">
        <f t="shared" si="26"/>
        <v>42228.629884259259</v>
      </c>
      <c r="T435" s="11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0">
        <f t="shared" si="25"/>
        <v>63</v>
      </c>
      <c r="Q436" s="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0">
        <f t="shared" si="25"/>
        <v>1</v>
      </c>
      <c r="Q437" s="6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0" t="e">
        <f t="shared" si="25"/>
        <v>#DIV/0!</v>
      </c>
      <c r="Q438" s="6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0" t="e">
        <f t="shared" si="25"/>
        <v>#DIV/0!</v>
      </c>
      <c r="Q439" s="6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0">
        <f t="shared" si="25"/>
        <v>171</v>
      </c>
      <c r="Q440" s="6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0" t="e">
        <f t="shared" si="25"/>
        <v>#DIV/0!</v>
      </c>
      <c r="Q441" s="6" t="s">
        <v>8310</v>
      </c>
      <c r="R441" t="s">
        <v>8316</v>
      </c>
      <c r="S441" s="11">
        <f t="shared" si="26"/>
        <v>41919.761782407411</v>
      </c>
      <c r="T441" s="11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0">
        <f t="shared" si="25"/>
        <v>5</v>
      </c>
      <c r="Q442" s="6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0" t="e">
        <f t="shared" si="25"/>
        <v>#DIV/0!</v>
      </c>
      <c r="Q443" s="6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0">
        <f t="shared" si="25"/>
        <v>394</v>
      </c>
      <c r="Q444" s="6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0">
        <f t="shared" si="25"/>
        <v>5</v>
      </c>
      <c r="Q445" s="6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0">
        <f t="shared" si="25"/>
        <v>50</v>
      </c>
      <c r="Q446" s="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0">
        <f t="shared" si="25"/>
        <v>1</v>
      </c>
      <c r="Q447" s="6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0">
        <f t="shared" si="25"/>
        <v>48</v>
      </c>
      <c r="Q448" s="6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0">
        <f t="shared" si="25"/>
        <v>5</v>
      </c>
      <c r="Q449" s="6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10">
        <f t="shared" si="25"/>
        <v>21</v>
      </c>
      <c r="Q450" s="6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10">
        <f t="shared" ref="P451:P514" si="29">ROUND(E451/L451,0)</f>
        <v>9</v>
      </c>
      <c r="Q451" s="6" t="s">
        <v>8310</v>
      </c>
      <c r="R451" t="s">
        <v>8316</v>
      </c>
      <c r="S451" s="11">
        <f t="shared" ref="S451:S514" si="30">(J451/86400)+DATE(1970,1,1)</f>
        <v>41534.568113425928</v>
      </c>
      <c r="T451" s="11">
        <f t="shared" ref="T451:T514" si="31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0">
        <f t="shared" si="29"/>
        <v>57</v>
      </c>
      <c r="Q452" s="6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0" t="e">
        <f t="shared" si="29"/>
        <v>#DIV/0!</v>
      </c>
      <c r="Q453" s="6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0">
        <f t="shared" si="29"/>
        <v>40</v>
      </c>
      <c r="Q454" s="6" t="s">
        <v>8310</v>
      </c>
      <c r="R454" t="s">
        <v>8316</v>
      </c>
      <c r="S454" s="11">
        <f t="shared" si="30"/>
        <v>42107.703877314816</v>
      </c>
      <c r="T454" s="11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0">
        <f t="shared" si="29"/>
        <v>13</v>
      </c>
      <c r="Q455" s="6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0">
        <f t="shared" si="29"/>
        <v>16</v>
      </c>
      <c r="Q456" s="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0">
        <f t="shared" si="29"/>
        <v>23</v>
      </c>
      <c r="Q457" s="6" t="s">
        <v>8310</v>
      </c>
      <c r="R457" t="s">
        <v>8316</v>
      </c>
      <c r="S457" s="11">
        <f t="shared" si="30"/>
        <v>40971.002569444448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0">
        <f t="shared" si="29"/>
        <v>20</v>
      </c>
      <c r="Q458" s="6" t="s">
        <v>8310</v>
      </c>
      <c r="R458" t="s">
        <v>8316</v>
      </c>
      <c r="S458" s="11">
        <f t="shared" si="30"/>
        <v>41547.694456018522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0" t="e">
        <f t="shared" si="29"/>
        <v>#DIV/0!</v>
      </c>
      <c r="Q459" s="6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0">
        <f t="shared" si="29"/>
        <v>17</v>
      </c>
      <c r="Q460" s="6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0">
        <f t="shared" si="29"/>
        <v>25</v>
      </c>
      <c r="Q461" s="6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0">
        <f t="shared" si="29"/>
        <v>13</v>
      </c>
      <c r="Q462" s="6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0" t="e">
        <f t="shared" si="29"/>
        <v>#DIV/0!</v>
      </c>
      <c r="Q463" s="6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0" t="e">
        <f t="shared" si="29"/>
        <v>#DIV/0!</v>
      </c>
      <c r="Q464" s="6" t="s">
        <v>8310</v>
      </c>
      <c r="R464" t="s">
        <v>8316</v>
      </c>
      <c r="S464" s="11">
        <f t="shared" si="30"/>
        <v>40705.12663194444</v>
      </c>
      <c r="T464" s="11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0">
        <f t="shared" si="29"/>
        <v>114</v>
      </c>
      <c r="Q465" s="6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0">
        <f t="shared" si="29"/>
        <v>1</v>
      </c>
      <c r="Q466" s="6" t="s">
        <v>8310</v>
      </c>
      <c r="R466" t="s">
        <v>8316</v>
      </c>
      <c r="S466" s="11">
        <f t="shared" si="30"/>
        <v>42488.84878472222</v>
      </c>
      <c r="T466" s="11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0">
        <f t="shared" si="29"/>
        <v>17</v>
      </c>
      <c r="Q467" s="6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0">
        <f t="shared" si="29"/>
        <v>15</v>
      </c>
      <c r="Q468" s="6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0">
        <f t="shared" si="29"/>
        <v>111</v>
      </c>
      <c r="Q469" s="6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0" t="e">
        <f t="shared" si="29"/>
        <v>#DIV/0!</v>
      </c>
      <c r="Q470" s="6" t="s">
        <v>8310</v>
      </c>
      <c r="R470" t="s">
        <v>8316</v>
      </c>
      <c r="S470" s="11">
        <f t="shared" si="30"/>
        <v>41041.167627314819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0" t="e">
        <f t="shared" si="29"/>
        <v>#DIV/0!</v>
      </c>
      <c r="Q471" s="6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0">
        <f t="shared" si="29"/>
        <v>26</v>
      </c>
      <c r="Q472" s="6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0">
        <f t="shared" si="29"/>
        <v>38</v>
      </c>
      <c r="Q473" s="6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0">
        <f t="shared" si="29"/>
        <v>28</v>
      </c>
      <c r="Q474" s="6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0">
        <f t="shared" si="29"/>
        <v>62</v>
      </c>
      <c r="Q475" s="6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0">
        <f t="shared" si="29"/>
        <v>1</v>
      </c>
      <c r="Q476" s="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0" t="e">
        <f t="shared" si="29"/>
        <v>#DIV/0!</v>
      </c>
      <c r="Q477" s="6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0">
        <f t="shared" si="29"/>
        <v>40</v>
      </c>
      <c r="Q478" s="6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0" t="e">
        <f t="shared" si="29"/>
        <v>#DIV/0!</v>
      </c>
      <c r="Q479" s="6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0" t="e">
        <f t="shared" si="29"/>
        <v>#DIV/0!</v>
      </c>
      <c r="Q480" s="6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0">
        <f t="shared" si="29"/>
        <v>89</v>
      </c>
      <c r="Q481" s="6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0">
        <f t="shared" si="29"/>
        <v>55</v>
      </c>
      <c r="Q482" s="6" t="s">
        <v>8310</v>
      </c>
      <c r="R482" t="s">
        <v>8316</v>
      </c>
      <c r="S482" s="11">
        <f t="shared" si="30"/>
        <v>41465.500173611115</v>
      </c>
      <c r="T482" s="11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0">
        <f t="shared" si="29"/>
        <v>87</v>
      </c>
      <c r="Q483" s="6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0">
        <f t="shared" si="29"/>
        <v>10</v>
      </c>
      <c r="Q484" s="6" t="s">
        <v>8310</v>
      </c>
      <c r="R484" t="s">
        <v>8316</v>
      </c>
      <c r="S484" s="11">
        <f t="shared" si="30"/>
        <v>42447.896874999999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0">
        <f t="shared" si="29"/>
        <v>51</v>
      </c>
      <c r="Q485" s="6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0">
        <f t="shared" si="29"/>
        <v>14</v>
      </c>
      <c r="Q486" s="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0">
        <f t="shared" si="29"/>
        <v>67</v>
      </c>
      <c r="Q487" s="6" t="s">
        <v>8310</v>
      </c>
      <c r="R487" t="s">
        <v>8316</v>
      </c>
      <c r="S487" s="11">
        <f t="shared" si="30"/>
        <v>41381.505775462967</v>
      </c>
      <c r="T487" s="11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0">
        <f t="shared" si="29"/>
        <v>50</v>
      </c>
      <c r="Q488" s="6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0" t="e">
        <f t="shared" si="29"/>
        <v>#DIV/0!</v>
      </c>
      <c r="Q489" s="6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0" t="e">
        <f t="shared" si="29"/>
        <v>#DIV/0!</v>
      </c>
      <c r="Q490" s="6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0">
        <f t="shared" si="29"/>
        <v>72</v>
      </c>
      <c r="Q491" s="6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0" t="e">
        <f t="shared" si="29"/>
        <v>#DIV/0!</v>
      </c>
      <c r="Q492" s="6" t="s">
        <v>8310</v>
      </c>
      <c r="R492" t="s">
        <v>8316</v>
      </c>
      <c r="S492" s="11">
        <f t="shared" si="30"/>
        <v>41113.968576388885</v>
      </c>
      <c r="T492" s="11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0" t="e">
        <f t="shared" si="29"/>
        <v>#DIV/0!</v>
      </c>
      <c r="Q493" s="6" t="s">
        <v>8310</v>
      </c>
      <c r="R493" t="s">
        <v>8316</v>
      </c>
      <c r="S493" s="11">
        <f t="shared" si="30"/>
        <v>42366.982627314814</v>
      </c>
      <c r="T493" s="11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0" t="e">
        <f t="shared" si="29"/>
        <v>#DIV/0!</v>
      </c>
      <c r="Q494" s="6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0" t="e">
        <f t="shared" si="29"/>
        <v>#DIV/0!</v>
      </c>
      <c r="Q495" s="6" t="s">
        <v>8310</v>
      </c>
      <c r="R495" t="s">
        <v>8316</v>
      </c>
      <c r="S495" s="11">
        <f t="shared" si="30"/>
        <v>42114.726134259261</v>
      </c>
      <c r="T495" s="11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0">
        <f t="shared" si="29"/>
        <v>10</v>
      </c>
      <c r="Q496" s="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0" t="e">
        <f t="shared" si="29"/>
        <v>#DIV/0!</v>
      </c>
      <c r="Q497" s="6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0">
        <f t="shared" si="29"/>
        <v>1</v>
      </c>
      <c r="Q498" s="6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0">
        <f t="shared" si="29"/>
        <v>10</v>
      </c>
      <c r="Q499" s="6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0">
        <f t="shared" si="29"/>
        <v>136</v>
      </c>
      <c r="Q500" s="6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0">
        <f t="shared" si="29"/>
        <v>73</v>
      </c>
      <c r="Q501" s="6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0">
        <f t="shared" si="29"/>
        <v>54</v>
      </c>
      <c r="Q502" s="6" t="s">
        <v>8310</v>
      </c>
      <c r="R502" t="s">
        <v>8316</v>
      </c>
      <c r="S502" s="11">
        <f t="shared" si="30"/>
        <v>40247.886006944442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0" t="e">
        <f t="shared" si="29"/>
        <v>#DIV/0!</v>
      </c>
      <c r="Q503" s="6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0">
        <f t="shared" si="29"/>
        <v>58</v>
      </c>
      <c r="Q504" s="6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0">
        <f t="shared" si="29"/>
        <v>13</v>
      </c>
      <c r="Q505" s="6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0">
        <f t="shared" si="29"/>
        <v>67</v>
      </c>
      <c r="Q506" s="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0">
        <f t="shared" si="29"/>
        <v>4</v>
      </c>
      <c r="Q507" s="6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0">
        <f t="shared" si="29"/>
        <v>250</v>
      </c>
      <c r="Q508" s="6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0">
        <f t="shared" si="29"/>
        <v>64</v>
      </c>
      <c r="Q509" s="6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0">
        <f t="shared" si="29"/>
        <v>133</v>
      </c>
      <c r="Q510" s="6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0">
        <f t="shared" si="29"/>
        <v>10</v>
      </c>
      <c r="Q511" s="6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0" t="e">
        <f t="shared" si="29"/>
        <v>#DIV/0!</v>
      </c>
      <c r="Q512" s="6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0">
        <f t="shared" si="29"/>
        <v>30</v>
      </c>
      <c r="Q513" s="6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10">
        <f t="shared" si="29"/>
        <v>6</v>
      </c>
      <c r="Q514" s="6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10">
        <f t="shared" ref="P515:P578" si="33">ROUND(E515/L515,0)</f>
        <v>102</v>
      </c>
      <c r="Q515" s="6" t="s">
        <v>8310</v>
      </c>
      <c r="R515" t="s">
        <v>8316</v>
      </c>
      <c r="S515" s="11">
        <f t="shared" ref="S515:S578" si="34">(J515/86400)+DATE(1970,1,1)</f>
        <v>42552.653993055559</v>
      </c>
      <c r="T515" s="11">
        <f t="shared" ref="T515:T578" si="35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0">
        <f t="shared" si="33"/>
        <v>17</v>
      </c>
      <c r="Q516" s="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0">
        <f t="shared" si="33"/>
        <v>725</v>
      </c>
      <c r="Q517" s="6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0" t="e">
        <f t="shared" si="33"/>
        <v>#DIV/0!</v>
      </c>
      <c r="Q518" s="6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0">
        <f t="shared" si="33"/>
        <v>68</v>
      </c>
      <c r="Q519" s="6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0" t="e">
        <f t="shared" si="33"/>
        <v>#DIV/0!</v>
      </c>
      <c r="Q520" s="6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0">
        <f t="shared" si="33"/>
        <v>39</v>
      </c>
      <c r="Q521" s="6" t="s">
        <v>8310</v>
      </c>
      <c r="R521" t="s">
        <v>8316</v>
      </c>
      <c r="S521" s="11">
        <f t="shared" si="34"/>
        <v>41218.391446759255</v>
      </c>
      <c r="T521" s="11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0">
        <f t="shared" si="33"/>
        <v>150</v>
      </c>
      <c r="Q522" s="6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0">
        <f t="shared" si="33"/>
        <v>93</v>
      </c>
      <c r="Q523" s="6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0">
        <f t="shared" si="33"/>
        <v>111</v>
      </c>
      <c r="Q524" s="6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0">
        <f t="shared" si="33"/>
        <v>72</v>
      </c>
      <c r="Q525" s="6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0">
        <f t="shared" si="33"/>
        <v>29</v>
      </c>
      <c r="Q526" s="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0">
        <f t="shared" si="33"/>
        <v>1000</v>
      </c>
      <c r="Q527" s="6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0">
        <f t="shared" si="33"/>
        <v>74</v>
      </c>
      <c r="Q528" s="6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0">
        <f t="shared" si="33"/>
        <v>64</v>
      </c>
      <c r="Q529" s="6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0">
        <f t="shared" si="33"/>
        <v>44</v>
      </c>
      <c r="Q530" s="6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0">
        <f t="shared" si="33"/>
        <v>87</v>
      </c>
      <c r="Q531" s="6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0">
        <f t="shared" si="33"/>
        <v>127</v>
      </c>
      <c r="Q532" s="6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0">
        <f t="shared" si="33"/>
        <v>129</v>
      </c>
      <c r="Q533" s="6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0">
        <f t="shared" si="33"/>
        <v>71</v>
      </c>
      <c r="Q534" s="6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0">
        <f t="shared" si="33"/>
        <v>118</v>
      </c>
      <c r="Q535" s="6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0">
        <f t="shared" si="33"/>
        <v>327</v>
      </c>
      <c r="Q536" s="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0">
        <f t="shared" si="33"/>
        <v>35</v>
      </c>
      <c r="Q537" s="6" t="s">
        <v>8317</v>
      </c>
      <c r="R537" t="s">
        <v>8318</v>
      </c>
      <c r="S537" s="11">
        <f t="shared" si="34"/>
        <v>42711.54519675926</v>
      </c>
      <c r="T537" s="11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0">
        <f t="shared" si="33"/>
        <v>100</v>
      </c>
      <c r="Q538" s="6" t="s">
        <v>8317</v>
      </c>
      <c r="R538" t="s">
        <v>8318</v>
      </c>
      <c r="S538" s="11">
        <f t="shared" si="34"/>
        <v>42179.344988425924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0">
        <f t="shared" si="33"/>
        <v>41</v>
      </c>
      <c r="Q539" s="6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0">
        <f t="shared" si="33"/>
        <v>252</v>
      </c>
      <c r="Q540" s="6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0">
        <f t="shared" si="33"/>
        <v>25</v>
      </c>
      <c r="Q541" s="6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0">
        <f t="shared" si="33"/>
        <v>1</v>
      </c>
      <c r="Q542" s="6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0">
        <f t="shared" si="33"/>
        <v>25</v>
      </c>
      <c r="Q543" s="6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0">
        <f t="shared" si="33"/>
        <v>1</v>
      </c>
      <c r="Q544" s="6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0">
        <f t="shared" si="33"/>
        <v>35</v>
      </c>
      <c r="Q545" s="6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0">
        <f t="shared" si="33"/>
        <v>3</v>
      </c>
      <c r="Q546" s="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0">
        <f t="shared" si="33"/>
        <v>403</v>
      </c>
      <c r="Q547" s="6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0">
        <f t="shared" si="33"/>
        <v>26</v>
      </c>
      <c r="Q548" s="6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0" t="e">
        <f t="shared" si="33"/>
        <v>#DIV/0!</v>
      </c>
      <c r="Q549" s="6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0">
        <f t="shared" si="33"/>
        <v>9</v>
      </c>
      <c r="Q550" s="6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0">
        <f t="shared" si="33"/>
        <v>9</v>
      </c>
      <c r="Q551" s="6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0">
        <f t="shared" si="33"/>
        <v>9</v>
      </c>
      <c r="Q552" s="6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0">
        <f t="shared" si="33"/>
        <v>135</v>
      </c>
      <c r="Q553" s="6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0" t="e">
        <f t="shared" si="33"/>
        <v>#DIV/0!</v>
      </c>
      <c r="Q554" s="6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0">
        <f t="shared" si="33"/>
        <v>21</v>
      </c>
      <c r="Q555" s="6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0">
        <f t="shared" si="33"/>
        <v>64</v>
      </c>
      <c r="Q556" s="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0" t="e">
        <f t="shared" si="33"/>
        <v>#DIV/0!</v>
      </c>
      <c r="Q557" s="6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0">
        <f t="shared" si="33"/>
        <v>200</v>
      </c>
      <c r="Q558" s="6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0">
        <f t="shared" si="33"/>
        <v>68</v>
      </c>
      <c r="Q559" s="6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0" t="e">
        <f t="shared" si="33"/>
        <v>#DIV/0!</v>
      </c>
      <c r="Q560" s="6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0">
        <f t="shared" si="33"/>
        <v>50</v>
      </c>
      <c r="Q561" s="6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0">
        <f t="shared" si="33"/>
        <v>4</v>
      </c>
      <c r="Q562" s="6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0">
        <f t="shared" si="33"/>
        <v>28</v>
      </c>
      <c r="Q563" s="6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0" t="e">
        <f t="shared" si="33"/>
        <v>#DIV/0!</v>
      </c>
      <c r="Q564" s="6" t="s">
        <v>8319</v>
      </c>
      <c r="R564" t="s">
        <v>8320</v>
      </c>
      <c r="S564" s="11">
        <f t="shared" si="34"/>
        <v>42692.389062499999</v>
      </c>
      <c r="T564" s="11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0">
        <f t="shared" si="33"/>
        <v>34</v>
      </c>
      <c r="Q565" s="6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0">
        <f t="shared" si="33"/>
        <v>1</v>
      </c>
      <c r="Q566" s="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0" t="e">
        <f t="shared" si="33"/>
        <v>#DIV/0!</v>
      </c>
      <c r="Q567" s="6" t="s">
        <v>8319</v>
      </c>
      <c r="R567" t="s">
        <v>8320</v>
      </c>
      <c r="S567" s="11">
        <f t="shared" si="34"/>
        <v>42165.78528935185</v>
      </c>
      <c r="T567" s="11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0">
        <f t="shared" si="33"/>
        <v>1</v>
      </c>
      <c r="Q568" s="6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0" t="e">
        <f t="shared" si="33"/>
        <v>#DIV/0!</v>
      </c>
      <c r="Q569" s="6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0">
        <f t="shared" si="33"/>
        <v>49</v>
      </c>
      <c r="Q570" s="6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0">
        <f t="shared" si="33"/>
        <v>20</v>
      </c>
      <c r="Q571" s="6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0">
        <f t="shared" si="33"/>
        <v>142</v>
      </c>
      <c r="Q572" s="6" t="s">
        <v>8319</v>
      </c>
      <c r="R572" t="s">
        <v>8320</v>
      </c>
      <c r="S572" s="11">
        <f t="shared" si="34"/>
        <v>42388.798252314809</v>
      </c>
      <c r="T572" s="11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0">
        <f t="shared" si="33"/>
        <v>53</v>
      </c>
      <c r="Q573" s="6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0" t="e">
        <f t="shared" si="33"/>
        <v>#DIV/0!</v>
      </c>
      <c r="Q574" s="6" t="s">
        <v>8319</v>
      </c>
      <c r="R574" t="s">
        <v>8320</v>
      </c>
      <c r="S574" s="11">
        <f t="shared" si="34"/>
        <v>42282.716296296298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0">
        <f t="shared" si="33"/>
        <v>38</v>
      </c>
      <c r="Q575" s="6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0">
        <f t="shared" si="33"/>
        <v>20</v>
      </c>
      <c r="Q576" s="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0">
        <f t="shared" si="33"/>
        <v>65</v>
      </c>
      <c r="Q577" s="6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10">
        <f t="shared" si="33"/>
        <v>1</v>
      </c>
      <c r="Q578" s="6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10">
        <f t="shared" ref="P579:P642" si="37">ROUND(E579/L579,0)</f>
        <v>10</v>
      </c>
      <c r="Q579" s="6" t="s">
        <v>8319</v>
      </c>
      <c r="R579" t="s">
        <v>8320</v>
      </c>
      <c r="S579" s="11">
        <f t="shared" ref="S579:S642" si="38">(J579/86400)+DATE(1970,1,1)</f>
        <v>42450.589143518519</v>
      </c>
      <c r="T579" s="11">
        <f t="shared" ref="T579:T642" si="3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0">
        <f t="shared" si="37"/>
        <v>2</v>
      </c>
      <c r="Q580" s="6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0">
        <f t="shared" si="37"/>
        <v>35</v>
      </c>
      <c r="Q581" s="6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0">
        <f t="shared" si="37"/>
        <v>1</v>
      </c>
      <c r="Q582" s="6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0" t="e">
        <f t="shared" si="37"/>
        <v>#DIV/0!</v>
      </c>
      <c r="Q583" s="6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0" t="e">
        <f t="shared" si="37"/>
        <v>#DIV/0!</v>
      </c>
      <c r="Q584" s="6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0">
        <f t="shared" si="37"/>
        <v>1</v>
      </c>
      <c r="Q585" s="6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0">
        <f t="shared" si="37"/>
        <v>5</v>
      </c>
      <c r="Q586" s="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0" t="e">
        <f t="shared" si="37"/>
        <v>#DIV/0!</v>
      </c>
      <c r="Q587" s="6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0">
        <f t="shared" si="37"/>
        <v>14</v>
      </c>
      <c r="Q588" s="6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0">
        <f t="shared" si="37"/>
        <v>389</v>
      </c>
      <c r="Q589" s="6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0">
        <f t="shared" si="37"/>
        <v>151</v>
      </c>
      <c r="Q590" s="6" t="s">
        <v>8319</v>
      </c>
      <c r="R590" t="s">
        <v>8320</v>
      </c>
      <c r="S590" s="11">
        <f t="shared" si="38"/>
        <v>42631.769513888888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0">
        <f t="shared" si="37"/>
        <v>1</v>
      </c>
      <c r="Q591" s="6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0">
        <f t="shared" si="37"/>
        <v>25</v>
      </c>
      <c r="Q592" s="6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0">
        <f t="shared" si="37"/>
        <v>31</v>
      </c>
      <c r="Q593" s="6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0">
        <f t="shared" si="37"/>
        <v>250</v>
      </c>
      <c r="Q594" s="6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0">
        <f t="shared" si="37"/>
        <v>16</v>
      </c>
      <c r="Q595" s="6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0">
        <f t="shared" si="37"/>
        <v>13</v>
      </c>
      <c r="Q596" s="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0">
        <f t="shared" si="37"/>
        <v>53</v>
      </c>
      <c r="Q597" s="6" t="s">
        <v>8319</v>
      </c>
      <c r="R597" t="s">
        <v>8320</v>
      </c>
      <c r="S597" s="11">
        <f t="shared" si="38"/>
        <v>42083.069884259261</v>
      </c>
      <c r="T597" s="11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0">
        <f t="shared" si="37"/>
        <v>3</v>
      </c>
      <c r="Q598" s="6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0">
        <f t="shared" si="37"/>
        <v>10</v>
      </c>
      <c r="Q599" s="6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0">
        <f t="shared" si="37"/>
        <v>121</v>
      </c>
      <c r="Q600" s="6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0">
        <f t="shared" si="37"/>
        <v>16</v>
      </c>
      <c r="Q601" s="6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0">
        <f t="shared" si="37"/>
        <v>100</v>
      </c>
      <c r="Q602" s="6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0">
        <f t="shared" si="37"/>
        <v>23</v>
      </c>
      <c r="Q603" s="6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0" t="e">
        <f t="shared" si="37"/>
        <v>#DIV/0!</v>
      </c>
      <c r="Q604" s="6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0">
        <f t="shared" si="37"/>
        <v>45</v>
      </c>
      <c r="Q605" s="6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0" t="e">
        <f t="shared" si="37"/>
        <v>#DIV/0!</v>
      </c>
      <c r="Q606" s="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0">
        <f t="shared" si="37"/>
        <v>16</v>
      </c>
      <c r="Q607" s="6" t="s">
        <v>8319</v>
      </c>
      <c r="R607" t="s">
        <v>8320</v>
      </c>
      <c r="S607" s="11">
        <f t="shared" si="38"/>
        <v>42194.357731481483</v>
      </c>
      <c r="T607" s="11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0">
        <f t="shared" si="37"/>
        <v>10</v>
      </c>
      <c r="Q608" s="6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0" t="e">
        <f t="shared" si="37"/>
        <v>#DIV/0!</v>
      </c>
      <c r="Q609" s="6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0">
        <f t="shared" si="37"/>
        <v>292</v>
      </c>
      <c r="Q610" s="6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0">
        <f t="shared" si="37"/>
        <v>5</v>
      </c>
      <c r="Q611" s="6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0" t="e">
        <f t="shared" si="37"/>
        <v>#DIV/0!</v>
      </c>
      <c r="Q612" s="6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0" t="e">
        <f t="shared" si="37"/>
        <v>#DIV/0!</v>
      </c>
      <c r="Q613" s="6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0" t="e">
        <f t="shared" si="37"/>
        <v>#DIV/0!</v>
      </c>
      <c r="Q614" s="6" t="s">
        <v>8319</v>
      </c>
      <c r="R614" t="s">
        <v>8320</v>
      </c>
      <c r="S614" s="11">
        <f t="shared" si="38"/>
        <v>42585.031782407408</v>
      </c>
      <c r="T614" s="11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0">
        <f t="shared" si="37"/>
        <v>106</v>
      </c>
      <c r="Q615" s="6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0" t="e">
        <f t="shared" si="37"/>
        <v>#DIV/0!</v>
      </c>
      <c r="Q616" s="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0" t="e">
        <f t="shared" si="37"/>
        <v>#DIV/0!</v>
      </c>
      <c r="Q617" s="6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0" t="e">
        <f t="shared" si="37"/>
        <v>#DIV/0!</v>
      </c>
      <c r="Q618" s="6" t="s">
        <v>8319</v>
      </c>
      <c r="R618" t="s">
        <v>8320</v>
      </c>
      <c r="S618" s="11">
        <f t="shared" si="38"/>
        <v>42761.376238425924</v>
      </c>
      <c r="T618" s="11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0">
        <f t="shared" si="37"/>
        <v>20</v>
      </c>
      <c r="Q619" s="6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0" t="e">
        <f t="shared" si="37"/>
        <v>#DIV/0!</v>
      </c>
      <c r="Q620" s="6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0">
        <f t="shared" si="37"/>
        <v>1</v>
      </c>
      <c r="Q621" s="6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0">
        <f t="shared" si="37"/>
        <v>300</v>
      </c>
      <c r="Q622" s="6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0">
        <f t="shared" si="37"/>
        <v>87</v>
      </c>
      <c r="Q623" s="6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0">
        <f t="shared" si="37"/>
        <v>38</v>
      </c>
      <c r="Q624" s="6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0" t="e">
        <f t="shared" si="37"/>
        <v>#DIV/0!</v>
      </c>
      <c r="Q625" s="6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0" t="e">
        <f t="shared" si="37"/>
        <v>#DIV/0!</v>
      </c>
      <c r="Q626" s="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0" t="e">
        <f t="shared" si="37"/>
        <v>#DIV/0!</v>
      </c>
      <c r="Q627" s="6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0">
        <f t="shared" si="37"/>
        <v>111</v>
      </c>
      <c r="Q628" s="6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0">
        <f t="shared" si="37"/>
        <v>90</v>
      </c>
      <c r="Q629" s="6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0" t="e">
        <f t="shared" si="37"/>
        <v>#DIV/0!</v>
      </c>
      <c r="Q630" s="6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0">
        <f t="shared" si="37"/>
        <v>117</v>
      </c>
      <c r="Q631" s="6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0">
        <f t="shared" si="37"/>
        <v>10</v>
      </c>
      <c r="Q632" s="6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0">
        <f t="shared" si="37"/>
        <v>77</v>
      </c>
      <c r="Q633" s="6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0" t="e">
        <f t="shared" si="37"/>
        <v>#DIV/0!</v>
      </c>
      <c r="Q634" s="6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0">
        <f t="shared" si="37"/>
        <v>50</v>
      </c>
      <c r="Q635" s="6" t="s">
        <v>8319</v>
      </c>
      <c r="R635" t="s">
        <v>8320</v>
      </c>
      <c r="S635" s="11">
        <f t="shared" si="38"/>
        <v>42507.299328703702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0">
        <f t="shared" si="37"/>
        <v>1</v>
      </c>
      <c r="Q636" s="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0">
        <f t="shared" si="37"/>
        <v>2</v>
      </c>
      <c r="Q637" s="6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0">
        <f t="shared" si="37"/>
        <v>4</v>
      </c>
      <c r="Q638" s="6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0" t="e">
        <f t="shared" si="37"/>
        <v>#DIV/0!</v>
      </c>
      <c r="Q639" s="6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0">
        <f t="shared" si="37"/>
        <v>3</v>
      </c>
      <c r="Q640" s="6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0">
        <f t="shared" si="37"/>
        <v>1</v>
      </c>
      <c r="Q641" s="6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0">
        <f t="shared" si="37"/>
        <v>51</v>
      </c>
      <c r="Q642" s="6" t="s">
        <v>8319</v>
      </c>
      <c r="R642" t="s">
        <v>8321</v>
      </c>
      <c r="S642" s="11">
        <f t="shared" si="38"/>
        <v>42683.420312499999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10">
        <f t="shared" ref="P643:P706" si="41">ROUND(E643/L643,0)</f>
        <v>151</v>
      </c>
      <c r="Q643" s="6" t="s">
        <v>8319</v>
      </c>
      <c r="R643" t="s">
        <v>8321</v>
      </c>
      <c r="S643" s="11">
        <f t="shared" ref="S643:S706" si="42">(J643/86400)+DATE(1970,1,1)</f>
        <v>42199.57</v>
      </c>
      <c r="T643" s="11">
        <f t="shared" ref="T643:T706" si="43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0">
        <f t="shared" si="41"/>
        <v>134</v>
      </c>
      <c r="Q644" s="6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0">
        <f t="shared" si="41"/>
        <v>174</v>
      </c>
      <c r="Q645" s="6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0">
        <f t="shared" si="41"/>
        <v>73</v>
      </c>
      <c r="Q646" s="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0">
        <f t="shared" si="41"/>
        <v>24</v>
      </c>
      <c r="Q647" s="6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0">
        <f t="shared" si="41"/>
        <v>39</v>
      </c>
      <c r="Q648" s="6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0">
        <f t="shared" si="41"/>
        <v>126</v>
      </c>
      <c r="Q649" s="6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0">
        <f t="shared" si="41"/>
        <v>1644</v>
      </c>
      <c r="Q650" s="6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0">
        <f t="shared" si="41"/>
        <v>43</v>
      </c>
      <c r="Q651" s="6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0">
        <f t="shared" si="41"/>
        <v>35</v>
      </c>
      <c r="Q652" s="6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0">
        <f t="shared" si="41"/>
        <v>239</v>
      </c>
      <c r="Q653" s="6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0">
        <f t="shared" si="41"/>
        <v>108</v>
      </c>
      <c r="Q654" s="6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0">
        <f t="shared" si="41"/>
        <v>96</v>
      </c>
      <c r="Q655" s="6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0">
        <f t="shared" si="41"/>
        <v>32</v>
      </c>
      <c r="Q656" s="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0">
        <f t="shared" si="41"/>
        <v>43</v>
      </c>
      <c r="Q657" s="6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0">
        <f t="shared" si="41"/>
        <v>123</v>
      </c>
      <c r="Q658" s="6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0">
        <f t="shared" si="41"/>
        <v>190</v>
      </c>
      <c r="Q659" s="6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0">
        <f t="shared" si="41"/>
        <v>109</v>
      </c>
      <c r="Q660" s="6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0">
        <f t="shared" si="41"/>
        <v>144</v>
      </c>
      <c r="Q661" s="6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0">
        <f t="shared" si="41"/>
        <v>85</v>
      </c>
      <c r="Q662" s="6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0">
        <f t="shared" si="41"/>
        <v>11</v>
      </c>
      <c r="Q663" s="6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0">
        <f t="shared" si="41"/>
        <v>39</v>
      </c>
      <c r="Q664" s="6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0">
        <f t="shared" si="41"/>
        <v>100</v>
      </c>
      <c r="Q665" s="6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0">
        <f t="shared" si="41"/>
        <v>31</v>
      </c>
      <c r="Q666" s="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0">
        <f t="shared" si="41"/>
        <v>155</v>
      </c>
      <c r="Q667" s="6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0">
        <f t="shared" si="41"/>
        <v>2</v>
      </c>
      <c r="Q668" s="6" t="s">
        <v>8319</v>
      </c>
      <c r="R668" t="s">
        <v>8321</v>
      </c>
      <c r="S668" s="11">
        <f t="shared" si="42"/>
        <v>41838.832152777773</v>
      </c>
      <c r="T668" s="11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0">
        <f t="shared" si="41"/>
        <v>179</v>
      </c>
      <c r="Q669" s="6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0">
        <f t="shared" si="41"/>
        <v>27</v>
      </c>
      <c r="Q670" s="6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0">
        <f t="shared" si="41"/>
        <v>1536</v>
      </c>
      <c r="Q671" s="6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0">
        <f t="shared" si="41"/>
        <v>85</v>
      </c>
      <c r="Q672" s="6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0">
        <f t="shared" si="41"/>
        <v>789</v>
      </c>
      <c r="Q673" s="6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0">
        <f t="shared" si="41"/>
        <v>50</v>
      </c>
      <c r="Q674" s="6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0">
        <f t="shared" si="41"/>
        <v>68</v>
      </c>
      <c r="Q675" s="6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0">
        <f t="shared" si="41"/>
        <v>8</v>
      </c>
      <c r="Q676" s="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0">
        <f t="shared" si="41"/>
        <v>34</v>
      </c>
      <c r="Q677" s="6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0">
        <f t="shared" si="41"/>
        <v>61</v>
      </c>
      <c r="Q678" s="6" t="s">
        <v>8319</v>
      </c>
      <c r="R678" t="s">
        <v>8321</v>
      </c>
      <c r="S678" s="11">
        <f t="shared" si="42"/>
        <v>42012.76829861111</v>
      </c>
      <c r="T678" s="11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0">
        <f t="shared" si="41"/>
        <v>133</v>
      </c>
      <c r="Q679" s="6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0">
        <f t="shared" si="41"/>
        <v>65</v>
      </c>
      <c r="Q680" s="6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0">
        <f t="shared" si="41"/>
        <v>94</v>
      </c>
      <c r="Q681" s="6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0">
        <f t="shared" si="41"/>
        <v>151</v>
      </c>
      <c r="Q682" s="6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0">
        <f t="shared" si="41"/>
        <v>1</v>
      </c>
      <c r="Q683" s="6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0">
        <f t="shared" si="41"/>
        <v>13</v>
      </c>
      <c r="Q684" s="6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0">
        <f t="shared" si="41"/>
        <v>99</v>
      </c>
      <c r="Q685" s="6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0">
        <f t="shared" si="41"/>
        <v>177</v>
      </c>
      <c r="Q686" s="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0">
        <f t="shared" si="41"/>
        <v>55</v>
      </c>
      <c r="Q687" s="6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0" t="e">
        <f t="shared" si="41"/>
        <v>#DIV/0!</v>
      </c>
      <c r="Q688" s="6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0">
        <f t="shared" si="41"/>
        <v>592</v>
      </c>
      <c r="Q689" s="6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0">
        <f t="shared" si="41"/>
        <v>406</v>
      </c>
      <c r="Q690" s="6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0">
        <f t="shared" si="41"/>
        <v>343</v>
      </c>
      <c r="Q691" s="6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0">
        <f t="shared" si="41"/>
        <v>73</v>
      </c>
      <c r="Q692" s="6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0">
        <f t="shared" si="41"/>
        <v>26</v>
      </c>
      <c r="Q693" s="6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0">
        <f t="shared" si="41"/>
        <v>6</v>
      </c>
      <c r="Q694" s="6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0">
        <f t="shared" si="41"/>
        <v>119</v>
      </c>
      <c r="Q695" s="6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0">
        <f t="shared" si="41"/>
        <v>84</v>
      </c>
      <c r="Q696" s="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0">
        <f t="shared" si="41"/>
        <v>91</v>
      </c>
      <c r="Q697" s="6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0">
        <f t="shared" si="41"/>
        <v>1</v>
      </c>
      <c r="Q698" s="6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0">
        <f t="shared" si="41"/>
        <v>20</v>
      </c>
      <c r="Q699" s="6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0">
        <f t="shared" si="41"/>
        <v>531</v>
      </c>
      <c r="Q700" s="6" t="s">
        <v>8319</v>
      </c>
      <c r="R700" t="s">
        <v>8321</v>
      </c>
      <c r="S700" s="11">
        <f t="shared" si="42"/>
        <v>41866.931076388893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0">
        <f t="shared" si="41"/>
        <v>120</v>
      </c>
      <c r="Q701" s="6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0">
        <f t="shared" si="41"/>
        <v>13</v>
      </c>
      <c r="Q702" s="6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0">
        <f t="shared" si="41"/>
        <v>291</v>
      </c>
      <c r="Q703" s="6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0">
        <f t="shared" si="41"/>
        <v>125</v>
      </c>
      <c r="Q704" s="6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0">
        <f t="shared" si="41"/>
        <v>120</v>
      </c>
      <c r="Q705" s="6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10">
        <f t="shared" si="41"/>
        <v>120</v>
      </c>
      <c r="Q706" s="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10">
        <f t="shared" ref="P707:P770" si="45">ROUND(E707/L707,0)</f>
        <v>195</v>
      </c>
      <c r="Q707" s="6" t="s">
        <v>8319</v>
      </c>
      <c r="R707" t="s">
        <v>8321</v>
      </c>
      <c r="S707" s="11">
        <f t="shared" ref="S707:S770" si="46">(J707/86400)+DATE(1970,1,1)</f>
        <v>42726.491643518515</v>
      </c>
      <c r="T707" s="11">
        <f t="shared" ref="T707:T770" si="47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0" t="e">
        <f t="shared" si="45"/>
        <v>#DIV/0!</v>
      </c>
      <c r="Q708" s="6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0">
        <f t="shared" si="45"/>
        <v>118</v>
      </c>
      <c r="Q709" s="6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0">
        <f t="shared" si="45"/>
        <v>24</v>
      </c>
      <c r="Q710" s="6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0">
        <f t="shared" si="45"/>
        <v>31</v>
      </c>
      <c r="Q711" s="6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0" t="e">
        <f t="shared" si="45"/>
        <v>#DIV/0!</v>
      </c>
      <c r="Q712" s="6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0">
        <f t="shared" si="45"/>
        <v>100</v>
      </c>
      <c r="Q713" s="6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0">
        <f t="shared" si="45"/>
        <v>26</v>
      </c>
      <c r="Q714" s="6" t="s">
        <v>8319</v>
      </c>
      <c r="R714" t="s">
        <v>8321</v>
      </c>
      <c r="S714" s="11">
        <f t="shared" si="46"/>
        <v>42384.680925925924</v>
      </c>
      <c r="T714" s="11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0">
        <f t="shared" si="45"/>
        <v>199</v>
      </c>
      <c r="Q715" s="6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0">
        <f t="shared" si="45"/>
        <v>80</v>
      </c>
      <c r="Q716" s="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0">
        <f t="shared" si="45"/>
        <v>116</v>
      </c>
      <c r="Q717" s="6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0">
        <f t="shared" si="45"/>
        <v>45</v>
      </c>
      <c r="Q718" s="6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0">
        <f t="shared" si="45"/>
        <v>76</v>
      </c>
      <c r="Q719" s="6" t="s">
        <v>8319</v>
      </c>
      <c r="R719" t="s">
        <v>8321</v>
      </c>
      <c r="S719" s="11">
        <f t="shared" si="46"/>
        <v>41857.854189814811</v>
      </c>
      <c r="T719" s="11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0">
        <f t="shared" si="45"/>
        <v>23</v>
      </c>
      <c r="Q720" s="6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0">
        <f t="shared" si="45"/>
        <v>19</v>
      </c>
      <c r="Q721" s="6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0">
        <f t="shared" si="45"/>
        <v>67</v>
      </c>
      <c r="Q722" s="6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0">
        <f t="shared" si="45"/>
        <v>84</v>
      </c>
      <c r="Q723" s="6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0">
        <f t="shared" si="45"/>
        <v>216</v>
      </c>
      <c r="Q724" s="6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0">
        <f t="shared" si="45"/>
        <v>55</v>
      </c>
      <c r="Q725" s="6" t="s">
        <v>8322</v>
      </c>
      <c r="R725" t="s">
        <v>8323</v>
      </c>
      <c r="S725" s="11">
        <f t="shared" si="46"/>
        <v>42184.81653935185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0">
        <f t="shared" si="45"/>
        <v>52</v>
      </c>
      <c r="Q726" s="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0">
        <f t="shared" si="45"/>
        <v>143</v>
      </c>
      <c r="Q727" s="6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0">
        <f t="shared" si="45"/>
        <v>72</v>
      </c>
      <c r="Q728" s="6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0">
        <f t="shared" si="45"/>
        <v>37</v>
      </c>
      <c r="Q729" s="6" t="s">
        <v>8322</v>
      </c>
      <c r="R729" t="s">
        <v>8323</v>
      </c>
      <c r="S729" s="11">
        <f t="shared" si="46"/>
        <v>41247.020243055558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0">
        <f t="shared" si="45"/>
        <v>61</v>
      </c>
      <c r="Q730" s="6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0">
        <f t="shared" si="45"/>
        <v>44</v>
      </c>
      <c r="Q731" s="6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0">
        <f t="shared" si="45"/>
        <v>100</v>
      </c>
      <c r="Q732" s="6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0">
        <f t="shared" si="45"/>
        <v>89</v>
      </c>
      <c r="Q733" s="6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0">
        <f t="shared" si="45"/>
        <v>5</v>
      </c>
      <c r="Q734" s="6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0">
        <f t="shared" si="45"/>
        <v>18</v>
      </c>
      <c r="Q735" s="6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0">
        <f t="shared" si="45"/>
        <v>187</v>
      </c>
      <c r="Q736" s="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0">
        <f t="shared" si="45"/>
        <v>235</v>
      </c>
      <c r="Q737" s="6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0">
        <f t="shared" si="45"/>
        <v>105</v>
      </c>
      <c r="Q738" s="6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0">
        <f t="shared" si="45"/>
        <v>57</v>
      </c>
      <c r="Q739" s="6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0">
        <f t="shared" si="45"/>
        <v>39</v>
      </c>
      <c r="Q740" s="6" t="s">
        <v>8322</v>
      </c>
      <c r="R740" t="s">
        <v>8323</v>
      </c>
      <c r="S740" s="11">
        <f t="shared" si="46"/>
        <v>41943.604097222225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0">
        <f t="shared" si="45"/>
        <v>68</v>
      </c>
      <c r="Q741" s="6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0">
        <f t="shared" si="45"/>
        <v>170</v>
      </c>
      <c r="Q742" s="6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0">
        <f t="shared" si="45"/>
        <v>141</v>
      </c>
      <c r="Q743" s="6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0">
        <f t="shared" si="45"/>
        <v>67</v>
      </c>
      <c r="Q744" s="6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0">
        <f t="shared" si="45"/>
        <v>54</v>
      </c>
      <c r="Q745" s="6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0">
        <f t="shared" si="45"/>
        <v>83</v>
      </c>
      <c r="Q746" s="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0">
        <f t="shared" si="45"/>
        <v>54</v>
      </c>
      <c r="Q747" s="6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0">
        <f t="shared" si="45"/>
        <v>34</v>
      </c>
      <c r="Q748" s="6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0">
        <f t="shared" si="45"/>
        <v>127</v>
      </c>
      <c r="Q749" s="6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0">
        <f t="shared" si="45"/>
        <v>46</v>
      </c>
      <c r="Q750" s="6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0">
        <f t="shared" si="45"/>
        <v>96</v>
      </c>
      <c r="Q751" s="6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0">
        <f t="shared" si="45"/>
        <v>77</v>
      </c>
      <c r="Q752" s="6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0">
        <f t="shared" si="45"/>
        <v>57</v>
      </c>
      <c r="Q753" s="6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0">
        <f t="shared" si="45"/>
        <v>53</v>
      </c>
      <c r="Q754" s="6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0">
        <f t="shared" si="45"/>
        <v>492</v>
      </c>
      <c r="Q755" s="6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0">
        <f t="shared" si="45"/>
        <v>42</v>
      </c>
      <c r="Q756" s="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0">
        <f t="shared" si="45"/>
        <v>37</v>
      </c>
      <c r="Q757" s="6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0">
        <f t="shared" si="45"/>
        <v>37</v>
      </c>
      <c r="Q758" s="6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0">
        <f t="shared" si="45"/>
        <v>33</v>
      </c>
      <c r="Q759" s="6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0">
        <f t="shared" si="45"/>
        <v>134</v>
      </c>
      <c r="Q760" s="6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0">
        <f t="shared" si="45"/>
        <v>51</v>
      </c>
      <c r="Q761" s="6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0" t="e">
        <f t="shared" si="45"/>
        <v>#DIV/0!</v>
      </c>
      <c r="Q762" s="6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0">
        <f t="shared" si="45"/>
        <v>39</v>
      </c>
      <c r="Q763" s="6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0" t="e">
        <f t="shared" si="45"/>
        <v>#DIV/0!</v>
      </c>
      <c r="Q764" s="6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0">
        <f t="shared" si="45"/>
        <v>5</v>
      </c>
      <c r="Q765" s="6" t="s">
        <v>8322</v>
      </c>
      <c r="R765" t="s">
        <v>8324</v>
      </c>
      <c r="S765" s="11">
        <f t="shared" si="46"/>
        <v>41471.446851851855</v>
      </c>
      <c r="T765" s="11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0" t="e">
        <f t="shared" si="45"/>
        <v>#DIV/0!</v>
      </c>
      <c r="Q766" s="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0">
        <f t="shared" si="45"/>
        <v>57</v>
      </c>
      <c r="Q767" s="6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0" t="e">
        <f t="shared" si="45"/>
        <v>#DIV/0!</v>
      </c>
      <c r="Q768" s="6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0">
        <f t="shared" si="45"/>
        <v>59</v>
      </c>
      <c r="Q769" s="6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0" t="e">
        <f t="shared" si="45"/>
        <v>#DIV/0!</v>
      </c>
      <c r="Q770" s="6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10">
        <f t="shared" ref="P771:P834" si="49">ROUND(E771/L771,0)</f>
        <v>32</v>
      </c>
      <c r="Q771" s="6" t="s">
        <v>8322</v>
      </c>
      <c r="R771" t="s">
        <v>8324</v>
      </c>
      <c r="S771" s="11">
        <f t="shared" ref="S771:S834" si="50">(J771/86400)+DATE(1970,1,1)</f>
        <v>41604.996458333335</v>
      </c>
      <c r="T771" s="11">
        <f t="shared" ref="T771:T834" si="51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0" t="e">
        <f t="shared" si="49"/>
        <v>#DIV/0!</v>
      </c>
      <c r="Q772" s="6" t="s">
        <v>8322</v>
      </c>
      <c r="R772" t="s">
        <v>8324</v>
      </c>
      <c r="S772" s="11">
        <f t="shared" si="50"/>
        <v>41289.9996412037</v>
      </c>
      <c r="T772" s="11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0">
        <f t="shared" si="49"/>
        <v>10</v>
      </c>
      <c r="Q773" s="6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0">
        <f t="shared" si="49"/>
        <v>50</v>
      </c>
      <c r="Q774" s="6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0">
        <f t="shared" si="49"/>
        <v>16</v>
      </c>
      <c r="Q775" s="6" t="s">
        <v>8322</v>
      </c>
      <c r="R775" t="s">
        <v>8324</v>
      </c>
      <c r="S775" s="11">
        <f t="shared" si="50"/>
        <v>42100.735937500001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0">
        <f t="shared" si="49"/>
        <v>39</v>
      </c>
      <c r="Q776" s="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0">
        <f t="shared" si="49"/>
        <v>34</v>
      </c>
      <c r="Q777" s="6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0">
        <f t="shared" si="49"/>
        <v>63</v>
      </c>
      <c r="Q778" s="6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0">
        <f t="shared" si="49"/>
        <v>7</v>
      </c>
      <c r="Q779" s="6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0">
        <f t="shared" si="49"/>
        <v>2</v>
      </c>
      <c r="Q780" s="6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0">
        <f t="shared" si="49"/>
        <v>67</v>
      </c>
      <c r="Q781" s="6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0">
        <f t="shared" si="49"/>
        <v>39</v>
      </c>
      <c r="Q782" s="6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0">
        <f t="shared" si="49"/>
        <v>43</v>
      </c>
      <c r="Q783" s="6" t="s">
        <v>8325</v>
      </c>
      <c r="R783" t="s">
        <v>8326</v>
      </c>
      <c r="S783" s="11">
        <f t="shared" si="50"/>
        <v>41403.000856481478</v>
      </c>
      <c r="T783" s="11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0">
        <f t="shared" si="49"/>
        <v>50</v>
      </c>
      <c r="Q784" s="6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0">
        <f t="shared" si="49"/>
        <v>63</v>
      </c>
      <c r="Q785" s="6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0">
        <f t="shared" si="49"/>
        <v>103</v>
      </c>
      <c r="Q786" s="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0">
        <f t="shared" si="49"/>
        <v>31</v>
      </c>
      <c r="Q787" s="6" t="s">
        <v>8325</v>
      </c>
      <c r="R787" t="s">
        <v>8326</v>
      </c>
      <c r="S787" s="11">
        <f t="shared" si="50"/>
        <v>41303.593923611115</v>
      </c>
      <c r="T787" s="11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0">
        <f t="shared" si="49"/>
        <v>162</v>
      </c>
      <c r="Q788" s="6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0">
        <f t="shared" si="49"/>
        <v>81</v>
      </c>
      <c r="Q789" s="6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0">
        <f t="shared" si="49"/>
        <v>60</v>
      </c>
      <c r="Q790" s="6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0">
        <f t="shared" si="49"/>
        <v>133</v>
      </c>
      <c r="Q791" s="6" t="s">
        <v>8325</v>
      </c>
      <c r="R791" t="s">
        <v>8326</v>
      </c>
      <c r="S791" s="11">
        <f t="shared" si="50"/>
        <v>41277.186111111107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0">
        <f t="shared" si="49"/>
        <v>93</v>
      </c>
      <c r="Q792" s="6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0">
        <f t="shared" si="49"/>
        <v>61</v>
      </c>
      <c r="Q793" s="6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0">
        <f t="shared" si="49"/>
        <v>42</v>
      </c>
      <c r="Q794" s="6" t="s">
        <v>8325</v>
      </c>
      <c r="R794" t="s">
        <v>8326</v>
      </c>
      <c r="S794" s="11">
        <f t="shared" si="50"/>
        <v>41555.87364583333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0">
        <f t="shared" si="49"/>
        <v>88</v>
      </c>
      <c r="Q795" s="6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0">
        <f t="shared" si="49"/>
        <v>159</v>
      </c>
      <c r="Q796" s="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0">
        <f t="shared" si="49"/>
        <v>85</v>
      </c>
      <c r="Q797" s="6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0">
        <f t="shared" si="49"/>
        <v>113</v>
      </c>
      <c r="Q798" s="6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0">
        <f t="shared" si="49"/>
        <v>45</v>
      </c>
      <c r="Q799" s="6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0">
        <f t="shared" si="49"/>
        <v>46</v>
      </c>
      <c r="Q800" s="6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0">
        <f t="shared" si="49"/>
        <v>179</v>
      </c>
      <c r="Q801" s="6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0">
        <f t="shared" si="49"/>
        <v>41</v>
      </c>
      <c r="Q802" s="6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0">
        <f t="shared" si="49"/>
        <v>44</v>
      </c>
      <c r="Q803" s="6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0">
        <f t="shared" si="49"/>
        <v>81</v>
      </c>
      <c r="Q804" s="6" t="s">
        <v>8325</v>
      </c>
      <c r="R804" t="s">
        <v>8326</v>
      </c>
      <c r="S804" s="11">
        <f t="shared" si="50"/>
        <v>41123.022268518514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0">
        <f t="shared" si="49"/>
        <v>75</v>
      </c>
      <c r="Q805" s="6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0">
        <f t="shared" si="49"/>
        <v>306</v>
      </c>
      <c r="Q806" s="6" t="s">
        <v>8325</v>
      </c>
      <c r="R806" t="s">
        <v>8326</v>
      </c>
      <c r="S806" s="11">
        <f t="shared" si="50"/>
        <v>40730.105624999997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0">
        <f t="shared" si="49"/>
        <v>58</v>
      </c>
      <c r="Q807" s="6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0">
        <f t="shared" si="49"/>
        <v>118</v>
      </c>
      <c r="Q808" s="6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0">
        <f t="shared" si="49"/>
        <v>74</v>
      </c>
      <c r="Q809" s="6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0">
        <f t="shared" si="49"/>
        <v>105</v>
      </c>
      <c r="Q810" s="6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0">
        <f t="shared" si="49"/>
        <v>80</v>
      </c>
      <c r="Q811" s="6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0">
        <f t="shared" si="49"/>
        <v>58</v>
      </c>
      <c r="Q812" s="6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0">
        <f t="shared" si="49"/>
        <v>87</v>
      </c>
      <c r="Q813" s="6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0">
        <f t="shared" si="49"/>
        <v>28</v>
      </c>
      <c r="Q814" s="6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0">
        <f t="shared" si="49"/>
        <v>25</v>
      </c>
      <c r="Q815" s="6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0">
        <f t="shared" si="49"/>
        <v>45</v>
      </c>
      <c r="Q816" s="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0">
        <f t="shared" si="49"/>
        <v>100</v>
      </c>
      <c r="Q817" s="6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0">
        <f t="shared" si="49"/>
        <v>39</v>
      </c>
      <c r="Q818" s="6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0">
        <f t="shared" si="49"/>
        <v>89</v>
      </c>
      <c r="Q819" s="6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0">
        <f t="shared" si="49"/>
        <v>29</v>
      </c>
      <c r="Q820" s="6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0">
        <f t="shared" si="49"/>
        <v>31</v>
      </c>
      <c r="Q821" s="6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0">
        <f t="shared" si="49"/>
        <v>71</v>
      </c>
      <c r="Q822" s="6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0">
        <f t="shared" si="49"/>
        <v>224</v>
      </c>
      <c r="Q823" s="6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0">
        <f t="shared" si="49"/>
        <v>52</v>
      </c>
      <c r="Q824" s="6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0">
        <f t="shared" si="49"/>
        <v>44</v>
      </c>
      <c r="Q825" s="6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0">
        <f t="shared" si="49"/>
        <v>40</v>
      </c>
      <c r="Q826" s="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0">
        <f t="shared" si="49"/>
        <v>127</v>
      </c>
      <c r="Q827" s="6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0">
        <f t="shared" si="49"/>
        <v>114</v>
      </c>
      <c r="Q828" s="6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0">
        <f t="shared" si="49"/>
        <v>28</v>
      </c>
      <c r="Q829" s="6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0">
        <f t="shared" si="49"/>
        <v>37</v>
      </c>
      <c r="Q830" s="6" t="s">
        <v>8325</v>
      </c>
      <c r="R830" t="s">
        <v>8326</v>
      </c>
      <c r="S830" s="11">
        <f t="shared" si="50"/>
        <v>41073.050717592589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0">
        <f t="shared" si="49"/>
        <v>33</v>
      </c>
      <c r="Q831" s="6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0">
        <f t="shared" si="49"/>
        <v>61</v>
      </c>
      <c r="Q832" s="6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0">
        <f t="shared" si="49"/>
        <v>175</v>
      </c>
      <c r="Q833" s="6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0">
        <f t="shared" si="49"/>
        <v>98</v>
      </c>
      <c r="Q834" s="6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10">
        <f t="shared" ref="P835:P898" si="53">ROUND(E835/L835,0)</f>
        <v>149</v>
      </c>
      <c r="Q835" s="6" t="s">
        <v>8325</v>
      </c>
      <c r="R835" t="s">
        <v>8326</v>
      </c>
      <c r="S835" s="11">
        <f t="shared" ref="S835:S898" si="54">(J835/86400)+DATE(1970,1,1)</f>
        <v>41718.878182870372</v>
      </c>
      <c r="T835" s="11">
        <f t="shared" ref="T835:T898" si="55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0">
        <f t="shared" si="53"/>
        <v>96</v>
      </c>
      <c r="Q836" s="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0">
        <f t="shared" si="53"/>
        <v>59</v>
      </c>
      <c r="Q837" s="6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0">
        <f t="shared" si="53"/>
        <v>110</v>
      </c>
      <c r="Q838" s="6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0">
        <f t="shared" si="53"/>
        <v>49</v>
      </c>
      <c r="Q839" s="6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0">
        <f t="shared" si="53"/>
        <v>48</v>
      </c>
      <c r="Q840" s="6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0">
        <f t="shared" si="53"/>
        <v>61</v>
      </c>
      <c r="Q841" s="6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0">
        <f t="shared" si="53"/>
        <v>63</v>
      </c>
      <c r="Q842" s="6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0">
        <f t="shared" si="53"/>
        <v>54</v>
      </c>
      <c r="Q843" s="6" t="s">
        <v>8325</v>
      </c>
      <c r="R843" t="s">
        <v>8327</v>
      </c>
      <c r="S843" s="11">
        <f t="shared" si="54"/>
        <v>41923.838692129633</v>
      </c>
      <c r="T843" s="11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0">
        <f t="shared" si="53"/>
        <v>67</v>
      </c>
      <c r="Q844" s="6" t="s">
        <v>8325</v>
      </c>
      <c r="R844" t="s">
        <v>8327</v>
      </c>
      <c r="S844" s="11">
        <f t="shared" si="54"/>
        <v>41526.59239583333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0">
        <f t="shared" si="53"/>
        <v>63</v>
      </c>
      <c r="Q845" s="6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0">
        <f t="shared" si="53"/>
        <v>37</v>
      </c>
      <c r="Q846" s="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0">
        <f t="shared" si="53"/>
        <v>34</v>
      </c>
      <c r="Q847" s="6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0">
        <f t="shared" si="53"/>
        <v>29</v>
      </c>
      <c r="Q848" s="6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0">
        <f t="shared" si="53"/>
        <v>10</v>
      </c>
      <c r="Q849" s="6" t="s">
        <v>8325</v>
      </c>
      <c r="R849" t="s">
        <v>8327</v>
      </c>
      <c r="S849" s="11">
        <f t="shared" si="54"/>
        <v>42165.798333333332</v>
      </c>
      <c r="T849" s="11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0">
        <f t="shared" si="53"/>
        <v>19</v>
      </c>
      <c r="Q850" s="6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0">
        <f t="shared" si="53"/>
        <v>42</v>
      </c>
      <c r="Q851" s="6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0">
        <f t="shared" si="53"/>
        <v>47</v>
      </c>
      <c r="Q852" s="6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0">
        <f t="shared" si="53"/>
        <v>37</v>
      </c>
      <c r="Q853" s="6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0">
        <f t="shared" si="53"/>
        <v>59</v>
      </c>
      <c r="Q854" s="6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0">
        <f t="shared" si="53"/>
        <v>30</v>
      </c>
      <c r="Q855" s="6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0">
        <f t="shared" si="53"/>
        <v>66</v>
      </c>
      <c r="Q856" s="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0">
        <f t="shared" si="53"/>
        <v>32</v>
      </c>
      <c r="Q857" s="6" t="s">
        <v>8325</v>
      </c>
      <c r="R857" t="s">
        <v>8327</v>
      </c>
      <c r="S857" s="11">
        <f t="shared" si="54"/>
        <v>42545.125196759254</v>
      </c>
      <c r="T857" s="11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0">
        <f t="shared" si="53"/>
        <v>19</v>
      </c>
      <c r="Q858" s="6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0">
        <f t="shared" si="53"/>
        <v>50</v>
      </c>
      <c r="Q859" s="6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0">
        <f t="shared" si="53"/>
        <v>23</v>
      </c>
      <c r="Q860" s="6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0">
        <f t="shared" si="53"/>
        <v>43</v>
      </c>
      <c r="Q861" s="6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0">
        <f t="shared" si="53"/>
        <v>53</v>
      </c>
      <c r="Q862" s="6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0">
        <f t="shared" si="53"/>
        <v>51</v>
      </c>
      <c r="Q863" s="6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0">
        <f t="shared" si="53"/>
        <v>43</v>
      </c>
      <c r="Q864" s="6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0">
        <f t="shared" si="53"/>
        <v>18</v>
      </c>
      <c r="Q865" s="6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0">
        <f t="shared" si="53"/>
        <v>34</v>
      </c>
      <c r="Q866" s="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0">
        <f t="shared" si="53"/>
        <v>23</v>
      </c>
      <c r="Q867" s="6" t="s">
        <v>8325</v>
      </c>
      <c r="R867" t="s">
        <v>8328</v>
      </c>
      <c r="S867" s="11">
        <f t="shared" si="54"/>
        <v>41230.773113425923</v>
      </c>
      <c r="T867" s="11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0">
        <f t="shared" si="53"/>
        <v>58</v>
      </c>
      <c r="Q868" s="6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0">
        <f t="shared" si="53"/>
        <v>109</v>
      </c>
      <c r="Q869" s="6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0">
        <f t="shared" si="53"/>
        <v>50</v>
      </c>
      <c r="Q870" s="6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0">
        <f t="shared" si="53"/>
        <v>347</v>
      </c>
      <c r="Q871" s="6" t="s">
        <v>8325</v>
      </c>
      <c r="R871" t="s">
        <v>8328</v>
      </c>
      <c r="S871" s="11">
        <f t="shared" si="54"/>
        <v>41342.845567129625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0">
        <f t="shared" si="53"/>
        <v>12</v>
      </c>
      <c r="Q872" s="6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0">
        <f t="shared" si="53"/>
        <v>27</v>
      </c>
      <c r="Q873" s="6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0">
        <f t="shared" si="53"/>
        <v>33</v>
      </c>
      <c r="Q874" s="6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0">
        <f t="shared" si="53"/>
        <v>9</v>
      </c>
      <c r="Q875" s="6" t="s">
        <v>8325</v>
      </c>
      <c r="R875" t="s">
        <v>8328</v>
      </c>
      <c r="S875" s="11">
        <f t="shared" si="54"/>
        <v>41184.167129629626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0">
        <f t="shared" si="53"/>
        <v>35</v>
      </c>
      <c r="Q876" s="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0" t="e">
        <f t="shared" si="53"/>
        <v>#DIV/0!</v>
      </c>
      <c r="Q877" s="6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0">
        <f t="shared" si="53"/>
        <v>29</v>
      </c>
      <c r="Q878" s="6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0">
        <f t="shared" si="53"/>
        <v>47</v>
      </c>
      <c r="Q879" s="6" t="s">
        <v>8325</v>
      </c>
      <c r="R879" t="s">
        <v>8328</v>
      </c>
      <c r="S879" s="11">
        <f t="shared" si="54"/>
        <v>41597.788888888885</v>
      </c>
      <c r="T879" s="11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0">
        <f t="shared" si="53"/>
        <v>33</v>
      </c>
      <c r="Q880" s="6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0">
        <f t="shared" si="53"/>
        <v>21</v>
      </c>
      <c r="Q881" s="6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0">
        <f t="shared" si="53"/>
        <v>14</v>
      </c>
      <c r="Q882" s="6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0">
        <f t="shared" si="53"/>
        <v>30</v>
      </c>
      <c r="Q883" s="6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0">
        <f t="shared" si="53"/>
        <v>22</v>
      </c>
      <c r="Q884" s="6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0">
        <f t="shared" si="53"/>
        <v>83</v>
      </c>
      <c r="Q885" s="6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0">
        <f t="shared" si="53"/>
        <v>10</v>
      </c>
      <c r="Q886" s="6" t="s">
        <v>8325</v>
      </c>
      <c r="R886" t="s">
        <v>8329</v>
      </c>
      <c r="S886" s="11">
        <f t="shared" si="54"/>
        <v>40981.802615740744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0">
        <f t="shared" si="53"/>
        <v>36</v>
      </c>
      <c r="Q887" s="6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0">
        <f t="shared" si="53"/>
        <v>29</v>
      </c>
      <c r="Q888" s="6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0" t="e">
        <f t="shared" si="53"/>
        <v>#DIV/0!</v>
      </c>
      <c r="Q889" s="6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0">
        <f t="shared" si="53"/>
        <v>18</v>
      </c>
      <c r="Q890" s="6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0">
        <f t="shared" si="53"/>
        <v>74</v>
      </c>
      <c r="Q891" s="6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0">
        <f t="shared" si="53"/>
        <v>31</v>
      </c>
      <c r="Q892" s="6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0">
        <f t="shared" si="53"/>
        <v>29</v>
      </c>
      <c r="Q893" s="6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0">
        <f t="shared" si="53"/>
        <v>144</v>
      </c>
      <c r="Q894" s="6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0">
        <f t="shared" si="53"/>
        <v>40</v>
      </c>
      <c r="Q895" s="6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0">
        <f t="shared" si="53"/>
        <v>148</v>
      </c>
      <c r="Q896" s="6" t="s">
        <v>8325</v>
      </c>
      <c r="R896" t="s">
        <v>8329</v>
      </c>
      <c r="S896" s="11">
        <f t="shared" si="54"/>
        <v>42496.98159722222</v>
      </c>
      <c r="T896" s="11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0">
        <f t="shared" si="53"/>
        <v>28</v>
      </c>
      <c r="Q897" s="6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0">
        <f t="shared" si="53"/>
        <v>44</v>
      </c>
      <c r="Q898" s="6" t="s">
        <v>8325</v>
      </c>
      <c r="R898" t="s">
        <v>8329</v>
      </c>
      <c r="S898" s="11">
        <f t="shared" si="54"/>
        <v>42218.872986111106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10" t="e">
        <f t="shared" ref="P899:P962" si="57">ROUND(E899/L899,0)</f>
        <v>#DIV/0!</v>
      </c>
      <c r="Q899" s="6" t="s">
        <v>8325</v>
      </c>
      <c r="R899" t="s">
        <v>8329</v>
      </c>
      <c r="S899" s="11">
        <f t="shared" ref="S899:S962" si="58">(J899/86400)+DATE(1970,1,1)</f>
        <v>41211.688750000001</v>
      </c>
      <c r="T899" s="11">
        <f t="shared" ref="T899:T962" si="5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0">
        <f t="shared" si="57"/>
        <v>35</v>
      </c>
      <c r="Q900" s="6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0">
        <f t="shared" si="57"/>
        <v>35</v>
      </c>
      <c r="Q901" s="6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0">
        <f t="shared" si="57"/>
        <v>11</v>
      </c>
      <c r="Q902" s="6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0" t="e">
        <f t="shared" si="57"/>
        <v>#DIV/0!</v>
      </c>
      <c r="Q903" s="6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0">
        <f t="shared" si="57"/>
        <v>30</v>
      </c>
      <c r="Q904" s="6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0">
        <f t="shared" si="57"/>
        <v>40</v>
      </c>
      <c r="Q905" s="6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0">
        <f t="shared" si="57"/>
        <v>50</v>
      </c>
      <c r="Q906" s="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0">
        <f t="shared" si="57"/>
        <v>33</v>
      </c>
      <c r="Q907" s="6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0" t="e">
        <f t="shared" si="57"/>
        <v>#DIV/0!</v>
      </c>
      <c r="Q908" s="6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0" t="e">
        <f t="shared" si="57"/>
        <v>#DIV/0!</v>
      </c>
      <c r="Q909" s="6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0" t="e">
        <f t="shared" si="57"/>
        <v>#DIV/0!</v>
      </c>
      <c r="Q910" s="6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0">
        <f t="shared" si="57"/>
        <v>65</v>
      </c>
      <c r="Q911" s="6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0">
        <f t="shared" si="57"/>
        <v>25</v>
      </c>
      <c r="Q912" s="6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0" t="e">
        <f t="shared" si="57"/>
        <v>#DIV/0!</v>
      </c>
      <c r="Q913" s="6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0">
        <f t="shared" si="57"/>
        <v>15</v>
      </c>
      <c r="Q914" s="6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0">
        <f t="shared" si="57"/>
        <v>83</v>
      </c>
      <c r="Q915" s="6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0" t="e">
        <f t="shared" si="57"/>
        <v>#DIV/0!</v>
      </c>
      <c r="Q916" s="6" t="s">
        <v>8325</v>
      </c>
      <c r="R916" t="s">
        <v>8328</v>
      </c>
      <c r="S916" s="11">
        <f t="shared" si="58"/>
        <v>41116.763275462959</v>
      </c>
      <c r="T916" s="11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0">
        <f t="shared" si="57"/>
        <v>42</v>
      </c>
      <c r="Q917" s="6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0" t="e">
        <f t="shared" si="57"/>
        <v>#DIV/0!</v>
      </c>
      <c r="Q918" s="6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0">
        <f t="shared" si="57"/>
        <v>30</v>
      </c>
      <c r="Q919" s="6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0">
        <f t="shared" si="57"/>
        <v>20</v>
      </c>
      <c r="Q920" s="6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0">
        <f t="shared" si="57"/>
        <v>100</v>
      </c>
      <c r="Q921" s="6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0" t="e">
        <f t="shared" si="57"/>
        <v>#DIV/0!</v>
      </c>
      <c r="Q922" s="6" t="s">
        <v>8325</v>
      </c>
      <c r="R922" t="s">
        <v>8328</v>
      </c>
      <c r="S922" s="11">
        <f t="shared" si="58"/>
        <v>41562.671550925923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0">
        <f t="shared" si="57"/>
        <v>232</v>
      </c>
      <c r="Q923" s="6" t="s">
        <v>8325</v>
      </c>
      <c r="R923" t="s">
        <v>8328</v>
      </c>
      <c r="S923" s="11">
        <f t="shared" si="58"/>
        <v>40847.171018518522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0">
        <f t="shared" si="57"/>
        <v>189</v>
      </c>
      <c r="Q924" s="6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0">
        <f t="shared" si="57"/>
        <v>55</v>
      </c>
      <c r="Q925" s="6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0">
        <f t="shared" si="57"/>
        <v>22</v>
      </c>
      <c r="Q926" s="6" t="s">
        <v>8325</v>
      </c>
      <c r="R926" t="s">
        <v>8328</v>
      </c>
      <c r="S926" s="11">
        <f t="shared" si="58"/>
        <v>41288.942928240736</v>
      </c>
      <c r="T926" s="11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0">
        <f t="shared" si="57"/>
        <v>32</v>
      </c>
      <c r="Q927" s="6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0" t="e">
        <f t="shared" si="57"/>
        <v>#DIV/0!</v>
      </c>
      <c r="Q928" s="6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0" t="e">
        <f t="shared" si="57"/>
        <v>#DIV/0!</v>
      </c>
      <c r="Q929" s="6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0">
        <f t="shared" si="57"/>
        <v>56</v>
      </c>
      <c r="Q930" s="6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0" t="e">
        <f t="shared" si="57"/>
        <v>#DIV/0!</v>
      </c>
      <c r="Q931" s="6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0">
        <f t="shared" si="57"/>
        <v>69</v>
      </c>
      <c r="Q932" s="6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0">
        <f t="shared" si="57"/>
        <v>19</v>
      </c>
      <c r="Q933" s="6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0">
        <f t="shared" si="57"/>
        <v>46</v>
      </c>
      <c r="Q934" s="6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0">
        <f t="shared" si="57"/>
        <v>60</v>
      </c>
      <c r="Q935" s="6" t="s">
        <v>8325</v>
      </c>
      <c r="R935" t="s">
        <v>8328</v>
      </c>
      <c r="S935" s="11">
        <f t="shared" si="58"/>
        <v>41711.169085648144</v>
      </c>
      <c r="T935" s="11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0">
        <f t="shared" si="57"/>
        <v>51</v>
      </c>
      <c r="Q936" s="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0">
        <f t="shared" si="57"/>
        <v>25</v>
      </c>
      <c r="Q937" s="6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0" t="e">
        <f t="shared" si="57"/>
        <v>#DIV/0!</v>
      </c>
      <c r="Q938" s="6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0">
        <f t="shared" si="57"/>
        <v>20</v>
      </c>
      <c r="Q939" s="6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0">
        <f t="shared" si="57"/>
        <v>25</v>
      </c>
      <c r="Q940" s="6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0">
        <f t="shared" si="57"/>
        <v>20</v>
      </c>
      <c r="Q941" s="6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0">
        <f t="shared" si="57"/>
        <v>110</v>
      </c>
      <c r="Q942" s="6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0">
        <f t="shared" si="57"/>
        <v>37</v>
      </c>
      <c r="Q943" s="6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0">
        <f t="shared" si="57"/>
        <v>42</v>
      </c>
      <c r="Q944" s="6" t="s">
        <v>8319</v>
      </c>
      <c r="R944" t="s">
        <v>8321</v>
      </c>
      <c r="S944" s="11">
        <f t="shared" si="58"/>
        <v>42382.843287037038</v>
      </c>
      <c r="T944" s="11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0">
        <f t="shared" si="57"/>
        <v>24</v>
      </c>
      <c r="Q945" s="6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0">
        <f t="shared" si="57"/>
        <v>69</v>
      </c>
      <c r="Q946" s="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0">
        <f t="shared" si="57"/>
        <v>155</v>
      </c>
      <c r="Q947" s="6" t="s">
        <v>8319</v>
      </c>
      <c r="R947" t="s">
        <v>8321</v>
      </c>
      <c r="S947" s="11">
        <f t="shared" si="58"/>
        <v>42732.872986111106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0">
        <f t="shared" si="57"/>
        <v>57</v>
      </c>
      <c r="Q948" s="6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0" t="e">
        <f t="shared" si="57"/>
        <v>#DIV/0!</v>
      </c>
      <c r="Q949" s="6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0">
        <f t="shared" si="57"/>
        <v>60</v>
      </c>
      <c r="Q950" s="6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0">
        <f t="shared" si="57"/>
        <v>39</v>
      </c>
      <c r="Q951" s="6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0">
        <f t="shared" si="57"/>
        <v>58</v>
      </c>
      <c r="Q952" s="6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0">
        <f t="shared" si="57"/>
        <v>159</v>
      </c>
      <c r="Q953" s="6" t="s">
        <v>8319</v>
      </c>
      <c r="R953" t="s">
        <v>8321</v>
      </c>
      <c r="S953" s="11">
        <f t="shared" si="58"/>
        <v>42480.653611111113</v>
      </c>
      <c r="T953" s="11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0">
        <f t="shared" si="57"/>
        <v>100</v>
      </c>
      <c r="Q954" s="6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0">
        <f t="shared" si="57"/>
        <v>25</v>
      </c>
      <c r="Q955" s="6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0">
        <f t="shared" si="57"/>
        <v>89</v>
      </c>
      <c r="Q956" s="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0">
        <f t="shared" si="57"/>
        <v>183</v>
      </c>
      <c r="Q957" s="6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0">
        <f t="shared" si="57"/>
        <v>51</v>
      </c>
      <c r="Q958" s="6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0">
        <f t="shared" si="57"/>
        <v>33</v>
      </c>
      <c r="Q959" s="6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0">
        <f t="shared" si="57"/>
        <v>52</v>
      </c>
      <c r="Q960" s="6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0">
        <f t="shared" si="57"/>
        <v>114</v>
      </c>
      <c r="Q961" s="6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0">
        <f t="shared" si="57"/>
        <v>136</v>
      </c>
      <c r="Q962" s="6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10">
        <f t="shared" ref="P963:P1026" si="61">ROUND(E963/L963,0)</f>
        <v>364</v>
      </c>
      <c r="Q963" s="6" t="s">
        <v>8319</v>
      </c>
      <c r="R963" t="s">
        <v>8321</v>
      </c>
      <c r="S963" s="11">
        <f t="shared" ref="S963:S1026" si="62">(J963/86400)+DATE(1970,1,1)</f>
        <v>42740.693692129629</v>
      </c>
      <c r="T963" s="11">
        <f t="shared" ref="T963:T1026" si="63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0">
        <f t="shared" si="61"/>
        <v>19</v>
      </c>
      <c r="Q964" s="6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0">
        <f t="shared" si="61"/>
        <v>42</v>
      </c>
      <c r="Q965" s="6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0">
        <f t="shared" si="61"/>
        <v>30</v>
      </c>
      <c r="Q966" s="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0">
        <f t="shared" si="61"/>
        <v>50</v>
      </c>
      <c r="Q967" s="6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0">
        <f t="shared" si="61"/>
        <v>59</v>
      </c>
      <c r="Q968" s="6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0">
        <f t="shared" si="61"/>
        <v>44</v>
      </c>
      <c r="Q969" s="6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0">
        <f t="shared" si="61"/>
        <v>27</v>
      </c>
      <c r="Q970" s="6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0">
        <f t="shared" si="61"/>
        <v>1273</v>
      </c>
      <c r="Q971" s="6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0">
        <f t="shared" si="61"/>
        <v>164</v>
      </c>
      <c r="Q972" s="6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0">
        <f t="shared" si="61"/>
        <v>45</v>
      </c>
      <c r="Q973" s="6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0">
        <f t="shared" si="61"/>
        <v>154</v>
      </c>
      <c r="Q974" s="6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0">
        <f t="shared" si="61"/>
        <v>51</v>
      </c>
      <c r="Q975" s="6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0">
        <f t="shared" si="61"/>
        <v>93</v>
      </c>
      <c r="Q976" s="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0">
        <f t="shared" si="61"/>
        <v>109</v>
      </c>
      <c r="Q977" s="6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0">
        <f t="shared" si="61"/>
        <v>161</v>
      </c>
      <c r="Q978" s="6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0">
        <f t="shared" si="61"/>
        <v>76</v>
      </c>
      <c r="Q979" s="6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0">
        <f t="shared" si="61"/>
        <v>791</v>
      </c>
      <c r="Q980" s="6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0">
        <f t="shared" si="61"/>
        <v>302</v>
      </c>
      <c r="Q981" s="6" t="s">
        <v>8319</v>
      </c>
      <c r="R981" t="s">
        <v>8321</v>
      </c>
      <c r="S981" s="11">
        <f t="shared" si="62"/>
        <v>42506.416990740741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0">
        <f t="shared" si="61"/>
        <v>48</v>
      </c>
      <c r="Q982" s="6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0">
        <f t="shared" si="61"/>
        <v>3</v>
      </c>
      <c r="Q983" s="6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0">
        <f t="shared" si="61"/>
        <v>1</v>
      </c>
      <c r="Q984" s="6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0">
        <f t="shared" si="61"/>
        <v>172</v>
      </c>
      <c r="Q985" s="6" t="s">
        <v>8319</v>
      </c>
      <c r="R985" t="s">
        <v>8321</v>
      </c>
      <c r="S985" s="11">
        <f t="shared" si="62"/>
        <v>42574.667650462958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0">
        <f t="shared" si="61"/>
        <v>35</v>
      </c>
      <c r="Q986" s="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0">
        <f t="shared" si="61"/>
        <v>82</v>
      </c>
      <c r="Q987" s="6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0">
        <f t="shared" si="61"/>
        <v>111</v>
      </c>
      <c r="Q988" s="6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0">
        <f t="shared" si="61"/>
        <v>161</v>
      </c>
      <c r="Q989" s="6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0" t="e">
        <f t="shared" si="61"/>
        <v>#DIV/0!</v>
      </c>
      <c r="Q990" s="6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0">
        <f t="shared" si="61"/>
        <v>52</v>
      </c>
      <c r="Q991" s="6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0">
        <f t="shared" si="61"/>
        <v>13</v>
      </c>
      <c r="Q992" s="6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0">
        <f t="shared" si="61"/>
        <v>30</v>
      </c>
      <c r="Q993" s="6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0">
        <f t="shared" si="61"/>
        <v>117</v>
      </c>
      <c r="Q994" s="6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0">
        <f t="shared" si="61"/>
        <v>90</v>
      </c>
      <c r="Q995" s="6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0">
        <f t="shared" si="61"/>
        <v>424</v>
      </c>
      <c r="Q996" s="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0">
        <f t="shared" si="61"/>
        <v>81</v>
      </c>
      <c r="Q997" s="6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0">
        <f t="shared" si="61"/>
        <v>13</v>
      </c>
      <c r="Q998" s="6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0">
        <f t="shared" si="61"/>
        <v>8</v>
      </c>
      <c r="Q999" s="6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0">
        <f t="shared" si="61"/>
        <v>153</v>
      </c>
      <c r="Q1000" s="6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0">
        <f t="shared" si="61"/>
        <v>292</v>
      </c>
      <c r="Q1001" s="6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0">
        <f t="shared" si="61"/>
        <v>3304</v>
      </c>
      <c r="Q1002" s="6" t="s">
        <v>8319</v>
      </c>
      <c r="R1002" t="s">
        <v>8321</v>
      </c>
      <c r="S1002" s="11">
        <f t="shared" si="62"/>
        <v>42749.05972222222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0">
        <f t="shared" si="61"/>
        <v>1300</v>
      </c>
      <c r="Q1003" s="6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0">
        <f t="shared" si="61"/>
        <v>135</v>
      </c>
      <c r="Q1004" s="6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0">
        <f t="shared" si="61"/>
        <v>214</v>
      </c>
      <c r="Q1005" s="6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0">
        <f t="shared" si="61"/>
        <v>216</v>
      </c>
      <c r="Q1006" s="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0">
        <f t="shared" si="61"/>
        <v>932</v>
      </c>
      <c r="Q1007" s="6" t="s">
        <v>8319</v>
      </c>
      <c r="R1007" t="s">
        <v>8321</v>
      </c>
      <c r="S1007" s="11">
        <f t="shared" si="62"/>
        <v>42276.624803240746</v>
      </c>
      <c r="T1007" s="11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0">
        <f t="shared" si="61"/>
        <v>29</v>
      </c>
      <c r="Q1008" s="6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0">
        <f t="shared" si="61"/>
        <v>175</v>
      </c>
      <c r="Q1009" s="6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0">
        <f t="shared" si="61"/>
        <v>250</v>
      </c>
      <c r="Q1010" s="6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0">
        <f t="shared" si="61"/>
        <v>65</v>
      </c>
      <c r="Q1011" s="6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0">
        <f t="shared" si="61"/>
        <v>55</v>
      </c>
      <c r="Q1012" s="6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0">
        <f t="shared" si="61"/>
        <v>75</v>
      </c>
      <c r="Q1013" s="6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0">
        <f t="shared" si="61"/>
        <v>1389</v>
      </c>
      <c r="Q1014" s="6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0">
        <f t="shared" si="61"/>
        <v>96</v>
      </c>
      <c r="Q1015" s="6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0">
        <f t="shared" si="61"/>
        <v>191</v>
      </c>
      <c r="Q1016" s="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0">
        <f t="shared" si="61"/>
        <v>40</v>
      </c>
      <c r="Q1017" s="6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0">
        <f t="shared" si="61"/>
        <v>75</v>
      </c>
      <c r="Q1018" s="6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0">
        <f t="shared" si="61"/>
        <v>161</v>
      </c>
      <c r="Q1019" s="6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0">
        <f t="shared" si="61"/>
        <v>89</v>
      </c>
      <c r="Q1020" s="6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0">
        <f t="shared" si="61"/>
        <v>53</v>
      </c>
      <c r="Q1021" s="6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0">
        <f t="shared" si="61"/>
        <v>106</v>
      </c>
      <c r="Q1022" s="6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0">
        <f t="shared" si="61"/>
        <v>22</v>
      </c>
      <c r="Q1023" s="6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0">
        <f t="shared" si="61"/>
        <v>31</v>
      </c>
      <c r="Q1024" s="6" t="s">
        <v>8325</v>
      </c>
      <c r="R1024" t="s">
        <v>8330</v>
      </c>
      <c r="S1024" s="11">
        <f t="shared" si="62"/>
        <v>42111.646724537037</v>
      </c>
      <c r="T1024" s="11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0">
        <f t="shared" si="61"/>
        <v>36</v>
      </c>
      <c r="Q1025" s="6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0">
        <f t="shared" si="61"/>
        <v>389</v>
      </c>
      <c r="Q1026" s="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10">
        <f t="shared" ref="P1027:P1090" si="65">ROUND(E1027/L1027,0)</f>
        <v>72</v>
      </c>
      <c r="Q1027" s="6" t="s">
        <v>8325</v>
      </c>
      <c r="R1027" t="s">
        <v>8330</v>
      </c>
      <c r="S1027" s="11">
        <f t="shared" ref="S1027:S1090" si="66">(J1027/86400)+DATE(1970,1,1)</f>
        <v>42049.833761574075</v>
      </c>
      <c r="T1027" s="11">
        <f t="shared" ref="T1027:T1090" si="67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0">
        <f t="shared" si="65"/>
        <v>57</v>
      </c>
      <c r="Q1028" s="6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0">
        <f t="shared" si="65"/>
        <v>70</v>
      </c>
      <c r="Q1029" s="6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0">
        <f t="shared" si="65"/>
        <v>46</v>
      </c>
      <c r="Q1030" s="6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0">
        <f t="shared" si="65"/>
        <v>79</v>
      </c>
      <c r="Q1031" s="6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0">
        <f t="shared" si="65"/>
        <v>43</v>
      </c>
      <c r="Q1032" s="6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0">
        <f t="shared" si="65"/>
        <v>108</v>
      </c>
      <c r="Q1033" s="6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0">
        <f t="shared" si="65"/>
        <v>61</v>
      </c>
      <c r="Q1034" s="6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0">
        <f t="shared" si="65"/>
        <v>51</v>
      </c>
      <c r="Q1035" s="6" t="s">
        <v>8325</v>
      </c>
      <c r="R1035" t="s">
        <v>8330</v>
      </c>
      <c r="S1035" s="11">
        <f t="shared" si="66"/>
        <v>42688.732407407406</v>
      </c>
      <c r="T1035" s="11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0">
        <f t="shared" si="65"/>
        <v>39</v>
      </c>
      <c r="Q1036" s="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0">
        <f t="shared" si="65"/>
        <v>65</v>
      </c>
      <c r="Q1037" s="6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0">
        <f t="shared" si="65"/>
        <v>24</v>
      </c>
      <c r="Q1038" s="6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0">
        <f t="shared" si="65"/>
        <v>49</v>
      </c>
      <c r="Q1039" s="6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0">
        <f t="shared" si="65"/>
        <v>36</v>
      </c>
      <c r="Q1040" s="6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0">
        <f t="shared" si="65"/>
        <v>21</v>
      </c>
      <c r="Q1041" s="6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0">
        <f t="shared" si="65"/>
        <v>250</v>
      </c>
      <c r="Q1042" s="6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0" t="e">
        <f t="shared" si="65"/>
        <v>#DIV/0!</v>
      </c>
      <c r="Q1043" s="6" t="s">
        <v>8331</v>
      </c>
      <c r="R1043" t="s">
        <v>8332</v>
      </c>
      <c r="S1043" s="11">
        <f t="shared" si="66"/>
        <v>41831.06009259259</v>
      </c>
      <c r="T1043" s="11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0">
        <f t="shared" si="65"/>
        <v>10</v>
      </c>
      <c r="Q1044" s="6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0">
        <f t="shared" si="65"/>
        <v>29</v>
      </c>
      <c r="Q1045" s="6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0">
        <f t="shared" si="65"/>
        <v>3</v>
      </c>
      <c r="Q1046" s="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0">
        <f t="shared" si="65"/>
        <v>33</v>
      </c>
      <c r="Q1047" s="6" t="s">
        <v>8331</v>
      </c>
      <c r="R1047" t="s">
        <v>8332</v>
      </c>
      <c r="S1047" s="11">
        <f t="shared" si="66"/>
        <v>41844.874421296292</v>
      </c>
      <c r="T1047" s="11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0" t="e">
        <f t="shared" si="65"/>
        <v>#DIV/0!</v>
      </c>
      <c r="Q1048" s="6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0">
        <f t="shared" si="65"/>
        <v>1</v>
      </c>
      <c r="Q1049" s="6" t="s">
        <v>8331</v>
      </c>
      <c r="R1049" t="s">
        <v>8332</v>
      </c>
      <c r="S1049" s="11">
        <f t="shared" si="66"/>
        <v>41918.818460648152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0">
        <f t="shared" si="65"/>
        <v>53</v>
      </c>
      <c r="Q1050" s="6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0" t="e">
        <f t="shared" si="65"/>
        <v>#DIV/0!</v>
      </c>
      <c r="Q1051" s="6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0" t="e">
        <f t="shared" si="65"/>
        <v>#DIV/0!</v>
      </c>
      <c r="Q1052" s="6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0" t="e">
        <f t="shared" si="65"/>
        <v>#DIV/0!</v>
      </c>
      <c r="Q1053" s="6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0" t="e">
        <f t="shared" si="65"/>
        <v>#DIV/0!</v>
      </c>
      <c r="Q1054" s="6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0">
        <f t="shared" si="65"/>
        <v>15</v>
      </c>
      <c r="Q1055" s="6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0" t="e">
        <f t="shared" si="65"/>
        <v>#DIV/0!</v>
      </c>
      <c r="Q1056" s="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0" t="e">
        <f t="shared" si="65"/>
        <v>#DIV/0!</v>
      </c>
      <c r="Q1057" s="6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0" t="e">
        <f t="shared" si="65"/>
        <v>#DIV/0!</v>
      </c>
      <c r="Q1058" s="6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0" t="e">
        <f t="shared" si="65"/>
        <v>#DIV/0!</v>
      </c>
      <c r="Q1059" s="6" t="s">
        <v>8331</v>
      </c>
      <c r="R1059" t="s">
        <v>8332</v>
      </c>
      <c r="S1059" s="11">
        <f t="shared" si="66"/>
        <v>42678.871331018519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0" t="e">
        <f t="shared" si="65"/>
        <v>#DIV/0!</v>
      </c>
      <c r="Q1060" s="6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0" t="e">
        <f t="shared" si="65"/>
        <v>#DIV/0!</v>
      </c>
      <c r="Q1061" s="6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0">
        <f t="shared" si="65"/>
        <v>50</v>
      </c>
      <c r="Q1062" s="6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0" t="e">
        <f t="shared" si="65"/>
        <v>#DIV/0!</v>
      </c>
      <c r="Q1063" s="6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0">
        <f t="shared" si="65"/>
        <v>48</v>
      </c>
      <c r="Q1064" s="6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0" t="e">
        <f t="shared" si="65"/>
        <v>#DIV/0!</v>
      </c>
      <c r="Q1065" s="6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0">
        <f t="shared" si="65"/>
        <v>66</v>
      </c>
      <c r="Q1066" s="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0">
        <f t="shared" si="65"/>
        <v>16</v>
      </c>
      <c r="Q1067" s="6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0">
        <f t="shared" si="65"/>
        <v>34</v>
      </c>
      <c r="Q1068" s="6" t="s">
        <v>8333</v>
      </c>
      <c r="R1068" t="s">
        <v>8334</v>
      </c>
      <c r="S1068" s="11">
        <f t="shared" si="66"/>
        <v>41445.962754629625</v>
      </c>
      <c r="T1068" s="11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0">
        <f t="shared" si="65"/>
        <v>13</v>
      </c>
      <c r="Q1069" s="6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0">
        <f t="shared" si="65"/>
        <v>11</v>
      </c>
      <c r="Q1070" s="6" t="s">
        <v>8333</v>
      </c>
      <c r="R1070" t="s">
        <v>8334</v>
      </c>
      <c r="S1070" s="11">
        <f t="shared" si="66"/>
        <v>42440.371111111112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0">
        <f t="shared" si="65"/>
        <v>40</v>
      </c>
      <c r="Q1071" s="6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0">
        <f t="shared" si="65"/>
        <v>35</v>
      </c>
      <c r="Q1072" s="6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0" t="e">
        <f t="shared" si="65"/>
        <v>#DIV/0!</v>
      </c>
      <c r="Q1073" s="6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0">
        <f t="shared" si="65"/>
        <v>13</v>
      </c>
      <c r="Q1074" s="6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0">
        <f t="shared" si="65"/>
        <v>10</v>
      </c>
      <c r="Q1075" s="6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0">
        <f t="shared" si="65"/>
        <v>114</v>
      </c>
      <c r="Q1076" s="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0">
        <f t="shared" si="65"/>
        <v>15</v>
      </c>
      <c r="Q1077" s="6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0">
        <f t="shared" si="65"/>
        <v>48</v>
      </c>
      <c r="Q1078" s="6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0">
        <f t="shared" si="65"/>
        <v>44</v>
      </c>
      <c r="Q1079" s="6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0">
        <f t="shared" si="65"/>
        <v>9</v>
      </c>
      <c r="Q1080" s="6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0">
        <f t="shared" si="65"/>
        <v>38</v>
      </c>
      <c r="Q1081" s="6" t="s">
        <v>8333</v>
      </c>
      <c r="R1081" t="s">
        <v>8334</v>
      </c>
      <c r="S1081" s="11">
        <f t="shared" si="66"/>
        <v>42479.566388888888</v>
      </c>
      <c r="T1081" s="11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0">
        <f t="shared" si="65"/>
        <v>19</v>
      </c>
      <c r="Q1082" s="6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0">
        <f t="shared" si="65"/>
        <v>3</v>
      </c>
      <c r="Q1083" s="6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0">
        <f t="shared" si="65"/>
        <v>19</v>
      </c>
      <c r="Q1084" s="6" t="s">
        <v>8333</v>
      </c>
      <c r="R1084" t="s">
        <v>8334</v>
      </c>
      <c r="S1084" s="11">
        <f t="shared" si="66"/>
        <v>41101.906111111108</v>
      </c>
      <c r="T1084" s="11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0">
        <f t="shared" si="65"/>
        <v>410</v>
      </c>
      <c r="Q1085" s="6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0" t="e">
        <f t="shared" si="65"/>
        <v>#DIV/0!</v>
      </c>
      <c r="Q1086" s="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0">
        <f t="shared" si="65"/>
        <v>114</v>
      </c>
      <c r="Q1087" s="6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0">
        <f t="shared" si="65"/>
        <v>8</v>
      </c>
      <c r="Q1088" s="6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0" t="e">
        <f t="shared" si="65"/>
        <v>#DIV/0!</v>
      </c>
      <c r="Q1089" s="6" t="s">
        <v>8333</v>
      </c>
      <c r="R1089" t="s">
        <v>8334</v>
      </c>
      <c r="S1089" s="11">
        <f t="shared" si="66"/>
        <v>41775.713969907403</v>
      </c>
      <c r="T1089" s="11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10">
        <f t="shared" si="65"/>
        <v>43</v>
      </c>
      <c r="Q1090" s="6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10">
        <f t="shared" ref="P1091:P1154" si="69">ROUND(E1091/L1091,0)</f>
        <v>24</v>
      </c>
      <c r="Q1091" s="6" t="s">
        <v>8333</v>
      </c>
      <c r="R1091" t="s">
        <v>8334</v>
      </c>
      <c r="S1091" s="11">
        <f t="shared" ref="S1091:S1154" si="70">(J1091/86400)+DATE(1970,1,1)</f>
        <v>42151.189525462964</v>
      </c>
      <c r="T1091" s="11">
        <f t="shared" ref="T1091:T1154" si="71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0">
        <f t="shared" si="69"/>
        <v>5</v>
      </c>
      <c r="Q1092" s="6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0">
        <f t="shared" si="69"/>
        <v>13</v>
      </c>
      <c r="Q1093" s="6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0">
        <f t="shared" si="69"/>
        <v>3</v>
      </c>
      <c r="Q1094" s="6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0">
        <f t="shared" si="69"/>
        <v>11</v>
      </c>
      <c r="Q1095" s="6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0">
        <f t="shared" si="69"/>
        <v>122</v>
      </c>
      <c r="Q1096" s="6" t="s">
        <v>8333</v>
      </c>
      <c r="R1096" t="s">
        <v>8334</v>
      </c>
      <c r="S1096" s="11">
        <f t="shared" si="70"/>
        <v>40795.71334490741</v>
      </c>
      <c r="T1096" s="11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0">
        <f t="shared" si="69"/>
        <v>268</v>
      </c>
      <c r="Q1097" s="6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0">
        <f t="shared" si="69"/>
        <v>74</v>
      </c>
      <c r="Q1098" s="6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0">
        <f t="shared" si="69"/>
        <v>7</v>
      </c>
      <c r="Q1099" s="6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0">
        <f t="shared" si="69"/>
        <v>82</v>
      </c>
      <c r="Q1100" s="6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0">
        <f t="shared" si="69"/>
        <v>25</v>
      </c>
      <c r="Q1101" s="6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0">
        <f t="shared" si="69"/>
        <v>10</v>
      </c>
      <c r="Q1102" s="6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0">
        <f t="shared" si="69"/>
        <v>7</v>
      </c>
      <c r="Q1103" s="6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0">
        <f t="shared" si="69"/>
        <v>18</v>
      </c>
      <c r="Q1104" s="6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0">
        <f t="shared" si="69"/>
        <v>16</v>
      </c>
      <c r="Q1105" s="6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0">
        <f t="shared" si="69"/>
        <v>80</v>
      </c>
      <c r="Q1106" s="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0">
        <f t="shared" si="69"/>
        <v>72</v>
      </c>
      <c r="Q1107" s="6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0">
        <f t="shared" si="69"/>
        <v>24</v>
      </c>
      <c r="Q1108" s="6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0" t="e">
        <f t="shared" si="69"/>
        <v>#DIV/0!</v>
      </c>
      <c r="Q1109" s="6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0">
        <f t="shared" si="69"/>
        <v>35</v>
      </c>
      <c r="Q1110" s="6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0">
        <f t="shared" si="69"/>
        <v>15</v>
      </c>
      <c r="Q1111" s="6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0">
        <f t="shared" si="69"/>
        <v>23</v>
      </c>
      <c r="Q1112" s="6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0">
        <f t="shared" si="69"/>
        <v>1</v>
      </c>
      <c r="Q1113" s="6" t="s">
        <v>8333</v>
      </c>
      <c r="R1113" t="s">
        <v>8334</v>
      </c>
      <c r="S1113" s="11">
        <f t="shared" si="70"/>
        <v>42347.203587962962</v>
      </c>
      <c r="T1113" s="11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0">
        <f t="shared" si="69"/>
        <v>100</v>
      </c>
      <c r="Q1114" s="6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0">
        <f t="shared" si="69"/>
        <v>5</v>
      </c>
      <c r="Q1115" s="6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0">
        <f t="shared" si="69"/>
        <v>3</v>
      </c>
      <c r="Q1116" s="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0">
        <f t="shared" si="69"/>
        <v>13</v>
      </c>
      <c r="Q1117" s="6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0">
        <f t="shared" si="69"/>
        <v>18</v>
      </c>
      <c r="Q1118" s="6" t="s">
        <v>8333</v>
      </c>
      <c r="R1118" t="s">
        <v>8334</v>
      </c>
      <c r="S1118" s="11">
        <f t="shared" si="70"/>
        <v>41009.847314814819</v>
      </c>
      <c r="T1118" s="11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0">
        <f t="shared" si="69"/>
        <v>10</v>
      </c>
      <c r="Q1119" s="6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0">
        <f t="shared" si="69"/>
        <v>36</v>
      </c>
      <c r="Q1120" s="6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0">
        <f t="shared" si="69"/>
        <v>5</v>
      </c>
      <c r="Q1121" s="6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0" t="e">
        <f t="shared" si="69"/>
        <v>#DIV/0!</v>
      </c>
      <c r="Q1122" s="6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0">
        <f t="shared" si="69"/>
        <v>6</v>
      </c>
      <c r="Q1123" s="6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0" t="e">
        <f t="shared" si="69"/>
        <v>#DIV/0!</v>
      </c>
      <c r="Q1124" s="6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0">
        <f t="shared" si="69"/>
        <v>4</v>
      </c>
      <c r="Q1125" s="6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0">
        <f t="shared" si="69"/>
        <v>61</v>
      </c>
      <c r="Q1126" s="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0" t="e">
        <f t="shared" si="69"/>
        <v>#DIV/0!</v>
      </c>
      <c r="Q1127" s="6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0">
        <f t="shared" si="69"/>
        <v>5</v>
      </c>
      <c r="Q1128" s="6" t="s">
        <v>8333</v>
      </c>
      <c r="R1128" t="s">
        <v>8335</v>
      </c>
      <c r="S1128" s="11">
        <f t="shared" si="70"/>
        <v>42535.327476851853</v>
      </c>
      <c r="T1128" s="11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0">
        <f t="shared" si="69"/>
        <v>25</v>
      </c>
      <c r="Q1129" s="6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0">
        <f t="shared" si="69"/>
        <v>1</v>
      </c>
      <c r="Q1130" s="6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0">
        <f t="shared" si="69"/>
        <v>11</v>
      </c>
      <c r="Q1131" s="6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0">
        <f t="shared" si="69"/>
        <v>4</v>
      </c>
      <c r="Q1132" s="6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0" t="e">
        <f t="shared" si="69"/>
        <v>#DIV/0!</v>
      </c>
      <c r="Q1133" s="6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0">
        <f t="shared" si="69"/>
        <v>111</v>
      </c>
      <c r="Q1134" s="6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0">
        <f t="shared" si="69"/>
        <v>20</v>
      </c>
      <c r="Q1135" s="6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0">
        <f t="shared" si="69"/>
        <v>1</v>
      </c>
      <c r="Q1136" s="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0">
        <f t="shared" si="69"/>
        <v>50</v>
      </c>
      <c r="Q1137" s="6" t="s">
        <v>8333</v>
      </c>
      <c r="R1137" t="s">
        <v>8335</v>
      </c>
      <c r="S1137" s="11">
        <f t="shared" si="70"/>
        <v>42558.98951388889</v>
      </c>
      <c r="T1137" s="11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0">
        <f t="shared" si="69"/>
        <v>45</v>
      </c>
      <c r="Q1138" s="6" t="s">
        <v>8333</v>
      </c>
      <c r="R1138" t="s">
        <v>8335</v>
      </c>
      <c r="S1138" s="11">
        <f t="shared" si="70"/>
        <v>42327.671631944446</v>
      </c>
      <c r="T1138" s="11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0">
        <f t="shared" si="69"/>
        <v>253</v>
      </c>
      <c r="Q1139" s="6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0">
        <f t="shared" si="69"/>
        <v>31</v>
      </c>
      <c r="Q1140" s="6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0">
        <f t="shared" si="69"/>
        <v>5</v>
      </c>
      <c r="Q1141" s="6" t="s">
        <v>8333</v>
      </c>
      <c r="R1141" t="s">
        <v>8335</v>
      </c>
      <c r="S1141" s="11">
        <f t="shared" si="70"/>
        <v>41975.34752314815</v>
      </c>
      <c r="T1141" s="11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0" t="e">
        <f t="shared" si="69"/>
        <v>#DIV/0!</v>
      </c>
      <c r="Q1142" s="6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0" t="e">
        <f t="shared" si="69"/>
        <v>#DIV/0!</v>
      </c>
      <c r="Q1143" s="6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0" t="e">
        <f t="shared" si="69"/>
        <v>#DIV/0!</v>
      </c>
      <c r="Q1144" s="6" t="s">
        <v>8333</v>
      </c>
      <c r="R1144" t="s">
        <v>8335</v>
      </c>
      <c r="S1144" s="11">
        <f t="shared" si="70"/>
        <v>42022.006099537037</v>
      </c>
      <c r="T1144" s="11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0">
        <f t="shared" si="69"/>
        <v>23</v>
      </c>
      <c r="Q1145" s="6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0" t="e">
        <f t="shared" si="69"/>
        <v>#DIV/0!</v>
      </c>
      <c r="Q1146" s="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0">
        <f t="shared" si="69"/>
        <v>100</v>
      </c>
      <c r="Q1147" s="6" t="s">
        <v>8336</v>
      </c>
      <c r="R1147" t="s">
        <v>8337</v>
      </c>
      <c r="S1147" s="11">
        <f t="shared" si="70"/>
        <v>41854.74759259259</v>
      </c>
      <c r="T1147" s="11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0">
        <f t="shared" si="69"/>
        <v>44</v>
      </c>
      <c r="Q1148" s="6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0" t="e">
        <f t="shared" si="69"/>
        <v>#DIV/0!</v>
      </c>
      <c r="Q1149" s="6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0">
        <f t="shared" si="69"/>
        <v>24</v>
      </c>
      <c r="Q1150" s="6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0">
        <f t="shared" si="69"/>
        <v>38</v>
      </c>
      <c r="Q1151" s="6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0">
        <f t="shared" si="69"/>
        <v>42</v>
      </c>
      <c r="Q1152" s="6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0" t="e">
        <f t="shared" si="69"/>
        <v>#DIV/0!</v>
      </c>
      <c r="Q1153" s="6" t="s">
        <v>8336</v>
      </c>
      <c r="R1153" t="s">
        <v>8337</v>
      </c>
      <c r="S1153" s="11">
        <f t="shared" si="70"/>
        <v>42224.102581018524</v>
      </c>
      <c r="T1153" s="11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10">
        <f t="shared" si="69"/>
        <v>61</v>
      </c>
      <c r="Q1154" s="6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10">
        <f t="shared" ref="P1155:P1218" si="73">ROUND(E1155/L1155,0)</f>
        <v>50</v>
      </c>
      <c r="Q1155" s="6" t="s">
        <v>8336</v>
      </c>
      <c r="R1155" t="s">
        <v>8337</v>
      </c>
      <c r="S1155" s="11">
        <f t="shared" ref="S1155:S1218" si="74">(J1155/86400)+DATE(1970,1,1)</f>
        <v>42143.714178240742</v>
      </c>
      <c r="T1155" s="11">
        <f t="shared" ref="T1155:T1218" si="75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0">
        <f t="shared" si="73"/>
        <v>108</v>
      </c>
      <c r="Q1156" s="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0">
        <f t="shared" si="73"/>
        <v>24</v>
      </c>
      <c r="Q1157" s="6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0" t="e">
        <f t="shared" si="73"/>
        <v>#DIV/0!</v>
      </c>
      <c r="Q1158" s="6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0">
        <f t="shared" si="73"/>
        <v>50</v>
      </c>
      <c r="Q1159" s="6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0">
        <f t="shared" si="73"/>
        <v>12</v>
      </c>
      <c r="Q1160" s="6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0" t="e">
        <f t="shared" si="73"/>
        <v>#DIV/0!</v>
      </c>
      <c r="Q1161" s="6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0">
        <f t="shared" si="73"/>
        <v>61</v>
      </c>
      <c r="Q1162" s="6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0" t="e">
        <f t="shared" si="73"/>
        <v>#DIV/0!</v>
      </c>
      <c r="Q1163" s="6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0">
        <f t="shared" si="73"/>
        <v>18</v>
      </c>
      <c r="Q1164" s="6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0" t="e">
        <f t="shared" si="73"/>
        <v>#DIV/0!</v>
      </c>
      <c r="Q1165" s="6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0" t="e">
        <f t="shared" si="73"/>
        <v>#DIV/0!</v>
      </c>
      <c r="Q1166" s="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0">
        <f t="shared" si="73"/>
        <v>83</v>
      </c>
      <c r="Q1167" s="6" t="s">
        <v>8336</v>
      </c>
      <c r="R1167" t="s">
        <v>8337</v>
      </c>
      <c r="S1167" s="11">
        <f t="shared" si="74"/>
        <v>41792.214467592596</v>
      </c>
      <c r="T1167" s="11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0">
        <f t="shared" si="73"/>
        <v>359</v>
      </c>
      <c r="Q1168" s="6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0">
        <f t="shared" si="73"/>
        <v>61</v>
      </c>
      <c r="Q1169" s="6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0">
        <f t="shared" si="73"/>
        <v>340</v>
      </c>
      <c r="Q1170" s="6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0">
        <f t="shared" si="73"/>
        <v>6</v>
      </c>
      <c r="Q1171" s="6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0">
        <f t="shared" si="73"/>
        <v>50</v>
      </c>
      <c r="Q1172" s="6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0">
        <f t="shared" si="73"/>
        <v>25</v>
      </c>
      <c r="Q1173" s="6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0" t="e">
        <f t="shared" si="73"/>
        <v>#DIV/0!</v>
      </c>
      <c r="Q1174" s="6" t="s">
        <v>8336</v>
      </c>
      <c r="R1174" t="s">
        <v>8337</v>
      </c>
      <c r="S1174" s="11">
        <f t="shared" si="74"/>
        <v>41841.682314814811</v>
      </c>
      <c r="T1174" s="11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0">
        <f t="shared" si="73"/>
        <v>30</v>
      </c>
      <c r="Q1175" s="6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0">
        <f t="shared" si="73"/>
        <v>47</v>
      </c>
      <c r="Q1176" s="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0">
        <f t="shared" si="73"/>
        <v>65</v>
      </c>
      <c r="Q1177" s="6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0">
        <f t="shared" si="73"/>
        <v>10</v>
      </c>
      <c r="Q1178" s="6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0" t="e">
        <f t="shared" si="73"/>
        <v>#DIV/0!</v>
      </c>
      <c r="Q1179" s="6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0">
        <f t="shared" si="73"/>
        <v>5</v>
      </c>
      <c r="Q1180" s="6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0">
        <f t="shared" si="73"/>
        <v>640</v>
      </c>
      <c r="Q1181" s="6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0">
        <f t="shared" si="73"/>
        <v>69</v>
      </c>
      <c r="Q1182" s="6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0">
        <f t="shared" si="73"/>
        <v>1</v>
      </c>
      <c r="Q1183" s="6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0">
        <f t="shared" si="73"/>
        <v>11</v>
      </c>
      <c r="Q1184" s="6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0">
        <f t="shared" si="73"/>
        <v>33</v>
      </c>
      <c r="Q1185" s="6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0">
        <f t="shared" si="73"/>
        <v>62</v>
      </c>
      <c r="Q1186" s="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0">
        <f t="shared" si="73"/>
        <v>119</v>
      </c>
      <c r="Q1187" s="6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0">
        <f t="shared" si="73"/>
        <v>65</v>
      </c>
      <c r="Q1188" s="6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0">
        <f t="shared" si="73"/>
        <v>130</v>
      </c>
      <c r="Q1189" s="6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0">
        <f t="shared" si="73"/>
        <v>38</v>
      </c>
      <c r="Q1190" s="6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0">
        <f t="shared" si="73"/>
        <v>113</v>
      </c>
      <c r="Q1191" s="6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0">
        <f t="shared" si="73"/>
        <v>52</v>
      </c>
      <c r="Q1192" s="6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0">
        <f t="shared" si="73"/>
        <v>89</v>
      </c>
      <c r="Q1193" s="6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0">
        <f t="shared" si="73"/>
        <v>19</v>
      </c>
      <c r="Q1194" s="6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0">
        <f t="shared" si="73"/>
        <v>80</v>
      </c>
      <c r="Q1195" s="6" t="s">
        <v>8338</v>
      </c>
      <c r="R1195" t="s">
        <v>8339</v>
      </c>
      <c r="S1195" s="11">
        <f t="shared" si="74"/>
        <v>42409.776076388887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0">
        <f t="shared" si="73"/>
        <v>56</v>
      </c>
      <c r="Q1196" s="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0">
        <f t="shared" si="73"/>
        <v>79</v>
      </c>
      <c r="Q1197" s="6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0">
        <f t="shared" si="73"/>
        <v>76</v>
      </c>
      <c r="Q1198" s="6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0">
        <f t="shared" si="73"/>
        <v>121</v>
      </c>
      <c r="Q1199" s="6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0">
        <f t="shared" si="73"/>
        <v>55</v>
      </c>
      <c r="Q1200" s="6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0">
        <f t="shared" si="73"/>
        <v>299</v>
      </c>
      <c r="Q1201" s="6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0">
        <f t="shared" si="73"/>
        <v>59</v>
      </c>
      <c r="Q1202" s="6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0">
        <f t="shared" si="73"/>
        <v>55</v>
      </c>
      <c r="Q1203" s="6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0">
        <f t="shared" si="73"/>
        <v>184</v>
      </c>
      <c r="Q1204" s="6" t="s">
        <v>8338</v>
      </c>
      <c r="R1204" t="s">
        <v>8339</v>
      </c>
      <c r="S1204" s="11">
        <f t="shared" si="74"/>
        <v>42152.288819444446</v>
      </c>
      <c r="T1204" s="11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0">
        <f t="shared" si="73"/>
        <v>165</v>
      </c>
      <c r="Q1205" s="6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0">
        <f t="shared" si="73"/>
        <v>235</v>
      </c>
      <c r="Q1206" s="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0">
        <f t="shared" si="73"/>
        <v>211</v>
      </c>
      <c r="Q1207" s="6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0">
        <f t="shared" si="73"/>
        <v>32</v>
      </c>
      <c r="Q1208" s="6" t="s">
        <v>8338</v>
      </c>
      <c r="R1208" t="s">
        <v>8339</v>
      </c>
      <c r="S1208" s="11">
        <f t="shared" si="74"/>
        <v>42772.776076388887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0">
        <f t="shared" si="73"/>
        <v>123</v>
      </c>
      <c r="Q1209" s="6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0">
        <f t="shared" si="73"/>
        <v>207</v>
      </c>
      <c r="Q1210" s="6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0">
        <f t="shared" si="73"/>
        <v>138</v>
      </c>
      <c r="Q1211" s="6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0">
        <f t="shared" si="73"/>
        <v>494</v>
      </c>
      <c r="Q1212" s="6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0">
        <f t="shared" si="73"/>
        <v>169</v>
      </c>
      <c r="Q1213" s="6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0">
        <f t="shared" si="73"/>
        <v>39</v>
      </c>
      <c r="Q1214" s="6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0">
        <f t="shared" si="73"/>
        <v>62</v>
      </c>
      <c r="Q1215" s="6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0">
        <f t="shared" si="73"/>
        <v>105</v>
      </c>
      <c r="Q1216" s="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0">
        <f t="shared" si="73"/>
        <v>72</v>
      </c>
      <c r="Q1217" s="6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0">
        <f t="shared" si="73"/>
        <v>92</v>
      </c>
      <c r="Q1218" s="6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10">
        <f t="shared" ref="P1219:P1282" si="77">ROUND(E1219/L1219,0)</f>
        <v>149</v>
      </c>
      <c r="Q1219" s="6" t="s">
        <v>8338</v>
      </c>
      <c r="R1219" t="s">
        <v>8339</v>
      </c>
      <c r="S1219" s="11">
        <f t="shared" ref="S1219:S1282" si="78">(J1219/86400)+DATE(1970,1,1)</f>
        <v>42535.809490740736</v>
      </c>
      <c r="T1219" s="11">
        <f t="shared" ref="T1219:T1282" si="7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0">
        <f t="shared" si="77"/>
        <v>174</v>
      </c>
      <c r="Q1220" s="6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0">
        <f t="shared" si="77"/>
        <v>103</v>
      </c>
      <c r="Q1221" s="6" t="s">
        <v>8338</v>
      </c>
      <c r="R1221" t="s">
        <v>8339</v>
      </c>
      <c r="S1221" s="11">
        <f t="shared" si="78"/>
        <v>42633.461956018524</v>
      </c>
      <c r="T1221" s="11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0">
        <f t="shared" si="77"/>
        <v>111</v>
      </c>
      <c r="Q1222" s="6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0">
        <f t="shared" si="77"/>
        <v>24</v>
      </c>
      <c r="Q1223" s="6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0">
        <f t="shared" si="77"/>
        <v>81</v>
      </c>
      <c r="Q1224" s="6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0">
        <f t="shared" si="77"/>
        <v>116</v>
      </c>
      <c r="Q1225" s="6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0">
        <f t="shared" si="77"/>
        <v>59</v>
      </c>
      <c r="Q1226" s="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0">
        <f t="shared" si="77"/>
        <v>44</v>
      </c>
      <c r="Q1227" s="6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0">
        <f t="shared" si="77"/>
        <v>48</v>
      </c>
      <c r="Q1228" s="6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0" t="e">
        <f t="shared" si="77"/>
        <v>#DIV/0!</v>
      </c>
      <c r="Q1229" s="6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0">
        <f t="shared" si="77"/>
        <v>61</v>
      </c>
      <c r="Q1230" s="6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0">
        <f t="shared" si="77"/>
        <v>25</v>
      </c>
      <c r="Q1231" s="6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0" t="e">
        <f t="shared" si="77"/>
        <v>#DIV/0!</v>
      </c>
      <c r="Q1232" s="6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0" t="e">
        <f t="shared" si="77"/>
        <v>#DIV/0!</v>
      </c>
      <c r="Q1233" s="6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0">
        <f t="shared" si="77"/>
        <v>40</v>
      </c>
      <c r="Q1234" s="6" t="s">
        <v>8325</v>
      </c>
      <c r="R1234" t="s">
        <v>8340</v>
      </c>
      <c r="S1234" s="11">
        <f t="shared" si="78"/>
        <v>41506.848032407404</v>
      </c>
      <c r="T1234" s="11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0">
        <f t="shared" si="77"/>
        <v>19</v>
      </c>
      <c r="Q1235" s="6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0" t="e">
        <f t="shared" si="77"/>
        <v>#DIV/0!</v>
      </c>
      <c r="Q1236" s="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0">
        <f t="shared" si="77"/>
        <v>35</v>
      </c>
      <c r="Q1237" s="6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0" t="e">
        <f t="shared" si="77"/>
        <v>#DIV/0!</v>
      </c>
      <c r="Q1238" s="6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0" t="e">
        <f t="shared" si="77"/>
        <v>#DIV/0!</v>
      </c>
      <c r="Q1239" s="6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0">
        <f t="shared" si="77"/>
        <v>59</v>
      </c>
      <c r="Q1240" s="6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0" t="e">
        <f t="shared" si="77"/>
        <v>#DIV/0!</v>
      </c>
      <c r="Q1241" s="6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0">
        <f t="shared" si="77"/>
        <v>30</v>
      </c>
      <c r="Q1242" s="6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0">
        <f t="shared" si="77"/>
        <v>75</v>
      </c>
      <c r="Q1243" s="6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0">
        <f t="shared" si="77"/>
        <v>5</v>
      </c>
      <c r="Q1244" s="6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0">
        <f t="shared" si="77"/>
        <v>45</v>
      </c>
      <c r="Q1245" s="6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0">
        <f t="shared" si="77"/>
        <v>46</v>
      </c>
      <c r="Q1246" s="6" t="s">
        <v>8325</v>
      </c>
      <c r="R1246" t="s">
        <v>8326</v>
      </c>
      <c r="S1246" s="11">
        <f t="shared" si="78"/>
        <v>41355.825497685189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0">
        <f t="shared" si="77"/>
        <v>141</v>
      </c>
      <c r="Q1247" s="6" t="s">
        <v>8325</v>
      </c>
      <c r="R1247" t="s">
        <v>8326</v>
      </c>
      <c r="S1247" s="11">
        <f t="shared" si="78"/>
        <v>41774.59993055556</v>
      </c>
      <c r="T1247" s="11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0">
        <f t="shared" si="77"/>
        <v>75</v>
      </c>
      <c r="Q1248" s="6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0">
        <f t="shared" si="77"/>
        <v>86</v>
      </c>
      <c r="Q1249" s="6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0">
        <f t="shared" si="77"/>
        <v>64</v>
      </c>
      <c r="Q1250" s="6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0">
        <f t="shared" si="77"/>
        <v>64</v>
      </c>
      <c r="Q1251" s="6" t="s">
        <v>8325</v>
      </c>
      <c r="R1251" t="s">
        <v>8326</v>
      </c>
      <c r="S1251" s="11">
        <f t="shared" si="78"/>
        <v>41067.740868055553</v>
      </c>
      <c r="T1251" s="11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0">
        <f t="shared" si="77"/>
        <v>118</v>
      </c>
      <c r="Q1252" s="6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0">
        <f t="shared" si="77"/>
        <v>83</v>
      </c>
      <c r="Q1253" s="6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0">
        <f t="shared" si="77"/>
        <v>34</v>
      </c>
      <c r="Q1254" s="6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0">
        <f t="shared" si="77"/>
        <v>43</v>
      </c>
      <c r="Q1255" s="6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0">
        <f t="shared" si="77"/>
        <v>94</v>
      </c>
      <c r="Q1256" s="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0">
        <f t="shared" si="77"/>
        <v>56</v>
      </c>
      <c r="Q1257" s="6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0">
        <f t="shared" si="77"/>
        <v>98</v>
      </c>
      <c r="Q1258" s="6" t="s">
        <v>8325</v>
      </c>
      <c r="R1258" t="s">
        <v>8326</v>
      </c>
      <c r="S1258" s="11">
        <f t="shared" si="78"/>
        <v>40921.919340277775</v>
      </c>
      <c r="T1258" s="11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0">
        <f t="shared" si="77"/>
        <v>92</v>
      </c>
      <c r="Q1259" s="6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0">
        <f t="shared" si="77"/>
        <v>38</v>
      </c>
      <c r="Q1260" s="6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0">
        <f t="shared" si="77"/>
        <v>27</v>
      </c>
      <c r="Q1261" s="6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0">
        <f t="shared" si="77"/>
        <v>51</v>
      </c>
      <c r="Q1262" s="6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0">
        <f t="shared" si="77"/>
        <v>39</v>
      </c>
      <c r="Q1263" s="6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0">
        <f t="shared" si="77"/>
        <v>78</v>
      </c>
      <c r="Q1264" s="6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0">
        <f t="shared" si="77"/>
        <v>44</v>
      </c>
      <c r="Q1265" s="6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0">
        <f t="shared" si="77"/>
        <v>32</v>
      </c>
      <c r="Q1266" s="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0">
        <f t="shared" si="77"/>
        <v>63</v>
      </c>
      <c r="Q1267" s="6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0">
        <f t="shared" si="77"/>
        <v>191</v>
      </c>
      <c r="Q1268" s="6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0">
        <f t="shared" si="77"/>
        <v>141</v>
      </c>
      <c r="Q1269" s="6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0">
        <f t="shared" si="77"/>
        <v>77</v>
      </c>
      <c r="Q1270" s="6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0">
        <f t="shared" si="77"/>
        <v>99</v>
      </c>
      <c r="Q1271" s="6" t="s">
        <v>8325</v>
      </c>
      <c r="R1271" t="s">
        <v>8326</v>
      </c>
      <c r="S1271" s="11">
        <f t="shared" si="78"/>
        <v>42445.823055555556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0">
        <f t="shared" si="77"/>
        <v>68</v>
      </c>
      <c r="Q1272" s="6" t="s">
        <v>8325</v>
      </c>
      <c r="R1272" t="s">
        <v>8326</v>
      </c>
      <c r="S1272" s="11">
        <f t="shared" si="78"/>
        <v>40933.85696759259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0">
        <f t="shared" si="77"/>
        <v>246</v>
      </c>
      <c r="Q1273" s="6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0">
        <f t="shared" si="77"/>
        <v>189</v>
      </c>
      <c r="Q1274" s="6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0">
        <f t="shared" si="77"/>
        <v>77</v>
      </c>
      <c r="Q1275" s="6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0">
        <f t="shared" si="77"/>
        <v>83</v>
      </c>
      <c r="Q1276" s="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0">
        <f t="shared" si="77"/>
        <v>63</v>
      </c>
      <c r="Q1277" s="6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0">
        <f t="shared" si="77"/>
        <v>46</v>
      </c>
      <c r="Q1278" s="6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0">
        <f t="shared" si="77"/>
        <v>39</v>
      </c>
      <c r="Q1279" s="6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0">
        <f t="shared" si="77"/>
        <v>53</v>
      </c>
      <c r="Q1280" s="6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0">
        <f t="shared" si="77"/>
        <v>73</v>
      </c>
      <c r="Q1281" s="6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0">
        <f t="shared" si="77"/>
        <v>128</v>
      </c>
      <c r="Q1282" s="6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10">
        <f t="shared" ref="P1283:P1346" si="81">ROUND(E1283/L1283,0)</f>
        <v>105</v>
      </c>
      <c r="Q1283" s="6" t="s">
        <v>8325</v>
      </c>
      <c r="R1283" t="s">
        <v>8326</v>
      </c>
      <c r="S1283" s="11">
        <f t="shared" ref="S1283:S1346" si="82">(J1283/86400)+DATE(1970,1,1)</f>
        <v>41463.743472222224</v>
      </c>
      <c r="T1283" s="11">
        <f t="shared" ref="T1283:T1346" si="83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0">
        <f t="shared" si="81"/>
        <v>68</v>
      </c>
      <c r="Q1284" s="6" t="s">
        <v>8325</v>
      </c>
      <c r="R1284" t="s">
        <v>8326</v>
      </c>
      <c r="S1284" s="11">
        <f t="shared" si="82"/>
        <v>41586.475173611107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0">
        <f t="shared" si="81"/>
        <v>96</v>
      </c>
      <c r="Q1285" s="6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0">
        <f t="shared" si="81"/>
        <v>65</v>
      </c>
      <c r="Q1286" s="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0">
        <f t="shared" si="81"/>
        <v>32</v>
      </c>
      <c r="Q1287" s="6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0">
        <f t="shared" si="81"/>
        <v>81</v>
      </c>
      <c r="Q1288" s="6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0">
        <f t="shared" si="81"/>
        <v>24</v>
      </c>
      <c r="Q1289" s="6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0">
        <f t="shared" si="81"/>
        <v>66</v>
      </c>
      <c r="Q1290" s="6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0">
        <f t="shared" si="81"/>
        <v>36</v>
      </c>
      <c r="Q1291" s="6" t="s">
        <v>8317</v>
      </c>
      <c r="R1291" t="s">
        <v>8318</v>
      </c>
      <c r="S1291" s="11">
        <f t="shared" si="82"/>
        <v>42709.134780092594</v>
      </c>
      <c r="T1291" s="11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0">
        <f t="shared" si="81"/>
        <v>44</v>
      </c>
      <c r="Q1292" s="6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0">
        <f t="shared" si="81"/>
        <v>104</v>
      </c>
      <c r="Q1293" s="6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0">
        <f t="shared" si="81"/>
        <v>36</v>
      </c>
      <c r="Q1294" s="6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0">
        <f t="shared" si="81"/>
        <v>128</v>
      </c>
      <c r="Q1295" s="6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0">
        <f t="shared" si="81"/>
        <v>28</v>
      </c>
      <c r="Q1296" s="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0">
        <f t="shared" si="81"/>
        <v>40</v>
      </c>
      <c r="Q1297" s="6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0">
        <f t="shared" si="81"/>
        <v>52</v>
      </c>
      <c r="Q1298" s="6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0">
        <f t="shared" si="81"/>
        <v>92</v>
      </c>
      <c r="Q1299" s="6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0">
        <f t="shared" si="81"/>
        <v>63</v>
      </c>
      <c r="Q1300" s="6" t="s">
        <v>8317</v>
      </c>
      <c r="R1300" t="s">
        <v>8318</v>
      </c>
      <c r="S1300" s="11">
        <f t="shared" si="82"/>
        <v>42458.680925925924</v>
      </c>
      <c r="T1300" s="11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0">
        <f t="shared" si="81"/>
        <v>136</v>
      </c>
      <c r="Q1301" s="6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0">
        <f t="shared" si="81"/>
        <v>169</v>
      </c>
      <c r="Q1302" s="6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0">
        <f t="shared" si="81"/>
        <v>71</v>
      </c>
      <c r="Q1303" s="6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0">
        <f t="shared" si="81"/>
        <v>50</v>
      </c>
      <c r="Q1304" s="6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0">
        <f t="shared" si="81"/>
        <v>42</v>
      </c>
      <c r="Q1305" s="6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0">
        <f t="shared" si="81"/>
        <v>152</v>
      </c>
      <c r="Q1306" s="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0">
        <f t="shared" si="81"/>
        <v>91</v>
      </c>
      <c r="Q1307" s="6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0">
        <f t="shared" si="81"/>
        <v>202</v>
      </c>
      <c r="Q1308" s="6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0">
        <f t="shared" si="81"/>
        <v>128</v>
      </c>
      <c r="Q1309" s="6" t="s">
        <v>8319</v>
      </c>
      <c r="R1309" t="s">
        <v>8321</v>
      </c>
      <c r="S1309" s="11">
        <f t="shared" si="82"/>
        <v>42387.503229166672</v>
      </c>
      <c r="T1309" s="11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0">
        <f t="shared" si="81"/>
        <v>30</v>
      </c>
      <c r="Q1310" s="6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0">
        <f t="shared" si="81"/>
        <v>368</v>
      </c>
      <c r="Q1311" s="6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0">
        <f t="shared" si="81"/>
        <v>129</v>
      </c>
      <c r="Q1312" s="6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0">
        <f t="shared" si="81"/>
        <v>801</v>
      </c>
      <c r="Q1313" s="6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0">
        <f t="shared" si="81"/>
        <v>28</v>
      </c>
      <c r="Q1314" s="6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0">
        <f t="shared" si="81"/>
        <v>102</v>
      </c>
      <c r="Q1315" s="6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0">
        <f t="shared" si="81"/>
        <v>184</v>
      </c>
      <c r="Q1316" s="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0">
        <f t="shared" si="81"/>
        <v>163</v>
      </c>
      <c r="Q1317" s="6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0">
        <f t="shared" si="81"/>
        <v>1</v>
      </c>
      <c r="Q1318" s="6" t="s">
        <v>8319</v>
      </c>
      <c r="R1318" t="s">
        <v>8321</v>
      </c>
      <c r="S1318" s="11">
        <f t="shared" si="82"/>
        <v>42393.961909722224</v>
      </c>
      <c r="T1318" s="11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0">
        <f t="shared" si="81"/>
        <v>604</v>
      </c>
      <c r="Q1319" s="6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0">
        <f t="shared" si="81"/>
        <v>45</v>
      </c>
      <c r="Q1320" s="6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0">
        <f t="shared" si="81"/>
        <v>97</v>
      </c>
      <c r="Q1321" s="6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0">
        <f t="shared" si="81"/>
        <v>168</v>
      </c>
      <c r="Q1322" s="6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0">
        <f t="shared" si="81"/>
        <v>860</v>
      </c>
      <c r="Q1323" s="6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0">
        <f t="shared" si="81"/>
        <v>27</v>
      </c>
      <c r="Q1324" s="6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0">
        <f t="shared" si="81"/>
        <v>30</v>
      </c>
      <c r="Q1325" s="6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0">
        <f t="shared" si="81"/>
        <v>55</v>
      </c>
      <c r="Q1326" s="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0">
        <f t="shared" si="81"/>
        <v>61</v>
      </c>
      <c r="Q1327" s="6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0">
        <f t="shared" si="81"/>
        <v>103</v>
      </c>
      <c r="Q1328" s="6" t="s">
        <v>8319</v>
      </c>
      <c r="R1328" t="s">
        <v>8321</v>
      </c>
      <c r="S1328" s="11">
        <f t="shared" si="82"/>
        <v>41974.791990740741</v>
      </c>
      <c r="T1328" s="11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0">
        <f t="shared" si="81"/>
        <v>42</v>
      </c>
      <c r="Q1329" s="6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0">
        <f t="shared" si="81"/>
        <v>117</v>
      </c>
      <c r="Q1330" s="6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0">
        <f t="shared" si="81"/>
        <v>45</v>
      </c>
      <c r="Q1331" s="6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0">
        <f t="shared" si="81"/>
        <v>157</v>
      </c>
      <c r="Q1332" s="6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0">
        <f t="shared" si="81"/>
        <v>101</v>
      </c>
      <c r="Q1333" s="6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0" t="e">
        <f t="shared" si="81"/>
        <v>#DIV/0!</v>
      </c>
      <c r="Q1334" s="6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0" t="e">
        <f t="shared" si="81"/>
        <v>#DIV/0!</v>
      </c>
      <c r="Q1335" s="6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0">
        <f t="shared" si="81"/>
        <v>52</v>
      </c>
      <c r="Q1336" s="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0">
        <f t="shared" si="81"/>
        <v>309</v>
      </c>
      <c r="Q1337" s="6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0">
        <f t="shared" si="81"/>
        <v>379</v>
      </c>
      <c r="Q1338" s="6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0">
        <f t="shared" si="81"/>
        <v>176</v>
      </c>
      <c r="Q1339" s="6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0">
        <f t="shared" si="81"/>
        <v>66</v>
      </c>
      <c r="Q1340" s="6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0">
        <f t="shared" si="81"/>
        <v>90</v>
      </c>
      <c r="Q1341" s="6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0" t="e">
        <f t="shared" si="81"/>
        <v>#DIV/0!</v>
      </c>
      <c r="Q1342" s="6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0">
        <f t="shared" si="81"/>
        <v>382</v>
      </c>
      <c r="Q1343" s="6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0">
        <f t="shared" si="81"/>
        <v>100</v>
      </c>
      <c r="Q1344" s="6" t="s">
        <v>8319</v>
      </c>
      <c r="R1344" t="s">
        <v>8321</v>
      </c>
      <c r="S1344" s="11">
        <f t="shared" si="82"/>
        <v>42172.816423611112</v>
      </c>
      <c r="T1344" s="11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0">
        <f t="shared" si="81"/>
        <v>158</v>
      </c>
      <c r="Q1345" s="6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0">
        <f t="shared" si="81"/>
        <v>41</v>
      </c>
      <c r="Q1346" s="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10">
        <f t="shared" ref="P1347:P1410" si="85">ROUND(E1347/L1347,0)</f>
        <v>54</v>
      </c>
      <c r="Q1347" s="6" t="s">
        <v>8322</v>
      </c>
      <c r="R1347" t="s">
        <v>8323</v>
      </c>
      <c r="S1347" s="11">
        <f t="shared" ref="S1347:S1410" si="86">(J1347/86400)+DATE(1970,1,1)</f>
        <v>41799.814340277779</v>
      </c>
      <c r="T1347" s="11">
        <f t="shared" ref="T1347:T1410" si="87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0">
        <f t="shared" si="85"/>
        <v>48</v>
      </c>
      <c r="Q1348" s="6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0">
        <f t="shared" si="85"/>
        <v>82</v>
      </c>
      <c r="Q1349" s="6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0">
        <f t="shared" si="85"/>
        <v>230</v>
      </c>
      <c r="Q1350" s="6" t="s">
        <v>8322</v>
      </c>
      <c r="R1350" t="s">
        <v>8323</v>
      </c>
      <c r="S1350" s="11">
        <f t="shared" si="86"/>
        <v>41963.506168981483</v>
      </c>
      <c r="T1350" s="11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0">
        <f t="shared" si="85"/>
        <v>59</v>
      </c>
      <c r="Q1351" s="6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0">
        <f t="shared" si="85"/>
        <v>67</v>
      </c>
      <c r="Q1352" s="6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0">
        <f t="shared" si="85"/>
        <v>169</v>
      </c>
      <c r="Q1353" s="6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0">
        <f t="shared" si="85"/>
        <v>60</v>
      </c>
      <c r="Q1354" s="6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0">
        <f t="shared" si="85"/>
        <v>32</v>
      </c>
      <c r="Q1355" s="6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0">
        <f t="shared" si="85"/>
        <v>24</v>
      </c>
      <c r="Q1356" s="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0">
        <f t="shared" si="85"/>
        <v>25</v>
      </c>
      <c r="Q1357" s="6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0">
        <f t="shared" si="85"/>
        <v>71</v>
      </c>
      <c r="Q1358" s="6" t="s">
        <v>8322</v>
      </c>
      <c r="R1358" t="s">
        <v>8323</v>
      </c>
      <c r="S1358" s="11">
        <f t="shared" si="86"/>
        <v>41430.038888888885</v>
      </c>
      <c r="T1358" s="11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0">
        <f t="shared" si="85"/>
        <v>39</v>
      </c>
      <c r="Q1359" s="6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0">
        <f t="shared" si="85"/>
        <v>68</v>
      </c>
      <c r="Q1360" s="6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0">
        <f t="shared" si="85"/>
        <v>40</v>
      </c>
      <c r="Q1361" s="6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0">
        <f t="shared" si="85"/>
        <v>32</v>
      </c>
      <c r="Q1362" s="6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0">
        <f t="shared" si="85"/>
        <v>29</v>
      </c>
      <c r="Q1363" s="6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0">
        <f t="shared" si="85"/>
        <v>44</v>
      </c>
      <c r="Q1364" s="6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0">
        <f t="shared" si="85"/>
        <v>40</v>
      </c>
      <c r="Q1365" s="6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0">
        <f t="shared" si="85"/>
        <v>346</v>
      </c>
      <c r="Q1366" s="6" t="s">
        <v>8325</v>
      </c>
      <c r="R1366" t="s">
        <v>8326</v>
      </c>
      <c r="S1366" s="11">
        <f t="shared" si="86"/>
        <v>41951.6956712963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0">
        <f t="shared" si="85"/>
        <v>82</v>
      </c>
      <c r="Q1367" s="6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0">
        <f t="shared" si="85"/>
        <v>65</v>
      </c>
      <c r="Q1368" s="6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0">
        <f t="shared" si="85"/>
        <v>63</v>
      </c>
      <c r="Q1369" s="6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0">
        <f t="shared" si="85"/>
        <v>64</v>
      </c>
      <c r="Q1370" s="6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0">
        <f t="shared" si="85"/>
        <v>84</v>
      </c>
      <c r="Q1371" s="6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0">
        <f t="shared" si="85"/>
        <v>78</v>
      </c>
      <c r="Q1372" s="6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0">
        <f t="shared" si="85"/>
        <v>107</v>
      </c>
      <c r="Q1373" s="6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0">
        <f t="shared" si="85"/>
        <v>39</v>
      </c>
      <c r="Q1374" s="6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0">
        <f t="shared" si="85"/>
        <v>202</v>
      </c>
      <c r="Q1375" s="6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0">
        <f t="shared" si="85"/>
        <v>43</v>
      </c>
      <c r="Q1376" s="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0">
        <f t="shared" si="85"/>
        <v>63</v>
      </c>
      <c r="Q1377" s="6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0">
        <f t="shared" si="85"/>
        <v>56</v>
      </c>
      <c r="Q1378" s="6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0">
        <f t="shared" si="85"/>
        <v>49</v>
      </c>
      <c r="Q1379" s="6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0">
        <f t="shared" si="85"/>
        <v>31</v>
      </c>
      <c r="Q1380" s="6" t="s">
        <v>8325</v>
      </c>
      <c r="R1380" t="s">
        <v>8326</v>
      </c>
      <c r="S1380" s="11">
        <f t="shared" si="86"/>
        <v>42568.759375000001</v>
      </c>
      <c r="T1380" s="11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0">
        <f t="shared" si="85"/>
        <v>74</v>
      </c>
      <c r="Q1381" s="6" t="s">
        <v>8325</v>
      </c>
      <c r="R1381" t="s">
        <v>8326</v>
      </c>
      <c r="S1381" s="11">
        <f t="shared" si="86"/>
        <v>42130.491620370369</v>
      </c>
      <c r="T1381" s="11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0">
        <f t="shared" si="85"/>
        <v>21</v>
      </c>
      <c r="Q1382" s="6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0">
        <f t="shared" si="85"/>
        <v>73</v>
      </c>
      <c r="Q1383" s="6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0">
        <f t="shared" si="85"/>
        <v>56</v>
      </c>
      <c r="Q1384" s="6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0">
        <f t="shared" si="85"/>
        <v>50</v>
      </c>
      <c r="Q1385" s="6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0">
        <f t="shared" si="85"/>
        <v>69</v>
      </c>
      <c r="Q1386" s="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0">
        <f t="shared" si="85"/>
        <v>66</v>
      </c>
      <c r="Q1387" s="6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0">
        <f t="shared" si="85"/>
        <v>63</v>
      </c>
      <c r="Q1388" s="6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0">
        <f t="shared" si="85"/>
        <v>70</v>
      </c>
      <c r="Q1389" s="6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0">
        <f t="shared" si="85"/>
        <v>60</v>
      </c>
      <c r="Q1390" s="6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0">
        <f t="shared" si="85"/>
        <v>21</v>
      </c>
      <c r="Q1391" s="6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0">
        <f t="shared" si="85"/>
        <v>161</v>
      </c>
      <c r="Q1392" s="6" t="s">
        <v>8325</v>
      </c>
      <c r="R1392" t="s">
        <v>8326</v>
      </c>
      <c r="S1392" s="11">
        <f t="shared" si="86"/>
        <v>42087.803310185191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0">
        <f t="shared" si="85"/>
        <v>42</v>
      </c>
      <c r="Q1393" s="6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0">
        <f t="shared" si="85"/>
        <v>27</v>
      </c>
      <c r="Q1394" s="6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0">
        <f t="shared" si="85"/>
        <v>197</v>
      </c>
      <c r="Q1395" s="6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0">
        <f t="shared" si="85"/>
        <v>54</v>
      </c>
      <c r="Q1396" s="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0">
        <f t="shared" si="85"/>
        <v>48</v>
      </c>
      <c r="Q1397" s="6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0">
        <f t="shared" si="85"/>
        <v>88</v>
      </c>
      <c r="Q1398" s="6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0">
        <f t="shared" si="85"/>
        <v>72</v>
      </c>
      <c r="Q1399" s="6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0">
        <f t="shared" si="85"/>
        <v>74</v>
      </c>
      <c r="Q1400" s="6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0">
        <f t="shared" si="85"/>
        <v>62</v>
      </c>
      <c r="Q1401" s="6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0">
        <f t="shared" si="85"/>
        <v>17</v>
      </c>
      <c r="Q1402" s="6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0">
        <f t="shared" si="85"/>
        <v>52</v>
      </c>
      <c r="Q1403" s="6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0">
        <f t="shared" si="85"/>
        <v>24</v>
      </c>
      <c r="Q1404" s="6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0">
        <f t="shared" si="85"/>
        <v>62</v>
      </c>
      <c r="Q1405" s="6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0">
        <f t="shared" si="85"/>
        <v>48</v>
      </c>
      <c r="Q1406" s="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0">
        <f t="shared" si="85"/>
        <v>6</v>
      </c>
      <c r="Q1407" s="6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0">
        <f t="shared" si="85"/>
        <v>5</v>
      </c>
      <c r="Q1408" s="6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0">
        <f t="shared" si="85"/>
        <v>8</v>
      </c>
      <c r="Q1409" s="6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10">
        <f t="shared" si="85"/>
        <v>12</v>
      </c>
      <c r="Q1410" s="6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10" t="e">
        <f t="shared" ref="P1411:P1474" si="89">ROUND(E1411/L1411,0)</f>
        <v>#DIV/0!</v>
      </c>
      <c r="Q1411" s="6" t="s">
        <v>8322</v>
      </c>
      <c r="R1411" t="s">
        <v>8341</v>
      </c>
      <c r="S1411" s="11">
        <f t="shared" ref="S1411:S1474" si="90">(J1411/86400)+DATE(1970,1,1)</f>
        <v>41945.133506944447</v>
      </c>
      <c r="T1411" s="11">
        <f t="shared" ref="T1411:T1474" si="91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0">
        <f t="shared" si="89"/>
        <v>1</v>
      </c>
      <c r="Q1412" s="6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0">
        <f t="shared" si="89"/>
        <v>2</v>
      </c>
      <c r="Q1413" s="6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0">
        <f t="shared" si="89"/>
        <v>25</v>
      </c>
      <c r="Q1414" s="6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0">
        <f t="shared" si="89"/>
        <v>100</v>
      </c>
      <c r="Q1415" s="6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0">
        <f t="shared" si="89"/>
        <v>1</v>
      </c>
      <c r="Q1416" s="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0">
        <f t="shared" si="89"/>
        <v>89</v>
      </c>
      <c r="Q1417" s="6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0" t="e">
        <f t="shared" si="89"/>
        <v>#DIV/0!</v>
      </c>
      <c r="Q1418" s="6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0">
        <f t="shared" si="89"/>
        <v>28</v>
      </c>
      <c r="Q1419" s="6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0">
        <f t="shared" si="89"/>
        <v>6</v>
      </c>
      <c r="Q1420" s="6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0">
        <f t="shared" si="89"/>
        <v>45</v>
      </c>
      <c r="Q1421" s="6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0">
        <f t="shared" si="89"/>
        <v>1</v>
      </c>
      <c r="Q1422" s="6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0">
        <f t="shared" si="89"/>
        <v>100</v>
      </c>
      <c r="Q1423" s="6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0">
        <f t="shared" si="89"/>
        <v>13</v>
      </c>
      <c r="Q1424" s="6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0">
        <f t="shared" si="89"/>
        <v>100</v>
      </c>
      <c r="Q1425" s="6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0">
        <f t="shared" si="89"/>
        <v>109</v>
      </c>
      <c r="Q1426" s="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0" t="e">
        <f t="shared" si="89"/>
        <v>#DIV/0!</v>
      </c>
      <c r="Q1427" s="6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0" t="e">
        <f t="shared" si="89"/>
        <v>#DIV/0!</v>
      </c>
      <c r="Q1428" s="6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0">
        <f t="shared" si="89"/>
        <v>105</v>
      </c>
      <c r="Q1429" s="6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0">
        <f t="shared" si="89"/>
        <v>15</v>
      </c>
      <c r="Q1430" s="6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0" t="e">
        <f t="shared" si="89"/>
        <v>#DIV/0!</v>
      </c>
      <c r="Q1431" s="6" t="s">
        <v>8322</v>
      </c>
      <c r="R1431" t="s">
        <v>8341</v>
      </c>
      <c r="S1431" s="11">
        <f t="shared" si="90"/>
        <v>42074.060671296298</v>
      </c>
      <c r="T1431" s="11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0">
        <f t="shared" si="89"/>
        <v>81</v>
      </c>
      <c r="Q1432" s="6" t="s">
        <v>8322</v>
      </c>
      <c r="R1432" t="s">
        <v>8341</v>
      </c>
      <c r="S1432" s="11">
        <f t="shared" si="90"/>
        <v>41961.813518518524</v>
      </c>
      <c r="T1432" s="11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0">
        <f t="shared" si="89"/>
        <v>116</v>
      </c>
      <c r="Q1433" s="6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0" t="e">
        <f t="shared" si="89"/>
        <v>#DIV/0!</v>
      </c>
      <c r="Q1434" s="6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0">
        <f t="shared" si="89"/>
        <v>81</v>
      </c>
      <c r="Q1435" s="6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0">
        <f t="shared" si="89"/>
        <v>745</v>
      </c>
      <c r="Q1436" s="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0">
        <f t="shared" si="89"/>
        <v>8</v>
      </c>
      <c r="Q1437" s="6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0">
        <f t="shared" si="89"/>
        <v>39</v>
      </c>
      <c r="Q1438" s="6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0">
        <f t="shared" si="89"/>
        <v>37</v>
      </c>
      <c r="Q1439" s="6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0">
        <f t="shared" si="89"/>
        <v>75</v>
      </c>
      <c r="Q1440" s="6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0">
        <f t="shared" si="89"/>
        <v>30</v>
      </c>
      <c r="Q1441" s="6" t="s">
        <v>8322</v>
      </c>
      <c r="R1441" t="s">
        <v>8341</v>
      </c>
      <c r="S1441" s="11">
        <f t="shared" si="90"/>
        <v>42040.829872685186</v>
      </c>
      <c r="T1441" s="11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0">
        <f t="shared" si="89"/>
        <v>1</v>
      </c>
      <c r="Q1442" s="6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0">
        <f t="shared" si="89"/>
        <v>673</v>
      </c>
      <c r="Q1443" s="6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0" t="e">
        <f t="shared" si="89"/>
        <v>#DIV/0!</v>
      </c>
      <c r="Q1444" s="6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0" t="e">
        <f t="shared" si="89"/>
        <v>#DIV/0!</v>
      </c>
      <c r="Q1445" s="6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0" t="e">
        <f t="shared" si="89"/>
        <v>#DIV/0!</v>
      </c>
      <c r="Q1446" s="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0" t="e">
        <f t="shared" si="89"/>
        <v>#DIV/0!</v>
      </c>
      <c r="Q1447" s="6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0" t="e">
        <f t="shared" si="89"/>
        <v>#DIV/0!</v>
      </c>
      <c r="Q1448" s="6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0">
        <f t="shared" si="89"/>
        <v>25</v>
      </c>
      <c r="Q1449" s="6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0" t="e">
        <f t="shared" si="89"/>
        <v>#DIV/0!</v>
      </c>
      <c r="Q1450" s="6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0" t="e">
        <f t="shared" si="89"/>
        <v>#DIV/0!</v>
      </c>
      <c r="Q1451" s="6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0">
        <f t="shared" si="89"/>
        <v>1</v>
      </c>
      <c r="Q1452" s="6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0">
        <f t="shared" si="89"/>
        <v>1</v>
      </c>
      <c r="Q1453" s="6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0" t="e">
        <f t="shared" si="89"/>
        <v>#DIV/0!</v>
      </c>
      <c r="Q1454" s="6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0" t="e">
        <f t="shared" si="89"/>
        <v>#DIV/0!</v>
      </c>
      <c r="Q1455" s="6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0">
        <f t="shared" si="89"/>
        <v>15</v>
      </c>
      <c r="Q1456" s="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0">
        <f t="shared" si="89"/>
        <v>225</v>
      </c>
      <c r="Q1457" s="6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0">
        <f t="shared" si="89"/>
        <v>48</v>
      </c>
      <c r="Q1458" s="6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0" t="e">
        <f t="shared" si="89"/>
        <v>#DIV/0!</v>
      </c>
      <c r="Q1459" s="6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0" t="e">
        <f t="shared" si="89"/>
        <v>#DIV/0!</v>
      </c>
      <c r="Q1460" s="6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0" t="e">
        <f t="shared" si="89"/>
        <v>#DIV/0!</v>
      </c>
      <c r="Q1461" s="6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0" t="e">
        <f t="shared" si="89"/>
        <v>#DIV/0!</v>
      </c>
      <c r="Q1462" s="6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0">
        <f t="shared" si="89"/>
        <v>45</v>
      </c>
      <c r="Q1463" s="6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0">
        <f t="shared" si="89"/>
        <v>29</v>
      </c>
      <c r="Q1464" s="6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0">
        <f t="shared" si="89"/>
        <v>35</v>
      </c>
      <c r="Q1465" s="6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0">
        <f t="shared" si="89"/>
        <v>35</v>
      </c>
      <c r="Q1466" s="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0">
        <f t="shared" si="89"/>
        <v>53</v>
      </c>
      <c r="Q1467" s="6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0">
        <f t="shared" si="89"/>
        <v>70</v>
      </c>
      <c r="Q1468" s="6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0">
        <f t="shared" si="89"/>
        <v>77</v>
      </c>
      <c r="Q1469" s="6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0">
        <f t="shared" si="89"/>
        <v>33</v>
      </c>
      <c r="Q1470" s="6" t="s">
        <v>8322</v>
      </c>
      <c r="R1470" t="s">
        <v>8342</v>
      </c>
      <c r="S1470" s="11">
        <f t="shared" si="90"/>
        <v>40646.014456018514</v>
      </c>
      <c r="T1470" s="11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0">
        <f t="shared" si="89"/>
        <v>149</v>
      </c>
      <c r="Q1471" s="6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0">
        <f t="shared" si="89"/>
        <v>23</v>
      </c>
      <c r="Q1472" s="6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0">
        <f t="shared" si="89"/>
        <v>97</v>
      </c>
      <c r="Q1473" s="6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0">
        <f t="shared" si="89"/>
        <v>103</v>
      </c>
      <c r="Q1474" s="6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10">
        <f t="shared" ref="P1475:P1538" si="93">ROUND(E1475/L1475,0)</f>
        <v>38</v>
      </c>
      <c r="Q1475" s="6" t="s">
        <v>8322</v>
      </c>
      <c r="R1475" t="s">
        <v>8342</v>
      </c>
      <c r="S1475" s="11">
        <f t="shared" ref="S1475:S1538" si="94">(J1475/86400)+DATE(1970,1,1)</f>
        <v>40939.979618055557</v>
      </c>
      <c r="T1475" s="11">
        <f t="shared" ref="T1475:T1538" si="95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0">
        <f t="shared" si="93"/>
        <v>44</v>
      </c>
      <c r="Q1476" s="6" t="s">
        <v>8322</v>
      </c>
      <c r="R1476" t="s">
        <v>8342</v>
      </c>
      <c r="S1476" s="11">
        <f t="shared" si="94"/>
        <v>41500.72791666667</v>
      </c>
      <c r="T1476" s="11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0">
        <f t="shared" si="93"/>
        <v>64</v>
      </c>
      <c r="Q1477" s="6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0">
        <f t="shared" si="93"/>
        <v>43</v>
      </c>
      <c r="Q1478" s="6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0">
        <f t="shared" si="93"/>
        <v>90</v>
      </c>
      <c r="Q1479" s="6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0">
        <f t="shared" si="93"/>
        <v>29</v>
      </c>
      <c r="Q1480" s="6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0">
        <f t="shared" si="93"/>
        <v>31</v>
      </c>
      <c r="Q1481" s="6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0">
        <f t="shared" si="93"/>
        <v>92</v>
      </c>
      <c r="Q1482" s="6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0">
        <f t="shared" si="93"/>
        <v>18</v>
      </c>
      <c r="Q1483" s="6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0">
        <f t="shared" si="93"/>
        <v>5</v>
      </c>
      <c r="Q1484" s="6" t="s">
        <v>8322</v>
      </c>
      <c r="R1484" t="s">
        <v>8324</v>
      </c>
      <c r="S1484" s="11">
        <f t="shared" si="94"/>
        <v>41136.858055555553</v>
      </c>
      <c r="T1484" s="11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0">
        <f t="shared" si="93"/>
        <v>25</v>
      </c>
      <c r="Q1485" s="6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0" t="e">
        <f t="shared" si="93"/>
        <v>#DIV/0!</v>
      </c>
      <c r="Q1486" s="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0">
        <f t="shared" si="93"/>
        <v>50</v>
      </c>
      <c r="Q1487" s="6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0">
        <f t="shared" si="93"/>
        <v>16</v>
      </c>
      <c r="Q1488" s="6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0" t="e">
        <f t="shared" si="93"/>
        <v>#DIV/0!</v>
      </c>
      <c r="Q1489" s="6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0">
        <f t="shared" si="93"/>
        <v>60</v>
      </c>
      <c r="Q1490" s="6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0" t="e">
        <f t="shared" si="93"/>
        <v>#DIV/0!</v>
      </c>
      <c r="Q1491" s="6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0">
        <f t="shared" si="93"/>
        <v>47</v>
      </c>
      <c r="Q1492" s="6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0">
        <f t="shared" si="93"/>
        <v>100</v>
      </c>
      <c r="Q1493" s="6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0">
        <f t="shared" si="93"/>
        <v>15</v>
      </c>
      <c r="Q1494" s="6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0" t="e">
        <f t="shared" si="93"/>
        <v>#DIV/0!</v>
      </c>
      <c r="Q1495" s="6" t="s">
        <v>8322</v>
      </c>
      <c r="R1495" t="s">
        <v>8324</v>
      </c>
      <c r="S1495" s="11">
        <f t="shared" si="94"/>
        <v>41411.866608796292</v>
      </c>
      <c r="T1495" s="11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0">
        <f t="shared" si="93"/>
        <v>40</v>
      </c>
      <c r="Q1496" s="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0" t="e">
        <f t="shared" si="93"/>
        <v>#DIV/0!</v>
      </c>
      <c r="Q1497" s="6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0" t="e">
        <f t="shared" si="93"/>
        <v>#DIV/0!</v>
      </c>
      <c r="Q1498" s="6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0">
        <f t="shared" si="93"/>
        <v>1</v>
      </c>
      <c r="Q1499" s="6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0">
        <f t="shared" si="93"/>
        <v>19</v>
      </c>
      <c r="Q1500" s="6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0">
        <f t="shared" si="93"/>
        <v>5</v>
      </c>
      <c r="Q1501" s="6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0">
        <f t="shared" si="93"/>
        <v>47</v>
      </c>
      <c r="Q1502" s="6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0">
        <f t="shared" si="93"/>
        <v>98</v>
      </c>
      <c r="Q1503" s="6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0">
        <f t="shared" si="93"/>
        <v>68</v>
      </c>
      <c r="Q1504" s="6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0">
        <f t="shared" si="93"/>
        <v>57</v>
      </c>
      <c r="Q1505" s="6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0">
        <f t="shared" si="93"/>
        <v>67</v>
      </c>
      <c r="Q1506" s="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0">
        <f t="shared" si="93"/>
        <v>48</v>
      </c>
      <c r="Q1507" s="6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0">
        <f t="shared" si="93"/>
        <v>39</v>
      </c>
      <c r="Q1508" s="6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0">
        <f t="shared" si="93"/>
        <v>78</v>
      </c>
      <c r="Q1509" s="6" t="s">
        <v>8338</v>
      </c>
      <c r="R1509" t="s">
        <v>8339</v>
      </c>
      <c r="S1509" s="11">
        <f t="shared" si="94"/>
        <v>40254.450335648144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0">
        <f t="shared" si="93"/>
        <v>97</v>
      </c>
      <c r="Q1510" s="6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0">
        <f t="shared" si="93"/>
        <v>110</v>
      </c>
      <c r="Q1511" s="6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0">
        <f t="shared" si="93"/>
        <v>40</v>
      </c>
      <c r="Q1512" s="6" t="s">
        <v>8338</v>
      </c>
      <c r="R1512" t="s">
        <v>8339</v>
      </c>
      <c r="S1512" s="11">
        <f t="shared" si="94"/>
        <v>41809.385162037041</v>
      </c>
      <c r="T1512" s="11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0">
        <f t="shared" si="93"/>
        <v>76</v>
      </c>
      <c r="Q1513" s="6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0">
        <f t="shared" si="93"/>
        <v>58</v>
      </c>
      <c r="Q1514" s="6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0">
        <f t="shared" si="93"/>
        <v>56</v>
      </c>
      <c r="Q1515" s="6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0">
        <f t="shared" si="93"/>
        <v>151</v>
      </c>
      <c r="Q1516" s="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0">
        <f t="shared" si="93"/>
        <v>850</v>
      </c>
      <c r="Q1517" s="6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0">
        <f t="shared" si="93"/>
        <v>159</v>
      </c>
      <c r="Q1518" s="6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0">
        <f t="shared" si="93"/>
        <v>40</v>
      </c>
      <c r="Q1519" s="6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0">
        <f t="shared" si="93"/>
        <v>131</v>
      </c>
      <c r="Q1520" s="6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0">
        <f t="shared" si="93"/>
        <v>64</v>
      </c>
      <c r="Q1521" s="6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0">
        <f t="shared" si="93"/>
        <v>112</v>
      </c>
      <c r="Q1522" s="6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0">
        <f t="shared" si="93"/>
        <v>170</v>
      </c>
      <c r="Q1523" s="6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0">
        <f t="shared" si="93"/>
        <v>134</v>
      </c>
      <c r="Q1524" s="6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0">
        <f t="shared" si="93"/>
        <v>96</v>
      </c>
      <c r="Q1525" s="6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0">
        <f t="shared" si="93"/>
        <v>222</v>
      </c>
      <c r="Q1526" s="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0">
        <f t="shared" si="93"/>
        <v>32</v>
      </c>
      <c r="Q1527" s="6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0">
        <f t="shared" si="93"/>
        <v>99</v>
      </c>
      <c r="Q1528" s="6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0">
        <f t="shared" si="93"/>
        <v>55</v>
      </c>
      <c r="Q1529" s="6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0">
        <f t="shared" si="93"/>
        <v>53</v>
      </c>
      <c r="Q1530" s="6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0">
        <f t="shared" si="93"/>
        <v>136</v>
      </c>
      <c r="Q1531" s="6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0">
        <f t="shared" si="93"/>
        <v>54</v>
      </c>
      <c r="Q1532" s="6" t="s">
        <v>8338</v>
      </c>
      <c r="R1532" t="s">
        <v>8339</v>
      </c>
      <c r="S1532" s="11">
        <f t="shared" si="94"/>
        <v>42275.76730324074</v>
      </c>
      <c r="T1532" s="11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0">
        <f t="shared" si="93"/>
        <v>57</v>
      </c>
      <c r="Q1533" s="6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0">
        <f t="shared" si="93"/>
        <v>82</v>
      </c>
      <c r="Q1534" s="6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0">
        <f t="shared" si="93"/>
        <v>88</v>
      </c>
      <c r="Q1535" s="6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0">
        <f t="shared" si="93"/>
        <v>85</v>
      </c>
      <c r="Q1536" s="6" t="s">
        <v>8338</v>
      </c>
      <c r="R1536" t="s">
        <v>8339</v>
      </c>
      <c r="S1536" s="11">
        <f t="shared" si="94"/>
        <v>42221.674328703702</v>
      </c>
      <c r="T1536" s="11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0">
        <f t="shared" si="93"/>
        <v>48</v>
      </c>
      <c r="Q1537" s="6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0">
        <f t="shared" si="93"/>
        <v>66</v>
      </c>
      <c r="Q1538" s="6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10">
        <f t="shared" ref="P1539:P1602" si="97">ROUND(E1539/L1539,0)</f>
        <v>96</v>
      </c>
      <c r="Q1539" s="6" t="s">
        <v>8338</v>
      </c>
      <c r="R1539" t="s">
        <v>8339</v>
      </c>
      <c r="S1539" s="11">
        <f t="shared" ref="S1539:S1602" si="98">(J1539/86400)+DATE(1970,1,1)</f>
        <v>42552.315127314811</v>
      </c>
      <c r="T1539" s="11">
        <f t="shared" ref="T1539:T1602" si="9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0">
        <f t="shared" si="97"/>
        <v>156</v>
      </c>
      <c r="Q1540" s="6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0">
        <f t="shared" si="97"/>
        <v>96</v>
      </c>
      <c r="Q1541" s="6" t="s">
        <v>8338</v>
      </c>
      <c r="R1541" t="s">
        <v>8339</v>
      </c>
      <c r="S1541" s="11">
        <f t="shared" si="98"/>
        <v>42705.91920138889</v>
      </c>
      <c r="T1541" s="11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0">
        <f t="shared" si="97"/>
        <v>180</v>
      </c>
      <c r="Q1542" s="6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0">
        <f t="shared" si="97"/>
        <v>3</v>
      </c>
      <c r="Q1543" s="6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0">
        <f t="shared" si="97"/>
        <v>20</v>
      </c>
      <c r="Q1544" s="6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0">
        <f t="shared" si="97"/>
        <v>10</v>
      </c>
      <c r="Q1545" s="6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0" t="e">
        <f t="shared" si="97"/>
        <v>#DIV/0!</v>
      </c>
      <c r="Q1546" s="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0">
        <f t="shared" si="97"/>
        <v>1</v>
      </c>
      <c r="Q1547" s="6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0">
        <f t="shared" si="97"/>
        <v>26</v>
      </c>
      <c r="Q1548" s="6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0" t="e">
        <f t="shared" si="97"/>
        <v>#DIV/0!</v>
      </c>
      <c r="Q1549" s="6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0">
        <f t="shared" si="97"/>
        <v>60</v>
      </c>
      <c r="Q1550" s="6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0">
        <f t="shared" si="97"/>
        <v>28</v>
      </c>
      <c r="Q1551" s="6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0">
        <f t="shared" si="97"/>
        <v>14</v>
      </c>
      <c r="Q1552" s="6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0" t="e">
        <f t="shared" si="97"/>
        <v>#DIV/0!</v>
      </c>
      <c r="Q1553" s="6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0">
        <f t="shared" si="97"/>
        <v>132</v>
      </c>
      <c r="Q1554" s="6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0" t="e">
        <f t="shared" si="97"/>
        <v>#DIV/0!</v>
      </c>
      <c r="Q1555" s="6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0" t="e">
        <f t="shared" si="97"/>
        <v>#DIV/0!</v>
      </c>
      <c r="Q1556" s="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0" t="e">
        <f t="shared" si="97"/>
        <v>#DIV/0!</v>
      </c>
      <c r="Q1557" s="6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0">
        <f t="shared" si="97"/>
        <v>56</v>
      </c>
      <c r="Q1558" s="6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0">
        <f t="shared" si="97"/>
        <v>100</v>
      </c>
      <c r="Q1559" s="6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0">
        <f t="shared" si="97"/>
        <v>12</v>
      </c>
      <c r="Q1560" s="6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0">
        <f t="shared" si="97"/>
        <v>50</v>
      </c>
      <c r="Q1561" s="6" t="s">
        <v>8338</v>
      </c>
      <c r="R1561" t="s">
        <v>8343</v>
      </c>
      <c r="S1561" s="11">
        <f t="shared" si="98"/>
        <v>42108.053229166668</v>
      </c>
      <c r="T1561" s="11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0">
        <f t="shared" si="97"/>
        <v>24</v>
      </c>
      <c r="Q1562" s="6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0">
        <f t="shared" si="97"/>
        <v>67</v>
      </c>
      <c r="Q1563" s="6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0" t="e">
        <f t="shared" si="97"/>
        <v>#DIV/0!</v>
      </c>
      <c r="Q1564" s="6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0">
        <f t="shared" si="97"/>
        <v>43</v>
      </c>
      <c r="Q1565" s="6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0">
        <f t="shared" si="97"/>
        <v>10</v>
      </c>
      <c r="Q1566" s="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0">
        <f t="shared" si="97"/>
        <v>100</v>
      </c>
      <c r="Q1567" s="6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0">
        <f t="shared" si="97"/>
        <v>108</v>
      </c>
      <c r="Q1568" s="6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0">
        <f t="shared" si="97"/>
        <v>27</v>
      </c>
      <c r="Q1569" s="6" t="s">
        <v>8322</v>
      </c>
      <c r="R1569" t="s">
        <v>8344</v>
      </c>
      <c r="S1569" s="11">
        <f t="shared" si="98"/>
        <v>41671.93686342593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0">
        <f t="shared" si="97"/>
        <v>155</v>
      </c>
      <c r="Q1570" s="6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0" t="e">
        <f t="shared" si="97"/>
        <v>#DIV/0!</v>
      </c>
      <c r="Q1571" s="6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0">
        <f t="shared" si="97"/>
        <v>48</v>
      </c>
      <c r="Q1572" s="6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0">
        <f t="shared" si="97"/>
        <v>20</v>
      </c>
      <c r="Q1573" s="6" t="s">
        <v>8322</v>
      </c>
      <c r="R1573" t="s">
        <v>8344</v>
      </c>
      <c r="S1573" s="11">
        <f t="shared" si="98"/>
        <v>42144.769479166665</v>
      </c>
      <c r="T1573" s="11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0">
        <f t="shared" si="97"/>
        <v>42</v>
      </c>
      <c r="Q1574" s="6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0">
        <f t="shared" si="97"/>
        <v>74</v>
      </c>
      <c r="Q1575" s="6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0">
        <f t="shared" si="97"/>
        <v>84</v>
      </c>
      <c r="Q1576" s="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0">
        <f t="shared" si="97"/>
        <v>65</v>
      </c>
      <c r="Q1577" s="6" t="s">
        <v>8322</v>
      </c>
      <c r="R1577" t="s">
        <v>8344</v>
      </c>
      <c r="S1577" s="11">
        <f t="shared" si="98"/>
        <v>41799.524259259255</v>
      </c>
      <c r="T1577" s="11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0">
        <f t="shared" si="97"/>
        <v>65</v>
      </c>
      <c r="Q1578" s="6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0">
        <f t="shared" si="97"/>
        <v>28</v>
      </c>
      <c r="Q1579" s="6" t="s">
        <v>8322</v>
      </c>
      <c r="R1579" t="s">
        <v>8344</v>
      </c>
      <c r="S1579" s="11">
        <f t="shared" si="98"/>
        <v>41054.847777777773</v>
      </c>
      <c r="T1579" s="11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0">
        <f t="shared" si="97"/>
        <v>51</v>
      </c>
      <c r="Q1580" s="6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0">
        <f t="shared" si="97"/>
        <v>14</v>
      </c>
      <c r="Q1581" s="6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0" t="e">
        <f t="shared" si="97"/>
        <v>#DIV/0!</v>
      </c>
      <c r="Q1582" s="6" t="s">
        <v>8322</v>
      </c>
      <c r="R1582" t="s">
        <v>8344</v>
      </c>
      <c r="S1582" s="11">
        <f t="shared" si="98"/>
        <v>40990.050069444442</v>
      </c>
      <c r="T1582" s="11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0">
        <f t="shared" si="97"/>
        <v>5</v>
      </c>
      <c r="Q1583" s="6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0">
        <f t="shared" si="97"/>
        <v>31</v>
      </c>
      <c r="Q1584" s="6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0">
        <f t="shared" si="97"/>
        <v>15</v>
      </c>
      <c r="Q1585" s="6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0" t="e">
        <f t="shared" si="97"/>
        <v>#DIV/0!</v>
      </c>
      <c r="Q1586" s="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0">
        <f t="shared" si="97"/>
        <v>132</v>
      </c>
      <c r="Q1587" s="6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0" t="e">
        <f t="shared" si="97"/>
        <v>#DIV/0!</v>
      </c>
      <c r="Q1588" s="6" t="s">
        <v>8338</v>
      </c>
      <c r="R1588" t="s">
        <v>8345</v>
      </c>
      <c r="S1588" s="11">
        <f t="shared" si="98"/>
        <v>42069.104421296295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0">
        <f t="shared" si="97"/>
        <v>1</v>
      </c>
      <c r="Q1589" s="6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0" t="e">
        <f t="shared" si="97"/>
        <v>#DIV/0!</v>
      </c>
      <c r="Q1590" s="6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0" t="e">
        <f t="shared" si="97"/>
        <v>#DIV/0!</v>
      </c>
      <c r="Q1591" s="6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0">
        <f t="shared" si="97"/>
        <v>510</v>
      </c>
      <c r="Q1592" s="6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0">
        <f t="shared" si="97"/>
        <v>44</v>
      </c>
      <c r="Q1593" s="6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0" t="e">
        <f t="shared" si="97"/>
        <v>#DIV/0!</v>
      </c>
      <c r="Q1594" s="6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0">
        <f t="shared" si="97"/>
        <v>1</v>
      </c>
      <c r="Q1595" s="6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0">
        <f t="shared" si="97"/>
        <v>21</v>
      </c>
      <c r="Q1596" s="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0">
        <f t="shared" si="97"/>
        <v>40</v>
      </c>
      <c r="Q1597" s="6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0">
        <f t="shared" si="97"/>
        <v>25</v>
      </c>
      <c r="Q1598" s="6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0" t="e">
        <f t="shared" si="97"/>
        <v>#DIV/0!</v>
      </c>
      <c r="Q1599" s="6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0">
        <f t="shared" si="97"/>
        <v>1</v>
      </c>
      <c r="Q1600" s="6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0" t="e">
        <f t="shared" si="97"/>
        <v>#DIV/0!</v>
      </c>
      <c r="Q1601" s="6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10">
        <f t="shared" si="97"/>
        <v>41</v>
      </c>
      <c r="Q1602" s="6" t="s">
        <v>8338</v>
      </c>
      <c r="R1602" t="s">
        <v>8345</v>
      </c>
      <c r="S1602" s="11">
        <f t="shared" si="98"/>
        <v>41791.057314814811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10">
        <f t="shared" ref="P1603:P1666" si="101">ROUND(E1603/L1603,0)</f>
        <v>48</v>
      </c>
      <c r="Q1603" s="6" t="s">
        <v>8325</v>
      </c>
      <c r="R1603" t="s">
        <v>8326</v>
      </c>
      <c r="S1603" s="11">
        <f t="shared" ref="S1603:S1666" si="102">(J1603/86400)+DATE(1970,1,1)</f>
        <v>40638.092974537038</v>
      </c>
      <c r="T1603" s="11">
        <f t="shared" ref="T1603:T1666" si="103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0">
        <f t="shared" si="101"/>
        <v>47</v>
      </c>
      <c r="Q1604" s="6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0">
        <f t="shared" si="101"/>
        <v>67</v>
      </c>
      <c r="Q1605" s="6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0">
        <f t="shared" si="101"/>
        <v>49</v>
      </c>
      <c r="Q1606" s="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0">
        <f t="shared" si="101"/>
        <v>137</v>
      </c>
      <c r="Q1607" s="6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0">
        <f t="shared" si="101"/>
        <v>88</v>
      </c>
      <c r="Q1608" s="6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0">
        <f t="shared" si="101"/>
        <v>71</v>
      </c>
      <c r="Q1609" s="6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0">
        <f t="shared" si="101"/>
        <v>53</v>
      </c>
      <c r="Q1610" s="6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0">
        <f t="shared" si="101"/>
        <v>444</v>
      </c>
      <c r="Q1611" s="6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0">
        <f t="shared" si="101"/>
        <v>49</v>
      </c>
      <c r="Q1612" s="6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0">
        <f t="shared" si="101"/>
        <v>37</v>
      </c>
      <c r="Q1613" s="6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0">
        <f t="shared" si="101"/>
        <v>50</v>
      </c>
      <c r="Q1614" s="6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0">
        <f t="shared" si="101"/>
        <v>39</v>
      </c>
      <c r="Q1615" s="6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0">
        <f t="shared" si="101"/>
        <v>67</v>
      </c>
      <c r="Q1616" s="6" t="s">
        <v>8325</v>
      </c>
      <c r="R1616" t="s">
        <v>8326</v>
      </c>
      <c r="S1616" s="11">
        <f t="shared" si="102"/>
        <v>41794.981122685189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0">
        <f t="shared" si="101"/>
        <v>67</v>
      </c>
      <c r="Q1617" s="6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0">
        <f t="shared" si="101"/>
        <v>66</v>
      </c>
      <c r="Q1618" s="6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0">
        <f t="shared" si="101"/>
        <v>65</v>
      </c>
      <c r="Q1619" s="6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0">
        <f t="shared" si="101"/>
        <v>58</v>
      </c>
      <c r="Q1620" s="6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0">
        <f t="shared" si="101"/>
        <v>87</v>
      </c>
      <c r="Q1621" s="6" t="s">
        <v>8325</v>
      </c>
      <c r="R1621" t="s">
        <v>8326</v>
      </c>
      <c r="S1621" s="11">
        <f t="shared" si="102"/>
        <v>41876.186180555553</v>
      </c>
      <c r="T1621" s="11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0">
        <f t="shared" si="101"/>
        <v>66</v>
      </c>
      <c r="Q1622" s="6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0">
        <f t="shared" si="101"/>
        <v>164</v>
      </c>
      <c r="Q1623" s="6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0">
        <f t="shared" si="101"/>
        <v>108</v>
      </c>
      <c r="Q1624" s="6" t="s">
        <v>8325</v>
      </c>
      <c r="R1624" t="s">
        <v>8326</v>
      </c>
      <c r="S1624" s="11">
        <f t="shared" si="102"/>
        <v>41950.294837962967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0">
        <f t="shared" si="101"/>
        <v>42</v>
      </c>
      <c r="Q1625" s="6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0">
        <f t="shared" si="101"/>
        <v>47</v>
      </c>
      <c r="Q1626" s="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0">
        <f t="shared" si="101"/>
        <v>112</v>
      </c>
      <c r="Q1627" s="6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0">
        <f t="shared" si="101"/>
        <v>75</v>
      </c>
      <c r="Q1628" s="6" t="s">
        <v>8325</v>
      </c>
      <c r="R1628" t="s">
        <v>8326</v>
      </c>
      <c r="S1628" s="11">
        <f t="shared" si="102"/>
        <v>41579.847997685181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0">
        <f t="shared" si="101"/>
        <v>62</v>
      </c>
      <c r="Q1629" s="6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0">
        <f t="shared" si="101"/>
        <v>46</v>
      </c>
      <c r="Q1630" s="6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0">
        <f t="shared" si="101"/>
        <v>76</v>
      </c>
      <c r="Q1631" s="6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0">
        <f t="shared" si="101"/>
        <v>84</v>
      </c>
      <c r="Q1632" s="6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0">
        <f t="shared" si="101"/>
        <v>117</v>
      </c>
      <c r="Q1633" s="6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0">
        <f t="shared" si="101"/>
        <v>86</v>
      </c>
      <c r="Q1634" s="6" t="s">
        <v>8325</v>
      </c>
      <c r="R1634" t="s">
        <v>8326</v>
      </c>
      <c r="S1634" s="11">
        <f t="shared" si="102"/>
        <v>40750.340902777782</v>
      </c>
      <c r="T1634" s="11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0">
        <f t="shared" si="101"/>
        <v>172</v>
      </c>
      <c r="Q1635" s="6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0">
        <f t="shared" si="101"/>
        <v>63</v>
      </c>
      <c r="Q1636" s="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0">
        <f t="shared" si="101"/>
        <v>68</v>
      </c>
      <c r="Q1637" s="6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0">
        <f t="shared" si="101"/>
        <v>54</v>
      </c>
      <c r="Q1638" s="6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0">
        <f t="shared" si="101"/>
        <v>35</v>
      </c>
      <c r="Q1639" s="6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0">
        <f t="shared" si="101"/>
        <v>39</v>
      </c>
      <c r="Q1640" s="6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0">
        <f t="shared" si="101"/>
        <v>95</v>
      </c>
      <c r="Q1641" s="6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0">
        <f t="shared" si="101"/>
        <v>40</v>
      </c>
      <c r="Q1642" s="6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0">
        <f t="shared" si="101"/>
        <v>98</v>
      </c>
      <c r="Q1643" s="6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0">
        <f t="shared" si="101"/>
        <v>43</v>
      </c>
      <c r="Q1644" s="6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0">
        <f t="shared" si="101"/>
        <v>169</v>
      </c>
      <c r="Q1645" s="6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0">
        <f t="shared" si="101"/>
        <v>86</v>
      </c>
      <c r="Q1646" s="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0">
        <f t="shared" si="101"/>
        <v>554</v>
      </c>
      <c r="Q1647" s="6" t="s">
        <v>8325</v>
      </c>
      <c r="R1647" t="s">
        <v>8346</v>
      </c>
      <c r="S1647" s="11">
        <f t="shared" si="102"/>
        <v>41521.617361111115</v>
      </c>
      <c r="T1647" s="11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0">
        <f t="shared" si="101"/>
        <v>27</v>
      </c>
      <c r="Q1648" s="6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0">
        <f t="shared" si="101"/>
        <v>114</v>
      </c>
      <c r="Q1649" s="6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0">
        <f t="shared" si="101"/>
        <v>32</v>
      </c>
      <c r="Q1650" s="6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0">
        <f t="shared" si="101"/>
        <v>47</v>
      </c>
      <c r="Q1651" s="6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0">
        <f t="shared" si="101"/>
        <v>88</v>
      </c>
      <c r="Q1652" s="6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0">
        <f t="shared" si="101"/>
        <v>101</v>
      </c>
      <c r="Q1653" s="6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0">
        <f t="shared" si="101"/>
        <v>65</v>
      </c>
      <c r="Q1654" s="6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0">
        <f t="shared" si="101"/>
        <v>52</v>
      </c>
      <c r="Q1655" s="6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0">
        <f t="shared" si="101"/>
        <v>39</v>
      </c>
      <c r="Q1656" s="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0">
        <f t="shared" si="101"/>
        <v>45</v>
      </c>
      <c r="Q1657" s="6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0">
        <f t="shared" si="101"/>
        <v>157</v>
      </c>
      <c r="Q1658" s="6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0">
        <f t="shared" si="101"/>
        <v>119</v>
      </c>
      <c r="Q1659" s="6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0">
        <f t="shared" si="101"/>
        <v>74</v>
      </c>
      <c r="Q1660" s="6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0">
        <f t="shared" si="101"/>
        <v>13</v>
      </c>
      <c r="Q1661" s="6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0">
        <f t="shared" si="101"/>
        <v>28</v>
      </c>
      <c r="Q1662" s="6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0">
        <f t="shared" si="101"/>
        <v>80</v>
      </c>
      <c r="Q1663" s="6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0">
        <f t="shared" si="101"/>
        <v>132</v>
      </c>
      <c r="Q1664" s="6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0">
        <f t="shared" si="101"/>
        <v>34</v>
      </c>
      <c r="Q1665" s="6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0">
        <f t="shared" si="101"/>
        <v>34</v>
      </c>
      <c r="Q1666" s="6" t="s">
        <v>8325</v>
      </c>
      <c r="R1666" t="s">
        <v>8346</v>
      </c>
      <c r="S1666" s="11">
        <f t="shared" si="102"/>
        <v>40939.761782407411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10">
        <f t="shared" ref="P1667:P1730" si="105">ROUND(E1667/L1667,0)</f>
        <v>45</v>
      </c>
      <c r="Q1667" s="6" t="s">
        <v>8325</v>
      </c>
      <c r="R1667" t="s">
        <v>8346</v>
      </c>
      <c r="S1667" s="11">
        <f t="shared" ref="S1667:S1730" si="106">(J1667/86400)+DATE(1970,1,1)</f>
        <v>40564.649456018517</v>
      </c>
      <c r="T1667" s="11">
        <f t="shared" ref="T1667:T1730" si="107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0">
        <f t="shared" si="105"/>
        <v>41</v>
      </c>
      <c r="Q1668" s="6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0">
        <f t="shared" si="105"/>
        <v>53</v>
      </c>
      <c r="Q1669" s="6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0">
        <f t="shared" si="105"/>
        <v>71</v>
      </c>
      <c r="Q1670" s="6" t="s">
        <v>8325</v>
      </c>
      <c r="R1670" t="s">
        <v>8346</v>
      </c>
      <c r="S1670" s="11">
        <f t="shared" si="106"/>
        <v>40845.149756944447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0">
        <f t="shared" si="105"/>
        <v>54</v>
      </c>
      <c r="Q1671" s="6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0">
        <f t="shared" si="105"/>
        <v>45</v>
      </c>
      <c r="Q1672" s="6" t="s">
        <v>8325</v>
      </c>
      <c r="R1672" t="s">
        <v>8346</v>
      </c>
      <c r="S1672" s="11">
        <f t="shared" si="106"/>
        <v>40313.930543981478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0">
        <f t="shared" si="105"/>
        <v>26</v>
      </c>
      <c r="Q1673" s="6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0">
        <f t="shared" si="105"/>
        <v>39</v>
      </c>
      <c r="Q1674" s="6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0">
        <f t="shared" si="105"/>
        <v>46</v>
      </c>
      <c r="Q1675" s="6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0">
        <f t="shared" si="105"/>
        <v>89</v>
      </c>
      <c r="Q1676" s="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0">
        <f t="shared" si="105"/>
        <v>40</v>
      </c>
      <c r="Q1677" s="6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0">
        <f t="shared" si="105"/>
        <v>82</v>
      </c>
      <c r="Q1678" s="6" t="s">
        <v>8325</v>
      </c>
      <c r="R1678" t="s">
        <v>8346</v>
      </c>
      <c r="S1678" s="11">
        <f t="shared" si="106"/>
        <v>40973.726238425923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0">
        <f t="shared" si="105"/>
        <v>160</v>
      </c>
      <c r="Q1679" s="6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0">
        <f t="shared" si="105"/>
        <v>36</v>
      </c>
      <c r="Q1680" s="6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0">
        <f t="shared" si="105"/>
        <v>63</v>
      </c>
      <c r="Q1681" s="6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0">
        <f t="shared" si="105"/>
        <v>47</v>
      </c>
      <c r="Q1682" s="6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0">
        <f t="shared" si="105"/>
        <v>75</v>
      </c>
      <c r="Q1683" s="6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0" t="e">
        <f t="shared" si="105"/>
        <v>#DIV/0!</v>
      </c>
      <c r="Q1684" s="6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0">
        <f t="shared" si="105"/>
        <v>76</v>
      </c>
      <c r="Q1685" s="6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0">
        <f t="shared" si="105"/>
        <v>86</v>
      </c>
      <c r="Q1686" s="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0">
        <f t="shared" si="105"/>
        <v>24</v>
      </c>
      <c r="Q1687" s="6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0">
        <f t="shared" si="105"/>
        <v>18</v>
      </c>
      <c r="Q1688" s="6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0">
        <f t="shared" si="105"/>
        <v>80</v>
      </c>
      <c r="Q1689" s="6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0">
        <f t="shared" si="105"/>
        <v>253</v>
      </c>
      <c r="Q1690" s="6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0">
        <f t="shared" si="105"/>
        <v>171</v>
      </c>
      <c r="Q1691" s="6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0">
        <f t="shared" si="105"/>
        <v>58</v>
      </c>
      <c r="Q1692" s="6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0">
        <f t="shared" si="105"/>
        <v>264</v>
      </c>
      <c r="Q1693" s="6" t="s">
        <v>8325</v>
      </c>
      <c r="R1693" t="s">
        <v>8347</v>
      </c>
      <c r="S1693" s="11">
        <f t="shared" si="106"/>
        <v>42795.701481481483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0">
        <f t="shared" si="105"/>
        <v>159</v>
      </c>
      <c r="Q1694" s="6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0">
        <f t="shared" si="105"/>
        <v>35</v>
      </c>
      <c r="Q1695" s="6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0">
        <f t="shared" si="105"/>
        <v>5</v>
      </c>
      <c r="Q1696" s="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0">
        <f t="shared" si="105"/>
        <v>61</v>
      </c>
      <c r="Q1697" s="6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0" t="e">
        <f t="shared" si="105"/>
        <v>#DIV/0!</v>
      </c>
      <c r="Q1698" s="6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0">
        <f t="shared" si="105"/>
        <v>115</v>
      </c>
      <c r="Q1699" s="6" t="s">
        <v>8325</v>
      </c>
      <c r="R1699" t="s">
        <v>8347</v>
      </c>
      <c r="S1699" s="11">
        <f t="shared" si="106"/>
        <v>42805.032962962963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0" t="e">
        <f t="shared" si="105"/>
        <v>#DIV/0!</v>
      </c>
      <c r="Q1700" s="6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0">
        <f t="shared" si="105"/>
        <v>54</v>
      </c>
      <c r="Q1701" s="6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0">
        <f t="shared" si="105"/>
        <v>66</v>
      </c>
      <c r="Q1702" s="6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0">
        <f t="shared" si="105"/>
        <v>5</v>
      </c>
      <c r="Q1703" s="6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0">
        <f t="shared" si="105"/>
        <v>1</v>
      </c>
      <c r="Q1704" s="6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0">
        <f t="shared" si="105"/>
        <v>26</v>
      </c>
      <c r="Q1705" s="6" t="s">
        <v>8325</v>
      </c>
      <c r="R1705" t="s">
        <v>8347</v>
      </c>
      <c r="S1705" s="11">
        <f t="shared" si="106"/>
        <v>42187.281678240739</v>
      </c>
      <c r="T1705" s="11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0">
        <f t="shared" si="105"/>
        <v>118</v>
      </c>
      <c r="Q1706" s="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0" t="e">
        <f t="shared" si="105"/>
        <v>#DIV/0!</v>
      </c>
      <c r="Q1707" s="6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0" t="e">
        <f t="shared" si="105"/>
        <v>#DIV/0!</v>
      </c>
      <c r="Q1708" s="6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0">
        <f t="shared" si="105"/>
        <v>54</v>
      </c>
      <c r="Q1709" s="6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0" t="e">
        <f t="shared" si="105"/>
        <v>#DIV/0!</v>
      </c>
      <c r="Q1710" s="6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0">
        <f t="shared" si="105"/>
        <v>21</v>
      </c>
      <c r="Q1711" s="6" t="s">
        <v>8325</v>
      </c>
      <c r="R1711" t="s">
        <v>8347</v>
      </c>
      <c r="S1711" s="11">
        <f t="shared" si="106"/>
        <v>41841.563819444447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0">
        <f t="shared" si="105"/>
        <v>34</v>
      </c>
      <c r="Q1712" s="6" t="s">
        <v>8325</v>
      </c>
      <c r="R1712" t="s">
        <v>8347</v>
      </c>
      <c r="S1712" s="11">
        <f t="shared" si="106"/>
        <v>42341.591296296298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0">
        <f t="shared" si="105"/>
        <v>525</v>
      </c>
      <c r="Q1713" s="6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0" t="e">
        <f t="shared" si="105"/>
        <v>#DIV/0!</v>
      </c>
      <c r="Q1714" s="6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0">
        <f t="shared" si="105"/>
        <v>50</v>
      </c>
      <c r="Q1715" s="6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0">
        <f t="shared" si="105"/>
        <v>116</v>
      </c>
      <c r="Q1716" s="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0">
        <f t="shared" si="105"/>
        <v>6</v>
      </c>
      <c r="Q1717" s="6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0">
        <f t="shared" si="105"/>
        <v>50</v>
      </c>
      <c r="Q1718" s="6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0">
        <f t="shared" si="105"/>
        <v>34</v>
      </c>
      <c r="Q1719" s="6" t="s">
        <v>8325</v>
      </c>
      <c r="R1719" t="s">
        <v>8347</v>
      </c>
      <c r="S1719" s="11">
        <f t="shared" si="106"/>
        <v>42460.981921296298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0">
        <f t="shared" si="105"/>
        <v>38</v>
      </c>
      <c r="Q1720" s="6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0">
        <f t="shared" si="105"/>
        <v>12</v>
      </c>
      <c r="Q1721" s="6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0">
        <f t="shared" si="105"/>
        <v>28</v>
      </c>
      <c r="Q1722" s="6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0" t="e">
        <f t="shared" si="105"/>
        <v>#DIV/0!</v>
      </c>
      <c r="Q1723" s="6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0">
        <f t="shared" si="105"/>
        <v>1</v>
      </c>
      <c r="Q1724" s="6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0">
        <f t="shared" si="105"/>
        <v>217</v>
      </c>
      <c r="Q1725" s="6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0">
        <f t="shared" si="105"/>
        <v>9</v>
      </c>
      <c r="Q1726" s="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0">
        <f t="shared" si="105"/>
        <v>62</v>
      </c>
      <c r="Q1727" s="6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0">
        <f t="shared" si="105"/>
        <v>137</v>
      </c>
      <c r="Q1728" s="6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0">
        <f t="shared" si="105"/>
        <v>1</v>
      </c>
      <c r="Q1729" s="6" t="s">
        <v>8325</v>
      </c>
      <c r="R1729" t="s">
        <v>8347</v>
      </c>
      <c r="S1729" s="11">
        <f t="shared" si="106"/>
        <v>42044.927974537037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10">
        <f t="shared" si="105"/>
        <v>122</v>
      </c>
      <c r="Q1730" s="6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10" t="e">
        <f t="shared" ref="P1731:P1794" si="109">ROUND(E1731/L1731,0)</f>
        <v>#DIV/0!</v>
      </c>
      <c r="Q1731" s="6" t="s">
        <v>8325</v>
      </c>
      <c r="R1731" t="s">
        <v>8347</v>
      </c>
      <c r="S1731" s="11">
        <f t="shared" ref="S1731:S1794" si="110">(J1731/86400)+DATE(1970,1,1)</f>
        <v>42471.052152777775</v>
      </c>
      <c r="T1731" s="11">
        <f t="shared" ref="T1731:T1794" si="111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0" t="e">
        <f t="shared" si="109"/>
        <v>#DIV/0!</v>
      </c>
      <c r="Q1732" s="6" t="s">
        <v>8325</v>
      </c>
      <c r="R1732" t="s">
        <v>8347</v>
      </c>
      <c r="S1732" s="11">
        <f t="shared" si="110"/>
        <v>42272.087766203702</v>
      </c>
      <c r="T1732" s="11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0" t="e">
        <f t="shared" si="109"/>
        <v>#DIV/0!</v>
      </c>
      <c r="Q1733" s="6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0" t="e">
        <f t="shared" si="109"/>
        <v>#DIV/0!</v>
      </c>
      <c r="Q1734" s="6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0" t="e">
        <f t="shared" si="109"/>
        <v>#DIV/0!</v>
      </c>
      <c r="Q1735" s="6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0">
        <f t="shared" si="109"/>
        <v>1</v>
      </c>
      <c r="Q1736" s="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0">
        <f t="shared" si="109"/>
        <v>55</v>
      </c>
      <c r="Q1737" s="6" t="s">
        <v>8325</v>
      </c>
      <c r="R1737" t="s">
        <v>8347</v>
      </c>
      <c r="S1737" s="11">
        <f t="shared" si="110"/>
        <v>42559.81417824074</v>
      </c>
      <c r="T1737" s="11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0">
        <f t="shared" si="109"/>
        <v>22</v>
      </c>
      <c r="Q1738" s="6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0">
        <f t="shared" si="109"/>
        <v>57</v>
      </c>
      <c r="Q1739" s="6" t="s">
        <v>8325</v>
      </c>
      <c r="R1739" t="s">
        <v>8347</v>
      </c>
      <c r="S1739" s="11">
        <f t="shared" si="110"/>
        <v>42175.948981481481</v>
      </c>
      <c r="T1739" s="11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0">
        <f t="shared" si="109"/>
        <v>20</v>
      </c>
      <c r="Q1740" s="6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0">
        <f t="shared" si="109"/>
        <v>1</v>
      </c>
      <c r="Q1741" s="6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0" t="e">
        <f t="shared" si="109"/>
        <v>#DIV/0!</v>
      </c>
      <c r="Q1742" s="6" t="s">
        <v>8325</v>
      </c>
      <c r="R1742" t="s">
        <v>8347</v>
      </c>
      <c r="S1742" s="11">
        <f t="shared" si="110"/>
        <v>42171.817384259259</v>
      </c>
      <c r="T1742" s="11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0">
        <f t="shared" si="109"/>
        <v>26</v>
      </c>
      <c r="Q1743" s="6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0">
        <f t="shared" si="109"/>
        <v>64</v>
      </c>
      <c r="Q1744" s="6" t="s">
        <v>8338</v>
      </c>
      <c r="R1744" t="s">
        <v>8339</v>
      </c>
      <c r="S1744" s="11">
        <f t="shared" si="110"/>
        <v>42710.876967592594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0">
        <f t="shared" si="109"/>
        <v>90</v>
      </c>
      <c r="Q1745" s="6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0">
        <f t="shared" si="109"/>
        <v>93</v>
      </c>
      <c r="Q1746" s="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0">
        <f t="shared" si="109"/>
        <v>90</v>
      </c>
      <c r="Q1747" s="6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0">
        <f t="shared" si="109"/>
        <v>208</v>
      </c>
      <c r="Q1748" s="6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0">
        <f t="shared" si="109"/>
        <v>59</v>
      </c>
      <c r="Q1749" s="6" t="s">
        <v>8338</v>
      </c>
      <c r="R1749" t="s">
        <v>8339</v>
      </c>
      <c r="S1749" s="11">
        <f t="shared" si="110"/>
        <v>42292.435532407406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0">
        <f t="shared" si="109"/>
        <v>359</v>
      </c>
      <c r="Q1750" s="6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0">
        <f t="shared" si="109"/>
        <v>95</v>
      </c>
      <c r="Q1751" s="6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0">
        <f t="shared" si="109"/>
        <v>81</v>
      </c>
      <c r="Q1752" s="6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0">
        <f t="shared" si="109"/>
        <v>169</v>
      </c>
      <c r="Q1753" s="6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0">
        <f t="shared" si="109"/>
        <v>35</v>
      </c>
      <c r="Q1754" s="6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0">
        <f t="shared" si="109"/>
        <v>463</v>
      </c>
      <c r="Q1755" s="6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0">
        <f t="shared" si="109"/>
        <v>104</v>
      </c>
      <c r="Q1756" s="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0">
        <f t="shared" si="109"/>
        <v>8</v>
      </c>
      <c r="Q1757" s="6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0">
        <f t="shared" si="109"/>
        <v>47</v>
      </c>
      <c r="Q1758" s="6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0">
        <f t="shared" si="109"/>
        <v>414</v>
      </c>
      <c r="Q1759" s="6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0">
        <f t="shared" si="109"/>
        <v>42</v>
      </c>
      <c r="Q1760" s="6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0">
        <f t="shared" si="109"/>
        <v>109</v>
      </c>
      <c r="Q1761" s="6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0">
        <f t="shared" si="109"/>
        <v>81</v>
      </c>
      <c r="Q1762" s="6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0">
        <f t="shared" si="109"/>
        <v>52</v>
      </c>
      <c r="Q1763" s="6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0">
        <f t="shared" si="109"/>
        <v>35</v>
      </c>
      <c r="Q1764" s="6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0">
        <f t="shared" si="109"/>
        <v>104</v>
      </c>
      <c r="Q1765" s="6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0">
        <f t="shared" si="109"/>
        <v>55</v>
      </c>
      <c r="Q1766" s="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0">
        <f t="shared" si="109"/>
        <v>72</v>
      </c>
      <c r="Q1767" s="6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0" t="e">
        <f t="shared" si="109"/>
        <v>#DIV/0!</v>
      </c>
      <c r="Q1768" s="6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0">
        <f t="shared" si="109"/>
        <v>59</v>
      </c>
      <c r="Q1769" s="6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0">
        <f t="shared" si="109"/>
        <v>12</v>
      </c>
      <c r="Q1770" s="6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0">
        <f t="shared" si="109"/>
        <v>49</v>
      </c>
      <c r="Q1771" s="6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0">
        <f t="shared" si="109"/>
        <v>151</v>
      </c>
      <c r="Q1772" s="6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0">
        <f t="shared" si="109"/>
        <v>36</v>
      </c>
      <c r="Q1773" s="6" t="s">
        <v>8338</v>
      </c>
      <c r="R1773" t="s">
        <v>8339</v>
      </c>
      <c r="S1773" s="11">
        <f t="shared" si="110"/>
        <v>41905.979629629626</v>
      </c>
      <c r="T1773" s="11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0">
        <f t="shared" si="109"/>
        <v>45</v>
      </c>
      <c r="Q1774" s="6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0">
        <f t="shared" si="109"/>
        <v>99</v>
      </c>
      <c r="Q1775" s="6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0">
        <f t="shared" si="109"/>
        <v>88</v>
      </c>
      <c r="Q1776" s="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0">
        <f t="shared" si="109"/>
        <v>171</v>
      </c>
      <c r="Q1777" s="6" t="s">
        <v>8338</v>
      </c>
      <c r="R1777" t="s">
        <v>8339</v>
      </c>
      <c r="S1777" s="11">
        <f t="shared" si="110"/>
        <v>41891.976388888885</v>
      </c>
      <c r="T1777" s="11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0">
        <f t="shared" si="109"/>
        <v>84</v>
      </c>
      <c r="Q1778" s="6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0">
        <f t="shared" si="109"/>
        <v>65</v>
      </c>
      <c r="Q1779" s="6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0">
        <f t="shared" si="109"/>
        <v>66</v>
      </c>
      <c r="Q1780" s="6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0">
        <f t="shared" si="109"/>
        <v>105</v>
      </c>
      <c r="Q1781" s="6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0">
        <f t="shared" si="109"/>
        <v>78</v>
      </c>
      <c r="Q1782" s="6" t="s">
        <v>8338</v>
      </c>
      <c r="R1782" t="s">
        <v>8339</v>
      </c>
      <c r="S1782" s="11">
        <f t="shared" si="110"/>
        <v>42493.600810185184</v>
      </c>
      <c r="T1782" s="11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0">
        <f t="shared" si="109"/>
        <v>59</v>
      </c>
      <c r="Q1783" s="6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0">
        <f t="shared" si="109"/>
        <v>71</v>
      </c>
      <c r="Q1784" s="6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0">
        <f t="shared" si="109"/>
        <v>51</v>
      </c>
      <c r="Q1785" s="6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0">
        <f t="shared" si="109"/>
        <v>60</v>
      </c>
      <c r="Q1786" s="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0">
        <f t="shared" si="109"/>
        <v>45</v>
      </c>
      <c r="Q1787" s="6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0">
        <f t="shared" si="109"/>
        <v>31</v>
      </c>
      <c r="Q1788" s="6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0">
        <f t="shared" si="109"/>
        <v>64</v>
      </c>
      <c r="Q1789" s="6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0">
        <f t="shared" si="109"/>
        <v>19</v>
      </c>
      <c r="Q1790" s="6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0">
        <f t="shared" si="109"/>
        <v>10</v>
      </c>
      <c r="Q1791" s="6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0">
        <f t="shared" si="109"/>
        <v>109</v>
      </c>
      <c r="Q1792" s="6" t="s">
        <v>8338</v>
      </c>
      <c r="R1792" t="s">
        <v>8339</v>
      </c>
      <c r="S1792" s="11">
        <f t="shared" si="110"/>
        <v>42010.674513888887</v>
      </c>
      <c r="T1792" s="11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0">
        <f t="shared" si="109"/>
        <v>27</v>
      </c>
      <c r="Q1793" s="6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0">
        <f t="shared" si="109"/>
        <v>110</v>
      </c>
      <c r="Q1794" s="6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10">
        <f t="shared" ref="P1795:P1858" si="113">ROUND(E1795/L1795,0)</f>
        <v>20</v>
      </c>
      <c r="Q1795" s="6" t="s">
        <v>8338</v>
      </c>
      <c r="R1795" t="s">
        <v>8339</v>
      </c>
      <c r="S1795" s="11">
        <f t="shared" ref="S1795:S1858" si="114">(J1795/86400)+DATE(1970,1,1)</f>
        <v>41940.891666666663</v>
      </c>
      <c r="T1795" s="11">
        <f t="shared" ref="T1795:T1858" si="115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0">
        <f t="shared" si="113"/>
        <v>55</v>
      </c>
      <c r="Q1796" s="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0">
        <f t="shared" si="113"/>
        <v>134</v>
      </c>
      <c r="Q1797" s="6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0">
        <f t="shared" si="113"/>
        <v>49</v>
      </c>
      <c r="Q1798" s="6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0">
        <f t="shared" si="113"/>
        <v>48</v>
      </c>
      <c r="Q1799" s="6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0">
        <f t="shared" si="113"/>
        <v>59</v>
      </c>
      <c r="Q1800" s="6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0">
        <f t="shared" si="113"/>
        <v>12</v>
      </c>
      <c r="Q1801" s="6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0">
        <f t="shared" si="113"/>
        <v>84</v>
      </c>
      <c r="Q1802" s="6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0">
        <f t="shared" si="113"/>
        <v>64</v>
      </c>
      <c r="Q1803" s="6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0">
        <f t="shared" si="113"/>
        <v>94</v>
      </c>
      <c r="Q1804" s="6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0">
        <f t="shared" si="113"/>
        <v>72</v>
      </c>
      <c r="Q1805" s="6" t="s">
        <v>8338</v>
      </c>
      <c r="R1805" t="s">
        <v>8339</v>
      </c>
      <c r="S1805" s="11">
        <f t="shared" si="114"/>
        <v>42018.071550925924</v>
      </c>
      <c r="T1805" s="11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0">
        <f t="shared" si="113"/>
        <v>105</v>
      </c>
      <c r="Q1806" s="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0">
        <f t="shared" si="113"/>
        <v>67</v>
      </c>
      <c r="Q1807" s="6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0">
        <f t="shared" si="113"/>
        <v>74</v>
      </c>
      <c r="Q1808" s="6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0">
        <f t="shared" si="113"/>
        <v>69</v>
      </c>
      <c r="Q1809" s="6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0">
        <f t="shared" si="113"/>
        <v>121</v>
      </c>
      <c r="Q1810" s="6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0">
        <f t="shared" si="113"/>
        <v>42</v>
      </c>
      <c r="Q1811" s="6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0">
        <f t="shared" si="113"/>
        <v>8</v>
      </c>
      <c r="Q1812" s="6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0">
        <f t="shared" si="113"/>
        <v>2</v>
      </c>
      <c r="Q1813" s="6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0">
        <f t="shared" si="113"/>
        <v>38</v>
      </c>
      <c r="Q1814" s="6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0" t="e">
        <f t="shared" si="113"/>
        <v>#DIV/0!</v>
      </c>
      <c r="Q1815" s="6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0">
        <f t="shared" si="113"/>
        <v>42</v>
      </c>
      <c r="Q1816" s="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0" t="e">
        <f t="shared" si="113"/>
        <v>#DIV/0!</v>
      </c>
      <c r="Q1817" s="6" t="s">
        <v>8338</v>
      </c>
      <c r="R1817" t="s">
        <v>8339</v>
      </c>
      <c r="S1817" s="11">
        <f t="shared" si="114"/>
        <v>42172.906678240739</v>
      </c>
      <c r="T1817" s="11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0">
        <f t="shared" si="113"/>
        <v>85</v>
      </c>
      <c r="Q1818" s="6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0">
        <f t="shared" si="113"/>
        <v>94</v>
      </c>
      <c r="Q1819" s="6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0" t="e">
        <f t="shared" si="113"/>
        <v>#DIV/0!</v>
      </c>
      <c r="Q1820" s="6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0">
        <f t="shared" si="113"/>
        <v>6</v>
      </c>
      <c r="Q1821" s="6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0">
        <f t="shared" si="113"/>
        <v>213</v>
      </c>
      <c r="Q1822" s="6" t="s">
        <v>8338</v>
      </c>
      <c r="R1822" t="s">
        <v>8339</v>
      </c>
      <c r="S1822" s="11">
        <f t="shared" si="114"/>
        <v>42065.084374999999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0">
        <f t="shared" si="113"/>
        <v>59</v>
      </c>
      <c r="Q1823" s="6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0">
        <f t="shared" si="113"/>
        <v>27</v>
      </c>
      <c r="Q1824" s="6" t="s">
        <v>8325</v>
      </c>
      <c r="R1824" t="s">
        <v>8326</v>
      </c>
      <c r="S1824" s="11">
        <f t="shared" si="114"/>
        <v>41634.797013888892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0">
        <f t="shared" si="113"/>
        <v>25</v>
      </c>
      <c r="Q1825" s="6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0">
        <f t="shared" si="113"/>
        <v>75</v>
      </c>
      <c r="Q1826" s="6" t="s">
        <v>8325</v>
      </c>
      <c r="R1826" t="s">
        <v>8326</v>
      </c>
      <c r="S1826" s="11">
        <f t="shared" si="114"/>
        <v>41626.916284722218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0">
        <f t="shared" si="113"/>
        <v>42</v>
      </c>
      <c r="Q1827" s="6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0">
        <f t="shared" si="113"/>
        <v>53</v>
      </c>
      <c r="Q1828" s="6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0">
        <f t="shared" si="113"/>
        <v>84</v>
      </c>
      <c r="Q1829" s="6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0">
        <f t="shared" si="113"/>
        <v>417</v>
      </c>
      <c r="Q1830" s="6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0">
        <f t="shared" si="113"/>
        <v>76</v>
      </c>
      <c r="Q1831" s="6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0">
        <f t="shared" si="113"/>
        <v>67</v>
      </c>
      <c r="Q1832" s="6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0">
        <f t="shared" si="113"/>
        <v>74</v>
      </c>
      <c r="Q1833" s="6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0">
        <f t="shared" si="113"/>
        <v>25</v>
      </c>
      <c r="Q1834" s="6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0">
        <f t="shared" si="113"/>
        <v>42</v>
      </c>
      <c r="Q1835" s="6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0">
        <f t="shared" si="113"/>
        <v>131</v>
      </c>
      <c r="Q1836" s="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0">
        <f t="shared" si="113"/>
        <v>47</v>
      </c>
      <c r="Q1837" s="6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0">
        <f t="shared" si="113"/>
        <v>182</v>
      </c>
      <c r="Q1838" s="6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0">
        <f t="shared" si="113"/>
        <v>61</v>
      </c>
      <c r="Q1839" s="6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0">
        <f t="shared" si="113"/>
        <v>36</v>
      </c>
      <c r="Q1840" s="6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0">
        <f t="shared" si="113"/>
        <v>46</v>
      </c>
      <c r="Q1841" s="6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0">
        <f t="shared" si="113"/>
        <v>75</v>
      </c>
      <c r="Q1842" s="6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0">
        <f t="shared" si="113"/>
        <v>51</v>
      </c>
      <c r="Q1843" s="6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0">
        <f t="shared" si="113"/>
        <v>119</v>
      </c>
      <c r="Q1844" s="6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0">
        <f t="shared" si="113"/>
        <v>93</v>
      </c>
      <c r="Q1845" s="6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0">
        <f t="shared" si="113"/>
        <v>76</v>
      </c>
      <c r="Q1846" s="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0">
        <f t="shared" si="113"/>
        <v>53</v>
      </c>
      <c r="Q1847" s="6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0">
        <f t="shared" si="113"/>
        <v>99</v>
      </c>
      <c r="Q1848" s="6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0">
        <f t="shared" si="113"/>
        <v>80</v>
      </c>
      <c r="Q1849" s="6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0">
        <f t="shared" si="113"/>
        <v>134</v>
      </c>
      <c r="Q1850" s="6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0">
        <f t="shared" si="113"/>
        <v>38</v>
      </c>
      <c r="Q1851" s="6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0">
        <f t="shared" si="113"/>
        <v>51</v>
      </c>
      <c r="Q1852" s="6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0">
        <f t="shared" si="113"/>
        <v>50</v>
      </c>
      <c r="Q1853" s="6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0">
        <f t="shared" si="113"/>
        <v>134</v>
      </c>
      <c r="Q1854" s="6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0">
        <f t="shared" si="113"/>
        <v>58</v>
      </c>
      <c r="Q1855" s="6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0">
        <f t="shared" si="113"/>
        <v>88</v>
      </c>
      <c r="Q1856" s="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0">
        <f t="shared" si="113"/>
        <v>71</v>
      </c>
      <c r="Q1857" s="6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0">
        <f t="shared" si="113"/>
        <v>53</v>
      </c>
      <c r="Q1858" s="6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10">
        <f t="shared" ref="P1859:P1922" si="117">ROUND(E1859/L1859,0)</f>
        <v>136</v>
      </c>
      <c r="Q1859" s="6" t="s">
        <v>8325</v>
      </c>
      <c r="R1859" t="s">
        <v>8326</v>
      </c>
      <c r="S1859" s="11">
        <f t="shared" ref="S1859:S1922" si="118">(J1859/86400)+DATE(1970,1,1)</f>
        <v>41864.76866898148</v>
      </c>
      <c r="T1859" s="11">
        <f t="shared" ref="T1859:T1922" si="11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0">
        <f t="shared" si="117"/>
        <v>41</v>
      </c>
      <c r="Q1860" s="6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0">
        <f t="shared" si="117"/>
        <v>71</v>
      </c>
      <c r="Q1861" s="6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0">
        <f t="shared" si="117"/>
        <v>53</v>
      </c>
      <c r="Q1862" s="6" t="s">
        <v>8325</v>
      </c>
      <c r="R1862" t="s">
        <v>8326</v>
      </c>
      <c r="S1862" s="11">
        <f t="shared" si="118"/>
        <v>41655.70930555556</v>
      </c>
      <c r="T1862" s="11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0" t="e">
        <f t="shared" si="117"/>
        <v>#DIV/0!</v>
      </c>
      <c r="Q1863" s="6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0">
        <f t="shared" si="117"/>
        <v>91</v>
      </c>
      <c r="Q1864" s="6" t="s">
        <v>8333</v>
      </c>
      <c r="R1864" t="s">
        <v>8335</v>
      </c>
      <c r="S1864" s="11">
        <f t="shared" si="118"/>
        <v>42755.492754629631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0">
        <f t="shared" si="117"/>
        <v>5</v>
      </c>
      <c r="Q1865" s="6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0">
        <f t="shared" si="117"/>
        <v>58</v>
      </c>
      <c r="Q1866" s="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0">
        <f t="shared" si="117"/>
        <v>2</v>
      </c>
      <c r="Q1867" s="6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0">
        <f t="shared" si="117"/>
        <v>63</v>
      </c>
      <c r="Q1868" s="6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0">
        <f t="shared" si="117"/>
        <v>10</v>
      </c>
      <c r="Q1869" s="6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0">
        <f t="shared" si="117"/>
        <v>72</v>
      </c>
      <c r="Q1870" s="6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0" t="e">
        <f t="shared" si="117"/>
        <v>#DIV/0!</v>
      </c>
      <c r="Q1871" s="6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0">
        <f t="shared" si="117"/>
        <v>33</v>
      </c>
      <c r="Q1872" s="6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0">
        <f t="shared" si="117"/>
        <v>49</v>
      </c>
      <c r="Q1873" s="6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0">
        <f t="shared" si="117"/>
        <v>16</v>
      </c>
      <c r="Q1874" s="6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0">
        <f t="shared" si="117"/>
        <v>18</v>
      </c>
      <c r="Q1875" s="6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0">
        <f t="shared" si="117"/>
        <v>13</v>
      </c>
      <c r="Q1876" s="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0">
        <f t="shared" si="117"/>
        <v>17</v>
      </c>
      <c r="Q1877" s="6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0" t="e">
        <f t="shared" si="117"/>
        <v>#DIV/0!</v>
      </c>
      <c r="Q1878" s="6" t="s">
        <v>8333</v>
      </c>
      <c r="R1878" t="s">
        <v>8335</v>
      </c>
      <c r="S1878" s="11">
        <f t="shared" si="118"/>
        <v>41776.284780092596</v>
      </c>
      <c r="T1878" s="11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0" t="e">
        <f t="shared" si="117"/>
        <v>#DIV/0!</v>
      </c>
      <c r="Q1879" s="6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0" t="e">
        <f t="shared" si="117"/>
        <v>#DIV/0!</v>
      </c>
      <c r="Q1880" s="6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0">
        <f t="shared" si="117"/>
        <v>3</v>
      </c>
      <c r="Q1881" s="6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0">
        <f t="shared" si="117"/>
        <v>42</v>
      </c>
      <c r="Q1882" s="6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0">
        <f t="shared" si="117"/>
        <v>49</v>
      </c>
      <c r="Q1883" s="6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0">
        <f t="shared" si="117"/>
        <v>42</v>
      </c>
      <c r="Q1884" s="6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0">
        <f t="shared" si="117"/>
        <v>33</v>
      </c>
      <c r="Q1885" s="6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0">
        <f t="shared" si="117"/>
        <v>52</v>
      </c>
      <c r="Q1886" s="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0">
        <f t="shared" si="117"/>
        <v>51</v>
      </c>
      <c r="Q1887" s="6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0">
        <f t="shared" si="117"/>
        <v>42</v>
      </c>
      <c r="Q1888" s="6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0">
        <f t="shared" si="117"/>
        <v>417</v>
      </c>
      <c r="Q1889" s="6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0">
        <f t="shared" si="117"/>
        <v>47</v>
      </c>
      <c r="Q1890" s="6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0">
        <f t="shared" si="117"/>
        <v>48</v>
      </c>
      <c r="Q1891" s="6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0">
        <f t="shared" si="117"/>
        <v>71</v>
      </c>
      <c r="Q1892" s="6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0">
        <f t="shared" si="117"/>
        <v>88</v>
      </c>
      <c r="Q1893" s="6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0">
        <f t="shared" si="117"/>
        <v>26</v>
      </c>
      <c r="Q1894" s="6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0">
        <f t="shared" si="117"/>
        <v>58</v>
      </c>
      <c r="Q1895" s="6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0">
        <f t="shared" si="117"/>
        <v>57</v>
      </c>
      <c r="Q1896" s="6" t="s">
        <v>8325</v>
      </c>
      <c r="R1896" t="s">
        <v>8329</v>
      </c>
      <c r="S1896" s="11">
        <f t="shared" si="118"/>
        <v>40920.90489583333</v>
      </c>
      <c r="T1896" s="11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0">
        <f t="shared" si="117"/>
        <v>196</v>
      </c>
      <c r="Q1897" s="6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0">
        <f t="shared" si="117"/>
        <v>43</v>
      </c>
      <c r="Q1898" s="6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0">
        <f t="shared" si="117"/>
        <v>36</v>
      </c>
      <c r="Q1899" s="6" t="s">
        <v>8325</v>
      </c>
      <c r="R1899" t="s">
        <v>8329</v>
      </c>
      <c r="S1899" s="11">
        <f t="shared" si="118"/>
        <v>41680.583402777775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0">
        <f t="shared" si="117"/>
        <v>69</v>
      </c>
      <c r="Q1900" s="6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0">
        <f t="shared" si="117"/>
        <v>29</v>
      </c>
      <c r="Q1901" s="6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0">
        <f t="shared" si="117"/>
        <v>51</v>
      </c>
      <c r="Q1902" s="6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0">
        <f t="shared" si="117"/>
        <v>107</v>
      </c>
      <c r="Q1903" s="6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0">
        <f t="shared" si="117"/>
        <v>4</v>
      </c>
      <c r="Q1904" s="6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0">
        <f t="shared" si="117"/>
        <v>34</v>
      </c>
      <c r="Q1905" s="6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0">
        <f t="shared" si="117"/>
        <v>25</v>
      </c>
      <c r="Q1906" s="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0">
        <f t="shared" si="117"/>
        <v>11</v>
      </c>
      <c r="Q1907" s="6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0">
        <f t="shared" si="117"/>
        <v>216</v>
      </c>
      <c r="Q1908" s="6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0">
        <f t="shared" si="117"/>
        <v>21</v>
      </c>
      <c r="Q1909" s="6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0">
        <f t="shared" si="117"/>
        <v>108</v>
      </c>
      <c r="Q1910" s="6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0">
        <f t="shared" si="117"/>
        <v>130</v>
      </c>
      <c r="Q1911" s="6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0">
        <f t="shared" si="117"/>
        <v>117</v>
      </c>
      <c r="Q1912" s="6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0">
        <f t="shared" si="117"/>
        <v>10</v>
      </c>
      <c r="Q1913" s="6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0">
        <f t="shared" si="117"/>
        <v>71</v>
      </c>
      <c r="Q1914" s="6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0">
        <f t="shared" si="117"/>
        <v>25</v>
      </c>
      <c r="Q1915" s="6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0">
        <f t="shared" si="117"/>
        <v>30</v>
      </c>
      <c r="Q1916" s="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0">
        <f t="shared" si="117"/>
        <v>2</v>
      </c>
      <c r="Q1917" s="6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0">
        <f t="shared" si="117"/>
        <v>17</v>
      </c>
      <c r="Q1918" s="6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0">
        <f t="shared" si="117"/>
        <v>2929</v>
      </c>
      <c r="Q1919" s="6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0">
        <f t="shared" si="117"/>
        <v>29</v>
      </c>
      <c r="Q1920" s="6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0">
        <f t="shared" si="117"/>
        <v>30</v>
      </c>
      <c r="Q1921" s="6" t="s">
        <v>8319</v>
      </c>
      <c r="R1921" t="s">
        <v>8348</v>
      </c>
      <c r="S1921" s="11">
        <f t="shared" si="118"/>
        <v>42113.875567129631</v>
      </c>
      <c r="T1921" s="11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0">
        <f t="shared" si="117"/>
        <v>41</v>
      </c>
      <c r="Q1922" s="6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10">
        <f t="shared" ref="P1923:P1986" si="121">ROUND(E1923/L1923,0)</f>
        <v>54</v>
      </c>
      <c r="Q1923" s="6" t="s">
        <v>8325</v>
      </c>
      <c r="R1923" t="s">
        <v>8329</v>
      </c>
      <c r="S1923" s="11">
        <f t="shared" ref="S1923:S1986" si="122">(J1923/86400)+DATE(1970,1,1)</f>
        <v>41074.221562500003</v>
      </c>
      <c r="T1923" s="11">
        <f t="shared" ref="T1923:T1986" si="123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0">
        <f t="shared" si="121"/>
        <v>36</v>
      </c>
      <c r="Q1924" s="6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0">
        <f t="shared" si="121"/>
        <v>23</v>
      </c>
      <c r="Q1925" s="6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0">
        <f t="shared" si="121"/>
        <v>104</v>
      </c>
      <c r="Q1926" s="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0">
        <f t="shared" si="121"/>
        <v>32</v>
      </c>
      <c r="Q1927" s="6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0">
        <f t="shared" si="121"/>
        <v>27</v>
      </c>
      <c r="Q1928" s="6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0">
        <f t="shared" si="121"/>
        <v>56</v>
      </c>
      <c r="Q1929" s="6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0">
        <f t="shared" si="121"/>
        <v>77</v>
      </c>
      <c r="Q1930" s="6" t="s">
        <v>8325</v>
      </c>
      <c r="R1930" t="s">
        <v>8329</v>
      </c>
      <c r="S1930" s="11">
        <f t="shared" si="122"/>
        <v>41371.6480787037</v>
      </c>
      <c r="T1930" s="11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0">
        <f t="shared" si="121"/>
        <v>43</v>
      </c>
      <c r="Q1931" s="6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0">
        <f t="shared" si="121"/>
        <v>49</v>
      </c>
      <c r="Q1932" s="6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0">
        <f t="shared" si="121"/>
        <v>48</v>
      </c>
      <c r="Q1933" s="6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0">
        <f t="shared" si="121"/>
        <v>70</v>
      </c>
      <c r="Q1934" s="6" t="s">
        <v>8325</v>
      </c>
      <c r="R1934" t="s">
        <v>8329</v>
      </c>
      <c r="S1934" s="11">
        <f t="shared" si="122"/>
        <v>40911.809872685189</v>
      </c>
      <c r="T1934" s="11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0">
        <f t="shared" si="121"/>
        <v>94</v>
      </c>
      <c r="Q1935" s="6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0">
        <f t="shared" si="121"/>
        <v>80</v>
      </c>
      <c r="Q1936" s="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0">
        <f t="shared" si="121"/>
        <v>54</v>
      </c>
      <c r="Q1937" s="6" t="s">
        <v>8325</v>
      </c>
      <c r="R1937" t="s">
        <v>8329</v>
      </c>
      <c r="S1937" s="11">
        <f t="shared" si="122"/>
        <v>41773.932534722218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0">
        <f t="shared" si="121"/>
        <v>60</v>
      </c>
      <c r="Q1938" s="6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0">
        <f t="shared" si="121"/>
        <v>39</v>
      </c>
      <c r="Q1939" s="6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0">
        <f t="shared" si="121"/>
        <v>153</v>
      </c>
      <c r="Q1940" s="6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0">
        <f t="shared" si="121"/>
        <v>115</v>
      </c>
      <c r="Q1941" s="6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0">
        <f t="shared" si="121"/>
        <v>36</v>
      </c>
      <c r="Q1942" s="6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0">
        <f t="shared" si="121"/>
        <v>65</v>
      </c>
      <c r="Q1943" s="6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0">
        <f t="shared" si="121"/>
        <v>87</v>
      </c>
      <c r="Q1944" s="6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0">
        <f t="shared" si="121"/>
        <v>69</v>
      </c>
      <c r="Q1945" s="6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0">
        <f t="shared" si="121"/>
        <v>176</v>
      </c>
      <c r="Q1946" s="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0">
        <f t="shared" si="121"/>
        <v>512</v>
      </c>
      <c r="Q1947" s="6" t="s">
        <v>8319</v>
      </c>
      <c r="R1947" t="s">
        <v>8349</v>
      </c>
      <c r="S1947" s="11">
        <f t="shared" si="122"/>
        <v>42157.251828703702</v>
      </c>
      <c r="T1947" s="11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0">
        <f t="shared" si="121"/>
        <v>160</v>
      </c>
      <c r="Q1948" s="6" t="s">
        <v>8319</v>
      </c>
      <c r="R1948" t="s">
        <v>8349</v>
      </c>
      <c r="S1948" s="11">
        <f t="shared" si="122"/>
        <v>41689.150011574078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0">
        <f t="shared" si="121"/>
        <v>35</v>
      </c>
      <c r="Q1949" s="6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0">
        <f t="shared" si="121"/>
        <v>189</v>
      </c>
      <c r="Q1950" s="6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0">
        <f t="shared" si="121"/>
        <v>56</v>
      </c>
      <c r="Q1951" s="6" t="s">
        <v>8319</v>
      </c>
      <c r="R1951" t="s">
        <v>8349</v>
      </c>
      <c r="S1951" s="11">
        <f t="shared" si="122"/>
        <v>41800.423043981486</v>
      </c>
      <c r="T1951" s="11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0">
        <f t="shared" si="121"/>
        <v>51</v>
      </c>
      <c r="Q1952" s="6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0">
        <f t="shared" si="121"/>
        <v>127</v>
      </c>
      <c r="Q1953" s="6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0">
        <f t="shared" si="121"/>
        <v>102</v>
      </c>
      <c r="Q1954" s="6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0">
        <f t="shared" si="121"/>
        <v>231</v>
      </c>
      <c r="Q1955" s="6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0">
        <f t="shared" si="121"/>
        <v>842</v>
      </c>
      <c r="Q1956" s="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0">
        <f t="shared" si="121"/>
        <v>577</v>
      </c>
      <c r="Q1957" s="6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0">
        <f t="shared" si="121"/>
        <v>483</v>
      </c>
      <c r="Q1958" s="6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0">
        <f t="shared" si="121"/>
        <v>76</v>
      </c>
      <c r="Q1959" s="6" t="s">
        <v>8319</v>
      </c>
      <c r="R1959" t="s">
        <v>8349</v>
      </c>
      <c r="S1959" s="11">
        <f t="shared" si="122"/>
        <v>41179.098530092597</v>
      </c>
      <c r="T1959" s="11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0">
        <f t="shared" si="121"/>
        <v>74</v>
      </c>
      <c r="Q1960" s="6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0">
        <f t="shared" si="121"/>
        <v>37</v>
      </c>
      <c r="Q1961" s="6" t="s">
        <v>8319</v>
      </c>
      <c r="R1961" t="s">
        <v>8349</v>
      </c>
      <c r="S1961" s="11">
        <f t="shared" si="122"/>
        <v>41871.845601851848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0">
        <f t="shared" si="121"/>
        <v>2501</v>
      </c>
      <c r="Q1962" s="6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0">
        <f t="shared" si="121"/>
        <v>68</v>
      </c>
      <c r="Q1963" s="6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0">
        <f t="shared" si="121"/>
        <v>63</v>
      </c>
      <c r="Q1964" s="6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0">
        <f t="shared" si="121"/>
        <v>118</v>
      </c>
      <c r="Q1965" s="6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0">
        <f t="shared" si="121"/>
        <v>181</v>
      </c>
      <c r="Q1966" s="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0">
        <f t="shared" si="121"/>
        <v>127</v>
      </c>
      <c r="Q1967" s="6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0">
        <f t="shared" si="121"/>
        <v>137</v>
      </c>
      <c r="Q1968" s="6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0">
        <f t="shared" si="121"/>
        <v>183</v>
      </c>
      <c r="Q1969" s="6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0">
        <f t="shared" si="121"/>
        <v>279</v>
      </c>
      <c r="Q1970" s="6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0">
        <f t="shared" si="121"/>
        <v>61</v>
      </c>
      <c r="Q1971" s="6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0">
        <f t="shared" si="121"/>
        <v>81</v>
      </c>
      <c r="Q1972" s="6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0">
        <f t="shared" si="121"/>
        <v>272</v>
      </c>
      <c r="Q1973" s="6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0">
        <f t="shared" si="121"/>
        <v>71</v>
      </c>
      <c r="Q1974" s="6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0">
        <f t="shared" si="121"/>
        <v>248</v>
      </c>
      <c r="Q1975" s="6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0">
        <f t="shared" si="121"/>
        <v>187</v>
      </c>
      <c r="Q1976" s="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0">
        <f t="shared" si="121"/>
        <v>132</v>
      </c>
      <c r="Q1977" s="6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0">
        <f t="shared" si="121"/>
        <v>29</v>
      </c>
      <c r="Q1978" s="6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0">
        <f t="shared" si="121"/>
        <v>245</v>
      </c>
      <c r="Q1979" s="6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0">
        <f t="shared" si="121"/>
        <v>1323</v>
      </c>
      <c r="Q1980" s="6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0">
        <f t="shared" si="121"/>
        <v>283</v>
      </c>
      <c r="Q1981" s="6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0">
        <f t="shared" si="121"/>
        <v>91</v>
      </c>
      <c r="Q1982" s="6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0">
        <f t="shared" si="121"/>
        <v>32</v>
      </c>
      <c r="Q1983" s="6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0" t="e">
        <f t="shared" si="121"/>
        <v>#DIV/0!</v>
      </c>
      <c r="Q1984" s="6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0">
        <f t="shared" si="121"/>
        <v>89</v>
      </c>
      <c r="Q1985" s="6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10">
        <f t="shared" si="121"/>
        <v>453</v>
      </c>
      <c r="Q1986" s="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10">
        <f t="shared" ref="P1987:P2050" si="125">ROUND(E1987/L1987,0)</f>
        <v>13</v>
      </c>
      <c r="Q1987" s="6" t="s">
        <v>8338</v>
      </c>
      <c r="R1987" t="s">
        <v>8350</v>
      </c>
      <c r="S1987" s="11">
        <f t="shared" ref="S1987:S2050" si="126">(J1987/86400)+DATE(1970,1,1)</f>
        <v>42555.698738425926</v>
      </c>
      <c r="T1987" s="11">
        <f t="shared" ref="T1987:T2050" si="127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0">
        <f t="shared" si="125"/>
        <v>1</v>
      </c>
      <c r="Q1988" s="6" t="s">
        <v>8338</v>
      </c>
      <c r="R1988" t="s">
        <v>8350</v>
      </c>
      <c r="S1988" s="11">
        <f t="shared" si="126"/>
        <v>42413.433831018519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0">
        <f t="shared" si="125"/>
        <v>83</v>
      </c>
      <c r="Q1989" s="6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0">
        <f t="shared" si="125"/>
        <v>25</v>
      </c>
      <c r="Q1990" s="6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0">
        <f t="shared" si="125"/>
        <v>50</v>
      </c>
      <c r="Q1991" s="6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0">
        <f t="shared" si="125"/>
        <v>102</v>
      </c>
      <c r="Q1992" s="6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0">
        <f t="shared" si="125"/>
        <v>47</v>
      </c>
      <c r="Q1993" s="6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0">
        <f t="shared" si="125"/>
        <v>1</v>
      </c>
      <c r="Q1994" s="6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0" t="e">
        <f t="shared" si="125"/>
        <v>#DIV/0!</v>
      </c>
      <c r="Q1995" s="6" t="s">
        <v>8338</v>
      </c>
      <c r="R1995" t="s">
        <v>8350</v>
      </c>
      <c r="S1995" s="11">
        <f t="shared" si="126"/>
        <v>42329.588391203702</v>
      </c>
      <c r="T1995" s="11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0" t="e">
        <f t="shared" si="125"/>
        <v>#DIV/0!</v>
      </c>
      <c r="Q1996" s="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0">
        <f t="shared" si="125"/>
        <v>26</v>
      </c>
      <c r="Q1997" s="6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0" t="e">
        <f t="shared" si="125"/>
        <v>#DIV/0!</v>
      </c>
      <c r="Q1998" s="6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0" t="e">
        <f t="shared" si="125"/>
        <v>#DIV/0!</v>
      </c>
      <c r="Q1999" s="6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0">
        <f t="shared" si="125"/>
        <v>218</v>
      </c>
      <c r="Q2000" s="6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0">
        <f t="shared" si="125"/>
        <v>34</v>
      </c>
      <c r="Q2001" s="6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0">
        <f t="shared" si="125"/>
        <v>25</v>
      </c>
      <c r="Q2002" s="6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0">
        <f t="shared" si="125"/>
        <v>128</v>
      </c>
      <c r="Q2003" s="6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0">
        <f t="shared" si="125"/>
        <v>79</v>
      </c>
      <c r="Q2004" s="6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0">
        <f t="shared" si="125"/>
        <v>92</v>
      </c>
      <c r="Q2005" s="6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0">
        <f t="shared" si="125"/>
        <v>331</v>
      </c>
      <c r="Q2006" s="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0">
        <f t="shared" si="125"/>
        <v>194</v>
      </c>
      <c r="Q2007" s="6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0">
        <f t="shared" si="125"/>
        <v>409</v>
      </c>
      <c r="Q2008" s="6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0">
        <f t="shared" si="125"/>
        <v>84</v>
      </c>
      <c r="Q2009" s="6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0">
        <f t="shared" si="125"/>
        <v>45</v>
      </c>
      <c r="Q2010" s="6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0">
        <f t="shared" si="125"/>
        <v>383</v>
      </c>
      <c r="Q2011" s="6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0">
        <f t="shared" si="125"/>
        <v>55</v>
      </c>
      <c r="Q2012" s="6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0">
        <f t="shared" si="125"/>
        <v>422</v>
      </c>
      <c r="Q2013" s="6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0">
        <f t="shared" si="125"/>
        <v>64</v>
      </c>
      <c r="Q2014" s="6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0">
        <f t="shared" si="125"/>
        <v>174</v>
      </c>
      <c r="Q2015" s="6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0">
        <f t="shared" si="125"/>
        <v>89</v>
      </c>
      <c r="Q2016" s="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0">
        <f t="shared" si="125"/>
        <v>50</v>
      </c>
      <c r="Q2017" s="6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0">
        <f t="shared" si="125"/>
        <v>192</v>
      </c>
      <c r="Q2018" s="6" t="s">
        <v>8319</v>
      </c>
      <c r="R2018" t="s">
        <v>8349</v>
      </c>
      <c r="S2018" s="11">
        <f t="shared" si="126"/>
        <v>41312.880775462967</v>
      </c>
      <c r="T2018" s="11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0">
        <f t="shared" si="125"/>
        <v>73</v>
      </c>
      <c r="Q2019" s="6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0">
        <f t="shared" si="125"/>
        <v>148</v>
      </c>
      <c r="Q2020" s="6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0">
        <f t="shared" si="125"/>
        <v>109</v>
      </c>
      <c r="Q2021" s="6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0">
        <f t="shared" si="125"/>
        <v>24</v>
      </c>
      <c r="Q2022" s="6" t="s">
        <v>8319</v>
      </c>
      <c r="R2022" t="s">
        <v>8349</v>
      </c>
      <c r="S2022" s="11">
        <f t="shared" si="126"/>
        <v>41737.097500000003</v>
      </c>
      <c r="T2022" s="11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0">
        <f t="shared" si="125"/>
        <v>148</v>
      </c>
      <c r="Q2023" s="6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0">
        <f t="shared" si="125"/>
        <v>385</v>
      </c>
      <c r="Q2024" s="6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0">
        <f t="shared" si="125"/>
        <v>457</v>
      </c>
      <c r="Q2025" s="6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0">
        <f t="shared" si="125"/>
        <v>223</v>
      </c>
      <c r="Q2026" s="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0">
        <f t="shared" si="125"/>
        <v>221</v>
      </c>
      <c r="Q2027" s="6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0">
        <f t="shared" si="125"/>
        <v>74</v>
      </c>
      <c r="Q2028" s="6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0">
        <f t="shared" si="125"/>
        <v>223</v>
      </c>
      <c r="Q2029" s="6" t="s">
        <v>8319</v>
      </c>
      <c r="R2029" t="s">
        <v>8349</v>
      </c>
      <c r="S2029" s="11">
        <f t="shared" si="126"/>
        <v>42048.813877314809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0">
        <f t="shared" si="125"/>
        <v>48</v>
      </c>
      <c r="Q2030" s="6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0">
        <f t="shared" si="125"/>
        <v>96</v>
      </c>
      <c r="Q2031" s="6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0">
        <f t="shared" si="125"/>
        <v>119</v>
      </c>
      <c r="Q2032" s="6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0">
        <f t="shared" si="125"/>
        <v>118</v>
      </c>
      <c r="Q2033" s="6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0">
        <f t="shared" si="125"/>
        <v>143</v>
      </c>
      <c r="Q2034" s="6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0">
        <f t="shared" si="125"/>
        <v>283</v>
      </c>
      <c r="Q2035" s="6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0">
        <f t="shared" si="125"/>
        <v>594</v>
      </c>
      <c r="Q2036" s="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0">
        <f t="shared" si="125"/>
        <v>262</v>
      </c>
      <c r="Q2037" s="6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0">
        <f t="shared" si="125"/>
        <v>47</v>
      </c>
      <c r="Q2038" s="6" t="s">
        <v>8319</v>
      </c>
      <c r="R2038" t="s">
        <v>8349</v>
      </c>
      <c r="S2038" s="11">
        <f t="shared" si="126"/>
        <v>41738.864803240736</v>
      </c>
      <c r="T2038" s="11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0">
        <f t="shared" si="125"/>
        <v>70</v>
      </c>
      <c r="Q2039" s="6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0">
        <f t="shared" si="125"/>
        <v>165</v>
      </c>
      <c r="Q2040" s="6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0">
        <f t="shared" si="125"/>
        <v>449</v>
      </c>
      <c r="Q2041" s="6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0">
        <f t="shared" si="125"/>
        <v>27</v>
      </c>
      <c r="Q2042" s="6" t="s">
        <v>8319</v>
      </c>
      <c r="R2042" t="s">
        <v>8349</v>
      </c>
      <c r="S2042" s="11">
        <f t="shared" si="126"/>
        <v>41578.927118055552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0">
        <f t="shared" si="125"/>
        <v>144</v>
      </c>
      <c r="Q2043" s="6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0">
        <f t="shared" si="125"/>
        <v>88</v>
      </c>
      <c r="Q2044" s="6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0">
        <f t="shared" si="125"/>
        <v>36</v>
      </c>
      <c r="Q2045" s="6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0">
        <f t="shared" si="125"/>
        <v>90</v>
      </c>
      <c r="Q2046" s="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0">
        <f t="shared" si="125"/>
        <v>153</v>
      </c>
      <c r="Q2047" s="6" t="s">
        <v>8319</v>
      </c>
      <c r="R2047" t="s">
        <v>8349</v>
      </c>
      <c r="S2047" s="11">
        <f t="shared" si="126"/>
        <v>41069.088506944448</v>
      </c>
      <c r="T2047" s="11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0">
        <f t="shared" si="125"/>
        <v>56</v>
      </c>
      <c r="Q2048" s="6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0">
        <f t="shared" si="125"/>
        <v>228</v>
      </c>
      <c r="Q2049" s="6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0">
        <f t="shared" si="125"/>
        <v>92</v>
      </c>
      <c r="Q2050" s="6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10">
        <f t="shared" ref="P2051:P2114" si="129">ROUND(E2051/L2051,0)</f>
        <v>81</v>
      </c>
      <c r="Q2051" s="6" t="s">
        <v>8319</v>
      </c>
      <c r="R2051" t="s">
        <v>8349</v>
      </c>
      <c r="S2051" s="11">
        <f t="shared" ref="S2051:S2114" si="130">(J2051/86400)+DATE(1970,1,1)</f>
        <v>41575.527349537035</v>
      </c>
      <c r="T2051" s="11">
        <f t="shared" ref="T2051:T2114" si="131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0">
        <f t="shared" si="129"/>
        <v>278</v>
      </c>
      <c r="Q2052" s="6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0">
        <f t="shared" si="129"/>
        <v>43</v>
      </c>
      <c r="Q2053" s="6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0">
        <f t="shared" si="129"/>
        <v>326</v>
      </c>
      <c r="Q2054" s="6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0">
        <f t="shared" si="129"/>
        <v>42</v>
      </c>
      <c r="Q2055" s="6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0">
        <f t="shared" si="129"/>
        <v>64</v>
      </c>
      <c r="Q2056" s="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0">
        <f t="shared" si="129"/>
        <v>99</v>
      </c>
      <c r="Q2057" s="6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0">
        <f t="shared" si="129"/>
        <v>138</v>
      </c>
      <c r="Q2058" s="6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0">
        <f t="shared" si="129"/>
        <v>46</v>
      </c>
      <c r="Q2059" s="6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0">
        <f t="shared" si="129"/>
        <v>11</v>
      </c>
      <c r="Q2060" s="6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0">
        <f t="shared" si="129"/>
        <v>115</v>
      </c>
      <c r="Q2061" s="6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0">
        <f t="shared" si="129"/>
        <v>36</v>
      </c>
      <c r="Q2062" s="6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0">
        <f t="shared" si="129"/>
        <v>154</v>
      </c>
      <c r="Q2063" s="6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0">
        <f t="shared" si="129"/>
        <v>566</v>
      </c>
      <c r="Q2064" s="6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0">
        <f t="shared" si="129"/>
        <v>121</v>
      </c>
      <c r="Q2065" s="6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0">
        <f t="shared" si="129"/>
        <v>86</v>
      </c>
      <c r="Q2066" s="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0">
        <f t="shared" si="129"/>
        <v>51</v>
      </c>
      <c r="Q2067" s="6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0">
        <f t="shared" si="129"/>
        <v>67</v>
      </c>
      <c r="Q2068" s="6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0">
        <f t="shared" si="129"/>
        <v>63</v>
      </c>
      <c r="Q2069" s="6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0">
        <f t="shared" si="129"/>
        <v>346</v>
      </c>
      <c r="Q2070" s="6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0">
        <f t="shared" si="129"/>
        <v>244</v>
      </c>
      <c r="Q2071" s="6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0">
        <f t="shared" si="129"/>
        <v>259</v>
      </c>
      <c r="Q2072" s="6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0">
        <f t="shared" si="129"/>
        <v>202</v>
      </c>
      <c r="Q2073" s="6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0">
        <f t="shared" si="129"/>
        <v>226</v>
      </c>
      <c r="Q2074" s="6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0">
        <f t="shared" si="129"/>
        <v>325</v>
      </c>
      <c r="Q2075" s="6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0">
        <f t="shared" si="129"/>
        <v>205</v>
      </c>
      <c r="Q2076" s="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0">
        <f t="shared" si="129"/>
        <v>20</v>
      </c>
      <c r="Q2077" s="6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0">
        <f t="shared" si="129"/>
        <v>116</v>
      </c>
      <c r="Q2078" s="6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0">
        <f t="shared" si="129"/>
        <v>307</v>
      </c>
      <c r="Q2079" s="6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0">
        <f t="shared" si="129"/>
        <v>547</v>
      </c>
      <c r="Q2080" s="6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0">
        <f t="shared" si="129"/>
        <v>47</v>
      </c>
      <c r="Q2081" s="6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0">
        <f t="shared" si="129"/>
        <v>102</v>
      </c>
      <c r="Q2082" s="6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0">
        <f t="shared" si="129"/>
        <v>73</v>
      </c>
      <c r="Q2083" s="6" t="s">
        <v>8325</v>
      </c>
      <c r="R2083" t="s">
        <v>8329</v>
      </c>
      <c r="S2083" s="11">
        <f t="shared" si="130"/>
        <v>41004.15688657407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0">
        <f t="shared" si="129"/>
        <v>44</v>
      </c>
      <c r="Q2084" s="6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0">
        <f t="shared" si="129"/>
        <v>34</v>
      </c>
      <c r="Q2085" s="6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0">
        <f t="shared" si="129"/>
        <v>71</v>
      </c>
      <c r="Q2086" s="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0">
        <f t="shared" si="129"/>
        <v>89</v>
      </c>
      <c r="Q2087" s="6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0">
        <f t="shared" si="129"/>
        <v>115</v>
      </c>
      <c r="Q2088" s="6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0">
        <f t="shared" si="129"/>
        <v>62</v>
      </c>
      <c r="Q2089" s="6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0">
        <f t="shared" si="129"/>
        <v>46</v>
      </c>
      <c r="Q2090" s="6" t="s">
        <v>8325</v>
      </c>
      <c r="R2090" t="s">
        <v>8329</v>
      </c>
      <c r="S2090" s="11">
        <f t="shared" si="130"/>
        <v>40395.714722222227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0">
        <f t="shared" si="129"/>
        <v>49</v>
      </c>
      <c r="Q2091" s="6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0">
        <f t="shared" si="129"/>
        <v>58</v>
      </c>
      <c r="Q2092" s="6" t="s">
        <v>8325</v>
      </c>
      <c r="R2092" t="s">
        <v>8329</v>
      </c>
      <c r="S2092" s="11">
        <f t="shared" si="130"/>
        <v>41299.381423611107</v>
      </c>
      <c r="T2092" s="11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0">
        <f t="shared" si="129"/>
        <v>88</v>
      </c>
      <c r="Q2093" s="6" t="s">
        <v>8325</v>
      </c>
      <c r="R2093" t="s">
        <v>8329</v>
      </c>
      <c r="S2093" s="11">
        <f t="shared" si="130"/>
        <v>40555.322662037041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0">
        <f t="shared" si="129"/>
        <v>110</v>
      </c>
      <c r="Q2094" s="6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0">
        <f t="shared" si="129"/>
        <v>67</v>
      </c>
      <c r="Q2095" s="6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0">
        <f t="shared" si="129"/>
        <v>59</v>
      </c>
      <c r="Q2096" s="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0">
        <f t="shared" si="129"/>
        <v>114</v>
      </c>
      <c r="Q2097" s="6" t="s">
        <v>8325</v>
      </c>
      <c r="R2097" t="s">
        <v>8329</v>
      </c>
      <c r="S2097" s="11">
        <f t="shared" si="130"/>
        <v>40758.733483796299</v>
      </c>
      <c r="T2097" s="11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0">
        <f t="shared" si="129"/>
        <v>44</v>
      </c>
      <c r="Q2098" s="6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0">
        <f t="shared" si="129"/>
        <v>79</v>
      </c>
      <c r="Q2099" s="6" t="s">
        <v>8325</v>
      </c>
      <c r="R2099" t="s">
        <v>8329</v>
      </c>
      <c r="S2099" s="11">
        <f t="shared" si="130"/>
        <v>40818.584895833337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0">
        <f t="shared" si="129"/>
        <v>188</v>
      </c>
      <c r="Q2100" s="6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0">
        <f t="shared" si="129"/>
        <v>63</v>
      </c>
      <c r="Q2101" s="6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0">
        <f t="shared" si="129"/>
        <v>30</v>
      </c>
      <c r="Q2102" s="6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0">
        <f t="shared" si="129"/>
        <v>51</v>
      </c>
      <c r="Q2103" s="6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0">
        <f t="shared" si="129"/>
        <v>36</v>
      </c>
      <c r="Q2104" s="6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0">
        <f t="shared" si="129"/>
        <v>99</v>
      </c>
      <c r="Q2105" s="6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0">
        <f t="shared" si="129"/>
        <v>28</v>
      </c>
      <c r="Q2106" s="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0">
        <f t="shared" si="129"/>
        <v>51</v>
      </c>
      <c r="Q2107" s="6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0">
        <f t="shared" si="129"/>
        <v>54</v>
      </c>
      <c r="Q2108" s="6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0">
        <f t="shared" si="129"/>
        <v>37</v>
      </c>
      <c r="Q2109" s="6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0">
        <f t="shared" si="129"/>
        <v>90</v>
      </c>
      <c r="Q2110" s="6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0">
        <f t="shared" si="129"/>
        <v>107</v>
      </c>
      <c r="Q2111" s="6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0">
        <f t="shared" si="129"/>
        <v>53</v>
      </c>
      <c r="Q2112" s="6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0">
        <f t="shared" si="129"/>
        <v>55</v>
      </c>
      <c r="Q2113" s="6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0">
        <f t="shared" si="129"/>
        <v>27</v>
      </c>
      <c r="Q2114" s="6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10">
        <f t="shared" ref="P2115:P2178" si="133">ROUND(E2115/L2115,0)</f>
        <v>69</v>
      </c>
      <c r="Q2115" s="6" t="s">
        <v>8325</v>
      </c>
      <c r="R2115" t="s">
        <v>8329</v>
      </c>
      <c r="S2115" s="11">
        <f t="shared" ref="S2115:S2178" si="134">(J2115/86400)+DATE(1970,1,1)</f>
        <v>41870.86546296296</v>
      </c>
      <c r="T2115" s="11">
        <f t="shared" ref="T2115:T2178" si="135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0">
        <f t="shared" si="133"/>
        <v>36</v>
      </c>
      <c r="Q2116" s="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0">
        <f t="shared" si="133"/>
        <v>94</v>
      </c>
      <c r="Q2117" s="6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0">
        <f t="shared" si="133"/>
        <v>526</v>
      </c>
      <c r="Q2118" s="6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0">
        <f t="shared" si="133"/>
        <v>51</v>
      </c>
      <c r="Q2119" s="6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0">
        <f t="shared" si="133"/>
        <v>79</v>
      </c>
      <c r="Q2120" s="6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0">
        <f t="shared" si="133"/>
        <v>92</v>
      </c>
      <c r="Q2121" s="6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0">
        <f t="shared" si="133"/>
        <v>117</v>
      </c>
      <c r="Q2122" s="6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0">
        <f t="shared" si="133"/>
        <v>28</v>
      </c>
      <c r="Q2123" s="6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0">
        <f t="shared" si="133"/>
        <v>103</v>
      </c>
      <c r="Q2124" s="6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0">
        <f t="shared" si="133"/>
        <v>10</v>
      </c>
      <c r="Q2125" s="6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0">
        <f t="shared" si="133"/>
        <v>23</v>
      </c>
      <c r="Q2126" s="6" t="s">
        <v>8333</v>
      </c>
      <c r="R2126" t="s">
        <v>8334</v>
      </c>
      <c r="S2126" s="11">
        <f t="shared" si="134"/>
        <v>40464.028182870374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0">
        <f t="shared" si="133"/>
        <v>32</v>
      </c>
      <c r="Q2127" s="6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0">
        <f t="shared" si="133"/>
        <v>5</v>
      </c>
      <c r="Q2128" s="6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0">
        <f t="shared" si="133"/>
        <v>34</v>
      </c>
      <c r="Q2129" s="6" t="s">
        <v>8333</v>
      </c>
      <c r="R2129" t="s">
        <v>8334</v>
      </c>
      <c r="S2129" s="11">
        <f t="shared" si="134"/>
        <v>42045.505358796298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0">
        <f t="shared" si="133"/>
        <v>25</v>
      </c>
      <c r="Q2130" s="6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0">
        <f t="shared" si="133"/>
        <v>20</v>
      </c>
      <c r="Q2131" s="6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0">
        <f t="shared" si="133"/>
        <v>21</v>
      </c>
      <c r="Q2132" s="6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0">
        <f t="shared" si="133"/>
        <v>8</v>
      </c>
      <c r="Q2133" s="6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0">
        <f t="shared" si="133"/>
        <v>21</v>
      </c>
      <c r="Q2134" s="6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0">
        <f t="shared" si="133"/>
        <v>5</v>
      </c>
      <c r="Q2135" s="6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0">
        <f t="shared" si="133"/>
        <v>35</v>
      </c>
      <c r="Q2136" s="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0">
        <f t="shared" si="133"/>
        <v>22</v>
      </c>
      <c r="Q2137" s="6" t="s">
        <v>8333</v>
      </c>
      <c r="R2137" t="s">
        <v>8334</v>
      </c>
      <c r="S2137" s="11">
        <f t="shared" si="134"/>
        <v>41156.96334490741</v>
      </c>
      <c r="T2137" s="11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0">
        <f t="shared" si="133"/>
        <v>12</v>
      </c>
      <c r="Q2138" s="6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0">
        <f t="shared" si="133"/>
        <v>27</v>
      </c>
      <c r="Q2139" s="6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0">
        <f t="shared" si="133"/>
        <v>11</v>
      </c>
      <c r="Q2140" s="6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0">
        <f t="shared" si="133"/>
        <v>29</v>
      </c>
      <c r="Q2141" s="6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0">
        <f t="shared" si="133"/>
        <v>51</v>
      </c>
      <c r="Q2142" s="6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0" t="e">
        <f t="shared" si="133"/>
        <v>#DIV/0!</v>
      </c>
      <c r="Q2143" s="6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0">
        <f t="shared" si="133"/>
        <v>50</v>
      </c>
      <c r="Q2144" s="6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0">
        <f t="shared" si="133"/>
        <v>45</v>
      </c>
      <c r="Q2145" s="6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0">
        <f t="shared" si="133"/>
        <v>25</v>
      </c>
      <c r="Q2146" s="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0">
        <f t="shared" si="133"/>
        <v>51</v>
      </c>
      <c r="Q2147" s="6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0">
        <f t="shared" si="133"/>
        <v>1</v>
      </c>
      <c r="Q2148" s="6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0">
        <f t="shared" si="133"/>
        <v>49</v>
      </c>
      <c r="Q2149" s="6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0">
        <f t="shared" si="133"/>
        <v>1</v>
      </c>
      <c r="Q2150" s="6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0" t="e">
        <f t="shared" si="133"/>
        <v>#DIV/0!</v>
      </c>
      <c r="Q2151" s="6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0">
        <f t="shared" si="133"/>
        <v>101</v>
      </c>
      <c r="Q2152" s="6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0">
        <f t="shared" si="133"/>
        <v>20</v>
      </c>
      <c r="Q2153" s="6" t="s">
        <v>8333</v>
      </c>
      <c r="R2153" t="s">
        <v>8334</v>
      </c>
      <c r="S2153" s="11">
        <f t="shared" si="134"/>
        <v>42520.847384259258</v>
      </c>
      <c r="T2153" s="11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0">
        <f t="shared" si="133"/>
        <v>13</v>
      </c>
      <c r="Q2154" s="6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0">
        <f t="shared" si="133"/>
        <v>9</v>
      </c>
      <c r="Q2155" s="6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0">
        <f t="shared" si="133"/>
        <v>1</v>
      </c>
      <c r="Q2156" s="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0">
        <f t="shared" si="133"/>
        <v>23</v>
      </c>
      <c r="Q2157" s="6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0">
        <f t="shared" si="133"/>
        <v>18</v>
      </c>
      <c r="Q2158" s="6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0">
        <f t="shared" si="133"/>
        <v>371</v>
      </c>
      <c r="Q2159" s="6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0">
        <f t="shared" si="133"/>
        <v>64</v>
      </c>
      <c r="Q2160" s="6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0">
        <f t="shared" si="133"/>
        <v>13</v>
      </c>
      <c r="Q2161" s="6" t="s">
        <v>8333</v>
      </c>
      <c r="R2161" t="s">
        <v>8334</v>
      </c>
      <c r="S2161" s="11">
        <f t="shared" si="134"/>
        <v>40710.731180555558</v>
      </c>
      <c r="T2161" s="11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0">
        <f t="shared" si="133"/>
        <v>5</v>
      </c>
      <c r="Q2162" s="6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0">
        <f t="shared" si="133"/>
        <v>36</v>
      </c>
      <c r="Q2163" s="6" t="s">
        <v>8325</v>
      </c>
      <c r="R2163" t="s">
        <v>8326</v>
      </c>
      <c r="S2163" s="11">
        <f t="shared" si="134"/>
        <v>42240.852534722224</v>
      </c>
      <c r="T2163" s="11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0">
        <f t="shared" si="133"/>
        <v>87</v>
      </c>
      <c r="Q2164" s="6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0">
        <f t="shared" si="133"/>
        <v>75</v>
      </c>
      <c r="Q2165" s="6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0">
        <f t="shared" si="133"/>
        <v>68</v>
      </c>
      <c r="Q2166" s="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0">
        <f t="shared" si="133"/>
        <v>30</v>
      </c>
      <c r="Q2167" s="6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0">
        <f t="shared" si="133"/>
        <v>92</v>
      </c>
      <c r="Q2168" s="6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0">
        <f t="shared" si="133"/>
        <v>23</v>
      </c>
      <c r="Q2169" s="6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0">
        <f t="shared" si="133"/>
        <v>64</v>
      </c>
      <c r="Q2170" s="6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0">
        <f t="shared" si="133"/>
        <v>22</v>
      </c>
      <c r="Q2171" s="6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0">
        <f t="shared" si="133"/>
        <v>33</v>
      </c>
      <c r="Q2172" s="6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0">
        <f t="shared" si="133"/>
        <v>90</v>
      </c>
      <c r="Q2173" s="6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0">
        <f t="shared" si="133"/>
        <v>77</v>
      </c>
      <c r="Q2174" s="6" t="s">
        <v>8325</v>
      </c>
      <c r="R2174" t="s">
        <v>8326</v>
      </c>
      <c r="S2174" s="11">
        <f t="shared" si="134"/>
        <v>42082.580092592594</v>
      </c>
      <c r="T2174" s="11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0">
        <f t="shared" si="133"/>
        <v>59</v>
      </c>
      <c r="Q2175" s="6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0">
        <f t="shared" si="133"/>
        <v>65</v>
      </c>
      <c r="Q2176" s="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0">
        <f t="shared" si="133"/>
        <v>67</v>
      </c>
      <c r="Q2177" s="6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0">
        <f t="shared" si="133"/>
        <v>89</v>
      </c>
      <c r="Q2178" s="6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10">
        <f t="shared" ref="P2179:P2242" si="137">ROUND(E2179/L2179,0)</f>
        <v>66</v>
      </c>
      <c r="Q2179" s="6" t="s">
        <v>8325</v>
      </c>
      <c r="R2179" t="s">
        <v>8326</v>
      </c>
      <c r="S2179" s="11">
        <f t="shared" ref="S2179:S2242" si="138">(J2179/86400)+DATE(1970,1,1)</f>
        <v>42502.250775462962</v>
      </c>
      <c r="T2179" s="11">
        <f t="shared" ref="T2179:T2242" si="13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0">
        <f t="shared" si="137"/>
        <v>40</v>
      </c>
      <c r="Q2180" s="6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0">
        <f t="shared" si="137"/>
        <v>77</v>
      </c>
      <c r="Q2181" s="6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0">
        <f t="shared" si="137"/>
        <v>69</v>
      </c>
      <c r="Q2182" s="6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0">
        <f t="shared" si="137"/>
        <v>58</v>
      </c>
      <c r="Q2183" s="6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0">
        <f t="shared" si="137"/>
        <v>44</v>
      </c>
      <c r="Q2184" s="6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0">
        <f t="shared" si="137"/>
        <v>32</v>
      </c>
      <c r="Q2185" s="6" t="s">
        <v>8333</v>
      </c>
      <c r="R2185" t="s">
        <v>8351</v>
      </c>
      <c r="S2185" s="11">
        <f t="shared" si="138"/>
        <v>42745.365474537037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0">
        <f t="shared" si="137"/>
        <v>107</v>
      </c>
      <c r="Q2186" s="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0">
        <f t="shared" si="137"/>
        <v>149</v>
      </c>
      <c r="Q2187" s="6" t="s">
        <v>8333</v>
      </c>
      <c r="R2187" t="s">
        <v>8351</v>
      </c>
      <c r="S2187" s="11">
        <f t="shared" si="138"/>
        <v>41319.349988425922</v>
      </c>
      <c r="T2187" s="11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0">
        <f t="shared" si="137"/>
        <v>56</v>
      </c>
      <c r="Q2188" s="6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0">
        <f t="shared" si="137"/>
        <v>57</v>
      </c>
      <c r="Q2189" s="6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0">
        <f t="shared" si="137"/>
        <v>44</v>
      </c>
      <c r="Q2190" s="6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0">
        <f t="shared" si="137"/>
        <v>69</v>
      </c>
      <c r="Q2191" s="6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0">
        <f t="shared" si="137"/>
        <v>65</v>
      </c>
      <c r="Q2192" s="6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0">
        <f t="shared" si="137"/>
        <v>36</v>
      </c>
      <c r="Q2193" s="6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0">
        <f t="shared" si="137"/>
        <v>40</v>
      </c>
      <c r="Q2194" s="6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0">
        <f t="shared" si="137"/>
        <v>76</v>
      </c>
      <c r="Q2195" s="6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0">
        <f t="shared" si="137"/>
        <v>61</v>
      </c>
      <c r="Q2196" s="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0">
        <f t="shared" si="137"/>
        <v>48</v>
      </c>
      <c r="Q2197" s="6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0">
        <f t="shared" si="137"/>
        <v>68</v>
      </c>
      <c r="Q2198" s="6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0">
        <f t="shared" si="137"/>
        <v>66</v>
      </c>
      <c r="Q2199" s="6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0">
        <f t="shared" si="137"/>
        <v>82</v>
      </c>
      <c r="Q2200" s="6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0">
        <f t="shared" si="137"/>
        <v>53</v>
      </c>
      <c r="Q2201" s="6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0">
        <f t="shared" si="137"/>
        <v>41</v>
      </c>
      <c r="Q2202" s="6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0">
        <f t="shared" si="137"/>
        <v>15</v>
      </c>
      <c r="Q2203" s="6" t="s">
        <v>8325</v>
      </c>
      <c r="R2203" t="s">
        <v>8330</v>
      </c>
      <c r="S2203" s="11">
        <f t="shared" si="138"/>
        <v>41276.846817129626</v>
      </c>
      <c r="T2203" s="11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0">
        <f t="shared" si="137"/>
        <v>39</v>
      </c>
      <c r="Q2204" s="6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0">
        <f t="shared" si="137"/>
        <v>44</v>
      </c>
      <c r="Q2205" s="6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0">
        <f t="shared" si="137"/>
        <v>27</v>
      </c>
      <c r="Q2206" s="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0">
        <f t="shared" si="137"/>
        <v>42</v>
      </c>
      <c r="Q2207" s="6" t="s">
        <v>8325</v>
      </c>
      <c r="R2207" t="s">
        <v>8330</v>
      </c>
      <c r="S2207" s="11">
        <f t="shared" si="138"/>
        <v>41031.821631944447</v>
      </c>
      <c r="T2207" s="11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0">
        <f t="shared" si="137"/>
        <v>33</v>
      </c>
      <c r="Q2208" s="6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0">
        <f t="shared" si="137"/>
        <v>286</v>
      </c>
      <c r="Q2209" s="6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0">
        <f t="shared" si="137"/>
        <v>42</v>
      </c>
      <c r="Q2210" s="6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0">
        <f t="shared" si="137"/>
        <v>50</v>
      </c>
      <c r="Q2211" s="6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0">
        <f t="shared" si="137"/>
        <v>62</v>
      </c>
      <c r="Q2212" s="6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0">
        <f t="shared" si="137"/>
        <v>41</v>
      </c>
      <c r="Q2213" s="6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0">
        <f t="shared" si="137"/>
        <v>56</v>
      </c>
      <c r="Q2214" s="6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0">
        <f t="shared" si="137"/>
        <v>10</v>
      </c>
      <c r="Q2215" s="6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0">
        <f t="shared" si="137"/>
        <v>73</v>
      </c>
      <c r="Q2216" s="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0">
        <f t="shared" si="137"/>
        <v>26</v>
      </c>
      <c r="Q2217" s="6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0">
        <f t="shared" si="137"/>
        <v>23</v>
      </c>
      <c r="Q2218" s="6" t="s">
        <v>8325</v>
      </c>
      <c r="R2218" t="s">
        <v>8330</v>
      </c>
      <c r="S2218" s="11">
        <f t="shared" si="138"/>
        <v>42194.75167824074</v>
      </c>
      <c r="T2218" s="11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0">
        <f t="shared" si="137"/>
        <v>47</v>
      </c>
      <c r="Q2219" s="6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0">
        <f t="shared" si="137"/>
        <v>32</v>
      </c>
      <c r="Q2220" s="6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0">
        <f t="shared" si="137"/>
        <v>53</v>
      </c>
      <c r="Q2221" s="6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0">
        <f t="shared" si="137"/>
        <v>51</v>
      </c>
      <c r="Q2222" s="6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0">
        <f t="shared" si="137"/>
        <v>37</v>
      </c>
      <c r="Q2223" s="6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0">
        <f t="shared" si="137"/>
        <v>27</v>
      </c>
      <c r="Q2224" s="6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0">
        <f t="shared" si="137"/>
        <v>206</v>
      </c>
      <c r="Q2225" s="6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0">
        <f t="shared" si="137"/>
        <v>82</v>
      </c>
      <c r="Q2226" s="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0">
        <f t="shared" si="137"/>
        <v>165</v>
      </c>
      <c r="Q2227" s="6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0">
        <f t="shared" si="137"/>
        <v>61</v>
      </c>
      <c r="Q2228" s="6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0">
        <f t="shared" si="137"/>
        <v>68</v>
      </c>
      <c r="Q2229" s="6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0">
        <f t="shared" si="137"/>
        <v>82</v>
      </c>
      <c r="Q2230" s="6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0">
        <f t="shared" si="137"/>
        <v>25</v>
      </c>
      <c r="Q2231" s="6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0">
        <f t="shared" si="137"/>
        <v>21</v>
      </c>
      <c r="Q2232" s="6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0">
        <f t="shared" si="137"/>
        <v>27</v>
      </c>
      <c r="Q2233" s="6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0">
        <f t="shared" si="137"/>
        <v>25</v>
      </c>
      <c r="Q2234" s="6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0">
        <f t="shared" si="137"/>
        <v>21</v>
      </c>
      <c r="Q2235" s="6" t="s">
        <v>8333</v>
      </c>
      <c r="R2235" t="s">
        <v>8351</v>
      </c>
      <c r="S2235" s="11">
        <f t="shared" si="138"/>
        <v>42331.378923611112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0">
        <f t="shared" si="137"/>
        <v>42</v>
      </c>
      <c r="Q2236" s="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0">
        <f t="shared" si="137"/>
        <v>136</v>
      </c>
      <c r="Q2237" s="6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0">
        <f t="shared" si="137"/>
        <v>22</v>
      </c>
      <c r="Q2238" s="6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0">
        <f t="shared" si="137"/>
        <v>65</v>
      </c>
      <c r="Q2239" s="6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0">
        <f t="shared" si="137"/>
        <v>70</v>
      </c>
      <c r="Q2240" s="6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0">
        <f t="shared" si="137"/>
        <v>75</v>
      </c>
      <c r="Q2241" s="6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10">
        <f t="shared" si="137"/>
        <v>141</v>
      </c>
      <c r="Q2242" s="6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10">
        <f t="shared" ref="P2243:P2306" si="141">ROUND(E2243/L2243,0)</f>
        <v>49</v>
      </c>
      <c r="Q2243" s="6" t="s">
        <v>8333</v>
      </c>
      <c r="R2243" t="s">
        <v>8351</v>
      </c>
      <c r="S2243" s="11">
        <f t="shared" ref="S2243:S2306" si="142">(J2243/86400)+DATE(1970,1,1)</f>
        <v>42766.827546296292</v>
      </c>
      <c r="T2243" s="11">
        <f t="shared" ref="T2243:T2306" si="143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0">
        <f t="shared" si="141"/>
        <v>54</v>
      </c>
      <c r="Q2244" s="6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0">
        <f t="shared" si="141"/>
        <v>5</v>
      </c>
      <c r="Q2245" s="6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0">
        <f t="shared" si="141"/>
        <v>65</v>
      </c>
      <c r="Q2246" s="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0">
        <f t="shared" si="141"/>
        <v>53</v>
      </c>
      <c r="Q2247" s="6" t="s">
        <v>8333</v>
      </c>
      <c r="R2247" t="s">
        <v>8351</v>
      </c>
      <c r="S2247" s="11">
        <f t="shared" si="142"/>
        <v>41660.70853009259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0">
        <f t="shared" si="141"/>
        <v>44</v>
      </c>
      <c r="Q2248" s="6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0">
        <f t="shared" si="141"/>
        <v>51</v>
      </c>
      <c r="Q2249" s="6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0">
        <f t="shared" si="141"/>
        <v>59</v>
      </c>
      <c r="Q2250" s="6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0">
        <f t="shared" si="141"/>
        <v>33</v>
      </c>
      <c r="Q2251" s="6" t="s">
        <v>8333</v>
      </c>
      <c r="R2251" t="s">
        <v>8351</v>
      </c>
      <c r="S2251" s="11">
        <f t="shared" si="142"/>
        <v>41336.703298611115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0">
        <f t="shared" si="141"/>
        <v>427</v>
      </c>
      <c r="Q2252" s="6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0">
        <f t="shared" si="141"/>
        <v>24</v>
      </c>
      <c r="Q2253" s="6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0">
        <f t="shared" si="141"/>
        <v>98</v>
      </c>
      <c r="Q2254" s="6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0">
        <f t="shared" si="141"/>
        <v>107</v>
      </c>
      <c r="Q2255" s="6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0">
        <f t="shared" si="141"/>
        <v>12</v>
      </c>
      <c r="Q2256" s="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0">
        <f t="shared" si="141"/>
        <v>42</v>
      </c>
      <c r="Q2257" s="6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0">
        <f t="shared" si="141"/>
        <v>21</v>
      </c>
      <c r="Q2258" s="6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0">
        <f t="shared" si="141"/>
        <v>94</v>
      </c>
      <c r="Q2259" s="6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0">
        <f t="shared" si="141"/>
        <v>16</v>
      </c>
      <c r="Q2260" s="6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0">
        <f t="shared" si="141"/>
        <v>91</v>
      </c>
      <c r="Q2261" s="6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0">
        <f t="shared" si="141"/>
        <v>97</v>
      </c>
      <c r="Q2262" s="6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0">
        <f t="shared" si="141"/>
        <v>37</v>
      </c>
      <c r="Q2263" s="6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0">
        <f t="shared" si="141"/>
        <v>28</v>
      </c>
      <c r="Q2264" s="6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0">
        <f t="shared" si="141"/>
        <v>144</v>
      </c>
      <c r="Q2265" s="6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0">
        <f t="shared" si="141"/>
        <v>24</v>
      </c>
      <c r="Q2266" s="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0">
        <f t="shared" si="141"/>
        <v>35</v>
      </c>
      <c r="Q2267" s="6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0">
        <f t="shared" si="141"/>
        <v>25</v>
      </c>
      <c r="Q2268" s="6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0">
        <f t="shared" si="141"/>
        <v>188</v>
      </c>
      <c r="Q2269" s="6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0">
        <f t="shared" si="141"/>
        <v>148</v>
      </c>
      <c r="Q2270" s="6" t="s">
        <v>8333</v>
      </c>
      <c r="R2270" t="s">
        <v>8351</v>
      </c>
      <c r="S2270" s="11">
        <f t="shared" si="142"/>
        <v>42776.082349537042</v>
      </c>
      <c r="T2270" s="11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0">
        <f t="shared" si="141"/>
        <v>50</v>
      </c>
      <c r="Q2271" s="6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0">
        <f t="shared" si="141"/>
        <v>108</v>
      </c>
      <c r="Q2272" s="6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0">
        <f t="shared" si="141"/>
        <v>43</v>
      </c>
      <c r="Q2273" s="6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0">
        <f t="shared" si="141"/>
        <v>14</v>
      </c>
      <c r="Q2274" s="6" t="s">
        <v>8333</v>
      </c>
      <c r="R2274" t="s">
        <v>8351</v>
      </c>
      <c r="S2274" s="11">
        <f t="shared" si="142"/>
        <v>42315.699490740742</v>
      </c>
      <c r="T2274" s="11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0">
        <f t="shared" si="141"/>
        <v>37</v>
      </c>
      <c r="Q2275" s="6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0">
        <f t="shared" si="141"/>
        <v>30</v>
      </c>
      <c r="Q2276" s="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0">
        <f t="shared" si="141"/>
        <v>34</v>
      </c>
      <c r="Q2277" s="6" t="s">
        <v>8333</v>
      </c>
      <c r="R2277" t="s">
        <v>8351</v>
      </c>
      <c r="S2277" s="11">
        <f t="shared" si="142"/>
        <v>41965.616655092592</v>
      </c>
      <c r="T2277" s="11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0">
        <f t="shared" si="141"/>
        <v>65</v>
      </c>
      <c r="Q2278" s="6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0">
        <f t="shared" si="141"/>
        <v>58</v>
      </c>
      <c r="Q2279" s="6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0">
        <f t="shared" si="141"/>
        <v>53</v>
      </c>
      <c r="Q2280" s="6" t="s">
        <v>8333</v>
      </c>
      <c r="R2280" t="s">
        <v>8351</v>
      </c>
      <c r="S2280" s="11">
        <f t="shared" si="142"/>
        <v>42338.709108796298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0">
        <f t="shared" si="141"/>
        <v>48</v>
      </c>
      <c r="Q2281" s="6" t="s">
        <v>8333</v>
      </c>
      <c r="R2281" t="s">
        <v>8351</v>
      </c>
      <c r="S2281" s="11">
        <f t="shared" si="142"/>
        <v>42020.806701388894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0">
        <f t="shared" si="141"/>
        <v>82</v>
      </c>
      <c r="Q2282" s="6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0">
        <f t="shared" si="141"/>
        <v>50</v>
      </c>
      <c r="Q2283" s="6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0">
        <f t="shared" si="141"/>
        <v>116</v>
      </c>
      <c r="Q2284" s="6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0">
        <f t="shared" si="141"/>
        <v>63</v>
      </c>
      <c r="Q2285" s="6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0">
        <f t="shared" si="141"/>
        <v>108</v>
      </c>
      <c r="Q2286" s="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0">
        <f t="shared" si="141"/>
        <v>46</v>
      </c>
      <c r="Q2287" s="6" t="s">
        <v>8325</v>
      </c>
      <c r="R2287" t="s">
        <v>8326</v>
      </c>
      <c r="S2287" s="11">
        <f t="shared" si="142"/>
        <v>41059.185682870375</v>
      </c>
      <c r="T2287" s="11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0">
        <f t="shared" si="141"/>
        <v>107</v>
      </c>
      <c r="Q2288" s="6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0">
        <f t="shared" si="141"/>
        <v>51</v>
      </c>
      <c r="Q2289" s="6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0">
        <f t="shared" si="141"/>
        <v>40</v>
      </c>
      <c r="Q2290" s="6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0">
        <f t="shared" si="141"/>
        <v>64</v>
      </c>
      <c r="Q2291" s="6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0">
        <f t="shared" si="141"/>
        <v>54</v>
      </c>
      <c r="Q2292" s="6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0">
        <f t="shared" si="141"/>
        <v>100</v>
      </c>
      <c r="Q2293" s="6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0">
        <f t="shared" si="141"/>
        <v>47</v>
      </c>
      <c r="Q2294" s="6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0">
        <f t="shared" si="141"/>
        <v>34</v>
      </c>
      <c r="Q2295" s="6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0">
        <f t="shared" si="141"/>
        <v>65</v>
      </c>
      <c r="Q2296" s="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0">
        <f t="shared" si="141"/>
        <v>44</v>
      </c>
      <c r="Q2297" s="6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0">
        <f t="shared" si="141"/>
        <v>72</v>
      </c>
      <c r="Q2298" s="6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0">
        <f t="shared" si="141"/>
        <v>53</v>
      </c>
      <c r="Q2299" s="6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0">
        <f t="shared" si="141"/>
        <v>109</v>
      </c>
      <c r="Q2300" s="6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0">
        <f t="shared" si="141"/>
        <v>75</v>
      </c>
      <c r="Q2301" s="6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0">
        <f t="shared" si="141"/>
        <v>116</v>
      </c>
      <c r="Q2302" s="6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0">
        <f t="shared" si="141"/>
        <v>32</v>
      </c>
      <c r="Q2303" s="6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0">
        <f t="shared" si="141"/>
        <v>46</v>
      </c>
      <c r="Q2304" s="6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0">
        <f t="shared" si="141"/>
        <v>68</v>
      </c>
      <c r="Q2305" s="6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0">
        <f t="shared" si="141"/>
        <v>53</v>
      </c>
      <c r="Q2306" s="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10">
        <f t="shared" ref="P2307:P2370" si="145">ROUND(E2307/L2307,0)</f>
        <v>109</v>
      </c>
      <c r="Q2307" s="6" t="s">
        <v>8325</v>
      </c>
      <c r="R2307" t="s">
        <v>8329</v>
      </c>
      <c r="S2307" s="11">
        <f t="shared" ref="S2307:S2370" si="146">(J2307/86400)+DATE(1970,1,1)</f>
        <v>41834.695277777777</v>
      </c>
      <c r="T2307" s="11">
        <f t="shared" ref="T2307:T2370" si="147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0">
        <f t="shared" si="145"/>
        <v>51</v>
      </c>
      <c r="Q2308" s="6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0">
        <f t="shared" si="145"/>
        <v>28</v>
      </c>
      <c r="Q2309" s="6" t="s">
        <v>8325</v>
      </c>
      <c r="R2309" t="s">
        <v>8329</v>
      </c>
      <c r="S2309" s="11">
        <f t="shared" si="146"/>
        <v>41004.802465277782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0">
        <f t="shared" si="145"/>
        <v>82</v>
      </c>
      <c r="Q2310" s="6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0">
        <f t="shared" si="145"/>
        <v>60</v>
      </c>
      <c r="Q2311" s="6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0">
        <f t="shared" si="145"/>
        <v>65</v>
      </c>
      <c r="Q2312" s="6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0">
        <f t="shared" si="145"/>
        <v>90</v>
      </c>
      <c r="Q2313" s="6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0">
        <f t="shared" si="145"/>
        <v>41</v>
      </c>
      <c r="Q2314" s="6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0">
        <f t="shared" si="145"/>
        <v>56</v>
      </c>
      <c r="Q2315" s="6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0">
        <f t="shared" si="145"/>
        <v>38</v>
      </c>
      <c r="Q2316" s="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0">
        <f t="shared" si="145"/>
        <v>40</v>
      </c>
      <c r="Q2317" s="6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0">
        <f t="shared" si="145"/>
        <v>78</v>
      </c>
      <c r="Q2318" s="6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0">
        <f t="shared" si="145"/>
        <v>19</v>
      </c>
      <c r="Q2319" s="6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0">
        <f t="shared" si="145"/>
        <v>37</v>
      </c>
      <c r="Q2320" s="6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0">
        <f t="shared" si="145"/>
        <v>42</v>
      </c>
      <c r="Q2321" s="6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0">
        <f t="shared" si="145"/>
        <v>61</v>
      </c>
      <c r="Q2322" s="6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0">
        <f t="shared" si="145"/>
        <v>65</v>
      </c>
      <c r="Q2323" s="6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0">
        <f t="shared" si="145"/>
        <v>21</v>
      </c>
      <c r="Q2324" s="6" t="s">
        <v>8336</v>
      </c>
      <c r="R2324" t="s">
        <v>8352</v>
      </c>
      <c r="S2324" s="11">
        <f t="shared" si="146"/>
        <v>42804.895474537036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0">
        <f t="shared" si="145"/>
        <v>30</v>
      </c>
      <c r="Q2325" s="6" t="s">
        <v>8336</v>
      </c>
      <c r="R2325" t="s">
        <v>8352</v>
      </c>
      <c r="S2325" s="11">
        <f t="shared" si="146"/>
        <v>42807.755173611113</v>
      </c>
      <c r="T2325" s="11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0">
        <f t="shared" si="145"/>
        <v>25</v>
      </c>
      <c r="Q2326" s="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0">
        <f t="shared" si="145"/>
        <v>11</v>
      </c>
      <c r="Q2327" s="6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0">
        <f t="shared" si="145"/>
        <v>108</v>
      </c>
      <c r="Q2328" s="6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0">
        <f t="shared" si="145"/>
        <v>55</v>
      </c>
      <c r="Q2329" s="6" t="s">
        <v>8336</v>
      </c>
      <c r="R2329" t="s">
        <v>8352</v>
      </c>
      <c r="S2329" s="11">
        <f t="shared" si="146"/>
        <v>41842.917129629626</v>
      </c>
      <c r="T2329" s="11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0">
        <f t="shared" si="145"/>
        <v>47</v>
      </c>
      <c r="Q2330" s="6" t="s">
        <v>8336</v>
      </c>
      <c r="R2330" t="s">
        <v>8352</v>
      </c>
      <c r="S2330" s="11">
        <f t="shared" si="146"/>
        <v>42139.781678240739</v>
      </c>
      <c r="T2330" s="11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0">
        <f t="shared" si="145"/>
        <v>212</v>
      </c>
      <c r="Q2331" s="6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0">
        <f t="shared" si="145"/>
        <v>220</v>
      </c>
      <c r="Q2332" s="6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0">
        <f t="shared" si="145"/>
        <v>41</v>
      </c>
      <c r="Q2333" s="6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0">
        <f t="shared" si="145"/>
        <v>76</v>
      </c>
      <c r="Q2334" s="6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0">
        <f t="shared" si="145"/>
        <v>14</v>
      </c>
      <c r="Q2335" s="6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0">
        <f t="shared" si="145"/>
        <v>61</v>
      </c>
      <c r="Q2336" s="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0">
        <f t="shared" si="145"/>
        <v>116</v>
      </c>
      <c r="Q2337" s="6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0">
        <f t="shared" si="145"/>
        <v>48</v>
      </c>
      <c r="Q2338" s="6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0">
        <f t="shared" si="145"/>
        <v>74</v>
      </c>
      <c r="Q2339" s="6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0">
        <f t="shared" si="145"/>
        <v>123</v>
      </c>
      <c r="Q2340" s="6" t="s">
        <v>8336</v>
      </c>
      <c r="R2340" t="s">
        <v>8352</v>
      </c>
      <c r="S2340" s="11">
        <f t="shared" si="146"/>
        <v>41789.89680555556</v>
      </c>
      <c r="T2340" s="11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0">
        <f t="shared" si="145"/>
        <v>67</v>
      </c>
      <c r="Q2341" s="6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0">
        <f t="shared" si="145"/>
        <v>105</v>
      </c>
      <c r="Q2342" s="6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0" t="e">
        <f t="shared" si="145"/>
        <v>#DIV/0!</v>
      </c>
      <c r="Q2343" s="6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0" t="e">
        <f t="shared" si="145"/>
        <v>#DIV/0!</v>
      </c>
      <c r="Q2344" s="6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0">
        <f t="shared" si="145"/>
        <v>300</v>
      </c>
      <c r="Q2345" s="6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0">
        <f t="shared" si="145"/>
        <v>1</v>
      </c>
      <c r="Q2346" s="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0" t="e">
        <f t="shared" si="145"/>
        <v>#DIV/0!</v>
      </c>
      <c r="Q2347" s="6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0">
        <f t="shared" si="145"/>
        <v>13</v>
      </c>
      <c r="Q2348" s="6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0">
        <f t="shared" si="145"/>
        <v>15</v>
      </c>
      <c r="Q2349" s="6" t="s">
        <v>8319</v>
      </c>
      <c r="R2349" t="s">
        <v>8320</v>
      </c>
      <c r="S2349" s="11">
        <f t="shared" si="146"/>
        <v>42577.607361111106</v>
      </c>
      <c r="T2349" s="11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0">
        <f t="shared" si="145"/>
        <v>54</v>
      </c>
      <c r="Q2350" s="6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0" t="e">
        <f t="shared" si="145"/>
        <v>#DIV/0!</v>
      </c>
      <c r="Q2351" s="6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0" t="e">
        <f t="shared" si="145"/>
        <v>#DIV/0!</v>
      </c>
      <c r="Q2352" s="6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0">
        <f t="shared" si="145"/>
        <v>15</v>
      </c>
      <c r="Q2353" s="6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0" t="e">
        <f t="shared" si="145"/>
        <v>#DIV/0!</v>
      </c>
      <c r="Q2354" s="6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0" t="e">
        <f t="shared" si="145"/>
        <v>#DIV/0!</v>
      </c>
      <c r="Q2355" s="6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0">
        <f t="shared" si="145"/>
        <v>25</v>
      </c>
      <c r="Q2356" s="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0">
        <f t="shared" si="145"/>
        <v>28</v>
      </c>
      <c r="Q2357" s="6" t="s">
        <v>8319</v>
      </c>
      <c r="R2357" t="s">
        <v>8320</v>
      </c>
      <c r="S2357" s="11">
        <f t="shared" si="146"/>
        <v>42096.918240740742</v>
      </c>
      <c r="T2357" s="11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0" t="e">
        <f t="shared" si="145"/>
        <v>#DIV/0!</v>
      </c>
      <c r="Q2358" s="6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0" t="e">
        <f t="shared" si="145"/>
        <v>#DIV/0!</v>
      </c>
      <c r="Q2359" s="6" t="s">
        <v>8319</v>
      </c>
      <c r="R2359" t="s">
        <v>8320</v>
      </c>
      <c r="S2359" s="11">
        <f t="shared" si="146"/>
        <v>42264.620115740741</v>
      </c>
      <c r="T2359" s="11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0" t="e">
        <f t="shared" si="145"/>
        <v>#DIV/0!</v>
      </c>
      <c r="Q2360" s="6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0">
        <f t="shared" si="145"/>
        <v>367</v>
      </c>
      <c r="Q2361" s="6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0">
        <f t="shared" si="145"/>
        <v>2</v>
      </c>
      <c r="Q2362" s="6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0" t="e">
        <f t="shared" si="145"/>
        <v>#DIV/0!</v>
      </c>
      <c r="Q2363" s="6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0">
        <f t="shared" si="145"/>
        <v>60</v>
      </c>
      <c r="Q2364" s="6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0" t="e">
        <f t="shared" si="145"/>
        <v>#DIV/0!</v>
      </c>
      <c r="Q2365" s="6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0" t="e">
        <f t="shared" si="145"/>
        <v>#DIV/0!</v>
      </c>
      <c r="Q2366" s="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0" t="e">
        <f t="shared" si="145"/>
        <v>#DIV/0!</v>
      </c>
      <c r="Q2367" s="6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0">
        <f t="shared" si="145"/>
        <v>97</v>
      </c>
      <c r="Q2368" s="6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0">
        <f t="shared" si="145"/>
        <v>48</v>
      </c>
      <c r="Q2369" s="6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10">
        <f t="shared" si="145"/>
        <v>50</v>
      </c>
      <c r="Q2370" s="6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10" t="e">
        <f t="shared" ref="P2371:P2434" si="149">ROUND(E2371/L2371,0)</f>
        <v>#DIV/0!</v>
      </c>
      <c r="Q2371" s="6" t="s">
        <v>8319</v>
      </c>
      <c r="R2371" t="s">
        <v>8320</v>
      </c>
      <c r="S2371" s="11">
        <f t="shared" ref="S2371:S2434" si="150">(J2371/86400)+DATE(1970,1,1)</f>
        <v>42380.812627314815</v>
      </c>
      <c r="T2371" s="11">
        <f t="shared" ref="T2371:T2434" si="151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0">
        <f t="shared" si="149"/>
        <v>21</v>
      </c>
      <c r="Q2372" s="6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0" t="e">
        <f t="shared" si="149"/>
        <v>#DIV/0!</v>
      </c>
      <c r="Q2373" s="6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0">
        <f t="shared" si="149"/>
        <v>30</v>
      </c>
      <c r="Q2374" s="6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0">
        <f t="shared" si="149"/>
        <v>50</v>
      </c>
      <c r="Q2375" s="6" t="s">
        <v>8319</v>
      </c>
      <c r="R2375" t="s">
        <v>8320</v>
      </c>
      <c r="S2375" s="11">
        <f t="shared" si="150"/>
        <v>42215.662314814814</v>
      </c>
      <c r="T2375" s="11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0">
        <f t="shared" si="149"/>
        <v>10</v>
      </c>
      <c r="Q2376" s="6" t="s">
        <v>8319</v>
      </c>
      <c r="R2376" t="s">
        <v>8320</v>
      </c>
      <c r="S2376" s="11">
        <f t="shared" si="150"/>
        <v>42017.843287037038</v>
      </c>
      <c r="T2376" s="11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0" t="e">
        <f t="shared" si="149"/>
        <v>#DIV/0!</v>
      </c>
      <c r="Q2377" s="6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0">
        <f t="shared" si="149"/>
        <v>82</v>
      </c>
      <c r="Q2378" s="6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0" t="e">
        <f t="shared" si="149"/>
        <v>#DIV/0!</v>
      </c>
      <c r="Q2379" s="6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0" t="e">
        <f t="shared" si="149"/>
        <v>#DIV/0!</v>
      </c>
      <c r="Q2380" s="6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0" t="e">
        <f t="shared" si="149"/>
        <v>#DIV/0!</v>
      </c>
      <c r="Q2381" s="6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0">
        <f t="shared" si="149"/>
        <v>18</v>
      </c>
      <c r="Q2382" s="6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0">
        <f t="shared" si="149"/>
        <v>224</v>
      </c>
      <c r="Q2383" s="6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0">
        <f t="shared" si="149"/>
        <v>38</v>
      </c>
      <c r="Q2384" s="6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0">
        <f t="shared" si="149"/>
        <v>145</v>
      </c>
      <c r="Q2385" s="6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0">
        <f t="shared" si="149"/>
        <v>1</v>
      </c>
      <c r="Q2386" s="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0">
        <f t="shared" si="149"/>
        <v>113</v>
      </c>
      <c r="Q2387" s="6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0" t="e">
        <f t="shared" si="149"/>
        <v>#DIV/0!</v>
      </c>
      <c r="Q2388" s="6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0">
        <f t="shared" si="149"/>
        <v>342</v>
      </c>
      <c r="Q2389" s="6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0">
        <f t="shared" si="149"/>
        <v>58</v>
      </c>
      <c r="Q2390" s="6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0">
        <f t="shared" si="149"/>
        <v>30</v>
      </c>
      <c r="Q2391" s="6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0" t="e">
        <f t="shared" si="149"/>
        <v>#DIV/0!</v>
      </c>
      <c r="Q2392" s="6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0">
        <f t="shared" si="149"/>
        <v>25</v>
      </c>
      <c r="Q2393" s="6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0" t="e">
        <f t="shared" si="149"/>
        <v>#DIV/0!</v>
      </c>
      <c r="Q2394" s="6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0">
        <f t="shared" si="149"/>
        <v>50</v>
      </c>
      <c r="Q2395" s="6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0">
        <f t="shared" si="149"/>
        <v>2</v>
      </c>
      <c r="Q2396" s="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0" t="e">
        <f t="shared" si="149"/>
        <v>#DIV/0!</v>
      </c>
      <c r="Q2397" s="6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0">
        <f t="shared" si="149"/>
        <v>10</v>
      </c>
      <c r="Q2398" s="6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0" t="e">
        <f t="shared" si="149"/>
        <v>#DIV/0!</v>
      </c>
      <c r="Q2399" s="6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0" t="e">
        <f t="shared" si="149"/>
        <v>#DIV/0!</v>
      </c>
      <c r="Q2400" s="6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0" t="e">
        <f t="shared" si="149"/>
        <v>#DIV/0!</v>
      </c>
      <c r="Q2401" s="6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0" t="e">
        <f t="shared" si="149"/>
        <v>#DIV/0!</v>
      </c>
      <c r="Q2402" s="6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0">
        <f t="shared" si="149"/>
        <v>22</v>
      </c>
      <c r="Q2403" s="6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0">
        <f t="shared" si="149"/>
        <v>52</v>
      </c>
      <c r="Q2404" s="6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0">
        <f t="shared" si="149"/>
        <v>17</v>
      </c>
      <c r="Q2405" s="6" t="s">
        <v>8336</v>
      </c>
      <c r="R2405" t="s">
        <v>8337</v>
      </c>
      <c r="S2405" s="11">
        <f t="shared" si="150"/>
        <v>42399.882615740746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0" t="e">
        <f t="shared" si="149"/>
        <v>#DIV/0!</v>
      </c>
      <c r="Q2406" s="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0">
        <f t="shared" si="149"/>
        <v>56</v>
      </c>
      <c r="Q2407" s="6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0">
        <f t="shared" si="149"/>
        <v>84</v>
      </c>
      <c r="Q2408" s="6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0">
        <f t="shared" si="149"/>
        <v>168</v>
      </c>
      <c r="Q2409" s="6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0">
        <f t="shared" si="149"/>
        <v>15</v>
      </c>
      <c r="Q2410" s="6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0">
        <f t="shared" si="149"/>
        <v>77</v>
      </c>
      <c r="Q2411" s="6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0" t="e">
        <f t="shared" si="149"/>
        <v>#DIV/0!</v>
      </c>
      <c r="Q2412" s="6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0">
        <f t="shared" si="149"/>
        <v>50</v>
      </c>
      <c r="Q2413" s="6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0" t="e">
        <f t="shared" si="149"/>
        <v>#DIV/0!</v>
      </c>
      <c r="Q2414" s="6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0">
        <f t="shared" si="149"/>
        <v>8</v>
      </c>
      <c r="Q2415" s="6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0">
        <f t="shared" si="149"/>
        <v>35</v>
      </c>
      <c r="Q2416" s="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0">
        <f t="shared" si="149"/>
        <v>56</v>
      </c>
      <c r="Q2417" s="6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0">
        <f t="shared" si="149"/>
        <v>5</v>
      </c>
      <c r="Q2418" s="6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0" t="e">
        <f t="shared" si="149"/>
        <v>#DIV/0!</v>
      </c>
      <c r="Q2419" s="6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0">
        <f t="shared" si="149"/>
        <v>1</v>
      </c>
      <c r="Q2420" s="6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0" t="e">
        <f t="shared" si="149"/>
        <v>#DIV/0!</v>
      </c>
      <c r="Q2421" s="6" t="s">
        <v>8336</v>
      </c>
      <c r="R2421" t="s">
        <v>8337</v>
      </c>
      <c r="S2421" s="11">
        <f t="shared" si="150"/>
        <v>41993.738298611112</v>
      </c>
      <c r="T2421" s="11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0">
        <f t="shared" si="149"/>
        <v>69</v>
      </c>
      <c r="Q2422" s="6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0">
        <f t="shared" si="149"/>
        <v>1</v>
      </c>
      <c r="Q2423" s="6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0">
        <f t="shared" si="149"/>
        <v>1</v>
      </c>
      <c r="Q2424" s="6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0">
        <f t="shared" si="149"/>
        <v>8</v>
      </c>
      <c r="Q2425" s="6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0">
        <f t="shared" si="149"/>
        <v>34</v>
      </c>
      <c r="Q2426" s="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0">
        <f t="shared" si="149"/>
        <v>1</v>
      </c>
      <c r="Q2427" s="6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0" t="e">
        <f t="shared" si="149"/>
        <v>#DIV/0!</v>
      </c>
      <c r="Q2428" s="6" t="s">
        <v>8336</v>
      </c>
      <c r="R2428" t="s">
        <v>8337</v>
      </c>
      <c r="S2428" s="11">
        <f t="shared" si="150"/>
        <v>42164.170046296298</v>
      </c>
      <c r="T2428" s="11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0">
        <f t="shared" si="149"/>
        <v>1</v>
      </c>
      <c r="Q2429" s="6" t="s">
        <v>8336</v>
      </c>
      <c r="R2429" t="s">
        <v>8337</v>
      </c>
      <c r="S2429" s="11">
        <f t="shared" si="150"/>
        <v>42412.318668981483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0">
        <f t="shared" si="149"/>
        <v>1</v>
      </c>
      <c r="Q2430" s="6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0">
        <f t="shared" si="149"/>
        <v>501</v>
      </c>
      <c r="Q2431" s="6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0">
        <f t="shared" si="149"/>
        <v>11</v>
      </c>
      <c r="Q2432" s="6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0">
        <f t="shared" si="149"/>
        <v>1</v>
      </c>
      <c r="Q2433" s="6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10">
        <f t="shared" si="149"/>
        <v>1</v>
      </c>
      <c r="Q2434" s="6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10" t="e">
        <f t="shared" ref="P2435:P2498" si="153">ROUND(E2435/L2435,0)</f>
        <v>#DIV/0!</v>
      </c>
      <c r="Q2435" s="6" t="s">
        <v>8336</v>
      </c>
      <c r="R2435" t="s">
        <v>8337</v>
      </c>
      <c r="S2435" s="11">
        <f t="shared" ref="S2435:S2498" si="154">(J2435/86400)+DATE(1970,1,1)</f>
        <v>42397.89980324074</v>
      </c>
      <c r="T2435" s="11">
        <f t="shared" ref="T2435:T2498" si="155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0">
        <f t="shared" si="153"/>
        <v>13</v>
      </c>
      <c r="Q2436" s="6" t="s">
        <v>8336</v>
      </c>
      <c r="R2436" t="s">
        <v>8337</v>
      </c>
      <c r="S2436" s="11">
        <f t="shared" si="154"/>
        <v>42180.186041666668</v>
      </c>
      <c r="T2436" s="11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0">
        <f t="shared" si="153"/>
        <v>306</v>
      </c>
      <c r="Q2437" s="6" t="s">
        <v>8336</v>
      </c>
      <c r="R2437" t="s">
        <v>8337</v>
      </c>
      <c r="S2437" s="11">
        <f t="shared" si="154"/>
        <v>42252.277615740742</v>
      </c>
      <c r="T2437" s="11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0">
        <f t="shared" si="153"/>
        <v>23</v>
      </c>
      <c r="Q2438" s="6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0" t="e">
        <f t="shared" si="153"/>
        <v>#DIV/0!</v>
      </c>
      <c r="Q2439" s="6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0">
        <f t="shared" si="153"/>
        <v>50</v>
      </c>
      <c r="Q2440" s="6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0" t="e">
        <f t="shared" si="153"/>
        <v>#DIV/0!</v>
      </c>
      <c r="Q2441" s="6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0">
        <f t="shared" si="153"/>
        <v>5</v>
      </c>
      <c r="Q2442" s="6" t="s">
        <v>8336</v>
      </c>
      <c r="R2442" t="s">
        <v>8337</v>
      </c>
      <c r="S2442" s="11">
        <f t="shared" si="154"/>
        <v>42383.899456018524</v>
      </c>
      <c r="T2442" s="11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0">
        <f t="shared" si="153"/>
        <v>74</v>
      </c>
      <c r="Q2443" s="6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0">
        <f t="shared" si="153"/>
        <v>81</v>
      </c>
      <c r="Q2444" s="6" t="s">
        <v>8336</v>
      </c>
      <c r="R2444" t="s">
        <v>8352</v>
      </c>
      <c r="S2444" s="11">
        <f t="shared" si="154"/>
        <v>42052.666990740741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0">
        <f t="shared" si="153"/>
        <v>130</v>
      </c>
      <c r="Q2445" s="6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0">
        <f t="shared" si="153"/>
        <v>53</v>
      </c>
      <c r="Q2446" s="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0">
        <f t="shared" si="153"/>
        <v>75</v>
      </c>
      <c r="Q2447" s="6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0">
        <f t="shared" si="153"/>
        <v>76</v>
      </c>
      <c r="Q2448" s="6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0">
        <f t="shared" si="153"/>
        <v>32</v>
      </c>
      <c r="Q2449" s="6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0">
        <f t="shared" si="153"/>
        <v>48</v>
      </c>
      <c r="Q2450" s="6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0">
        <f t="shared" si="153"/>
        <v>90</v>
      </c>
      <c r="Q2451" s="6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0">
        <f t="shared" si="153"/>
        <v>149</v>
      </c>
      <c r="Q2452" s="6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0">
        <f t="shared" si="153"/>
        <v>62</v>
      </c>
      <c r="Q2453" s="6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0">
        <f t="shared" si="153"/>
        <v>53</v>
      </c>
      <c r="Q2454" s="6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0">
        <f t="shared" si="153"/>
        <v>69</v>
      </c>
      <c r="Q2455" s="6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0">
        <f t="shared" si="153"/>
        <v>272</v>
      </c>
      <c r="Q2456" s="6" t="s">
        <v>8336</v>
      </c>
      <c r="R2456" t="s">
        <v>8352</v>
      </c>
      <c r="S2456" s="11">
        <f t="shared" si="154"/>
        <v>42770.201481481483</v>
      </c>
      <c r="T2456" s="11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0">
        <f t="shared" si="153"/>
        <v>34</v>
      </c>
      <c r="Q2457" s="6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0">
        <f t="shared" si="153"/>
        <v>40</v>
      </c>
      <c r="Q2458" s="6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0">
        <f t="shared" si="153"/>
        <v>190</v>
      </c>
      <c r="Q2459" s="6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0">
        <f t="shared" si="153"/>
        <v>69</v>
      </c>
      <c r="Q2460" s="6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0">
        <f t="shared" si="153"/>
        <v>109</v>
      </c>
      <c r="Q2461" s="6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0">
        <f t="shared" si="153"/>
        <v>126</v>
      </c>
      <c r="Q2462" s="6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0">
        <f t="shared" si="153"/>
        <v>91</v>
      </c>
      <c r="Q2463" s="6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0">
        <f t="shared" si="153"/>
        <v>29</v>
      </c>
      <c r="Q2464" s="6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0">
        <f t="shared" si="153"/>
        <v>31</v>
      </c>
      <c r="Q2465" s="6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0">
        <f t="shared" si="153"/>
        <v>52</v>
      </c>
      <c r="Q2466" s="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0">
        <f t="shared" si="153"/>
        <v>26</v>
      </c>
      <c r="Q2467" s="6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0">
        <f t="shared" si="153"/>
        <v>48</v>
      </c>
      <c r="Q2468" s="6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0">
        <f t="shared" si="153"/>
        <v>28</v>
      </c>
      <c r="Q2469" s="6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0">
        <f t="shared" si="153"/>
        <v>37</v>
      </c>
      <c r="Q2470" s="6" t="s">
        <v>8325</v>
      </c>
      <c r="R2470" t="s">
        <v>8329</v>
      </c>
      <c r="S2470" s="11">
        <f t="shared" si="154"/>
        <v>41174.154178240744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0">
        <f t="shared" si="153"/>
        <v>29</v>
      </c>
      <c r="Q2471" s="6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0">
        <f t="shared" si="153"/>
        <v>29</v>
      </c>
      <c r="Q2472" s="6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0">
        <f t="shared" si="153"/>
        <v>38</v>
      </c>
      <c r="Q2473" s="6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0">
        <f t="shared" si="153"/>
        <v>98</v>
      </c>
      <c r="Q2474" s="6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0">
        <f t="shared" si="153"/>
        <v>43</v>
      </c>
      <c r="Q2475" s="6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0">
        <f t="shared" si="153"/>
        <v>132</v>
      </c>
      <c r="Q2476" s="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0">
        <f t="shared" si="153"/>
        <v>32</v>
      </c>
      <c r="Q2477" s="6" t="s">
        <v>8325</v>
      </c>
      <c r="R2477" t="s">
        <v>8329</v>
      </c>
      <c r="S2477" s="11">
        <f t="shared" si="154"/>
        <v>40310.287673611107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0">
        <f t="shared" si="153"/>
        <v>61</v>
      </c>
      <c r="Q2478" s="6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0">
        <f t="shared" si="153"/>
        <v>31</v>
      </c>
      <c r="Q2479" s="6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0">
        <f t="shared" si="153"/>
        <v>129</v>
      </c>
      <c r="Q2480" s="6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0">
        <f t="shared" si="153"/>
        <v>25</v>
      </c>
      <c r="Q2481" s="6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0">
        <f t="shared" si="153"/>
        <v>250</v>
      </c>
      <c r="Q2482" s="6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0">
        <f t="shared" si="153"/>
        <v>48</v>
      </c>
      <c r="Q2483" s="6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0">
        <f t="shared" si="153"/>
        <v>40</v>
      </c>
      <c r="Q2484" s="6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0">
        <f t="shared" si="153"/>
        <v>66</v>
      </c>
      <c r="Q2485" s="6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0">
        <f t="shared" si="153"/>
        <v>46</v>
      </c>
      <c r="Q2486" s="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0">
        <f t="shared" si="153"/>
        <v>50</v>
      </c>
      <c r="Q2487" s="6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0">
        <f t="shared" si="153"/>
        <v>27</v>
      </c>
      <c r="Q2488" s="6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0">
        <f t="shared" si="153"/>
        <v>39</v>
      </c>
      <c r="Q2489" s="6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0">
        <f t="shared" si="153"/>
        <v>49</v>
      </c>
      <c r="Q2490" s="6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0">
        <f t="shared" si="153"/>
        <v>62</v>
      </c>
      <c r="Q2491" s="6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0">
        <f t="shared" si="153"/>
        <v>38</v>
      </c>
      <c r="Q2492" s="6" t="s">
        <v>8325</v>
      </c>
      <c r="R2492" t="s">
        <v>8329</v>
      </c>
      <c r="S2492" s="11">
        <f t="shared" si="154"/>
        <v>41023.227731481486</v>
      </c>
      <c r="T2492" s="11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0">
        <f t="shared" si="153"/>
        <v>52</v>
      </c>
      <c r="Q2493" s="6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0">
        <f t="shared" si="153"/>
        <v>28</v>
      </c>
      <c r="Q2494" s="6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0">
        <f t="shared" si="153"/>
        <v>99</v>
      </c>
      <c r="Q2495" s="6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0">
        <f t="shared" si="153"/>
        <v>39</v>
      </c>
      <c r="Q2496" s="6" t="s">
        <v>8325</v>
      </c>
      <c r="R2496" t="s">
        <v>8329</v>
      </c>
      <c r="S2496" s="11">
        <f t="shared" si="154"/>
        <v>41022.645185185189</v>
      </c>
      <c r="T2496" s="11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0">
        <f t="shared" si="153"/>
        <v>46</v>
      </c>
      <c r="Q2497" s="6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0">
        <f t="shared" si="153"/>
        <v>600</v>
      </c>
      <c r="Q2498" s="6" t="s">
        <v>8325</v>
      </c>
      <c r="R2498" t="s">
        <v>8329</v>
      </c>
      <c r="S2498" s="11">
        <f t="shared" si="154"/>
        <v>41327.996435185181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10">
        <f t="shared" ref="P2499:P2562" si="157">ROUND(E2499/L2499,0)</f>
        <v>81</v>
      </c>
      <c r="Q2499" s="6" t="s">
        <v>8325</v>
      </c>
      <c r="R2499" t="s">
        <v>8329</v>
      </c>
      <c r="S2499" s="11">
        <f t="shared" ref="S2499:S2562" si="158">(J2499/86400)+DATE(1970,1,1)</f>
        <v>40730.878912037035</v>
      </c>
      <c r="T2499" s="11">
        <f t="shared" ref="T2499:T2562" si="15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0">
        <f t="shared" si="157"/>
        <v>53</v>
      </c>
      <c r="Q2500" s="6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0">
        <f t="shared" si="157"/>
        <v>48</v>
      </c>
      <c r="Q2501" s="6" t="s">
        <v>8325</v>
      </c>
      <c r="R2501" t="s">
        <v>8329</v>
      </c>
      <c r="S2501" s="11">
        <f t="shared" si="158"/>
        <v>41226.648576388892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0">
        <f t="shared" si="157"/>
        <v>23</v>
      </c>
      <c r="Q2502" s="6" t="s">
        <v>8325</v>
      </c>
      <c r="R2502" t="s">
        <v>8329</v>
      </c>
      <c r="S2502" s="11">
        <f t="shared" si="158"/>
        <v>41053.772858796292</v>
      </c>
      <c r="T2502" s="11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0">
        <f t="shared" si="157"/>
        <v>40</v>
      </c>
      <c r="Q2503" s="6" t="s">
        <v>8336</v>
      </c>
      <c r="R2503" t="s">
        <v>8353</v>
      </c>
      <c r="S2503" s="11">
        <f t="shared" si="158"/>
        <v>42244.776666666672</v>
      </c>
      <c r="T2503" s="11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0">
        <f t="shared" si="157"/>
        <v>17</v>
      </c>
      <c r="Q2504" s="6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0" t="e">
        <f t="shared" si="157"/>
        <v>#DIV/0!</v>
      </c>
      <c r="Q2505" s="6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0" t="e">
        <f t="shared" si="157"/>
        <v>#DIV/0!</v>
      </c>
      <c r="Q2506" s="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0" t="e">
        <f t="shared" si="157"/>
        <v>#DIV/0!</v>
      </c>
      <c r="Q2507" s="6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0">
        <f t="shared" si="157"/>
        <v>15</v>
      </c>
      <c r="Q2508" s="6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0" t="e">
        <f t="shared" si="157"/>
        <v>#DIV/0!</v>
      </c>
      <c r="Q2509" s="6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0" t="e">
        <f t="shared" si="157"/>
        <v>#DIV/0!</v>
      </c>
      <c r="Q2510" s="6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0">
        <f t="shared" si="157"/>
        <v>36</v>
      </c>
      <c r="Q2511" s="6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0">
        <f t="shared" si="157"/>
        <v>38</v>
      </c>
      <c r="Q2512" s="6" t="s">
        <v>8336</v>
      </c>
      <c r="R2512" t="s">
        <v>8353</v>
      </c>
      <c r="S2512" s="11">
        <f t="shared" si="158"/>
        <v>42078.997361111113</v>
      </c>
      <c r="T2512" s="11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0" t="e">
        <f t="shared" si="157"/>
        <v>#DIV/0!</v>
      </c>
      <c r="Q2513" s="6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0" t="e">
        <f t="shared" si="157"/>
        <v>#DIV/0!</v>
      </c>
      <c r="Q2514" s="6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0" t="e">
        <f t="shared" si="157"/>
        <v>#DIV/0!</v>
      </c>
      <c r="Q2515" s="6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0">
        <f t="shared" si="157"/>
        <v>53</v>
      </c>
      <c r="Q2516" s="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0">
        <f t="shared" si="157"/>
        <v>78</v>
      </c>
      <c r="Q2517" s="6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0" t="e">
        <f t="shared" si="157"/>
        <v>#DIV/0!</v>
      </c>
      <c r="Q2518" s="6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0">
        <f t="shared" si="157"/>
        <v>54</v>
      </c>
      <c r="Q2519" s="6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0" t="e">
        <f t="shared" si="157"/>
        <v>#DIV/0!</v>
      </c>
      <c r="Q2520" s="6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0">
        <f t="shared" si="157"/>
        <v>16</v>
      </c>
      <c r="Q2521" s="6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0" t="e">
        <f t="shared" si="157"/>
        <v>#DIV/0!</v>
      </c>
      <c r="Q2522" s="6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0">
        <f t="shared" si="157"/>
        <v>104</v>
      </c>
      <c r="Q2523" s="6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0">
        <f t="shared" si="157"/>
        <v>185</v>
      </c>
      <c r="Q2524" s="6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0">
        <f t="shared" si="157"/>
        <v>54</v>
      </c>
      <c r="Q2525" s="6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0">
        <f t="shared" si="157"/>
        <v>177</v>
      </c>
      <c r="Q2526" s="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0">
        <f t="shared" si="157"/>
        <v>100</v>
      </c>
      <c r="Q2527" s="6" t="s">
        <v>8325</v>
      </c>
      <c r="R2527" t="s">
        <v>8354</v>
      </c>
      <c r="S2527" s="11">
        <f t="shared" si="158"/>
        <v>41058.844571759255</v>
      </c>
      <c r="T2527" s="11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0">
        <f t="shared" si="157"/>
        <v>137</v>
      </c>
      <c r="Q2528" s="6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0">
        <f t="shared" si="157"/>
        <v>58</v>
      </c>
      <c r="Q2529" s="6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0">
        <f t="shared" si="157"/>
        <v>53</v>
      </c>
      <c r="Q2530" s="6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0">
        <f t="shared" si="157"/>
        <v>82</v>
      </c>
      <c r="Q2531" s="6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0">
        <f t="shared" si="157"/>
        <v>135</v>
      </c>
      <c r="Q2532" s="6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0">
        <f t="shared" si="157"/>
        <v>74</v>
      </c>
      <c r="Q2533" s="6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0">
        <f t="shared" si="157"/>
        <v>84</v>
      </c>
      <c r="Q2534" s="6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0">
        <f t="shared" si="157"/>
        <v>61</v>
      </c>
      <c r="Q2535" s="6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0">
        <f t="shared" si="157"/>
        <v>150</v>
      </c>
      <c r="Q2536" s="6" t="s">
        <v>8325</v>
      </c>
      <c r="R2536" t="s">
        <v>8354</v>
      </c>
      <c r="S2536" s="11">
        <f t="shared" si="158"/>
        <v>40127.700370370367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0">
        <f t="shared" si="157"/>
        <v>266</v>
      </c>
      <c r="Q2537" s="6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0">
        <f t="shared" si="157"/>
        <v>7</v>
      </c>
      <c r="Q2538" s="6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0">
        <f t="shared" si="157"/>
        <v>100</v>
      </c>
      <c r="Q2539" s="6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0">
        <f t="shared" si="157"/>
        <v>110</v>
      </c>
      <c r="Q2540" s="6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0">
        <f t="shared" si="157"/>
        <v>170</v>
      </c>
      <c r="Q2541" s="6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0">
        <f t="shared" si="157"/>
        <v>96</v>
      </c>
      <c r="Q2542" s="6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0">
        <f t="shared" si="157"/>
        <v>59</v>
      </c>
      <c r="Q2543" s="6" t="s">
        <v>8325</v>
      </c>
      <c r="R2543" t="s">
        <v>8354</v>
      </c>
      <c r="S2543" s="11">
        <f t="shared" si="158"/>
        <v>41483.449282407411</v>
      </c>
      <c r="T2543" s="11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0">
        <f t="shared" si="157"/>
        <v>56</v>
      </c>
      <c r="Q2544" s="6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0">
        <f t="shared" si="157"/>
        <v>30</v>
      </c>
      <c r="Q2545" s="6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0">
        <f t="shared" si="157"/>
        <v>88</v>
      </c>
      <c r="Q2546" s="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0">
        <f t="shared" si="157"/>
        <v>64</v>
      </c>
      <c r="Q2547" s="6" t="s">
        <v>8325</v>
      </c>
      <c r="R2547" t="s">
        <v>8354</v>
      </c>
      <c r="S2547" s="11">
        <f t="shared" si="158"/>
        <v>42027.138171296298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0">
        <f t="shared" si="157"/>
        <v>60</v>
      </c>
      <c r="Q2548" s="6" t="s">
        <v>8325</v>
      </c>
      <c r="R2548" t="s">
        <v>8354</v>
      </c>
      <c r="S2548" s="11">
        <f t="shared" si="158"/>
        <v>41524.858553240745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0">
        <f t="shared" si="157"/>
        <v>49</v>
      </c>
      <c r="Q2549" s="6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0">
        <f t="shared" si="157"/>
        <v>165</v>
      </c>
      <c r="Q2550" s="6" t="s">
        <v>8325</v>
      </c>
      <c r="R2550" t="s">
        <v>8354</v>
      </c>
      <c r="S2550" s="11">
        <f t="shared" si="158"/>
        <v>42618.625428240739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0">
        <f t="shared" si="157"/>
        <v>44</v>
      </c>
      <c r="Q2551" s="6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0">
        <f t="shared" si="157"/>
        <v>44</v>
      </c>
      <c r="Q2552" s="6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0">
        <f t="shared" si="157"/>
        <v>67</v>
      </c>
      <c r="Q2553" s="6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0">
        <f t="shared" si="157"/>
        <v>178</v>
      </c>
      <c r="Q2554" s="6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0">
        <f t="shared" si="157"/>
        <v>39</v>
      </c>
      <c r="Q2555" s="6" t="s">
        <v>8325</v>
      </c>
      <c r="R2555" t="s">
        <v>8354</v>
      </c>
      <c r="S2555" s="11">
        <f t="shared" si="158"/>
        <v>41113.199155092589</v>
      </c>
      <c r="T2555" s="11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0">
        <f t="shared" si="157"/>
        <v>55</v>
      </c>
      <c r="Q2556" s="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0">
        <f t="shared" si="157"/>
        <v>61</v>
      </c>
      <c r="Q2557" s="6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0">
        <f t="shared" si="157"/>
        <v>23</v>
      </c>
      <c r="Q2558" s="6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0">
        <f t="shared" si="157"/>
        <v>30</v>
      </c>
      <c r="Q2559" s="6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0">
        <f t="shared" si="157"/>
        <v>76</v>
      </c>
      <c r="Q2560" s="6" t="s">
        <v>8325</v>
      </c>
      <c r="R2560" t="s">
        <v>8354</v>
      </c>
      <c r="S2560" s="11">
        <f t="shared" si="158"/>
        <v>42093.860023148147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0">
        <f t="shared" si="157"/>
        <v>36</v>
      </c>
      <c r="Q2561" s="6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0">
        <f t="shared" si="157"/>
        <v>143</v>
      </c>
      <c r="Q2562" s="6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10" t="e">
        <f t="shared" ref="P2563:P2626" si="161">ROUND(E2563/L2563,0)</f>
        <v>#DIV/0!</v>
      </c>
      <c r="Q2563" s="6" t="s">
        <v>8336</v>
      </c>
      <c r="R2563" t="s">
        <v>8337</v>
      </c>
      <c r="S2563" s="11">
        <f t="shared" ref="S2563:S2626" si="162">(J2563/86400)+DATE(1970,1,1)</f>
        <v>42260.528807870374</v>
      </c>
      <c r="T2563" s="11">
        <f t="shared" ref="T2563:T2626" si="163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0">
        <f t="shared" si="161"/>
        <v>25</v>
      </c>
      <c r="Q2564" s="6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0" t="e">
        <f t="shared" si="161"/>
        <v>#DIV/0!</v>
      </c>
      <c r="Q2565" s="6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0" t="e">
        <f t="shared" si="161"/>
        <v>#DIV/0!</v>
      </c>
      <c r="Q2566" s="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0">
        <f t="shared" si="161"/>
        <v>100</v>
      </c>
      <c r="Q2567" s="6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0" t="e">
        <f t="shared" si="161"/>
        <v>#DIV/0!</v>
      </c>
      <c r="Q2568" s="6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0">
        <f t="shared" si="161"/>
        <v>60</v>
      </c>
      <c r="Q2569" s="6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0">
        <f t="shared" si="161"/>
        <v>50</v>
      </c>
      <c r="Q2570" s="6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0">
        <f t="shared" si="161"/>
        <v>73</v>
      </c>
      <c r="Q2571" s="6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0">
        <f t="shared" si="161"/>
        <v>30</v>
      </c>
      <c r="Q2572" s="6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0">
        <f t="shared" si="161"/>
        <v>63</v>
      </c>
      <c r="Q2573" s="6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0" t="e">
        <f t="shared" si="161"/>
        <v>#DIV/0!</v>
      </c>
      <c r="Q2574" s="6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0" t="e">
        <f t="shared" si="161"/>
        <v>#DIV/0!</v>
      </c>
      <c r="Q2575" s="6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0" t="e">
        <f t="shared" si="161"/>
        <v>#DIV/0!</v>
      </c>
      <c r="Q2576" s="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0" t="e">
        <f t="shared" si="161"/>
        <v>#DIV/0!</v>
      </c>
      <c r="Q2577" s="6" t="s">
        <v>8336</v>
      </c>
      <c r="R2577" t="s">
        <v>8337</v>
      </c>
      <c r="S2577" s="11">
        <f t="shared" si="162"/>
        <v>41986.108726851853</v>
      </c>
      <c r="T2577" s="11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0" t="e">
        <f t="shared" si="161"/>
        <v>#DIV/0!</v>
      </c>
      <c r="Q2578" s="6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0" t="e">
        <f t="shared" si="161"/>
        <v>#DIV/0!</v>
      </c>
      <c r="Q2579" s="6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0" t="e">
        <f t="shared" si="161"/>
        <v>#DIV/0!</v>
      </c>
      <c r="Q2580" s="6" t="s">
        <v>8336</v>
      </c>
      <c r="R2580" t="s">
        <v>8337</v>
      </c>
      <c r="S2580" s="11">
        <f t="shared" si="162"/>
        <v>42238.022905092592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0">
        <f t="shared" si="161"/>
        <v>23</v>
      </c>
      <c r="Q2581" s="6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0">
        <f t="shared" si="161"/>
        <v>26</v>
      </c>
      <c r="Q2582" s="6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0">
        <f t="shared" si="161"/>
        <v>48</v>
      </c>
      <c r="Q2583" s="6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0">
        <f t="shared" si="161"/>
        <v>1</v>
      </c>
      <c r="Q2584" s="6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0">
        <f t="shared" si="161"/>
        <v>1</v>
      </c>
      <c r="Q2585" s="6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0" t="e">
        <f t="shared" si="161"/>
        <v>#DIV/0!</v>
      </c>
      <c r="Q2586" s="6" t="s">
        <v>8336</v>
      </c>
      <c r="R2586" t="s">
        <v>8337</v>
      </c>
      <c r="S2586" s="11">
        <f t="shared" si="162"/>
        <v>42140.173252314809</v>
      </c>
      <c r="T2586" s="11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0">
        <f t="shared" si="161"/>
        <v>50</v>
      </c>
      <c r="Q2587" s="6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0">
        <f t="shared" si="161"/>
        <v>5</v>
      </c>
      <c r="Q2588" s="6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0">
        <f t="shared" si="161"/>
        <v>203</v>
      </c>
      <c r="Q2589" s="6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0">
        <f t="shared" si="161"/>
        <v>29</v>
      </c>
      <c r="Q2590" s="6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0">
        <f t="shared" si="161"/>
        <v>5</v>
      </c>
      <c r="Q2591" s="6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0" t="e">
        <f t="shared" si="161"/>
        <v>#DIV/0!</v>
      </c>
      <c r="Q2592" s="6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0">
        <f t="shared" si="161"/>
        <v>13</v>
      </c>
      <c r="Q2593" s="6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0">
        <f t="shared" si="161"/>
        <v>50</v>
      </c>
      <c r="Q2594" s="6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0" t="e">
        <f t="shared" si="161"/>
        <v>#DIV/0!</v>
      </c>
      <c r="Q2595" s="6" t="s">
        <v>8336</v>
      </c>
      <c r="R2595" t="s">
        <v>8337</v>
      </c>
      <c r="S2595" s="11">
        <f t="shared" si="162"/>
        <v>42089.845208333332</v>
      </c>
      <c r="T2595" s="11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0">
        <f t="shared" si="161"/>
        <v>1</v>
      </c>
      <c r="Q2596" s="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0">
        <f t="shared" si="161"/>
        <v>96</v>
      </c>
      <c r="Q2597" s="6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0">
        <f t="shared" si="161"/>
        <v>306</v>
      </c>
      <c r="Q2598" s="6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0">
        <f t="shared" si="161"/>
        <v>12</v>
      </c>
      <c r="Q2599" s="6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0">
        <f t="shared" si="161"/>
        <v>84</v>
      </c>
      <c r="Q2600" s="6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0">
        <f t="shared" si="161"/>
        <v>18</v>
      </c>
      <c r="Q2601" s="6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0">
        <f t="shared" si="161"/>
        <v>116</v>
      </c>
      <c r="Q2602" s="6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0">
        <f t="shared" si="161"/>
        <v>22</v>
      </c>
      <c r="Q2603" s="6" t="s">
        <v>8319</v>
      </c>
      <c r="R2603" t="s">
        <v>8355</v>
      </c>
      <c r="S2603" s="11">
        <f t="shared" si="162"/>
        <v>41150.902187500003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0">
        <f t="shared" si="161"/>
        <v>80</v>
      </c>
      <c r="Q2604" s="6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0">
        <f t="shared" si="161"/>
        <v>36</v>
      </c>
      <c r="Q2605" s="6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0">
        <f t="shared" si="161"/>
        <v>65</v>
      </c>
      <c r="Q2606" s="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0">
        <f t="shared" si="161"/>
        <v>61</v>
      </c>
      <c r="Q2607" s="6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0">
        <f t="shared" si="161"/>
        <v>31</v>
      </c>
      <c r="Q2608" s="6" t="s">
        <v>8319</v>
      </c>
      <c r="R2608" t="s">
        <v>8355</v>
      </c>
      <c r="S2608" s="11">
        <f t="shared" si="162"/>
        <v>41726.712754629625</v>
      </c>
      <c r="T2608" s="11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0">
        <f t="shared" si="161"/>
        <v>82</v>
      </c>
      <c r="Q2609" s="6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0">
        <f t="shared" si="161"/>
        <v>59</v>
      </c>
      <c r="Q2610" s="6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0">
        <f t="shared" si="161"/>
        <v>157</v>
      </c>
      <c r="Q2611" s="6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0">
        <f t="shared" si="161"/>
        <v>56</v>
      </c>
      <c r="Q2612" s="6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0">
        <f t="shared" si="161"/>
        <v>84</v>
      </c>
      <c r="Q2613" s="6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0">
        <f t="shared" si="161"/>
        <v>58</v>
      </c>
      <c r="Q2614" s="6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0">
        <f t="shared" si="161"/>
        <v>271</v>
      </c>
      <c r="Q2615" s="6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0">
        <f t="shared" si="161"/>
        <v>107</v>
      </c>
      <c r="Q2616" s="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0">
        <f t="shared" si="161"/>
        <v>47</v>
      </c>
      <c r="Q2617" s="6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0">
        <f t="shared" si="161"/>
        <v>120</v>
      </c>
      <c r="Q2618" s="6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0">
        <f t="shared" si="161"/>
        <v>28</v>
      </c>
      <c r="Q2619" s="6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0">
        <f t="shared" si="161"/>
        <v>205</v>
      </c>
      <c r="Q2620" s="6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0">
        <f t="shared" si="161"/>
        <v>36</v>
      </c>
      <c r="Q2621" s="6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0">
        <f t="shared" si="161"/>
        <v>75</v>
      </c>
      <c r="Q2622" s="6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0">
        <f t="shared" si="161"/>
        <v>47</v>
      </c>
      <c r="Q2623" s="6" t="s">
        <v>8319</v>
      </c>
      <c r="R2623" t="s">
        <v>8355</v>
      </c>
      <c r="S2623" s="11">
        <f t="shared" si="162"/>
        <v>42115.747546296298</v>
      </c>
      <c r="T2623" s="11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0">
        <f t="shared" si="161"/>
        <v>27</v>
      </c>
      <c r="Q2624" s="6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0">
        <f t="shared" si="161"/>
        <v>37</v>
      </c>
      <c r="Q2625" s="6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0">
        <f t="shared" si="161"/>
        <v>32</v>
      </c>
      <c r="Q2626" s="6" t="s">
        <v>8319</v>
      </c>
      <c r="R2626" t="s">
        <v>8355</v>
      </c>
      <c r="S2626" s="11">
        <f t="shared" si="162"/>
        <v>41144.421550925923</v>
      </c>
      <c r="T2626" s="11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10">
        <f t="shared" ref="P2627:P2690" si="165">ROUND(E2627/L2627,0)</f>
        <v>28</v>
      </c>
      <c r="Q2627" s="6" t="s">
        <v>8319</v>
      </c>
      <c r="R2627" t="s">
        <v>8355</v>
      </c>
      <c r="S2627" s="11">
        <f t="shared" ref="S2627:S2690" si="166">(J2627/86400)+DATE(1970,1,1)</f>
        <v>42658.810277777782</v>
      </c>
      <c r="T2627" s="11">
        <f t="shared" ref="T2627:T2690" si="167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0">
        <f t="shared" si="165"/>
        <v>56</v>
      </c>
      <c r="Q2628" s="6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0">
        <f t="shared" si="165"/>
        <v>22</v>
      </c>
      <c r="Q2629" s="6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0">
        <f t="shared" si="165"/>
        <v>44</v>
      </c>
      <c r="Q2630" s="6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0">
        <f t="shared" si="165"/>
        <v>64</v>
      </c>
      <c r="Q2631" s="6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0">
        <f t="shared" si="165"/>
        <v>39</v>
      </c>
      <c r="Q2632" s="6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0">
        <f t="shared" si="165"/>
        <v>80</v>
      </c>
      <c r="Q2633" s="6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0">
        <f t="shared" si="165"/>
        <v>35</v>
      </c>
      <c r="Q2634" s="6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0">
        <f t="shared" si="165"/>
        <v>89</v>
      </c>
      <c r="Q2635" s="6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0">
        <f t="shared" si="165"/>
        <v>39</v>
      </c>
      <c r="Q2636" s="6" t="s">
        <v>8319</v>
      </c>
      <c r="R2636" t="s">
        <v>8355</v>
      </c>
      <c r="S2636" s="11">
        <f t="shared" si="166"/>
        <v>42612.656493055554</v>
      </c>
      <c r="T2636" s="11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0">
        <f t="shared" si="165"/>
        <v>137</v>
      </c>
      <c r="Q2637" s="6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0">
        <f t="shared" si="165"/>
        <v>37</v>
      </c>
      <c r="Q2638" s="6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0">
        <f t="shared" si="165"/>
        <v>32</v>
      </c>
      <c r="Q2639" s="6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0">
        <f t="shared" si="165"/>
        <v>25</v>
      </c>
      <c r="Q2640" s="6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0">
        <f t="shared" si="165"/>
        <v>10</v>
      </c>
      <c r="Q2641" s="6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0">
        <f t="shared" si="165"/>
        <v>46</v>
      </c>
      <c r="Q2642" s="6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0">
        <f t="shared" si="165"/>
        <v>15</v>
      </c>
      <c r="Q2643" s="6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0" t="e">
        <f t="shared" si="165"/>
        <v>#DIV/0!</v>
      </c>
      <c r="Q2644" s="6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0">
        <f t="shared" si="165"/>
        <v>224</v>
      </c>
      <c r="Q2645" s="6" t="s">
        <v>8319</v>
      </c>
      <c r="R2645" t="s">
        <v>8355</v>
      </c>
      <c r="S2645" s="11">
        <f t="shared" si="166"/>
        <v>42689.582349537042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0">
        <f t="shared" si="165"/>
        <v>39</v>
      </c>
      <c r="Q2646" s="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0">
        <f t="shared" si="165"/>
        <v>91</v>
      </c>
      <c r="Q2647" s="6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0">
        <f t="shared" si="165"/>
        <v>79</v>
      </c>
      <c r="Q2648" s="6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0">
        <f t="shared" si="165"/>
        <v>12</v>
      </c>
      <c r="Q2649" s="6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0">
        <f t="shared" si="165"/>
        <v>18</v>
      </c>
      <c r="Q2650" s="6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0">
        <f t="shared" si="165"/>
        <v>41</v>
      </c>
      <c r="Q2651" s="6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0">
        <f t="shared" si="165"/>
        <v>72</v>
      </c>
      <c r="Q2652" s="6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0">
        <f t="shared" si="165"/>
        <v>308</v>
      </c>
      <c r="Q2653" s="6" t="s">
        <v>8319</v>
      </c>
      <c r="R2653" t="s">
        <v>8355</v>
      </c>
      <c r="S2653" s="11">
        <f t="shared" si="166"/>
        <v>42327.805659722224</v>
      </c>
      <c r="T2653" s="11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0">
        <f t="shared" si="165"/>
        <v>80</v>
      </c>
      <c r="Q2654" s="6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0">
        <f t="shared" si="165"/>
        <v>84</v>
      </c>
      <c r="Q2655" s="6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0">
        <f t="shared" si="165"/>
        <v>9</v>
      </c>
      <c r="Q2656" s="6" t="s">
        <v>8319</v>
      </c>
      <c r="R2656" t="s">
        <v>8355</v>
      </c>
      <c r="S2656" s="11">
        <f t="shared" si="166"/>
        <v>42055.600995370369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0">
        <f t="shared" si="165"/>
        <v>73</v>
      </c>
      <c r="Q2657" s="6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0">
        <f t="shared" si="165"/>
        <v>113</v>
      </c>
      <c r="Q2658" s="6" t="s">
        <v>8319</v>
      </c>
      <c r="R2658" t="s">
        <v>8355</v>
      </c>
      <c r="S2658" s="11">
        <f t="shared" si="166"/>
        <v>42767.688518518524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0">
        <f t="shared" si="165"/>
        <v>95</v>
      </c>
      <c r="Q2659" s="6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0">
        <f t="shared" si="165"/>
        <v>23</v>
      </c>
      <c r="Q2660" s="6" t="s">
        <v>8319</v>
      </c>
      <c r="R2660" t="s">
        <v>8355</v>
      </c>
      <c r="S2660" s="11">
        <f t="shared" si="166"/>
        <v>42551.884189814809</v>
      </c>
      <c r="T2660" s="11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0">
        <f t="shared" si="165"/>
        <v>133</v>
      </c>
      <c r="Q2661" s="6" t="s">
        <v>8319</v>
      </c>
      <c r="R2661" t="s">
        <v>8355</v>
      </c>
      <c r="S2661" s="11">
        <f t="shared" si="166"/>
        <v>42082.069560185184</v>
      </c>
      <c r="T2661" s="11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0">
        <f t="shared" si="165"/>
        <v>4</v>
      </c>
      <c r="Q2662" s="6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0">
        <f t="shared" si="165"/>
        <v>86</v>
      </c>
      <c r="Q2663" s="6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0">
        <f t="shared" si="165"/>
        <v>267</v>
      </c>
      <c r="Q2664" s="6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0">
        <f t="shared" si="165"/>
        <v>374</v>
      </c>
      <c r="Q2665" s="6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0">
        <f t="shared" si="165"/>
        <v>174</v>
      </c>
      <c r="Q2666" s="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0">
        <f t="shared" si="165"/>
        <v>94</v>
      </c>
      <c r="Q2667" s="6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0">
        <f t="shared" si="165"/>
        <v>77</v>
      </c>
      <c r="Q2668" s="6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0">
        <f t="shared" si="165"/>
        <v>92</v>
      </c>
      <c r="Q2669" s="6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0">
        <f t="shared" si="165"/>
        <v>61</v>
      </c>
      <c r="Q2670" s="6" t="s">
        <v>8319</v>
      </c>
      <c r="R2670" t="s">
        <v>8356</v>
      </c>
      <c r="S2670" s="11">
        <f t="shared" si="166"/>
        <v>42275.58871527778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0">
        <f t="shared" si="165"/>
        <v>91</v>
      </c>
      <c r="Q2671" s="6" t="s">
        <v>8319</v>
      </c>
      <c r="R2671" t="s">
        <v>8356</v>
      </c>
      <c r="S2671" s="11">
        <f t="shared" si="166"/>
        <v>42319.035833333328</v>
      </c>
      <c r="T2671" s="11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0">
        <f t="shared" si="165"/>
        <v>42</v>
      </c>
      <c r="Q2672" s="6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0">
        <f t="shared" si="165"/>
        <v>34</v>
      </c>
      <c r="Q2673" s="6" t="s">
        <v>8319</v>
      </c>
      <c r="R2673" t="s">
        <v>8356</v>
      </c>
      <c r="S2673" s="11">
        <f t="shared" si="166"/>
        <v>41962.749027777776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0">
        <f t="shared" si="165"/>
        <v>71</v>
      </c>
      <c r="Q2674" s="6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0">
        <f t="shared" si="165"/>
        <v>167</v>
      </c>
      <c r="Q2675" s="6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0">
        <f t="shared" si="165"/>
        <v>129</v>
      </c>
      <c r="Q2676" s="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0">
        <f t="shared" si="165"/>
        <v>65</v>
      </c>
      <c r="Q2677" s="6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0">
        <f t="shared" si="165"/>
        <v>118</v>
      </c>
      <c r="Q2678" s="6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0">
        <f t="shared" si="165"/>
        <v>126</v>
      </c>
      <c r="Q2679" s="6" t="s">
        <v>8319</v>
      </c>
      <c r="R2679" t="s">
        <v>8356</v>
      </c>
      <c r="S2679" s="11">
        <f t="shared" si="166"/>
        <v>41793.029432870375</v>
      </c>
      <c r="T2679" s="11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0">
        <f t="shared" si="165"/>
        <v>550</v>
      </c>
      <c r="Q2680" s="6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0">
        <f t="shared" si="165"/>
        <v>44</v>
      </c>
      <c r="Q2681" s="6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0">
        <f t="shared" si="165"/>
        <v>69</v>
      </c>
      <c r="Q2682" s="6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0">
        <f t="shared" si="165"/>
        <v>28</v>
      </c>
      <c r="Q2683" s="6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0">
        <f t="shared" si="165"/>
        <v>85</v>
      </c>
      <c r="Q2684" s="6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0">
        <f t="shared" si="165"/>
        <v>12</v>
      </c>
      <c r="Q2685" s="6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0">
        <f t="shared" si="165"/>
        <v>200</v>
      </c>
      <c r="Q2686" s="6" t="s">
        <v>8336</v>
      </c>
      <c r="R2686" t="s">
        <v>8337</v>
      </c>
      <c r="S2686" s="11">
        <f t="shared" si="166"/>
        <v>41820.914641203708</v>
      </c>
      <c r="T2686" s="11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0">
        <f t="shared" si="165"/>
        <v>10</v>
      </c>
      <c r="Q2687" s="6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0" t="e">
        <f t="shared" si="165"/>
        <v>#DIV/0!</v>
      </c>
      <c r="Q2688" s="6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0" t="e">
        <f t="shared" si="165"/>
        <v>#DIV/0!</v>
      </c>
      <c r="Q2689" s="6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10">
        <f t="shared" si="165"/>
        <v>5</v>
      </c>
      <c r="Q2690" s="6" t="s">
        <v>8336</v>
      </c>
      <c r="R2690" t="s">
        <v>8337</v>
      </c>
      <c r="S2690" s="11">
        <f t="shared" si="166"/>
        <v>42028.11886574074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10">
        <f t="shared" ref="P2691:P2754" si="169">ROUND(E2691/L2691,0)</f>
        <v>1</v>
      </c>
      <c r="Q2691" s="6" t="s">
        <v>8336</v>
      </c>
      <c r="R2691" t="s">
        <v>8337</v>
      </c>
      <c r="S2691" s="11">
        <f t="shared" ref="S2691:S2754" si="170">(J2691/86400)+DATE(1970,1,1)</f>
        <v>42551.961689814816</v>
      </c>
      <c r="T2691" s="11">
        <f t="shared" ref="T2691:T2754" si="171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0">
        <f t="shared" si="169"/>
        <v>73</v>
      </c>
      <c r="Q2692" s="6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0">
        <f t="shared" si="169"/>
        <v>18</v>
      </c>
      <c r="Q2693" s="6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0">
        <f t="shared" si="169"/>
        <v>25</v>
      </c>
      <c r="Q2694" s="6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0">
        <f t="shared" si="169"/>
        <v>13</v>
      </c>
      <c r="Q2695" s="6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0">
        <f t="shared" si="169"/>
        <v>1</v>
      </c>
      <c r="Q2696" s="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0">
        <f t="shared" si="169"/>
        <v>24</v>
      </c>
      <c r="Q2697" s="6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0">
        <f t="shared" si="169"/>
        <v>89</v>
      </c>
      <c r="Q2698" s="6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0">
        <f t="shared" si="169"/>
        <v>117</v>
      </c>
      <c r="Q2699" s="6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0">
        <f t="shared" si="169"/>
        <v>13</v>
      </c>
      <c r="Q2700" s="6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0" t="e">
        <f t="shared" si="169"/>
        <v>#DIV/0!</v>
      </c>
      <c r="Q2701" s="6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0">
        <f t="shared" si="169"/>
        <v>18</v>
      </c>
      <c r="Q2702" s="6" t="s">
        <v>8336</v>
      </c>
      <c r="R2702" t="s">
        <v>8337</v>
      </c>
      <c r="S2702" s="11">
        <f t="shared" si="170"/>
        <v>41870.874675925923</v>
      </c>
      <c r="T2702" s="11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0">
        <f t="shared" si="169"/>
        <v>34</v>
      </c>
      <c r="Q2703" s="6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0">
        <f t="shared" si="169"/>
        <v>132</v>
      </c>
      <c r="Q2704" s="6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0">
        <f t="shared" si="169"/>
        <v>922</v>
      </c>
      <c r="Q2705" s="6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0">
        <f t="shared" si="169"/>
        <v>164</v>
      </c>
      <c r="Q2706" s="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0">
        <f t="shared" si="169"/>
        <v>217</v>
      </c>
      <c r="Q2707" s="6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0">
        <f t="shared" si="169"/>
        <v>149</v>
      </c>
      <c r="Q2708" s="6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0">
        <f t="shared" si="169"/>
        <v>71</v>
      </c>
      <c r="Q2709" s="6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0">
        <f t="shared" si="169"/>
        <v>44</v>
      </c>
      <c r="Q2710" s="6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0">
        <f t="shared" si="169"/>
        <v>165</v>
      </c>
      <c r="Q2711" s="6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0">
        <f t="shared" si="169"/>
        <v>85</v>
      </c>
      <c r="Q2712" s="6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0">
        <f t="shared" si="169"/>
        <v>54</v>
      </c>
      <c r="Q2713" s="6" t="s">
        <v>8317</v>
      </c>
      <c r="R2713" t="s">
        <v>8357</v>
      </c>
      <c r="S2713" s="11">
        <f t="shared" si="170"/>
        <v>41780.745254629626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0">
        <f t="shared" si="169"/>
        <v>51</v>
      </c>
      <c r="Q2714" s="6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0">
        <f t="shared" si="169"/>
        <v>108</v>
      </c>
      <c r="Q2715" s="6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0">
        <f t="shared" si="169"/>
        <v>95</v>
      </c>
      <c r="Q2716" s="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0">
        <f t="shared" si="169"/>
        <v>58</v>
      </c>
      <c r="Q2717" s="6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0">
        <f t="shared" si="169"/>
        <v>64</v>
      </c>
      <c r="Q2718" s="6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0">
        <f t="shared" si="169"/>
        <v>92</v>
      </c>
      <c r="Q2719" s="6" t="s">
        <v>8317</v>
      </c>
      <c r="R2719" t="s">
        <v>8357</v>
      </c>
      <c r="S2719" s="11">
        <f t="shared" si="170"/>
        <v>41934.914918981478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0">
        <f t="shared" si="169"/>
        <v>126</v>
      </c>
      <c r="Q2720" s="6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0">
        <f t="shared" si="169"/>
        <v>95</v>
      </c>
      <c r="Q2721" s="6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0">
        <f t="shared" si="169"/>
        <v>171</v>
      </c>
      <c r="Q2722" s="6" t="s">
        <v>8317</v>
      </c>
      <c r="R2722" t="s">
        <v>8357</v>
      </c>
      <c r="S2722" s="11">
        <f t="shared" si="170"/>
        <v>42655.465891203705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0">
        <f t="shared" si="169"/>
        <v>41</v>
      </c>
      <c r="Q2723" s="6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0">
        <f t="shared" si="169"/>
        <v>68</v>
      </c>
      <c r="Q2724" s="6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0">
        <f t="shared" si="169"/>
        <v>95</v>
      </c>
      <c r="Q2725" s="6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0">
        <f t="shared" si="169"/>
        <v>7</v>
      </c>
      <c r="Q2726" s="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0">
        <f t="shared" si="169"/>
        <v>512</v>
      </c>
      <c r="Q2727" s="6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0">
        <f t="shared" si="169"/>
        <v>262</v>
      </c>
      <c r="Q2728" s="6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0">
        <f t="shared" si="169"/>
        <v>70</v>
      </c>
      <c r="Q2729" s="6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0">
        <f t="shared" si="169"/>
        <v>77</v>
      </c>
      <c r="Q2730" s="6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0">
        <f t="shared" si="169"/>
        <v>341</v>
      </c>
      <c r="Q2731" s="6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0">
        <f t="shared" si="169"/>
        <v>67</v>
      </c>
      <c r="Q2732" s="6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0">
        <f t="shared" si="169"/>
        <v>846</v>
      </c>
      <c r="Q2733" s="6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0">
        <f t="shared" si="169"/>
        <v>97</v>
      </c>
      <c r="Q2734" s="6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0">
        <f t="shared" si="169"/>
        <v>452</v>
      </c>
      <c r="Q2735" s="6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0">
        <f t="shared" si="169"/>
        <v>139</v>
      </c>
      <c r="Q2736" s="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0">
        <f t="shared" si="169"/>
        <v>22</v>
      </c>
      <c r="Q2737" s="6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0">
        <f t="shared" si="169"/>
        <v>170</v>
      </c>
      <c r="Q2738" s="6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0">
        <f t="shared" si="169"/>
        <v>162</v>
      </c>
      <c r="Q2739" s="6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0">
        <f t="shared" si="169"/>
        <v>493</v>
      </c>
      <c r="Q2740" s="6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0">
        <f t="shared" si="169"/>
        <v>22</v>
      </c>
      <c r="Q2741" s="6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0">
        <f t="shared" si="169"/>
        <v>18</v>
      </c>
      <c r="Q2742" s="6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0">
        <f t="shared" si="169"/>
        <v>9</v>
      </c>
      <c r="Q2743" s="6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0">
        <f t="shared" si="169"/>
        <v>41</v>
      </c>
      <c r="Q2744" s="6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0" t="e">
        <f t="shared" si="169"/>
        <v>#DIV/0!</v>
      </c>
      <c r="Q2745" s="6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0">
        <f t="shared" si="169"/>
        <v>38</v>
      </c>
      <c r="Q2746" s="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0">
        <f t="shared" si="169"/>
        <v>36</v>
      </c>
      <c r="Q2747" s="6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0">
        <f t="shared" si="169"/>
        <v>42</v>
      </c>
      <c r="Q2748" s="6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0">
        <f t="shared" si="169"/>
        <v>35</v>
      </c>
      <c r="Q2749" s="6" t="s">
        <v>8322</v>
      </c>
      <c r="R2749" t="s">
        <v>8358</v>
      </c>
      <c r="S2749" s="11">
        <f t="shared" si="170"/>
        <v>41044.648113425923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0">
        <f t="shared" si="169"/>
        <v>13</v>
      </c>
      <c r="Q2750" s="6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0">
        <f t="shared" si="169"/>
        <v>55</v>
      </c>
      <c r="Q2751" s="6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0" t="e">
        <f t="shared" si="169"/>
        <v>#DIV/0!</v>
      </c>
      <c r="Q2752" s="6" t="s">
        <v>8322</v>
      </c>
      <c r="R2752" t="s">
        <v>8358</v>
      </c>
      <c r="S2752" s="11">
        <f t="shared" si="170"/>
        <v>41078.899826388893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0" t="e">
        <f t="shared" si="169"/>
        <v>#DIV/0!</v>
      </c>
      <c r="Q2753" s="6" t="s">
        <v>8322</v>
      </c>
      <c r="R2753" t="s">
        <v>8358</v>
      </c>
      <c r="S2753" s="11">
        <f t="shared" si="170"/>
        <v>41747.887060185181</v>
      </c>
      <c r="T2753" s="11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10">
        <f t="shared" si="169"/>
        <v>39</v>
      </c>
      <c r="Q2754" s="6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10">
        <f t="shared" ref="P2755:P2818" si="173">ROUND(E2755/L2755,0)</f>
        <v>48</v>
      </c>
      <c r="Q2755" s="6" t="s">
        <v>8322</v>
      </c>
      <c r="R2755" t="s">
        <v>8358</v>
      </c>
      <c r="S2755" s="11">
        <f t="shared" ref="S2755:S2818" si="174">(J2755/86400)+DATE(1970,1,1)</f>
        <v>41117.900729166664</v>
      </c>
      <c r="T2755" s="11">
        <f t="shared" ref="T2755:T2818" si="175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0" t="e">
        <f t="shared" si="173"/>
        <v>#DIV/0!</v>
      </c>
      <c r="Q2756" s="6" t="s">
        <v>8322</v>
      </c>
      <c r="R2756" t="s">
        <v>8358</v>
      </c>
      <c r="S2756" s="11">
        <f t="shared" si="174"/>
        <v>41863.636006944442</v>
      </c>
      <c r="T2756" s="11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0">
        <f t="shared" si="173"/>
        <v>17</v>
      </c>
      <c r="Q2757" s="6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0">
        <f t="shared" si="173"/>
        <v>32</v>
      </c>
      <c r="Q2758" s="6" t="s">
        <v>8322</v>
      </c>
      <c r="R2758" t="s">
        <v>8358</v>
      </c>
      <c r="S2758" s="11">
        <f t="shared" si="174"/>
        <v>41620.900474537033</v>
      </c>
      <c r="T2758" s="11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0">
        <f t="shared" si="173"/>
        <v>5</v>
      </c>
      <c r="Q2759" s="6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0">
        <f t="shared" si="173"/>
        <v>39</v>
      </c>
      <c r="Q2760" s="6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0">
        <f t="shared" si="173"/>
        <v>53</v>
      </c>
      <c r="Q2761" s="6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0" t="e">
        <f t="shared" si="173"/>
        <v>#DIV/0!</v>
      </c>
      <c r="Q2762" s="6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0">
        <f t="shared" si="173"/>
        <v>9</v>
      </c>
      <c r="Q2763" s="6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0">
        <f t="shared" si="173"/>
        <v>25</v>
      </c>
      <c r="Q2764" s="6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0">
        <f t="shared" si="173"/>
        <v>30</v>
      </c>
      <c r="Q2765" s="6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0">
        <f t="shared" si="173"/>
        <v>11</v>
      </c>
      <c r="Q2766" s="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0" t="e">
        <f t="shared" si="173"/>
        <v>#DIV/0!</v>
      </c>
      <c r="Q2767" s="6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0">
        <f t="shared" si="173"/>
        <v>25</v>
      </c>
      <c r="Q2768" s="6" t="s">
        <v>8322</v>
      </c>
      <c r="R2768" t="s">
        <v>8358</v>
      </c>
      <c r="S2768" s="11">
        <f t="shared" si="174"/>
        <v>40736.668032407411</v>
      </c>
      <c r="T2768" s="11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0">
        <f t="shared" si="173"/>
        <v>11</v>
      </c>
      <c r="Q2769" s="6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0">
        <f t="shared" si="173"/>
        <v>29</v>
      </c>
      <c r="Q2770" s="6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0">
        <f t="shared" si="173"/>
        <v>1</v>
      </c>
      <c r="Q2771" s="6" t="s">
        <v>8322</v>
      </c>
      <c r="R2771" t="s">
        <v>8358</v>
      </c>
      <c r="S2771" s="11">
        <f t="shared" si="174"/>
        <v>41745.826273148152</v>
      </c>
      <c r="T2771" s="11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0">
        <f t="shared" si="173"/>
        <v>63</v>
      </c>
      <c r="Q2772" s="6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0" t="e">
        <f t="shared" si="173"/>
        <v>#DIV/0!</v>
      </c>
      <c r="Q2773" s="6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0" t="e">
        <f t="shared" si="173"/>
        <v>#DIV/0!</v>
      </c>
      <c r="Q2774" s="6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0">
        <f t="shared" si="173"/>
        <v>1</v>
      </c>
      <c r="Q2775" s="6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0">
        <f t="shared" si="173"/>
        <v>44</v>
      </c>
      <c r="Q2776" s="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0">
        <f t="shared" si="173"/>
        <v>75</v>
      </c>
      <c r="Q2777" s="6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0">
        <f t="shared" si="173"/>
        <v>46</v>
      </c>
      <c r="Q2778" s="6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0">
        <f t="shared" si="173"/>
        <v>10</v>
      </c>
      <c r="Q2779" s="6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0">
        <f t="shared" si="173"/>
        <v>94</v>
      </c>
      <c r="Q2780" s="6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0">
        <f t="shared" si="173"/>
        <v>53</v>
      </c>
      <c r="Q2781" s="6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0" t="e">
        <f t="shared" si="173"/>
        <v>#DIV/0!</v>
      </c>
      <c r="Q2782" s="6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0">
        <f t="shared" si="173"/>
        <v>47</v>
      </c>
      <c r="Q2783" s="6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0">
        <f t="shared" si="173"/>
        <v>67</v>
      </c>
      <c r="Q2784" s="6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0">
        <f t="shared" si="173"/>
        <v>19</v>
      </c>
      <c r="Q2785" s="6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0">
        <f t="shared" si="173"/>
        <v>66</v>
      </c>
      <c r="Q2786" s="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0">
        <f t="shared" si="173"/>
        <v>37</v>
      </c>
      <c r="Q2787" s="6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0">
        <f t="shared" si="173"/>
        <v>40</v>
      </c>
      <c r="Q2788" s="6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0">
        <f t="shared" si="173"/>
        <v>32</v>
      </c>
      <c r="Q2789" s="6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0">
        <f t="shared" si="173"/>
        <v>103</v>
      </c>
      <c r="Q2790" s="6" t="s">
        <v>8317</v>
      </c>
      <c r="R2790" t="s">
        <v>8318</v>
      </c>
      <c r="S2790" s="11">
        <f t="shared" si="174"/>
        <v>42550.701886574076</v>
      </c>
      <c r="T2790" s="11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0">
        <f t="shared" si="173"/>
        <v>126</v>
      </c>
      <c r="Q2791" s="6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0">
        <f t="shared" si="173"/>
        <v>48</v>
      </c>
      <c r="Q2792" s="6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0">
        <f t="shared" si="173"/>
        <v>73</v>
      </c>
      <c r="Q2793" s="6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0">
        <f t="shared" si="173"/>
        <v>90</v>
      </c>
      <c r="Q2794" s="6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0">
        <f t="shared" si="173"/>
        <v>151</v>
      </c>
      <c r="Q2795" s="6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0">
        <f t="shared" si="173"/>
        <v>25</v>
      </c>
      <c r="Q2796" s="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0">
        <f t="shared" si="173"/>
        <v>37</v>
      </c>
      <c r="Q2797" s="6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0">
        <f t="shared" si="173"/>
        <v>44</v>
      </c>
      <c r="Q2798" s="6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0">
        <f t="shared" si="173"/>
        <v>87</v>
      </c>
      <c r="Q2799" s="6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0">
        <f t="shared" si="173"/>
        <v>36</v>
      </c>
      <c r="Q2800" s="6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0">
        <f t="shared" si="173"/>
        <v>45</v>
      </c>
      <c r="Q2801" s="6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0">
        <f t="shared" si="173"/>
        <v>43</v>
      </c>
      <c r="Q2802" s="6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0">
        <f t="shared" si="173"/>
        <v>51</v>
      </c>
      <c r="Q2803" s="6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0">
        <f t="shared" si="173"/>
        <v>34</v>
      </c>
      <c r="Q2804" s="6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0">
        <f t="shared" si="173"/>
        <v>91</v>
      </c>
      <c r="Q2805" s="6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0">
        <f t="shared" si="173"/>
        <v>50</v>
      </c>
      <c r="Q2806" s="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0">
        <f t="shared" si="173"/>
        <v>24</v>
      </c>
      <c r="Q2807" s="6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0">
        <f t="shared" si="173"/>
        <v>44</v>
      </c>
      <c r="Q2808" s="6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0">
        <f t="shared" si="173"/>
        <v>68</v>
      </c>
      <c r="Q2809" s="6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0">
        <f t="shared" si="173"/>
        <v>65</v>
      </c>
      <c r="Q2810" s="6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0">
        <f t="shared" si="173"/>
        <v>122</v>
      </c>
      <c r="Q2811" s="6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0">
        <f t="shared" si="173"/>
        <v>47</v>
      </c>
      <c r="Q2812" s="6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0">
        <f t="shared" si="173"/>
        <v>93</v>
      </c>
      <c r="Q2813" s="6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0">
        <f t="shared" si="173"/>
        <v>68</v>
      </c>
      <c r="Q2814" s="6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0">
        <f t="shared" si="173"/>
        <v>37</v>
      </c>
      <c r="Q2815" s="6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0">
        <f t="shared" si="173"/>
        <v>25</v>
      </c>
      <c r="Q2816" s="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0">
        <f t="shared" si="173"/>
        <v>43</v>
      </c>
      <c r="Q2817" s="6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0">
        <f t="shared" si="173"/>
        <v>25</v>
      </c>
      <c r="Q2818" s="6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10">
        <f t="shared" ref="P2819:P2882" si="177">ROUND(E2819/L2819,0)</f>
        <v>24</v>
      </c>
      <c r="Q2819" s="6" t="s">
        <v>8317</v>
      </c>
      <c r="R2819" t="s">
        <v>8318</v>
      </c>
      <c r="S2819" s="11">
        <f t="shared" ref="S2819:S2882" si="178">(J2819/86400)+DATE(1970,1,1)</f>
        <v>42023.634976851856</v>
      </c>
      <c r="T2819" s="11">
        <f t="shared" ref="T2819:T2882" si="17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0">
        <f t="shared" si="177"/>
        <v>104</v>
      </c>
      <c r="Q2820" s="6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0">
        <f t="shared" si="177"/>
        <v>50</v>
      </c>
      <c r="Q2821" s="6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0">
        <f t="shared" si="177"/>
        <v>14</v>
      </c>
      <c r="Q2822" s="6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0">
        <f t="shared" si="177"/>
        <v>29</v>
      </c>
      <c r="Q2823" s="6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0">
        <f t="shared" si="177"/>
        <v>64</v>
      </c>
      <c r="Q2824" s="6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0">
        <f t="shared" si="177"/>
        <v>9</v>
      </c>
      <c r="Q2825" s="6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0">
        <f t="shared" si="177"/>
        <v>51</v>
      </c>
      <c r="Q2826" s="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0">
        <f t="shared" si="177"/>
        <v>61</v>
      </c>
      <c r="Q2827" s="6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0">
        <f t="shared" si="177"/>
        <v>113</v>
      </c>
      <c r="Q2828" s="6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0">
        <f t="shared" si="177"/>
        <v>105</v>
      </c>
      <c r="Q2829" s="6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0">
        <f t="shared" si="177"/>
        <v>98</v>
      </c>
      <c r="Q2830" s="6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0">
        <f t="shared" si="177"/>
        <v>35</v>
      </c>
      <c r="Q2831" s="6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0">
        <f t="shared" si="177"/>
        <v>273</v>
      </c>
      <c r="Q2832" s="6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0">
        <f t="shared" si="177"/>
        <v>64</v>
      </c>
      <c r="Q2833" s="6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0">
        <f t="shared" si="177"/>
        <v>30</v>
      </c>
      <c r="Q2834" s="6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0">
        <f t="shared" si="177"/>
        <v>84</v>
      </c>
      <c r="Q2835" s="6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0">
        <f t="shared" si="177"/>
        <v>65</v>
      </c>
      <c r="Q2836" s="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0">
        <f t="shared" si="177"/>
        <v>20</v>
      </c>
      <c r="Q2837" s="6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0">
        <f t="shared" si="177"/>
        <v>44</v>
      </c>
      <c r="Q2838" s="6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0">
        <f t="shared" si="177"/>
        <v>40</v>
      </c>
      <c r="Q2839" s="6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0">
        <f t="shared" si="177"/>
        <v>45</v>
      </c>
      <c r="Q2840" s="6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0">
        <f t="shared" si="177"/>
        <v>126</v>
      </c>
      <c r="Q2841" s="6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0">
        <f t="shared" si="177"/>
        <v>20</v>
      </c>
      <c r="Q2842" s="6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0">
        <f t="shared" si="177"/>
        <v>10</v>
      </c>
      <c r="Q2843" s="6" t="s">
        <v>8317</v>
      </c>
      <c r="R2843" t="s">
        <v>8318</v>
      </c>
      <c r="S2843" s="11">
        <f t="shared" si="178"/>
        <v>42291.739548611113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0" t="e">
        <f t="shared" si="177"/>
        <v>#DIV/0!</v>
      </c>
      <c r="Q2844" s="6" t="s">
        <v>8317</v>
      </c>
      <c r="R2844" t="s">
        <v>8318</v>
      </c>
      <c r="S2844" s="11">
        <f t="shared" si="178"/>
        <v>41784.95248842593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0" t="e">
        <f t="shared" si="177"/>
        <v>#DIV/0!</v>
      </c>
      <c r="Q2845" s="6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0">
        <f t="shared" si="177"/>
        <v>30</v>
      </c>
      <c r="Q2846" s="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0">
        <f t="shared" si="177"/>
        <v>61</v>
      </c>
      <c r="Q2847" s="6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0" t="e">
        <f t="shared" si="177"/>
        <v>#DIV/0!</v>
      </c>
      <c r="Q2848" s="6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0" t="e">
        <f t="shared" si="177"/>
        <v>#DIV/0!</v>
      </c>
      <c r="Q2849" s="6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0">
        <f t="shared" si="177"/>
        <v>23</v>
      </c>
      <c r="Q2850" s="6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0">
        <f t="shared" si="177"/>
        <v>5</v>
      </c>
      <c r="Q2851" s="6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0">
        <f t="shared" si="177"/>
        <v>24</v>
      </c>
      <c r="Q2852" s="6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0" t="e">
        <f t="shared" si="177"/>
        <v>#DIV/0!</v>
      </c>
      <c r="Q2853" s="6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0">
        <f t="shared" si="177"/>
        <v>16</v>
      </c>
      <c r="Q2854" s="6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0" t="e">
        <f t="shared" si="177"/>
        <v>#DIV/0!</v>
      </c>
      <c r="Q2855" s="6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0">
        <f t="shared" si="177"/>
        <v>30</v>
      </c>
      <c r="Q2856" s="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0">
        <f t="shared" si="177"/>
        <v>60</v>
      </c>
      <c r="Q2857" s="6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0">
        <f t="shared" si="177"/>
        <v>24</v>
      </c>
      <c r="Q2858" s="6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0">
        <f t="shared" si="177"/>
        <v>500</v>
      </c>
      <c r="Q2859" s="6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0" t="e">
        <f t="shared" si="177"/>
        <v>#DIV/0!</v>
      </c>
      <c r="Q2860" s="6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0">
        <f t="shared" si="177"/>
        <v>35</v>
      </c>
      <c r="Q2861" s="6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0">
        <f t="shared" si="177"/>
        <v>30</v>
      </c>
      <c r="Q2862" s="6" t="s">
        <v>8317</v>
      </c>
      <c r="R2862" t="s">
        <v>8318</v>
      </c>
      <c r="S2862" s="11">
        <f t="shared" si="178"/>
        <v>42480.80064814815</v>
      </c>
      <c r="T2862" s="11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0">
        <f t="shared" si="177"/>
        <v>27</v>
      </c>
      <c r="Q2863" s="6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0">
        <f t="shared" si="177"/>
        <v>18</v>
      </c>
      <c r="Q2864" s="6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0">
        <f t="shared" si="177"/>
        <v>20</v>
      </c>
      <c r="Q2865" s="6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0">
        <f t="shared" si="177"/>
        <v>13</v>
      </c>
      <c r="Q2866" s="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0" t="e">
        <f t="shared" si="177"/>
        <v>#DIV/0!</v>
      </c>
      <c r="Q2867" s="6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0">
        <f t="shared" si="177"/>
        <v>23</v>
      </c>
      <c r="Q2868" s="6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0">
        <f t="shared" si="177"/>
        <v>50</v>
      </c>
      <c r="Q2869" s="6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0">
        <f t="shared" si="177"/>
        <v>105</v>
      </c>
      <c r="Q2870" s="6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0">
        <f t="shared" si="177"/>
        <v>35</v>
      </c>
      <c r="Q2871" s="6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0">
        <f t="shared" si="177"/>
        <v>83</v>
      </c>
      <c r="Q2872" s="6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0">
        <f t="shared" si="177"/>
        <v>36</v>
      </c>
      <c r="Q2873" s="6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0" t="e">
        <f t="shared" si="177"/>
        <v>#DIV/0!</v>
      </c>
      <c r="Q2874" s="6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0">
        <f t="shared" si="177"/>
        <v>119</v>
      </c>
      <c r="Q2875" s="6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0">
        <f t="shared" si="177"/>
        <v>90</v>
      </c>
      <c r="Q2876" s="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0">
        <f t="shared" si="177"/>
        <v>2</v>
      </c>
      <c r="Q2877" s="6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0" t="e">
        <f t="shared" si="177"/>
        <v>#DIV/0!</v>
      </c>
      <c r="Q2878" s="6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0">
        <f t="shared" si="177"/>
        <v>108</v>
      </c>
      <c r="Q2879" s="6" t="s">
        <v>8317</v>
      </c>
      <c r="R2879" t="s">
        <v>8318</v>
      </c>
      <c r="S2879" s="11">
        <f t="shared" si="178"/>
        <v>42672.955138888894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0">
        <f t="shared" si="177"/>
        <v>16</v>
      </c>
      <c r="Q2880" s="6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0">
        <f t="shared" si="177"/>
        <v>29</v>
      </c>
      <c r="Q2881" s="6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10">
        <f t="shared" si="177"/>
        <v>97</v>
      </c>
      <c r="Q2882" s="6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10" t="e">
        <f t="shared" ref="P2883:P2946" si="181">ROUND(E2883/L2883,0)</f>
        <v>#DIV/0!</v>
      </c>
      <c r="Q2883" s="6" t="s">
        <v>8317</v>
      </c>
      <c r="R2883" t="s">
        <v>8318</v>
      </c>
      <c r="S2883" s="11">
        <f t="shared" ref="S2883:S2946" si="182">(J2883/86400)+DATE(1970,1,1)</f>
        <v>41916.597638888888</v>
      </c>
      <c r="T2883" s="11">
        <f t="shared" ref="T2883:T2946" si="183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0">
        <f t="shared" si="181"/>
        <v>63</v>
      </c>
      <c r="Q2884" s="6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0">
        <f t="shared" si="181"/>
        <v>382</v>
      </c>
      <c r="Q2885" s="6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0">
        <f t="shared" si="181"/>
        <v>46</v>
      </c>
      <c r="Q2886" s="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0">
        <f t="shared" si="181"/>
        <v>26</v>
      </c>
      <c r="Q2887" s="6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0">
        <f t="shared" si="181"/>
        <v>10</v>
      </c>
      <c r="Q2888" s="6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0">
        <f t="shared" si="181"/>
        <v>5</v>
      </c>
      <c r="Q2889" s="6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0" t="e">
        <f t="shared" si="181"/>
        <v>#DIV/0!</v>
      </c>
      <c r="Q2890" s="6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0">
        <f t="shared" si="181"/>
        <v>82</v>
      </c>
      <c r="Q2891" s="6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0">
        <f t="shared" si="181"/>
        <v>7</v>
      </c>
      <c r="Q2892" s="6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0">
        <f t="shared" si="181"/>
        <v>27</v>
      </c>
      <c r="Q2893" s="6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0">
        <f t="shared" si="181"/>
        <v>29</v>
      </c>
      <c r="Q2894" s="6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0">
        <f t="shared" si="181"/>
        <v>13</v>
      </c>
      <c r="Q2895" s="6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0" t="e">
        <f t="shared" si="181"/>
        <v>#DIV/0!</v>
      </c>
      <c r="Q2896" s="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0">
        <f t="shared" si="181"/>
        <v>6</v>
      </c>
      <c r="Q2897" s="6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0">
        <f t="shared" si="181"/>
        <v>52</v>
      </c>
      <c r="Q2898" s="6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0">
        <f t="shared" si="181"/>
        <v>183</v>
      </c>
      <c r="Q2899" s="6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0">
        <f t="shared" si="181"/>
        <v>26</v>
      </c>
      <c r="Q2900" s="6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0" t="e">
        <f t="shared" si="181"/>
        <v>#DIV/0!</v>
      </c>
      <c r="Q2901" s="6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0">
        <f t="shared" si="181"/>
        <v>486</v>
      </c>
      <c r="Q2902" s="6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0">
        <f t="shared" si="181"/>
        <v>3</v>
      </c>
      <c r="Q2903" s="6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0">
        <f t="shared" si="181"/>
        <v>25</v>
      </c>
      <c r="Q2904" s="6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0">
        <f t="shared" si="181"/>
        <v>10</v>
      </c>
      <c r="Q2905" s="6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0">
        <f t="shared" si="181"/>
        <v>19</v>
      </c>
      <c r="Q2906" s="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0">
        <f t="shared" si="181"/>
        <v>37</v>
      </c>
      <c r="Q2907" s="6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0">
        <f t="shared" si="181"/>
        <v>81</v>
      </c>
      <c r="Q2908" s="6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0">
        <f t="shared" si="181"/>
        <v>1</v>
      </c>
      <c r="Q2909" s="6" t="s">
        <v>8317</v>
      </c>
      <c r="R2909" t="s">
        <v>8318</v>
      </c>
      <c r="S2909" s="11">
        <f t="shared" si="182"/>
        <v>42444.877743055556</v>
      </c>
      <c r="T2909" s="11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0">
        <f t="shared" si="181"/>
        <v>53</v>
      </c>
      <c r="Q2910" s="6" t="s">
        <v>8317</v>
      </c>
      <c r="R2910" t="s">
        <v>8318</v>
      </c>
      <c r="S2910" s="11">
        <f t="shared" si="182"/>
        <v>42499.73170138889</v>
      </c>
      <c r="T2910" s="11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0">
        <f t="shared" si="181"/>
        <v>20</v>
      </c>
      <c r="Q2911" s="6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0">
        <f t="shared" si="181"/>
        <v>1</v>
      </c>
      <c r="Q2912" s="6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0">
        <f t="shared" si="181"/>
        <v>47</v>
      </c>
      <c r="Q2913" s="6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0">
        <f t="shared" si="181"/>
        <v>78</v>
      </c>
      <c r="Q2914" s="6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0">
        <f t="shared" si="181"/>
        <v>1</v>
      </c>
      <c r="Q2915" s="6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0">
        <f t="shared" si="181"/>
        <v>1</v>
      </c>
      <c r="Q2916" s="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0">
        <f t="shared" si="181"/>
        <v>204</v>
      </c>
      <c r="Q2917" s="6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0">
        <f t="shared" si="181"/>
        <v>21</v>
      </c>
      <c r="Q2918" s="6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0">
        <f t="shared" si="181"/>
        <v>49</v>
      </c>
      <c r="Q2919" s="6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0">
        <f t="shared" si="181"/>
        <v>68</v>
      </c>
      <c r="Q2920" s="6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0">
        <f t="shared" si="181"/>
        <v>9</v>
      </c>
      <c r="Q2921" s="6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0">
        <f t="shared" si="181"/>
        <v>52</v>
      </c>
      <c r="Q2922" s="6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0">
        <f t="shared" si="181"/>
        <v>43</v>
      </c>
      <c r="Q2923" s="6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0">
        <f t="shared" si="181"/>
        <v>83</v>
      </c>
      <c r="Q2924" s="6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0">
        <f t="shared" si="181"/>
        <v>30</v>
      </c>
      <c r="Q2925" s="6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0">
        <f t="shared" si="181"/>
        <v>176</v>
      </c>
      <c r="Q2926" s="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0">
        <f t="shared" si="181"/>
        <v>232</v>
      </c>
      <c r="Q2927" s="6" t="s">
        <v>8317</v>
      </c>
      <c r="R2927" t="s">
        <v>8359</v>
      </c>
      <c r="S2927" s="11">
        <f t="shared" si="182"/>
        <v>41863.584120370375</v>
      </c>
      <c r="T2927" s="11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0">
        <f t="shared" si="181"/>
        <v>75</v>
      </c>
      <c r="Q2928" s="6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0">
        <f t="shared" si="181"/>
        <v>112</v>
      </c>
      <c r="Q2929" s="6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0">
        <f t="shared" si="181"/>
        <v>42</v>
      </c>
      <c r="Q2930" s="6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0">
        <f t="shared" si="181"/>
        <v>255</v>
      </c>
      <c r="Q2931" s="6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0">
        <f t="shared" si="181"/>
        <v>163</v>
      </c>
      <c r="Q2932" s="6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0">
        <f t="shared" si="181"/>
        <v>88</v>
      </c>
      <c r="Q2933" s="6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0">
        <f t="shared" si="181"/>
        <v>86</v>
      </c>
      <c r="Q2934" s="6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0">
        <f t="shared" si="181"/>
        <v>48</v>
      </c>
      <c r="Q2935" s="6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0">
        <f t="shared" si="181"/>
        <v>73</v>
      </c>
      <c r="Q2936" s="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0">
        <f t="shared" si="181"/>
        <v>91</v>
      </c>
      <c r="Q2937" s="6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0">
        <f t="shared" si="181"/>
        <v>38</v>
      </c>
      <c r="Q2938" s="6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0">
        <f t="shared" si="181"/>
        <v>36</v>
      </c>
      <c r="Q2939" s="6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0">
        <f t="shared" si="181"/>
        <v>127</v>
      </c>
      <c r="Q2940" s="6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0">
        <f t="shared" si="181"/>
        <v>329</v>
      </c>
      <c r="Q2941" s="6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0">
        <f t="shared" si="181"/>
        <v>81</v>
      </c>
      <c r="Q2942" s="6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0">
        <f t="shared" si="181"/>
        <v>1</v>
      </c>
      <c r="Q2943" s="6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0">
        <f t="shared" si="181"/>
        <v>202</v>
      </c>
      <c r="Q2944" s="6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0" t="e">
        <f t="shared" si="181"/>
        <v>#DIV/0!</v>
      </c>
      <c r="Q2945" s="6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10">
        <f t="shared" si="181"/>
        <v>100</v>
      </c>
      <c r="Q2946" s="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10" t="e">
        <f t="shared" ref="P2947:P3010" si="185">ROUND(E2947/L2947,0)</f>
        <v>#DIV/0!</v>
      </c>
      <c r="Q2947" s="6" t="s">
        <v>8317</v>
      </c>
      <c r="R2947" t="s">
        <v>8357</v>
      </c>
      <c r="S2947" s="11">
        <f t="shared" ref="S2947:S3010" si="186">(J2947/86400)+DATE(1970,1,1)</f>
        <v>42118.139583333337</v>
      </c>
      <c r="T2947" s="11">
        <f t="shared" ref="T2947:T3010" si="187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0">
        <f t="shared" si="185"/>
        <v>1</v>
      </c>
      <c r="Q2948" s="6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0">
        <f t="shared" si="185"/>
        <v>82</v>
      </c>
      <c r="Q2949" s="6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0">
        <f t="shared" si="185"/>
        <v>3</v>
      </c>
      <c r="Q2950" s="6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0">
        <f t="shared" si="185"/>
        <v>13</v>
      </c>
      <c r="Q2951" s="6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0" t="e">
        <f t="shared" si="185"/>
        <v>#DIV/0!</v>
      </c>
      <c r="Q2952" s="6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0">
        <f t="shared" si="185"/>
        <v>19</v>
      </c>
      <c r="Q2953" s="6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0">
        <f t="shared" si="185"/>
        <v>201</v>
      </c>
      <c r="Q2954" s="6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0">
        <f t="shared" si="185"/>
        <v>202</v>
      </c>
      <c r="Q2955" s="6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0" t="e">
        <f t="shared" si="185"/>
        <v>#DIV/0!</v>
      </c>
      <c r="Q2956" s="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0">
        <f t="shared" si="185"/>
        <v>65</v>
      </c>
      <c r="Q2957" s="6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0">
        <f t="shared" si="185"/>
        <v>66</v>
      </c>
      <c r="Q2958" s="6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0">
        <f t="shared" si="185"/>
        <v>93</v>
      </c>
      <c r="Q2959" s="6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0" t="e">
        <f t="shared" si="185"/>
        <v>#DIV/0!</v>
      </c>
      <c r="Q2960" s="6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0" t="e">
        <f t="shared" si="185"/>
        <v>#DIV/0!</v>
      </c>
      <c r="Q2961" s="6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0" t="e">
        <f t="shared" si="185"/>
        <v>#DIV/0!</v>
      </c>
      <c r="Q2962" s="6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0">
        <f t="shared" si="185"/>
        <v>51</v>
      </c>
      <c r="Q2963" s="6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0">
        <f t="shared" si="185"/>
        <v>61</v>
      </c>
      <c r="Q2964" s="6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0">
        <f t="shared" si="185"/>
        <v>109</v>
      </c>
      <c r="Q2965" s="6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0">
        <f t="shared" si="185"/>
        <v>26</v>
      </c>
      <c r="Q2966" s="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0">
        <f t="shared" si="185"/>
        <v>42</v>
      </c>
      <c r="Q2967" s="6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0">
        <f t="shared" si="185"/>
        <v>89</v>
      </c>
      <c r="Q2968" s="6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0">
        <f t="shared" si="185"/>
        <v>80</v>
      </c>
      <c r="Q2969" s="6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0">
        <f t="shared" si="185"/>
        <v>79</v>
      </c>
      <c r="Q2970" s="6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0">
        <f t="shared" si="185"/>
        <v>96</v>
      </c>
      <c r="Q2971" s="6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0">
        <f t="shared" si="185"/>
        <v>70</v>
      </c>
      <c r="Q2972" s="6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0">
        <f t="shared" si="185"/>
        <v>75</v>
      </c>
      <c r="Q2973" s="6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0">
        <f t="shared" si="185"/>
        <v>124</v>
      </c>
      <c r="Q2974" s="6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0">
        <f t="shared" si="185"/>
        <v>265</v>
      </c>
      <c r="Q2975" s="6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0">
        <f t="shared" si="185"/>
        <v>59</v>
      </c>
      <c r="Q2976" s="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0">
        <f t="shared" si="185"/>
        <v>71</v>
      </c>
      <c r="Q2977" s="6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0">
        <f t="shared" si="185"/>
        <v>9</v>
      </c>
      <c r="Q2978" s="6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0">
        <f t="shared" si="185"/>
        <v>114</v>
      </c>
      <c r="Q2979" s="6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0">
        <f t="shared" si="185"/>
        <v>61</v>
      </c>
      <c r="Q2980" s="6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0">
        <f t="shared" si="185"/>
        <v>110</v>
      </c>
      <c r="Q2981" s="6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0">
        <f t="shared" si="185"/>
        <v>136</v>
      </c>
      <c r="Q2982" s="6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0">
        <f t="shared" si="185"/>
        <v>53</v>
      </c>
      <c r="Q2983" s="6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0">
        <f t="shared" si="185"/>
        <v>86</v>
      </c>
      <c r="Q2984" s="6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0">
        <f t="shared" si="185"/>
        <v>155</v>
      </c>
      <c r="Q2985" s="6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0">
        <f t="shared" si="185"/>
        <v>115</v>
      </c>
      <c r="Q2986" s="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0">
        <f t="shared" si="185"/>
        <v>110</v>
      </c>
      <c r="Q2987" s="6" t="s">
        <v>8317</v>
      </c>
      <c r="R2987" t="s">
        <v>8357</v>
      </c>
      <c r="S2987" s="11">
        <f t="shared" si="186"/>
        <v>42654.973703703705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0">
        <f t="shared" si="185"/>
        <v>45</v>
      </c>
      <c r="Q2988" s="6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0">
        <f t="shared" si="185"/>
        <v>104</v>
      </c>
      <c r="Q2989" s="6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0">
        <f t="shared" si="185"/>
        <v>36</v>
      </c>
      <c r="Q2990" s="6" t="s">
        <v>8317</v>
      </c>
      <c r="R2990" t="s">
        <v>8357</v>
      </c>
      <c r="S2990" s="11">
        <f t="shared" si="186"/>
        <v>42511.36204861111</v>
      </c>
      <c r="T2990" s="11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0">
        <f t="shared" si="185"/>
        <v>97</v>
      </c>
      <c r="Q2991" s="6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0">
        <f t="shared" si="185"/>
        <v>370</v>
      </c>
      <c r="Q2992" s="6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0">
        <f t="shared" si="185"/>
        <v>94</v>
      </c>
      <c r="Q2993" s="6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0">
        <f t="shared" si="185"/>
        <v>49</v>
      </c>
      <c r="Q2994" s="6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0">
        <f t="shared" si="185"/>
        <v>46</v>
      </c>
      <c r="Q2995" s="6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0">
        <f t="shared" si="185"/>
        <v>23</v>
      </c>
      <c r="Q2996" s="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0">
        <f t="shared" si="185"/>
        <v>63</v>
      </c>
      <c r="Q2997" s="6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0">
        <f t="shared" si="185"/>
        <v>154</v>
      </c>
      <c r="Q2998" s="6" t="s">
        <v>8317</v>
      </c>
      <c r="R2998" t="s">
        <v>8357</v>
      </c>
      <c r="S2998" s="11">
        <f t="shared" si="186"/>
        <v>42090.912499999999</v>
      </c>
      <c r="T2998" s="11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0">
        <f t="shared" si="185"/>
        <v>90</v>
      </c>
      <c r="Q2999" s="6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0">
        <f t="shared" si="185"/>
        <v>119</v>
      </c>
      <c r="Q3000" s="6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0">
        <f t="shared" si="185"/>
        <v>80</v>
      </c>
      <c r="Q3001" s="6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0">
        <f t="shared" si="185"/>
        <v>63</v>
      </c>
      <c r="Q3002" s="6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0">
        <f t="shared" si="185"/>
        <v>131</v>
      </c>
      <c r="Q3003" s="6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0">
        <f t="shared" si="185"/>
        <v>73</v>
      </c>
      <c r="Q3004" s="6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0">
        <f t="shared" si="185"/>
        <v>179</v>
      </c>
      <c r="Q3005" s="6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0">
        <f t="shared" si="185"/>
        <v>163</v>
      </c>
      <c r="Q3006" s="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0">
        <f t="shared" si="185"/>
        <v>108</v>
      </c>
      <c r="Q3007" s="6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0">
        <f t="shared" si="185"/>
        <v>89</v>
      </c>
      <c r="Q3008" s="6" t="s">
        <v>8317</v>
      </c>
      <c r="R3008" t="s">
        <v>8357</v>
      </c>
      <c r="S3008" s="11">
        <f t="shared" si="186"/>
        <v>41957.756840277776</v>
      </c>
      <c r="T3008" s="11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0">
        <f t="shared" si="185"/>
        <v>54</v>
      </c>
      <c r="Q3009" s="6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0">
        <f t="shared" si="185"/>
        <v>117</v>
      </c>
      <c r="Q3010" s="6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10">
        <f t="shared" ref="P3011:P3074" si="189">ROUND(E3011/L3011,0)</f>
        <v>234</v>
      </c>
      <c r="Q3011" s="6" t="s">
        <v>8317</v>
      </c>
      <c r="R3011" t="s">
        <v>8357</v>
      </c>
      <c r="S3011" s="11">
        <f t="shared" ref="S3011:S3074" si="190">(J3011/86400)+DATE(1970,1,1)</f>
        <v>41939.569907407407</v>
      </c>
      <c r="T3011" s="11">
        <f t="shared" ref="T3011:T3074" si="191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0">
        <f t="shared" si="189"/>
        <v>158</v>
      </c>
      <c r="Q3012" s="6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0">
        <f t="shared" si="189"/>
        <v>15</v>
      </c>
      <c r="Q3013" s="6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0">
        <f t="shared" si="189"/>
        <v>85</v>
      </c>
      <c r="Q3014" s="6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0">
        <f t="shared" si="189"/>
        <v>147</v>
      </c>
      <c r="Q3015" s="6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0">
        <f t="shared" si="189"/>
        <v>51</v>
      </c>
      <c r="Q3016" s="6" t="s">
        <v>8317</v>
      </c>
      <c r="R3016" t="s">
        <v>8357</v>
      </c>
      <c r="S3016" s="11">
        <f t="shared" si="190"/>
        <v>41920.123611111107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0">
        <f t="shared" si="189"/>
        <v>88</v>
      </c>
      <c r="Q3017" s="6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0">
        <f t="shared" si="189"/>
        <v>242</v>
      </c>
      <c r="Q3018" s="6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0">
        <f t="shared" si="189"/>
        <v>146</v>
      </c>
      <c r="Q3019" s="6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0">
        <f t="shared" si="189"/>
        <v>103</v>
      </c>
      <c r="Q3020" s="6" t="s">
        <v>8317</v>
      </c>
      <c r="R3020" t="s">
        <v>8357</v>
      </c>
      <c r="S3020" s="11">
        <f t="shared" si="190"/>
        <v>42163.298333333332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0">
        <f t="shared" si="189"/>
        <v>80</v>
      </c>
      <c r="Q3021" s="6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0">
        <f t="shared" si="189"/>
        <v>235</v>
      </c>
      <c r="Q3022" s="6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0">
        <f t="shared" si="189"/>
        <v>51</v>
      </c>
      <c r="Q3023" s="6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0">
        <f t="shared" si="189"/>
        <v>163</v>
      </c>
      <c r="Q3024" s="6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0">
        <f t="shared" si="189"/>
        <v>120</v>
      </c>
      <c r="Q3025" s="6" t="s">
        <v>8317</v>
      </c>
      <c r="R3025" t="s">
        <v>8357</v>
      </c>
      <c r="S3025" s="11">
        <f t="shared" si="190"/>
        <v>42121.675763888888</v>
      </c>
      <c r="T3025" s="11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0">
        <f t="shared" si="189"/>
        <v>68</v>
      </c>
      <c r="Q3026" s="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0">
        <f t="shared" si="189"/>
        <v>52</v>
      </c>
      <c r="Q3027" s="6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0">
        <f t="shared" si="189"/>
        <v>52</v>
      </c>
      <c r="Q3028" s="6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0">
        <f t="shared" si="189"/>
        <v>164</v>
      </c>
      <c r="Q3029" s="6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0">
        <f t="shared" si="189"/>
        <v>85</v>
      </c>
      <c r="Q3030" s="6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0">
        <f t="shared" si="189"/>
        <v>95</v>
      </c>
      <c r="Q3031" s="6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0">
        <f t="shared" si="189"/>
        <v>46</v>
      </c>
      <c r="Q3032" s="6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0">
        <f t="shared" si="189"/>
        <v>52</v>
      </c>
      <c r="Q3033" s="6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0">
        <f t="shared" si="189"/>
        <v>51</v>
      </c>
      <c r="Q3034" s="6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0">
        <f t="shared" si="189"/>
        <v>191</v>
      </c>
      <c r="Q3035" s="6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0">
        <f t="shared" si="189"/>
        <v>89</v>
      </c>
      <c r="Q3036" s="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0">
        <f t="shared" si="189"/>
        <v>89</v>
      </c>
      <c r="Q3037" s="6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0">
        <f t="shared" si="189"/>
        <v>96</v>
      </c>
      <c r="Q3038" s="6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0">
        <f t="shared" si="189"/>
        <v>33</v>
      </c>
      <c r="Q3039" s="6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0">
        <f t="shared" si="189"/>
        <v>37</v>
      </c>
      <c r="Q3040" s="6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0">
        <f t="shared" si="189"/>
        <v>92</v>
      </c>
      <c r="Q3041" s="6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0">
        <f t="shared" si="189"/>
        <v>77</v>
      </c>
      <c r="Q3042" s="6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0">
        <f t="shared" si="189"/>
        <v>97</v>
      </c>
      <c r="Q3043" s="6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0">
        <f t="shared" si="189"/>
        <v>52</v>
      </c>
      <c r="Q3044" s="6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0">
        <f t="shared" si="189"/>
        <v>129</v>
      </c>
      <c r="Q3045" s="6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0">
        <f t="shared" si="189"/>
        <v>84</v>
      </c>
      <c r="Q3046" s="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0">
        <f t="shared" si="189"/>
        <v>83</v>
      </c>
      <c r="Q3047" s="6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0">
        <f t="shared" si="189"/>
        <v>260</v>
      </c>
      <c r="Q3048" s="6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0">
        <f t="shared" si="189"/>
        <v>37</v>
      </c>
      <c r="Q3049" s="6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0">
        <f t="shared" si="189"/>
        <v>177</v>
      </c>
      <c r="Q3050" s="6" t="s">
        <v>8317</v>
      </c>
      <c r="R3050" t="s">
        <v>8357</v>
      </c>
      <c r="S3050" s="11">
        <f t="shared" si="190"/>
        <v>41975.901180555556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0">
        <f t="shared" si="189"/>
        <v>74</v>
      </c>
      <c r="Q3051" s="6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0">
        <f t="shared" si="189"/>
        <v>71</v>
      </c>
      <c r="Q3052" s="6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0">
        <f t="shared" si="189"/>
        <v>24</v>
      </c>
      <c r="Q3053" s="6" t="s">
        <v>8317</v>
      </c>
      <c r="R3053" t="s">
        <v>8357</v>
      </c>
      <c r="S3053" s="11">
        <f t="shared" si="190"/>
        <v>42744.416030092594</v>
      </c>
      <c r="T3053" s="11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0">
        <f t="shared" si="189"/>
        <v>38</v>
      </c>
      <c r="Q3054" s="6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0">
        <f t="shared" si="189"/>
        <v>13</v>
      </c>
      <c r="Q3055" s="6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0" t="e">
        <f t="shared" si="189"/>
        <v>#DIV/0!</v>
      </c>
      <c r="Q3056" s="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0">
        <f t="shared" si="189"/>
        <v>1</v>
      </c>
      <c r="Q3057" s="6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0" t="e">
        <f t="shared" si="189"/>
        <v>#DIV/0!</v>
      </c>
      <c r="Q3058" s="6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0" t="e">
        <f t="shared" si="189"/>
        <v>#DIV/0!</v>
      </c>
      <c r="Q3059" s="6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0">
        <f t="shared" si="189"/>
        <v>1</v>
      </c>
      <c r="Q3060" s="6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0">
        <f t="shared" si="189"/>
        <v>41</v>
      </c>
      <c r="Q3061" s="6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0">
        <f t="shared" si="189"/>
        <v>56</v>
      </c>
      <c r="Q3062" s="6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0" t="e">
        <f t="shared" si="189"/>
        <v>#DIV/0!</v>
      </c>
      <c r="Q3063" s="6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0">
        <f t="shared" si="189"/>
        <v>100</v>
      </c>
      <c r="Q3064" s="6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0">
        <f t="shared" si="189"/>
        <v>26</v>
      </c>
      <c r="Q3065" s="6" t="s">
        <v>8317</v>
      </c>
      <c r="R3065" t="s">
        <v>8357</v>
      </c>
      <c r="S3065" s="11">
        <f t="shared" si="190"/>
        <v>42630.922893518524</v>
      </c>
      <c r="T3065" s="11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0">
        <f t="shared" si="189"/>
        <v>118</v>
      </c>
      <c r="Q3066" s="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0">
        <f t="shared" si="189"/>
        <v>5</v>
      </c>
      <c r="Q3067" s="6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0">
        <f t="shared" si="189"/>
        <v>2797</v>
      </c>
      <c r="Q3068" s="6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0">
        <f t="shared" si="189"/>
        <v>200</v>
      </c>
      <c r="Q3069" s="6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0">
        <f t="shared" si="189"/>
        <v>88</v>
      </c>
      <c r="Q3070" s="6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0">
        <f t="shared" si="189"/>
        <v>20</v>
      </c>
      <c r="Q3071" s="6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0">
        <f t="shared" si="189"/>
        <v>21</v>
      </c>
      <c r="Q3072" s="6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0">
        <f t="shared" si="189"/>
        <v>61</v>
      </c>
      <c r="Q3073" s="6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10">
        <f t="shared" si="189"/>
        <v>1</v>
      </c>
      <c r="Q3074" s="6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10">
        <f t="shared" ref="P3075:P3138" si="193">ROUND(E3075/L3075,0)</f>
        <v>92</v>
      </c>
      <c r="Q3075" s="6" t="s">
        <v>8317</v>
      </c>
      <c r="R3075" t="s">
        <v>8357</v>
      </c>
      <c r="S3075" s="11">
        <f t="shared" ref="S3075:S3138" si="194">(J3075/86400)+DATE(1970,1,1)</f>
        <v>42111.684027777781</v>
      </c>
      <c r="T3075" s="11">
        <f t="shared" ref="T3075:T3138" si="195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0">
        <f t="shared" si="193"/>
        <v>7</v>
      </c>
      <c r="Q3076" s="6" t="s">
        <v>8317</v>
      </c>
      <c r="R3076" t="s">
        <v>8357</v>
      </c>
      <c r="S3076" s="11">
        <f t="shared" si="194"/>
        <v>42409.571284722224</v>
      </c>
      <c r="T3076" s="11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0">
        <f t="shared" si="193"/>
        <v>65</v>
      </c>
      <c r="Q3077" s="6" t="s">
        <v>8317</v>
      </c>
      <c r="R3077" t="s">
        <v>8357</v>
      </c>
      <c r="S3077" s="11">
        <f t="shared" si="194"/>
        <v>42551.102314814816</v>
      </c>
      <c r="T3077" s="11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0">
        <f t="shared" si="193"/>
        <v>30</v>
      </c>
      <c r="Q3078" s="6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0">
        <f t="shared" si="193"/>
        <v>53</v>
      </c>
      <c r="Q3079" s="6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0">
        <f t="shared" si="193"/>
        <v>24</v>
      </c>
      <c r="Q3080" s="6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0">
        <f t="shared" si="193"/>
        <v>416</v>
      </c>
      <c r="Q3081" s="6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0">
        <f t="shared" si="193"/>
        <v>54</v>
      </c>
      <c r="Q3082" s="6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0">
        <f t="shared" si="193"/>
        <v>421</v>
      </c>
      <c r="Q3083" s="6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0" t="e">
        <f t="shared" si="193"/>
        <v>#DIV/0!</v>
      </c>
      <c r="Q3084" s="6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0">
        <f t="shared" si="193"/>
        <v>19</v>
      </c>
      <c r="Q3085" s="6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0">
        <f t="shared" si="193"/>
        <v>78</v>
      </c>
      <c r="Q3086" s="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0">
        <f t="shared" si="193"/>
        <v>68</v>
      </c>
      <c r="Q3087" s="6" t="s">
        <v>8317</v>
      </c>
      <c r="R3087" t="s">
        <v>8357</v>
      </c>
      <c r="S3087" s="11">
        <f t="shared" si="194"/>
        <v>42246.883784722224</v>
      </c>
      <c r="T3087" s="11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0">
        <f t="shared" si="193"/>
        <v>17</v>
      </c>
      <c r="Q3088" s="6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0">
        <f t="shared" si="193"/>
        <v>63</v>
      </c>
      <c r="Q3089" s="6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0">
        <f t="shared" si="193"/>
        <v>42</v>
      </c>
      <c r="Q3090" s="6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0">
        <f t="shared" si="193"/>
        <v>130</v>
      </c>
      <c r="Q3091" s="6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0">
        <f t="shared" si="193"/>
        <v>1270</v>
      </c>
      <c r="Q3092" s="6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0">
        <f t="shared" si="193"/>
        <v>88</v>
      </c>
      <c r="Q3093" s="6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0">
        <f t="shared" si="193"/>
        <v>56</v>
      </c>
      <c r="Q3094" s="6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0">
        <f t="shared" si="193"/>
        <v>54</v>
      </c>
      <c r="Q3095" s="6" t="s">
        <v>8317</v>
      </c>
      <c r="R3095" t="s">
        <v>8357</v>
      </c>
      <c r="S3095" s="11">
        <f t="shared" si="194"/>
        <v>41760.909039351856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0">
        <f t="shared" si="193"/>
        <v>25</v>
      </c>
      <c r="Q3096" s="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0">
        <f t="shared" si="193"/>
        <v>50</v>
      </c>
      <c r="Q3097" s="6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0">
        <f t="shared" si="193"/>
        <v>57</v>
      </c>
      <c r="Q3098" s="6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0">
        <f t="shared" si="193"/>
        <v>41</v>
      </c>
      <c r="Q3099" s="6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0">
        <f t="shared" si="193"/>
        <v>65</v>
      </c>
      <c r="Q3100" s="6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0">
        <f t="shared" si="193"/>
        <v>56</v>
      </c>
      <c r="Q3101" s="6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0">
        <f t="shared" si="193"/>
        <v>141</v>
      </c>
      <c r="Q3102" s="6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0">
        <f t="shared" si="193"/>
        <v>25</v>
      </c>
      <c r="Q3103" s="6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0">
        <f t="shared" si="193"/>
        <v>70</v>
      </c>
      <c r="Q3104" s="6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0">
        <f t="shared" si="193"/>
        <v>6</v>
      </c>
      <c r="Q3105" s="6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0">
        <f t="shared" si="193"/>
        <v>237</v>
      </c>
      <c r="Q3106" s="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0">
        <f t="shared" si="193"/>
        <v>80</v>
      </c>
      <c r="Q3107" s="6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0">
        <f t="shared" si="193"/>
        <v>10</v>
      </c>
      <c r="Q3108" s="6" t="s">
        <v>8317</v>
      </c>
      <c r="R3108" t="s">
        <v>8357</v>
      </c>
      <c r="S3108" s="11">
        <f t="shared" si="194"/>
        <v>42241.429120370369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0">
        <f t="shared" si="193"/>
        <v>273</v>
      </c>
      <c r="Q3109" s="6" t="s">
        <v>8317</v>
      </c>
      <c r="R3109" t="s">
        <v>8357</v>
      </c>
      <c r="S3109" s="11">
        <f t="shared" si="194"/>
        <v>42128.814247685186</v>
      </c>
      <c r="T3109" s="11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0">
        <f t="shared" si="193"/>
        <v>13</v>
      </c>
      <c r="Q3110" s="6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0">
        <f t="shared" si="193"/>
        <v>58</v>
      </c>
      <c r="Q3111" s="6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0">
        <f t="shared" si="193"/>
        <v>10</v>
      </c>
      <c r="Q3112" s="6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0">
        <f t="shared" si="193"/>
        <v>70</v>
      </c>
      <c r="Q3113" s="6" t="s">
        <v>8317</v>
      </c>
      <c r="R3113" t="s">
        <v>8357</v>
      </c>
      <c r="S3113" s="11">
        <f t="shared" si="194"/>
        <v>41885.595138888893</v>
      </c>
      <c r="T3113" s="11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0">
        <f t="shared" si="193"/>
        <v>58</v>
      </c>
      <c r="Q3114" s="6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0">
        <f t="shared" si="193"/>
        <v>125</v>
      </c>
      <c r="Q3115" s="6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0" t="e">
        <f t="shared" si="193"/>
        <v>#DIV/0!</v>
      </c>
      <c r="Q3116" s="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0">
        <f t="shared" si="193"/>
        <v>300</v>
      </c>
      <c r="Q3117" s="6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0">
        <f t="shared" si="193"/>
        <v>43</v>
      </c>
      <c r="Q3118" s="6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0">
        <f t="shared" si="193"/>
        <v>1</v>
      </c>
      <c r="Q3119" s="6" t="s">
        <v>8317</v>
      </c>
      <c r="R3119" t="s">
        <v>8357</v>
      </c>
      <c r="S3119" s="11">
        <f t="shared" si="194"/>
        <v>42509.374537037038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0">
        <f t="shared" si="193"/>
        <v>775</v>
      </c>
      <c r="Q3120" s="6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0">
        <f t="shared" si="193"/>
        <v>5</v>
      </c>
      <c r="Q3121" s="6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0">
        <f t="shared" si="193"/>
        <v>13</v>
      </c>
      <c r="Q3122" s="6" t="s">
        <v>8317</v>
      </c>
      <c r="R3122" t="s">
        <v>8357</v>
      </c>
      <c r="S3122" s="11">
        <f t="shared" si="194"/>
        <v>42435.942083333328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0">
        <f t="shared" si="193"/>
        <v>10</v>
      </c>
      <c r="Q3123" s="6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0">
        <f t="shared" si="193"/>
        <v>58</v>
      </c>
      <c r="Q3124" s="6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0">
        <f t="shared" si="193"/>
        <v>245</v>
      </c>
      <c r="Q3125" s="6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0">
        <f t="shared" si="193"/>
        <v>7</v>
      </c>
      <c r="Q3126" s="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0" t="e">
        <f t="shared" si="193"/>
        <v>#DIV/0!</v>
      </c>
      <c r="Q3127" s="6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0">
        <f t="shared" si="193"/>
        <v>61</v>
      </c>
      <c r="Q3128" s="6" t="s">
        <v>8317</v>
      </c>
      <c r="R3128" t="s">
        <v>8357</v>
      </c>
      <c r="S3128" s="11">
        <f t="shared" si="194"/>
        <v>42427.018078703702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0" t="e">
        <f t="shared" si="193"/>
        <v>#DIV/0!</v>
      </c>
      <c r="Q3129" s="6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0">
        <f t="shared" si="193"/>
        <v>139</v>
      </c>
      <c r="Q3130" s="6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0">
        <f t="shared" si="193"/>
        <v>10</v>
      </c>
      <c r="Q3131" s="6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0">
        <f t="shared" si="193"/>
        <v>94</v>
      </c>
      <c r="Q3132" s="6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0">
        <f t="shared" si="193"/>
        <v>54</v>
      </c>
      <c r="Q3133" s="6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0">
        <f t="shared" si="193"/>
        <v>10</v>
      </c>
      <c r="Q3134" s="6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0">
        <f t="shared" si="193"/>
        <v>34</v>
      </c>
      <c r="Q3135" s="6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0">
        <f t="shared" si="193"/>
        <v>19</v>
      </c>
      <c r="Q3136" s="6" t="s">
        <v>8317</v>
      </c>
      <c r="R3136" t="s">
        <v>8318</v>
      </c>
      <c r="S3136" s="11">
        <f t="shared" si="194"/>
        <v>42800.720127314809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0">
        <f t="shared" si="193"/>
        <v>23</v>
      </c>
      <c r="Q3137" s="6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0">
        <f t="shared" si="193"/>
        <v>29</v>
      </c>
      <c r="Q3138" s="6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10">
        <f t="shared" ref="P3139:P3202" si="197">ROUND(E3139/L3139,0)</f>
        <v>50</v>
      </c>
      <c r="Q3139" s="6" t="s">
        <v>8317</v>
      </c>
      <c r="R3139" t="s">
        <v>8318</v>
      </c>
      <c r="S3139" s="11">
        <f t="shared" ref="S3139:S3202" si="198">(J3139/86400)+DATE(1970,1,1)</f>
        <v>42807.885057870371</v>
      </c>
      <c r="T3139" s="11">
        <f t="shared" ref="T3139:T3202" si="1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0" t="e">
        <f t="shared" si="197"/>
        <v>#DIV/0!</v>
      </c>
      <c r="Q3140" s="6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0">
        <f t="shared" si="197"/>
        <v>450</v>
      </c>
      <c r="Q3141" s="6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0">
        <f t="shared" si="197"/>
        <v>24</v>
      </c>
      <c r="Q3142" s="6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0">
        <f t="shared" si="197"/>
        <v>32</v>
      </c>
      <c r="Q3143" s="6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0">
        <f t="shared" si="197"/>
        <v>15</v>
      </c>
      <c r="Q3144" s="6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0" t="e">
        <f t="shared" si="197"/>
        <v>#DIV/0!</v>
      </c>
      <c r="Q3145" s="6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0">
        <f t="shared" si="197"/>
        <v>251</v>
      </c>
      <c r="Q3146" s="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0" t="e">
        <f t="shared" si="197"/>
        <v>#DIV/0!</v>
      </c>
      <c r="Q3147" s="6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0">
        <f t="shared" si="197"/>
        <v>438</v>
      </c>
      <c r="Q3148" s="6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0">
        <f t="shared" si="197"/>
        <v>110</v>
      </c>
      <c r="Q3149" s="6" t="s">
        <v>8317</v>
      </c>
      <c r="R3149" t="s">
        <v>8318</v>
      </c>
      <c r="S3149" s="11">
        <f t="shared" si="198"/>
        <v>41909.96938657407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0">
        <f t="shared" si="197"/>
        <v>41</v>
      </c>
      <c r="Q3150" s="6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0">
        <f t="shared" si="197"/>
        <v>52</v>
      </c>
      <c r="Q3151" s="6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0">
        <f t="shared" si="197"/>
        <v>34</v>
      </c>
      <c r="Q3152" s="6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0">
        <f t="shared" si="197"/>
        <v>103</v>
      </c>
      <c r="Q3153" s="6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0">
        <f t="shared" si="197"/>
        <v>35</v>
      </c>
      <c r="Q3154" s="6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0">
        <f t="shared" si="197"/>
        <v>42</v>
      </c>
      <c r="Q3155" s="6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0">
        <f t="shared" si="197"/>
        <v>64</v>
      </c>
      <c r="Q3156" s="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0">
        <f t="shared" si="197"/>
        <v>31</v>
      </c>
      <c r="Q3157" s="6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0">
        <f t="shared" si="197"/>
        <v>63</v>
      </c>
      <c r="Q3158" s="6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0">
        <f t="shared" si="197"/>
        <v>99</v>
      </c>
      <c r="Q3159" s="6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0">
        <f t="shared" si="197"/>
        <v>83</v>
      </c>
      <c r="Q3160" s="6" t="s">
        <v>8317</v>
      </c>
      <c r="R3160" t="s">
        <v>8318</v>
      </c>
      <c r="S3160" s="11">
        <f t="shared" si="198"/>
        <v>41447.839722222227</v>
      </c>
      <c r="T3160" s="11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0">
        <f t="shared" si="197"/>
        <v>39</v>
      </c>
      <c r="Q3161" s="6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0">
        <f t="shared" si="197"/>
        <v>80</v>
      </c>
      <c r="Q3162" s="6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0">
        <f t="shared" si="197"/>
        <v>28</v>
      </c>
      <c r="Q3163" s="6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0">
        <f t="shared" si="197"/>
        <v>81</v>
      </c>
      <c r="Q3164" s="6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0">
        <f t="shared" si="197"/>
        <v>201</v>
      </c>
      <c r="Q3165" s="6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0">
        <f t="shared" si="197"/>
        <v>38</v>
      </c>
      <c r="Q3166" s="6" t="s">
        <v>8317</v>
      </c>
      <c r="R3166" t="s">
        <v>8318</v>
      </c>
      <c r="S3166" s="11">
        <f t="shared" si="198"/>
        <v>41766.805729166663</v>
      </c>
      <c r="T3166" s="11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0">
        <f t="shared" si="197"/>
        <v>58</v>
      </c>
      <c r="Q3167" s="6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0">
        <f t="shared" si="197"/>
        <v>60</v>
      </c>
      <c r="Q3168" s="6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0">
        <f t="shared" si="197"/>
        <v>63</v>
      </c>
      <c r="Q3169" s="6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0">
        <f t="shared" si="197"/>
        <v>51</v>
      </c>
      <c r="Q3170" s="6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0">
        <f t="shared" si="197"/>
        <v>101</v>
      </c>
      <c r="Q3171" s="6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0">
        <f t="shared" si="197"/>
        <v>32</v>
      </c>
      <c r="Q3172" s="6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0">
        <f t="shared" si="197"/>
        <v>65</v>
      </c>
      <c r="Q3173" s="6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0">
        <f t="shared" si="197"/>
        <v>79</v>
      </c>
      <c r="Q3174" s="6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0">
        <f t="shared" si="197"/>
        <v>139</v>
      </c>
      <c r="Q3175" s="6" t="s">
        <v>8317</v>
      </c>
      <c r="R3175" t="s">
        <v>8318</v>
      </c>
      <c r="S3175" s="11">
        <f t="shared" si="198"/>
        <v>41878.878379629634</v>
      </c>
      <c r="T3175" s="11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0">
        <f t="shared" si="197"/>
        <v>132</v>
      </c>
      <c r="Q3176" s="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0">
        <f t="shared" si="197"/>
        <v>91</v>
      </c>
      <c r="Q3177" s="6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0">
        <f t="shared" si="197"/>
        <v>40</v>
      </c>
      <c r="Q3178" s="6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0">
        <f t="shared" si="197"/>
        <v>58</v>
      </c>
      <c r="Q3179" s="6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0">
        <f t="shared" si="197"/>
        <v>33</v>
      </c>
      <c r="Q3180" s="6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0">
        <f t="shared" si="197"/>
        <v>77</v>
      </c>
      <c r="Q3181" s="6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0">
        <f t="shared" si="197"/>
        <v>32</v>
      </c>
      <c r="Q3182" s="6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0">
        <f t="shared" si="197"/>
        <v>36</v>
      </c>
      <c r="Q3183" s="6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0">
        <f t="shared" si="197"/>
        <v>47</v>
      </c>
      <c r="Q3184" s="6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0">
        <f t="shared" si="197"/>
        <v>40</v>
      </c>
      <c r="Q3185" s="6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0">
        <f t="shared" si="197"/>
        <v>100</v>
      </c>
      <c r="Q3186" s="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0">
        <f t="shared" si="197"/>
        <v>42</v>
      </c>
      <c r="Q3187" s="6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0">
        <f t="shared" si="197"/>
        <v>47</v>
      </c>
      <c r="Q3188" s="6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0">
        <f t="shared" si="197"/>
        <v>71</v>
      </c>
      <c r="Q3189" s="6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0">
        <f t="shared" si="197"/>
        <v>14</v>
      </c>
      <c r="Q3190" s="6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0">
        <f t="shared" si="197"/>
        <v>357</v>
      </c>
      <c r="Q3191" s="6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0" t="e">
        <f t="shared" si="197"/>
        <v>#DIV/0!</v>
      </c>
      <c r="Q3192" s="6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0">
        <f t="shared" si="197"/>
        <v>38</v>
      </c>
      <c r="Q3193" s="6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0">
        <f t="shared" si="197"/>
        <v>13</v>
      </c>
      <c r="Q3194" s="6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0">
        <f t="shared" si="197"/>
        <v>24</v>
      </c>
      <c r="Q3195" s="6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0" t="e">
        <f t="shared" si="197"/>
        <v>#DIV/0!</v>
      </c>
      <c r="Q3196" s="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0">
        <f t="shared" si="197"/>
        <v>53</v>
      </c>
      <c r="Q3197" s="6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0">
        <f t="shared" si="197"/>
        <v>300</v>
      </c>
      <c r="Q3198" s="6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0">
        <f t="shared" si="197"/>
        <v>286</v>
      </c>
      <c r="Q3199" s="6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0">
        <f t="shared" si="197"/>
        <v>37</v>
      </c>
      <c r="Q3200" s="6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0">
        <f t="shared" si="197"/>
        <v>49</v>
      </c>
      <c r="Q3201" s="6" t="s">
        <v>8317</v>
      </c>
      <c r="R3201" t="s">
        <v>8359</v>
      </c>
      <c r="S3201" s="11">
        <f t="shared" si="198"/>
        <v>41858.761782407411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10">
        <f t="shared" si="197"/>
        <v>1</v>
      </c>
      <c r="Q3202" s="6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10">
        <f t="shared" ref="P3203:P3266" si="201">ROUND(E3203/L3203,0)</f>
        <v>13</v>
      </c>
      <c r="Q3203" s="6" t="s">
        <v>8317</v>
      </c>
      <c r="R3203" t="s">
        <v>8359</v>
      </c>
      <c r="S3203" s="11">
        <f t="shared" ref="S3203:S3266" si="202">(J3203/86400)+DATE(1970,1,1)</f>
        <v>41861.767094907409</v>
      </c>
      <c r="T3203" s="11">
        <f t="shared" ref="T3203:T3266" si="203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0">
        <f t="shared" si="201"/>
        <v>109</v>
      </c>
      <c r="Q3204" s="6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0">
        <f t="shared" si="201"/>
        <v>42</v>
      </c>
      <c r="Q3205" s="6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0" t="e">
        <f t="shared" si="201"/>
        <v>#DIV/0!</v>
      </c>
      <c r="Q3206" s="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0">
        <f t="shared" si="201"/>
        <v>23</v>
      </c>
      <c r="Q3207" s="6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0" t="e">
        <f t="shared" si="201"/>
        <v>#DIV/0!</v>
      </c>
      <c r="Q3208" s="6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0">
        <f t="shared" si="201"/>
        <v>71</v>
      </c>
      <c r="Q3209" s="6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0">
        <f t="shared" si="201"/>
        <v>63</v>
      </c>
      <c r="Q3210" s="6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0">
        <f t="shared" si="201"/>
        <v>50</v>
      </c>
      <c r="Q3211" s="6" t="s">
        <v>8317</v>
      </c>
      <c r="R3211" t="s">
        <v>8318</v>
      </c>
      <c r="S3211" s="11">
        <f t="shared" si="202"/>
        <v>41778.637245370366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0">
        <f t="shared" si="201"/>
        <v>63</v>
      </c>
      <c r="Q3212" s="6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0">
        <f t="shared" si="201"/>
        <v>86</v>
      </c>
      <c r="Q3213" s="6" t="s">
        <v>8317</v>
      </c>
      <c r="R3213" t="s">
        <v>8318</v>
      </c>
      <c r="S3213" s="11">
        <f t="shared" si="202"/>
        <v>41834.58657407407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0">
        <f t="shared" si="201"/>
        <v>54</v>
      </c>
      <c r="Q3214" s="6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0">
        <f t="shared" si="201"/>
        <v>128</v>
      </c>
      <c r="Q3215" s="6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0">
        <f t="shared" si="201"/>
        <v>107</v>
      </c>
      <c r="Q3216" s="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0">
        <f t="shared" si="201"/>
        <v>262</v>
      </c>
      <c r="Q3217" s="6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0">
        <f t="shared" si="201"/>
        <v>57</v>
      </c>
      <c r="Q3218" s="6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0">
        <f t="shared" si="201"/>
        <v>50</v>
      </c>
      <c r="Q3219" s="6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0">
        <f t="shared" si="201"/>
        <v>67</v>
      </c>
      <c r="Q3220" s="6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0">
        <f t="shared" si="201"/>
        <v>168</v>
      </c>
      <c r="Q3221" s="6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0">
        <f t="shared" si="201"/>
        <v>256</v>
      </c>
      <c r="Q3222" s="6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0">
        <f t="shared" si="201"/>
        <v>37</v>
      </c>
      <c r="Q3223" s="6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0">
        <f t="shared" si="201"/>
        <v>37</v>
      </c>
      <c r="Q3224" s="6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0">
        <f t="shared" si="201"/>
        <v>46</v>
      </c>
      <c r="Q3225" s="6" t="s">
        <v>8317</v>
      </c>
      <c r="R3225" t="s">
        <v>8318</v>
      </c>
      <c r="S3225" s="11">
        <f t="shared" si="202"/>
        <v>42206.835370370369</v>
      </c>
      <c r="T3225" s="11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0">
        <f t="shared" si="201"/>
        <v>142</v>
      </c>
      <c r="Q3226" s="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0">
        <f t="shared" si="201"/>
        <v>52</v>
      </c>
      <c r="Q3227" s="6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0">
        <f t="shared" si="201"/>
        <v>60</v>
      </c>
      <c r="Q3228" s="6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0">
        <f t="shared" si="201"/>
        <v>50</v>
      </c>
      <c r="Q3229" s="6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0">
        <f t="shared" si="201"/>
        <v>194</v>
      </c>
      <c r="Q3230" s="6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0">
        <f t="shared" si="201"/>
        <v>107</v>
      </c>
      <c r="Q3231" s="6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0">
        <f t="shared" si="201"/>
        <v>77</v>
      </c>
      <c r="Q3232" s="6" t="s">
        <v>8317</v>
      </c>
      <c r="R3232" t="s">
        <v>8318</v>
      </c>
      <c r="S3232" s="11">
        <f t="shared" si="202"/>
        <v>41898.168124999997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0">
        <f t="shared" si="201"/>
        <v>58</v>
      </c>
      <c r="Q3233" s="6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0">
        <f t="shared" si="201"/>
        <v>50</v>
      </c>
      <c r="Q3234" s="6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0">
        <f t="shared" si="201"/>
        <v>97</v>
      </c>
      <c r="Q3235" s="6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0">
        <f t="shared" si="201"/>
        <v>35</v>
      </c>
      <c r="Q3236" s="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0">
        <f t="shared" si="201"/>
        <v>86</v>
      </c>
      <c r="Q3237" s="6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0">
        <f t="shared" si="201"/>
        <v>183</v>
      </c>
      <c r="Q3238" s="6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0">
        <f t="shared" si="201"/>
        <v>131</v>
      </c>
      <c r="Q3239" s="6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0">
        <f t="shared" si="201"/>
        <v>40</v>
      </c>
      <c r="Q3240" s="6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0">
        <f t="shared" si="201"/>
        <v>60</v>
      </c>
      <c r="Q3241" s="6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0">
        <f t="shared" si="201"/>
        <v>89</v>
      </c>
      <c r="Q3242" s="6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0">
        <f t="shared" si="201"/>
        <v>59</v>
      </c>
      <c r="Q3243" s="6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0">
        <f t="shared" si="201"/>
        <v>70</v>
      </c>
      <c r="Q3244" s="6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0">
        <f t="shared" si="201"/>
        <v>116</v>
      </c>
      <c r="Q3245" s="6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0">
        <f t="shared" si="201"/>
        <v>24</v>
      </c>
      <c r="Q3246" s="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0">
        <f t="shared" si="201"/>
        <v>81</v>
      </c>
      <c r="Q3247" s="6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0">
        <f t="shared" si="201"/>
        <v>58</v>
      </c>
      <c r="Q3248" s="6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0">
        <f t="shared" si="201"/>
        <v>46</v>
      </c>
      <c r="Q3249" s="6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0">
        <f t="shared" si="201"/>
        <v>60</v>
      </c>
      <c r="Q3250" s="6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0">
        <f t="shared" si="201"/>
        <v>66</v>
      </c>
      <c r="Q3251" s="6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0">
        <f t="shared" si="201"/>
        <v>119</v>
      </c>
      <c r="Q3252" s="6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0">
        <f t="shared" si="201"/>
        <v>83</v>
      </c>
      <c r="Q3253" s="6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0">
        <f t="shared" si="201"/>
        <v>58</v>
      </c>
      <c r="Q3254" s="6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0">
        <f t="shared" si="201"/>
        <v>177</v>
      </c>
      <c r="Q3255" s="6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0">
        <f t="shared" si="201"/>
        <v>71</v>
      </c>
      <c r="Q3256" s="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0">
        <f t="shared" si="201"/>
        <v>29</v>
      </c>
      <c r="Q3257" s="6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0">
        <f t="shared" si="201"/>
        <v>73</v>
      </c>
      <c r="Q3258" s="6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0">
        <f t="shared" si="201"/>
        <v>52</v>
      </c>
      <c r="Q3259" s="6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0">
        <f t="shared" si="201"/>
        <v>98</v>
      </c>
      <c r="Q3260" s="6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0">
        <f t="shared" si="201"/>
        <v>252</v>
      </c>
      <c r="Q3261" s="6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0">
        <f t="shared" si="201"/>
        <v>75</v>
      </c>
      <c r="Q3262" s="6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0">
        <f t="shared" si="201"/>
        <v>68</v>
      </c>
      <c r="Q3263" s="6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0">
        <f t="shared" si="201"/>
        <v>94</v>
      </c>
      <c r="Q3264" s="6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0">
        <f t="shared" si="201"/>
        <v>41</v>
      </c>
      <c r="Q3265" s="6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0">
        <f t="shared" si="201"/>
        <v>53</v>
      </c>
      <c r="Q3266" s="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10">
        <f t="shared" ref="P3267:P3330" si="205">ROUND(E3267/L3267,0)</f>
        <v>70</v>
      </c>
      <c r="Q3267" s="6" t="s">
        <v>8317</v>
      </c>
      <c r="R3267" t="s">
        <v>8318</v>
      </c>
      <c r="S3267" s="11">
        <f t="shared" ref="S3267:S3330" si="206">(J3267/86400)+DATE(1970,1,1)</f>
        <v>42311.711979166663</v>
      </c>
      <c r="T3267" s="11">
        <f t="shared" ref="T3267:T3330" si="207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0">
        <f t="shared" si="205"/>
        <v>48</v>
      </c>
      <c r="Q3268" s="6" t="s">
        <v>8317</v>
      </c>
      <c r="R3268" t="s">
        <v>8318</v>
      </c>
      <c r="S3268" s="11">
        <f t="shared" si="206"/>
        <v>42136.536134259259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0">
        <f t="shared" si="205"/>
        <v>53</v>
      </c>
      <c r="Q3269" s="6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0">
        <f t="shared" si="205"/>
        <v>61</v>
      </c>
      <c r="Q3270" s="6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0">
        <f t="shared" si="205"/>
        <v>116</v>
      </c>
      <c r="Q3271" s="6" t="s">
        <v>8317</v>
      </c>
      <c r="R3271" t="s">
        <v>8318</v>
      </c>
      <c r="S3271" s="11">
        <f t="shared" si="206"/>
        <v>42137.395798611113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0">
        <f t="shared" si="205"/>
        <v>61</v>
      </c>
      <c r="Q3272" s="6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0">
        <f t="shared" si="205"/>
        <v>38</v>
      </c>
      <c r="Q3273" s="6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0">
        <f t="shared" si="205"/>
        <v>107</v>
      </c>
      <c r="Q3274" s="6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0">
        <f t="shared" si="205"/>
        <v>205</v>
      </c>
      <c r="Q3275" s="6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0">
        <f t="shared" si="205"/>
        <v>55</v>
      </c>
      <c r="Q3276" s="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0">
        <f t="shared" si="205"/>
        <v>150</v>
      </c>
      <c r="Q3277" s="6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0">
        <f t="shared" si="205"/>
        <v>53</v>
      </c>
      <c r="Q3278" s="6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0">
        <f t="shared" si="205"/>
        <v>54</v>
      </c>
      <c r="Q3279" s="6" t="s">
        <v>8317</v>
      </c>
      <c r="R3279" t="s">
        <v>8318</v>
      </c>
      <c r="S3279" s="11">
        <f t="shared" si="206"/>
        <v>41931.682939814811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0">
        <f t="shared" si="205"/>
        <v>76</v>
      </c>
      <c r="Q3280" s="6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0">
        <f t="shared" si="205"/>
        <v>105</v>
      </c>
      <c r="Q3281" s="6" t="s">
        <v>8317</v>
      </c>
      <c r="R3281" t="s">
        <v>8318</v>
      </c>
      <c r="S3281" s="11">
        <f t="shared" si="206"/>
        <v>42431.102534722224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0">
        <f t="shared" si="205"/>
        <v>69</v>
      </c>
      <c r="Q3282" s="6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0">
        <f t="shared" si="205"/>
        <v>129</v>
      </c>
      <c r="Q3283" s="6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0">
        <f t="shared" si="205"/>
        <v>134</v>
      </c>
      <c r="Q3284" s="6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0">
        <f t="shared" si="205"/>
        <v>18</v>
      </c>
      <c r="Q3285" s="6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0">
        <f t="shared" si="205"/>
        <v>203</v>
      </c>
      <c r="Q3286" s="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0">
        <f t="shared" si="205"/>
        <v>69</v>
      </c>
      <c r="Q3287" s="6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0">
        <f t="shared" si="205"/>
        <v>125</v>
      </c>
      <c r="Q3288" s="6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0">
        <f t="shared" si="205"/>
        <v>74</v>
      </c>
      <c r="Q3289" s="6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0">
        <f t="shared" si="205"/>
        <v>48</v>
      </c>
      <c r="Q3290" s="6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0">
        <f t="shared" si="205"/>
        <v>27</v>
      </c>
      <c r="Q3291" s="6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0">
        <f t="shared" si="205"/>
        <v>34</v>
      </c>
      <c r="Q3292" s="6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0">
        <f t="shared" si="205"/>
        <v>41</v>
      </c>
      <c r="Q3293" s="6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0">
        <f t="shared" si="205"/>
        <v>19</v>
      </c>
      <c r="Q3294" s="6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0">
        <f t="shared" si="205"/>
        <v>84</v>
      </c>
      <c r="Q3295" s="6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0">
        <f t="shared" si="205"/>
        <v>30</v>
      </c>
      <c r="Q3296" s="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0">
        <f t="shared" si="205"/>
        <v>27</v>
      </c>
      <c r="Q3297" s="6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0">
        <f t="shared" si="205"/>
        <v>46</v>
      </c>
      <c r="Q3298" s="6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0">
        <f t="shared" si="205"/>
        <v>125</v>
      </c>
      <c r="Q3299" s="6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0">
        <f t="shared" si="205"/>
        <v>141</v>
      </c>
      <c r="Q3300" s="6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0">
        <f t="shared" si="205"/>
        <v>55</v>
      </c>
      <c r="Q3301" s="6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0">
        <f t="shared" si="205"/>
        <v>46</v>
      </c>
      <c r="Q3302" s="6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0">
        <f t="shared" si="205"/>
        <v>57</v>
      </c>
      <c r="Q3303" s="6" t="s">
        <v>8317</v>
      </c>
      <c r="R3303" t="s">
        <v>8318</v>
      </c>
      <c r="S3303" s="11">
        <f t="shared" si="206"/>
        <v>42538.735833333332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0">
        <f t="shared" si="205"/>
        <v>174</v>
      </c>
      <c r="Q3304" s="6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0">
        <f t="shared" si="205"/>
        <v>60</v>
      </c>
      <c r="Q3305" s="6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0">
        <f t="shared" si="205"/>
        <v>90</v>
      </c>
      <c r="Q3306" s="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0">
        <f t="shared" si="205"/>
        <v>204</v>
      </c>
      <c r="Q3307" s="6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0">
        <f t="shared" si="205"/>
        <v>49</v>
      </c>
      <c r="Q3308" s="6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0">
        <f t="shared" si="205"/>
        <v>53</v>
      </c>
      <c r="Q3309" s="6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0">
        <f t="shared" si="205"/>
        <v>75</v>
      </c>
      <c r="Q3310" s="6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0">
        <f t="shared" si="205"/>
        <v>18</v>
      </c>
      <c r="Q3311" s="6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0">
        <f t="shared" si="205"/>
        <v>210</v>
      </c>
      <c r="Q3312" s="6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0">
        <f t="shared" si="205"/>
        <v>61</v>
      </c>
      <c r="Q3313" s="6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0">
        <f t="shared" si="205"/>
        <v>61</v>
      </c>
      <c r="Q3314" s="6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0">
        <f t="shared" si="205"/>
        <v>80</v>
      </c>
      <c r="Q3315" s="6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0">
        <f t="shared" si="205"/>
        <v>29</v>
      </c>
      <c r="Q3316" s="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0">
        <f t="shared" si="205"/>
        <v>49</v>
      </c>
      <c r="Q3317" s="6" t="s">
        <v>8317</v>
      </c>
      <c r="R3317" t="s">
        <v>8318</v>
      </c>
      <c r="S3317" s="11">
        <f t="shared" si="206"/>
        <v>42466.303715277776</v>
      </c>
      <c r="T3317" s="11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0">
        <f t="shared" si="205"/>
        <v>94</v>
      </c>
      <c r="Q3318" s="6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0">
        <f t="shared" si="205"/>
        <v>62</v>
      </c>
      <c r="Q3319" s="6" t="s">
        <v>8317</v>
      </c>
      <c r="R3319" t="s">
        <v>8318</v>
      </c>
      <c r="S3319" s="11">
        <f t="shared" si="206"/>
        <v>42499.039629629631</v>
      </c>
      <c r="T3319" s="11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0">
        <f t="shared" si="205"/>
        <v>79</v>
      </c>
      <c r="Q3320" s="6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0">
        <f t="shared" si="205"/>
        <v>34</v>
      </c>
      <c r="Q3321" s="6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0">
        <f t="shared" si="205"/>
        <v>66</v>
      </c>
      <c r="Q3322" s="6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0">
        <f t="shared" si="205"/>
        <v>36</v>
      </c>
      <c r="Q3323" s="6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0">
        <f t="shared" si="205"/>
        <v>146</v>
      </c>
      <c r="Q3324" s="6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0">
        <f t="shared" si="205"/>
        <v>26</v>
      </c>
      <c r="Q3325" s="6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0">
        <f t="shared" si="205"/>
        <v>153</v>
      </c>
      <c r="Q3326" s="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0">
        <f t="shared" si="205"/>
        <v>30</v>
      </c>
      <c r="Q3327" s="6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0">
        <f t="shared" si="205"/>
        <v>142</v>
      </c>
      <c r="Q3328" s="6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0">
        <f t="shared" si="205"/>
        <v>25</v>
      </c>
      <c r="Q3329" s="6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10">
        <f t="shared" si="205"/>
        <v>293</v>
      </c>
      <c r="Q3330" s="6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10">
        <f t="shared" ref="P3331:P3394" si="209">ROUND(E3331/L3331,0)</f>
        <v>45</v>
      </c>
      <c r="Q3331" s="6" t="s">
        <v>8317</v>
      </c>
      <c r="R3331" t="s">
        <v>8318</v>
      </c>
      <c r="S3331" s="11">
        <f t="shared" ref="S3331:S3394" si="210">(J3331/86400)+DATE(1970,1,1)</f>
        <v>41837.323009259257</v>
      </c>
      <c r="T3331" s="11">
        <f t="shared" ref="T3331:T3394" si="211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0">
        <f t="shared" si="209"/>
        <v>23</v>
      </c>
      <c r="Q3332" s="6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0">
        <f t="shared" si="209"/>
        <v>80</v>
      </c>
      <c r="Q3333" s="6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0">
        <f t="shared" si="209"/>
        <v>72</v>
      </c>
      <c r="Q3334" s="6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0">
        <f t="shared" si="209"/>
        <v>33</v>
      </c>
      <c r="Q3335" s="6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0">
        <f t="shared" si="209"/>
        <v>117</v>
      </c>
      <c r="Q3336" s="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0">
        <f t="shared" si="209"/>
        <v>80</v>
      </c>
      <c r="Q3337" s="6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0">
        <f t="shared" si="209"/>
        <v>28</v>
      </c>
      <c r="Q3338" s="6" t="s">
        <v>8317</v>
      </c>
      <c r="R3338" t="s">
        <v>8318</v>
      </c>
      <c r="S3338" s="11">
        <f t="shared" si="210"/>
        <v>42437.398680555554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0">
        <f t="shared" si="209"/>
        <v>81</v>
      </c>
      <c r="Q3339" s="6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0">
        <f t="shared" si="209"/>
        <v>137</v>
      </c>
      <c r="Q3340" s="6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0">
        <f t="shared" si="209"/>
        <v>178</v>
      </c>
      <c r="Q3341" s="6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0">
        <f t="shared" si="209"/>
        <v>109</v>
      </c>
      <c r="Q3342" s="6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0">
        <f t="shared" si="209"/>
        <v>120</v>
      </c>
      <c r="Q3343" s="6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0">
        <f t="shared" si="209"/>
        <v>78</v>
      </c>
      <c r="Q3344" s="6" t="s">
        <v>8317</v>
      </c>
      <c r="R3344" t="s">
        <v>8318</v>
      </c>
      <c r="S3344" s="11">
        <f t="shared" si="210"/>
        <v>42062.296412037038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0">
        <f t="shared" si="209"/>
        <v>52</v>
      </c>
      <c r="Q3345" s="6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0">
        <f t="shared" si="209"/>
        <v>114</v>
      </c>
      <c r="Q3346" s="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0">
        <f t="shared" si="209"/>
        <v>50</v>
      </c>
      <c r="Q3347" s="6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0">
        <f t="shared" si="209"/>
        <v>92</v>
      </c>
      <c r="Q3348" s="6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0">
        <f t="shared" si="209"/>
        <v>109</v>
      </c>
      <c r="Q3349" s="6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0">
        <f t="shared" si="209"/>
        <v>70</v>
      </c>
      <c r="Q3350" s="6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0">
        <f t="shared" si="209"/>
        <v>110</v>
      </c>
      <c r="Q3351" s="6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0">
        <f t="shared" si="209"/>
        <v>72</v>
      </c>
      <c r="Q3352" s="6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0">
        <f t="shared" si="209"/>
        <v>94</v>
      </c>
      <c r="Q3353" s="6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0">
        <f t="shared" si="209"/>
        <v>77</v>
      </c>
      <c r="Q3354" s="6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0">
        <f t="shared" si="209"/>
        <v>36</v>
      </c>
      <c r="Q3355" s="6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0">
        <f t="shared" si="209"/>
        <v>56</v>
      </c>
      <c r="Q3356" s="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0">
        <f t="shared" si="209"/>
        <v>147</v>
      </c>
      <c r="Q3357" s="6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0">
        <f t="shared" si="209"/>
        <v>56</v>
      </c>
      <c r="Q3358" s="6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0">
        <f t="shared" si="209"/>
        <v>96</v>
      </c>
      <c r="Q3359" s="6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0">
        <f t="shared" si="209"/>
        <v>64</v>
      </c>
      <c r="Q3360" s="6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0">
        <f t="shared" si="209"/>
        <v>185</v>
      </c>
      <c r="Q3361" s="6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0">
        <f t="shared" si="209"/>
        <v>127</v>
      </c>
      <c r="Q3362" s="6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0">
        <f t="shared" si="209"/>
        <v>83</v>
      </c>
      <c r="Q3363" s="6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0">
        <f t="shared" si="209"/>
        <v>55</v>
      </c>
      <c r="Q3364" s="6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0">
        <f t="shared" si="209"/>
        <v>302</v>
      </c>
      <c r="Q3365" s="6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0">
        <f t="shared" si="209"/>
        <v>44</v>
      </c>
      <c r="Q3366" s="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0">
        <f t="shared" si="209"/>
        <v>867</v>
      </c>
      <c r="Q3367" s="6" t="s">
        <v>8317</v>
      </c>
      <c r="R3367" t="s">
        <v>8318</v>
      </c>
      <c r="S3367" s="11">
        <f t="shared" si="210"/>
        <v>42321.101759259254</v>
      </c>
      <c r="T3367" s="11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0">
        <f t="shared" si="209"/>
        <v>61</v>
      </c>
      <c r="Q3368" s="6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0">
        <f t="shared" si="209"/>
        <v>30</v>
      </c>
      <c r="Q3369" s="6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0">
        <f t="shared" si="209"/>
        <v>45</v>
      </c>
      <c r="Q3370" s="6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0">
        <f t="shared" si="209"/>
        <v>96</v>
      </c>
      <c r="Q3371" s="6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0">
        <f t="shared" si="209"/>
        <v>68</v>
      </c>
      <c r="Q3372" s="6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0">
        <f t="shared" si="209"/>
        <v>31</v>
      </c>
      <c r="Q3373" s="6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0">
        <f t="shared" si="209"/>
        <v>38</v>
      </c>
      <c r="Q3374" s="6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0">
        <f t="shared" si="209"/>
        <v>67</v>
      </c>
      <c r="Q3375" s="6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0">
        <f t="shared" si="209"/>
        <v>72</v>
      </c>
      <c r="Q3376" s="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0">
        <f t="shared" si="209"/>
        <v>176</v>
      </c>
      <c r="Q3377" s="6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0">
        <f t="shared" si="209"/>
        <v>421</v>
      </c>
      <c r="Q3378" s="6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0">
        <f t="shared" si="209"/>
        <v>105</v>
      </c>
      <c r="Q3379" s="6" t="s">
        <v>8317</v>
      </c>
      <c r="R3379" t="s">
        <v>8318</v>
      </c>
      <c r="S3379" s="11">
        <f t="shared" si="210"/>
        <v>42053.732627314814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0">
        <f t="shared" si="209"/>
        <v>28</v>
      </c>
      <c r="Q3380" s="6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0">
        <f t="shared" si="209"/>
        <v>55</v>
      </c>
      <c r="Q3381" s="6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0">
        <f t="shared" si="209"/>
        <v>112</v>
      </c>
      <c r="Q3382" s="6" t="s">
        <v>8317</v>
      </c>
      <c r="R3382" t="s">
        <v>8318</v>
      </c>
      <c r="S3382" s="11">
        <f t="shared" si="210"/>
        <v>41937.953449074077</v>
      </c>
      <c r="T3382" s="11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0">
        <f t="shared" si="209"/>
        <v>85</v>
      </c>
      <c r="Q3383" s="6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0">
        <f t="shared" si="209"/>
        <v>77</v>
      </c>
      <c r="Q3384" s="6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0">
        <f t="shared" si="209"/>
        <v>65</v>
      </c>
      <c r="Q3385" s="6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0">
        <f t="shared" si="209"/>
        <v>94</v>
      </c>
      <c r="Q3386" s="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0">
        <f t="shared" si="209"/>
        <v>133</v>
      </c>
      <c r="Q3387" s="6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0">
        <f t="shared" si="209"/>
        <v>51</v>
      </c>
      <c r="Q3388" s="6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0">
        <f t="shared" si="209"/>
        <v>100</v>
      </c>
      <c r="Q3389" s="6" t="s">
        <v>8317</v>
      </c>
      <c r="R3389" t="s">
        <v>8318</v>
      </c>
      <c r="S3389" s="11">
        <f t="shared" si="210"/>
        <v>41947.762592592597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0">
        <f t="shared" si="209"/>
        <v>35</v>
      </c>
      <c r="Q3390" s="6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0">
        <f t="shared" si="209"/>
        <v>185</v>
      </c>
      <c r="Q3391" s="6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0">
        <f t="shared" si="209"/>
        <v>70</v>
      </c>
      <c r="Q3392" s="6" t="s">
        <v>8317</v>
      </c>
      <c r="R3392" t="s">
        <v>8318</v>
      </c>
      <c r="S3392" s="11">
        <f t="shared" si="210"/>
        <v>41815.774826388893</v>
      </c>
      <c r="T3392" s="11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0">
        <f t="shared" si="209"/>
        <v>62</v>
      </c>
      <c r="Q3393" s="6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0">
        <f t="shared" si="209"/>
        <v>42</v>
      </c>
      <c r="Q3394" s="6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10">
        <f t="shared" ref="P3395:P3458" si="213">ROUND(E3395/L3395,0)</f>
        <v>36</v>
      </c>
      <c r="Q3395" s="6" t="s">
        <v>8317</v>
      </c>
      <c r="R3395" t="s">
        <v>8318</v>
      </c>
      <c r="S3395" s="11">
        <f t="shared" ref="S3395:S3458" si="214">(J3395/86400)+DATE(1970,1,1)</f>
        <v>41923.921643518523</v>
      </c>
      <c r="T3395" s="11">
        <f t="shared" ref="T3395:T3458" si="215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0">
        <f t="shared" si="213"/>
        <v>29</v>
      </c>
      <c r="Q3396" s="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0">
        <f t="shared" si="213"/>
        <v>24</v>
      </c>
      <c r="Q3397" s="6" t="s">
        <v>8317</v>
      </c>
      <c r="R3397" t="s">
        <v>8318</v>
      </c>
      <c r="S3397" s="11">
        <f t="shared" si="214"/>
        <v>42140.712314814809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0">
        <f t="shared" si="213"/>
        <v>56</v>
      </c>
      <c r="Q3398" s="6" t="s">
        <v>8317</v>
      </c>
      <c r="R3398" t="s">
        <v>8318</v>
      </c>
      <c r="S3398" s="11">
        <f t="shared" si="214"/>
        <v>41764.446631944447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0">
        <f t="shared" si="213"/>
        <v>12</v>
      </c>
      <c r="Q3399" s="6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0">
        <f t="shared" si="213"/>
        <v>68</v>
      </c>
      <c r="Q3400" s="6" t="s">
        <v>8317</v>
      </c>
      <c r="R3400" t="s">
        <v>8318</v>
      </c>
      <c r="S3400" s="11">
        <f t="shared" si="214"/>
        <v>41941.752037037033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0">
        <f t="shared" si="213"/>
        <v>27</v>
      </c>
      <c r="Q3401" s="6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0">
        <f t="shared" si="213"/>
        <v>118</v>
      </c>
      <c r="Q3402" s="6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0">
        <f t="shared" si="213"/>
        <v>45</v>
      </c>
      <c r="Q3403" s="6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0">
        <f t="shared" si="213"/>
        <v>100</v>
      </c>
      <c r="Q3404" s="6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0">
        <f t="shared" si="213"/>
        <v>118</v>
      </c>
      <c r="Q3405" s="6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0">
        <f t="shared" si="213"/>
        <v>203</v>
      </c>
      <c r="Q3406" s="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0">
        <f t="shared" si="213"/>
        <v>28</v>
      </c>
      <c r="Q3407" s="6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0">
        <f t="shared" si="213"/>
        <v>110</v>
      </c>
      <c r="Q3408" s="6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0">
        <f t="shared" si="213"/>
        <v>32</v>
      </c>
      <c r="Q3409" s="6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0">
        <f t="shared" si="213"/>
        <v>59</v>
      </c>
      <c r="Q3410" s="6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0">
        <f t="shared" si="213"/>
        <v>29</v>
      </c>
      <c r="Q3411" s="6" t="s">
        <v>8317</v>
      </c>
      <c r="R3411" t="s">
        <v>8318</v>
      </c>
      <c r="S3411" s="11">
        <f t="shared" si="214"/>
        <v>42544.814328703702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0">
        <f t="shared" si="213"/>
        <v>81</v>
      </c>
      <c r="Q3412" s="6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0">
        <f t="shared" si="213"/>
        <v>199</v>
      </c>
      <c r="Q3413" s="6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0">
        <f t="shared" si="213"/>
        <v>115</v>
      </c>
      <c r="Q3414" s="6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0">
        <f t="shared" si="213"/>
        <v>46</v>
      </c>
      <c r="Q3415" s="6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0">
        <f t="shared" si="213"/>
        <v>71</v>
      </c>
      <c r="Q3416" s="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0">
        <f t="shared" si="213"/>
        <v>22</v>
      </c>
      <c r="Q3417" s="6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0">
        <f t="shared" si="213"/>
        <v>159</v>
      </c>
      <c r="Q3418" s="6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0">
        <f t="shared" si="213"/>
        <v>38</v>
      </c>
      <c r="Q3419" s="6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0">
        <f t="shared" si="213"/>
        <v>72</v>
      </c>
      <c r="Q3420" s="6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0">
        <f t="shared" si="213"/>
        <v>64</v>
      </c>
      <c r="Q3421" s="6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0">
        <f t="shared" si="213"/>
        <v>28</v>
      </c>
      <c r="Q3422" s="6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0">
        <f t="shared" si="213"/>
        <v>103</v>
      </c>
      <c r="Q3423" s="6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0">
        <f t="shared" si="213"/>
        <v>71</v>
      </c>
      <c r="Q3424" s="6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0">
        <f t="shared" si="213"/>
        <v>35</v>
      </c>
      <c r="Q3425" s="6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0">
        <f t="shared" si="213"/>
        <v>82</v>
      </c>
      <c r="Q3426" s="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0">
        <f t="shared" si="213"/>
        <v>297</v>
      </c>
      <c r="Q3427" s="6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0">
        <f t="shared" si="213"/>
        <v>47</v>
      </c>
      <c r="Q3428" s="6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0">
        <f t="shared" si="213"/>
        <v>52</v>
      </c>
      <c r="Q3429" s="6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0">
        <f t="shared" si="213"/>
        <v>40</v>
      </c>
      <c r="Q3430" s="6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0">
        <f t="shared" si="213"/>
        <v>16</v>
      </c>
      <c r="Q3431" s="6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0">
        <f t="shared" si="213"/>
        <v>30</v>
      </c>
      <c r="Q3432" s="6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0">
        <f t="shared" si="213"/>
        <v>95</v>
      </c>
      <c r="Q3433" s="6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0">
        <f t="shared" si="213"/>
        <v>52</v>
      </c>
      <c r="Q3434" s="6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0">
        <f t="shared" si="213"/>
        <v>134</v>
      </c>
      <c r="Q3435" s="6" t="s">
        <v>8317</v>
      </c>
      <c r="R3435" t="s">
        <v>8318</v>
      </c>
      <c r="S3435" s="11">
        <f t="shared" si="214"/>
        <v>41776.06313657407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0">
        <f t="shared" si="213"/>
        <v>63</v>
      </c>
      <c r="Q3436" s="6" t="s">
        <v>8317</v>
      </c>
      <c r="R3436" t="s">
        <v>8318</v>
      </c>
      <c r="S3436" s="11">
        <f t="shared" si="214"/>
        <v>41800.380428240736</v>
      </c>
      <c r="T3436" s="11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0">
        <f t="shared" si="213"/>
        <v>59</v>
      </c>
      <c r="Q3437" s="6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0">
        <f t="shared" si="213"/>
        <v>143</v>
      </c>
      <c r="Q3438" s="6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0">
        <f t="shared" si="213"/>
        <v>84</v>
      </c>
      <c r="Q3439" s="6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0">
        <f t="shared" si="213"/>
        <v>186</v>
      </c>
      <c r="Q3440" s="6" t="s">
        <v>8317</v>
      </c>
      <c r="R3440" t="s">
        <v>8318</v>
      </c>
      <c r="S3440" s="11">
        <f t="shared" si="214"/>
        <v>42100.927858796298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0">
        <f t="shared" si="213"/>
        <v>90</v>
      </c>
      <c r="Q3441" s="6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0">
        <f t="shared" si="213"/>
        <v>64</v>
      </c>
      <c r="Q3442" s="6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0">
        <f t="shared" si="213"/>
        <v>60</v>
      </c>
      <c r="Q3443" s="6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0">
        <f t="shared" si="213"/>
        <v>31</v>
      </c>
      <c r="Q3444" s="6" t="s">
        <v>8317</v>
      </c>
      <c r="R3444" t="s">
        <v>8318</v>
      </c>
      <c r="S3444" s="11">
        <f t="shared" si="214"/>
        <v>42124.841111111113</v>
      </c>
      <c r="T3444" s="11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0">
        <f t="shared" si="213"/>
        <v>41</v>
      </c>
      <c r="Q3445" s="6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0">
        <f t="shared" si="213"/>
        <v>43</v>
      </c>
      <c r="Q3446" s="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0">
        <f t="shared" si="213"/>
        <v>65</v>
      </c>
      <c r="Q3447" s="6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0">
        <f t="shared" si="213"/>
        <v>43</v>
      </c>
      <c r="Q3448" s="6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0">
        <f t="shared" si="213"/>
        <v>77</v>
      </c>
      <c r="Q3449" s="6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0">
        <f t="shared" si="213"/>
        <v>51</v>
      </c>
      <c r="Q3450" s="6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0">
        <f t="shared" si="213"/>
        <v>68</v>
      </c>
      <c r="Q3451" s="6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0">
        <f t="shared" si="213"/>
        <v>19</v>
      </c>
      <c r="Q3452" s="6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0">
        <f t="shared" si="213"/>
        <v>41</v>
      </c>
      <c r="Q3453" s="6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0">
        <f t="shared" si="213"/>
        <v>41</v>
      </c>
      <c r="Q3454" s="6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0">
        <f t="shared" si="213"/>
        <v>28</v>
      </c>
      <c r="Q3455" s="6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0">
        <f t="shared" si="213"/>
        <v>34</v>
      </c>
      <c r="Q3456" s="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0">
        <f t="shared" si="213"/>
        <v>146</v>
      </c>
      <c r="Q3457" s="6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0">
        <f t="shared" si="213"/>
        <v>359</v>
      </c>
      <c r="Q3458" s="6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10">
        <f t="shared" ref="P3459:P3522" si="217">ROUND(E3459/L3459,0)</f>
        <v>51</v>
      </c>
      <c r="Q3459" s="6" t="s">
        <v>8317</v>
      </c>
      <c r="R3459" t="s">
        <v>8318</v>
      </c>
      <c r="S3459" s="11">
        <f t="shared" ref="S3459:S3522" si="218">(J3459/86400)+DATE(1970,1,1)</f>
        <v>42016.706678240742</v>
      </c>
      <c r="T3459" s="11">
        <f t="shared" ref="T3459:T3522" si="21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0">
        <f t="shared" si="217"/>
        <v>45</v>
      </c>
      <c r="Q3460" s="6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0">
        <f t="shared" si="217"/>
        <v>18</v>
      </c>
      <c r="Q3461" s="6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0">
        <f t="shared" si="217"/>
        <v>50</v>
      </c>
      <c r="Q3462" s="6" t="s">
        <v>8317</v>
      </c>
      <c r="R3462" t="s">
        <v>8318</v>
      </c>
      <c r="S3462" s="11">
        <f t="shared" si="218"/>
        <v>41852.527222222227</v>
      </c>
      <c r="T3462" s="11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0">
        <f t="shared" si="217"/>
        <v>58</v>
      </c>
      <c r="Q3463" s="6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0">
        <f t="shared" si="217"/>
        <v>30</v>
      </c>
      <c r="Q3464" s="6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0">
        <f t="shared" si="217"/>
        <v>91</v>
      </c>
      <c r="Q3465" s="6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0">
        <f t="shared" si="217"/>
        <v>55</v>
      </c>
      <c r="Q3466" s="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0">
        <f t="shared" si="217"/>
        <v>57</v>
      </c>
      <c r="Q3467" s="6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0">
        <f t="shared" si="217"/>
        <v>73</v>
      </c>
      <c r="Q3468" s="6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0">
        <f t="shared" si="217"/>
        <v>64</v>
      </c>
      <c r="Q3469" s="6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0">
        <f t="shared" si="217"/>
        <v>716</v>
      </c>
      <c r="Q3470" s="6" t="s">
        <v>8317</v>
      </c>
      <c r="R3470" t="s">
        <v>8318</v>
      </c>
      <c r="S3470" s="11">
        <f t="shared" si="218"/>
        <v>42605.765381944446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0">
        <f t="shared" si="217"/>
        <v>50</v>
      </c>
      <c r="Q3471" s="6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0">
        <f t="shared" si="217"/>
        <v>42</v>
      </c>
      <c r="Q3472" s="6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0">
        <f t="shared" si="217"/>
        <v>36</v>
      </c>
      <c r="Q3473" s="6" t="s">
        <v>8317</v>
      </c>
      <c r="R3473" t="s">
        <v>8318</v>
      </c>
      <c r="S3473" s="11">
        <f t="shared" si="218"/>
        <v>41841.820486111115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0">
        <f t="shared" si="217"/>
        <v>89</v>
      </c>
      <c r="Q3474" s="6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0">
        <f t="shared" si="217"/>
        <v>148</v>
      </c>
      <c r="Q3475" s="6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0">
        <f t="shared" si="217"/>
        <v>52</v>
      </c>
      <c r="Q3476" s="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0">
        <f t="shared" si="217"/>
        <v>20</v>
      </c>
      <c r="Q3477" s="6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0">
        <f t="shared" si="217"/>
        <v>52</v>
      </c>
      <c r="Q3478" s="6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0">
        <f t="shared" si="217"/>
        <v>53</v>
      </c>
      <c r="Q3479" s="6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0">
        <f t="shared" si="217"/>
        <v>40</v>
      </c>
      <c r="Q3480" s="6" t="s">
        <v>8317</v>
      </c>
      <c r="R3480" t="s">
        <v>8318</v>
      </c>
      <c r="S3480" s="11">
        <f t="shared" si="218"/>
        <v>42053.916921296295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0">
        <f t="shared" si="217"/>
        <v>34</v>
      </c>
      <c r="Q3481" s="6" t="s">
        <v>8317</v>
      </c>
      <c r="R3481" t="s">
        <v>8318</v>
      </c>
      <c r="S3481" s="11">
        <f t="shared" si="218"/>
        <v>41781.855092592596</v>
      </c>
      <c r="T3481" s="11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0">
        <f t="shared" si="217"/>
        <v>165</v>
      </c>
      <c r="Q3482" s="6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0">
        <f t="shared" si="217"/>
        <v>125</v>
      </c>
      <c r="Q3483" s="6" t="s">
        <v>8317</v>
      </c>
      <c r="R3483" t="s">
        <v>8318</v>
      </c>
      <c r="S3483" s="11">
        <f t="shared" si="218"/>
        <v>41989.247546296298</v>
      </c>
      <c r="T3483" s="11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0">
        <f t="shared" si="217"/>
        <v>52</v>
      </c>
      <c r="Q3484" s="6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0">
        <f t="shared" si="217"/>
        <v>40</v>
      </c>
      <c r="Q3485" s="6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0">
        <f t="shared" si="217"/>
        <v>65</v>
      </c>
      <c r="Q3486" s="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0">
        <f t="shared" si="217"/>
        <v>55</v>
      </c>
      <c r="Q3487" s="6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0">
        <f t="shared" si="217"/>
        <v>83</v>
      </c>
      <c r="Q3488" s="6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0">
        <f t="shared" si="217"/>
        <v>39</v>
      </c>
      <c r="Q3489" s="6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0">
        <f t="shared" si="217"/>
        <v>125</v>
      </c>
      <c r="Q3490" s="6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0">
        <f t="shared" si="217"/>
        <v>78</v>
      </c>
      <c r="Q3491" s="6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0">
        <f t="shared" si="217"/>
        <v>47</v>
      </c>
      <c r="Q3492" s="6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0">
        <f t="shared" si="217"/>
        <v>79</v>
      </c>
      <c r="Q3493" s="6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0">
        <f t="shared" si="217"/>
        <v>114</v>
      </c>
      <c r="Q3494" s="6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0">
        <f t="shared" si="217"/>
        <v>52</v>
      </c>
      <c r="Q3495" s="6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0">
        <f t="shared" si="217"/>
        <v>31</v>
      </c>
      <c r="Q3496" s="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0">
        <f t="shared" si="217"/>
        <v>74</v>
      </c>
      <c r="Q3497" s="6" t="s">
        <v>8317</v>
      </c>
      <c r="R3497" t="s">
        <v>8318</v>
      </c>
      <c r="S3497" s="11">
        <f t="shared" si="218"/>
        <v>41915.762835648144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0">
        <f t="shared" si="217"/>
        <v>48</v>
      </c>
      <c r="Q3498" s="6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0">
        <f t="shared" si="217"/>
        <v>34</v>
      </c>
      <c r="Q3499" s="6" t="s">
        <v>8317</v>
      </c>
      <c r="R3499" t="s">
        <v>8318</v>
      </c>
      <c r="S3499" s="11">
        <f t="shared" si="218"/>
        <v>42511.741944444446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0">
        <f t="shared" si="217"/>
        <v>40</v>
      </c>
      <c r="Q3500" s="6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0">
        <f t="shared" si="217"/>
        <v>60</v>
      </c>
      <c r="Q3501" s="6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0">
        <f t="shared" si="217"/>
        <v>25</v>
      </c>
      <c r="Q3502" s="6" t="s">
        <v>8317</v>
      </c>
      <c r="R3502" t="s">
        <v>8318</v>
      </c>
      <c r="S3502" s="11">
        <f t="shared" si="218"/>
        <v>42419.919421296298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0">
        <f t="shared" si="217"/>
        <v>36</v>
      </c>
      <c r="Q3503" s="6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0">
        <f t="shared" si="217"/>
        <v>136</v>
      </c>
      <c r="Q3504" s="6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0">
        <f t="shared" si="217"/>
        <v>71</v>
      </c>
      <c r="Q3505" s="6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0">
        <f t="shared" si="217"/>
        <v>125</v>
      </c>
      <c r="Q3506" s="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0">
        <f t="shared" si="217"/>
        <v>67</v>
      </c>
      <c r="Q3507" s="6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0">
        <f t="shared" si="217"/>
        <v>105</v>
      </c>
      <c r="Q3508" s="6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0">
        <f t="shared" si="217"/>
        <v>145</v>
      </c>
      <c r="Q3509" s="6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0">
        <f t="shared" si="217"/>
        <v>12</v>
      </c>
      <c r="Q3510" s="6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0">
        <f t="shared" si="217"/>
        <v>97</v>
      </c>
      <c r="Q3511" s="6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0">
        <f t="shared" si="217"/>
        <v>60</v>
      </c>
      <c r="Q3512" s="6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0">
        <f t="shared" si="217"/>
        <v>80</v>
      </c>
      <c r="Q3513" s="6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0">
        <f t="shared" si="217"/>
        <v>59</v>
      </c>
      <c r="Q3514" s="6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0">
        <f t="shared" si="217"/>
        <v>75</v>
      </c>
      <c r="Q3515" s="6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0">
        <f t="shared" si="217"/>
        <v>55</v>
      </c>
      <c r="Q3516" s="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0">
        <f t="shared" si="217"/>
        <v>67</v>
      </c>
      <c r="Q3517" s="6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0">
        <f t="shared" si="217"/>
        <v>227</v>
      </c>
      <c r="Q3518" s="6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0">
        <f t="shared" si="217"/>
        <v>308</v>
      </c>
      <c r="Q3519" s="6" t="s">
        <v>8317</v>
      </c>
      <c r="R3519" t="s">
        <v>8318</v>
      </c>
      <c r="S3519" s="11">
        <f t="shared" si="218"/>
        <v>41794.817523148144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0">
        <f t="shared" si="217"/>
        <v>50</v>
      </c>
      <c r="Q3520" s="6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0">
        <f t="shared" si="217"/>
        <v>72</v>
      </c>
      <c r="Q3521" s="6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0">
        <f t="shared" si="217"/>
        <v>96</v>
      </c>
      <c r="Q3522" s="6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10">
        <f t="shared" ref="P3523:P3586" si="221">ROUND(E3523/L3523,0)</f>
        <v>46</v>
      </c>
      <c r="Q3523" s="6" t="s">
        <v>8317</v>
      </c>
      <c r="R3523" t="s">
        <v>8318</v>
      </c>
      <c r="S3523" s="11">
        <f t="shared" ref="S3523:S3586" si="222">(J3523/86400)+DATE(1970,1,1)</f>
        <v>41881.361342592594</v>
      </c>
      <c r="T3523" s="11">
        <f t="shared" ref="T3523:T3586" si="223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0">
        <f t="shared" si="221"/>
        <v>41</v>
      </c>
      <c r="Q3524" s="6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0">
        <f t="shared" si="221"/>
        <v>57</v>
      </c>
      <c r="Q3525" s="6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0">
        <f t="shared" si="221"/>
        <v>137</v>
      </c>
      <c r="Q3526" s="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0">
        <f t="shared" si="221"/>
        <v>76</v>
      </c>
      <c r="Q3527" s="6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0">
        <f t="shared" si="221"/>
        <v>99</v>
      </c>
      <c r="Q3528" s="6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0">
        <f t="shared" si="221"/>
        <v>82</v>
      </c>
      <c r="Q3529" s="6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0">
        <f t="shared" si="221"/>
        <v>45</v>
      </c>
      <c r="Q3530" s="6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0">
        <f t="shared" si="221"/>
        <v>37</v>
      </c>
      <c r="Q3531" s="6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0">
        <f t="shared" si="221"/>
        <v>125</v>
      </c>
      <c r="Q3532" s="6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0">
        <f t="shared" si="221"/>
        <v>49</v>
      </c>
      <c r="Q3533" s="6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0">
        <f t="shared" si="221"/>
        <v>42</v>
      </c>
      <c r="Q3534" s="6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0">
        <f t="shared" si="221"/>
        <v>79</v>
      </c>
      <c r="Q3535" s="6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0">
        <f t="shared" si="221"/>
        <v>38</v>
      </c>
      <c r="Q3536" s="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0">
        <f t="shared" si="221"/>
        <v>45</v>
      </c>
      <c r="Q3537" s="6" t="s">
        <v>8317</v>
      </c>
      <c r="R3537" t="s">
        <v>8318</v>
      </c>
      <c r="S3537" s="11">
        <f t="shared" si="222"/>
        <v>42248.640162037038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0">
        <f t="shared" si="221"/>
        <v>14</v>
      </c>
      <c r="Q3538" s="6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0">
        <f t="shared" si="221"/>
        <v>44</v>
      </c>
      <c r="Q3539" s="6" t="s">
        <v>8317</v>
      </c>
      <c r="R3539" t="s">
        <v>8318</v>
      </c>
      <c r="S3539" s="11">
        <f t="shared" si="222"/>
        <v>41923.354351851856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0">
        <f t="shared" si="221"/>
        <v>31</v>
      </c>
      <c r="Q3540" s="6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0">
        <f t="shared" si="221"/>
        <v>55</v>
      </c>
      <c r="Q3541" s="6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0">
        <f t="shared" si="221"/>
        <v>46</v>
      </c>
      <c r="Q3542" s="6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0">
        <f t="shared" si="221"/>
        <v>39</v>
      </c>
      <c r="Q3543" s="6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0">
        <f t="shared" si="221"/>
        <v>66</v>
      </c>
      <c r="Q3544" s="6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0">
        <f t="shared" si="221"/>
        <v>54</v>
      </c>
      <c r="Q3545" s="6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0">
        <f t="shared" si="221"/>
        <v>104</v>
      </c>
      <c r="Q3546" s="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0">
        <f t="shared" si="221"/>
        <v>31</v>
      </c>
      <c r="Q3547" s="6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0">
        <f t="shared" si="221"/>
        <v>59</v>
      </c>
      <c r="Q3548" s="6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0">
        <f t="shared" si="221"/>
        <v>119</v>
      </c>
      <c r="Q3549" s="6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0">
        <f t="shared" si="221"/>
        <v>165</v>
      </c>
      <c r="Q3550" s="6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0">
        <f t="shared" si="221"/>
        <v>24</v>
      </c>
      <c r="Q3551" s="6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0">
        <f t="shared" si="221"/>
        <v>41</v>
      </c>
      <c r="Q3552" s="6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0">
        <f t="shared" si="221"/>
        <v>61</v>
      </c>
      <c r="Q3553" s="6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0">
        <f t="shared" si="221"/>
        <v>39</v>
      </c>
      <c r="Q3554" s="6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0">
        <f t="shared" si="221"/>
        <v>56</v>
      </c>
      <c r="Q3555" s="6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0">
        <f t="shared" si="221"/>
        <v>107</v>
      </c>
      <c r="Q3556" s="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0">
        <f t="shared" si="221"/>
        <v>171</v>
      </c>
      <c r="Q3557" s="6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0">
        <f t="shared" si="221"/>
        <v>111</v>
      </c>
      <c r="Q3558" s="6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0">
        <f t="shared" si="221"/>
        <v>179</v>
      </c>
      <c r="Q3559" s="6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0">
        <f t="shared" si="221"/>
        <v>23</v>
      </c>
      <c r="Q3560" s="6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0">
        <f t="shared" si="221"/>
        <v>43</v>
      </c>
      <c r="Q3561" s="6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0">
        <f t="shared" si="221"/>
        <v>47</v>
      </c>
      <c r="Q3562" s="6" t="s">
        <v>8317</v>
      </c>
      <c r="R3562" t="s">
        <v>8318</v>
      </c>
      <c r="S3562" s="11">
        <f t="shared" si="222"/>
        <v>42115.889652777776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0">
        <f t="shared" si="221"/>
        <v>47</v>
      </c>
      <c r="Q3563" s="6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0">
        <f t="shared" si="221"/>
        <v>15</v>
      </c>
      <c r="Q3564" s="6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0">
        <f t="shared" si="221"/>
        <v>21</v>
      </c>
      <c r="Q3565" s="6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0">
        <f t="shared" si="221"/>
        <v>59</v>
      </c>
      <c r="Q3566" s="6" t="s">
        <v>8317</v>
      </c>
      <c r="R3566" t="s">
        <v>8318</v>
      </c>
      <c r="S3566" s="11">
        <f t="shared" si="222"/>
        <v>42236.623252314814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0">
        <f t="shared" si="221"/>
        <v>98</v>
      </c>
      <c r="Q3567" s="6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0">
        <f t="shared" si="221"/>
        <v>55</v>
      </c>
      <c r="Q3568" s="6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0">
        <f t="shared" si="221"/>
        <v>27</v>
      </c>
      <c r="Q3569" s="6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0">
        <f t="shared" si="221"/>
        <v>58</v>
      </c>
      <c r="Q3570" s="6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0">
        <f t="shared" si="221"/>
        <v>123</v>
      </c>
      <c r="Q3571" s="6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0">
        <f t="shared" si="221"/>
        <v>88</v>
      </c>
      <c r="Q3572" s="6" t="s">
        <v>8317</v>
      </c>
      <c r="R3572" t="s">
        <v>8318</v>
      </c>
      <c r="S3572" s="11">
        <f t="shared" si="222"/>
        <v>41976.331979166665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0">
        <f t="shared" si="221"/>
        <v>73</v>
      </c>
      <c r="Q3573" s="6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0">
        <f t="shared" si="221"/>
        <v>56</v>
      </c>
      <c r="Q3574" s="6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0">
        <f t="shared" si="221"/>
        <v>40</v>
      </c>
      <c r="Q3575" s="6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0">
        <f t="shared" si="221"/>
        <v>137</v>
      </c>
      <c r="Q3576" s="6" t="s">
        <v>8317</v>
      </c>
      <c r="R3576" t="s">
        <v>8318</v>
      </c>
      <c r="S3576" s="11">
        <f t="shared" si="222"/>
        <v>41926.942685185189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0">
        <f t="shared" si="221"/>
        <v>99</v>
      </c>
      <c r="Q3577" s="6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0">
        <f t="shared" si="221"/>
        <v>20</v>
      </c>
      <c r="Q3578" s="6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0">
        <f t="shared" si="221"/>
        <v>29</v>
      </c>
      <c r="Q3579" s="6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0">
        <f t="shared" si="221"/>
        <v>41</v>
      </c>
      <c r="Q3580" s="6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0">
        <f t="shared" si="221"/>
        <v>36</v>
      </c>
      <c r="Q3581" s="6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0">
        <f t="shared" si="221"/>
        <v>38</v>
      </c>
      <c r="Q3582" s="6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0">
        <f t="shared" si="221"/>
        <v>33</v>
      </c>
      <c r="Q3583" s="6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0">
        <f t="shared" si="221"/>
        <v>59</v>
      </c>
      <c r="Q3584" s="6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0">
        <f t="shared" si="221"/>
        <v>136</v>
      </c>
      <c r="Q3585" s="6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0">
        <f t="shared" si="221"/>
        <v>31</v>
      </c>
      <c r="Q3586" s="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10">
        <f t="shared" ref="P3587:P3650" si="225">ROUND(E3587/L3587,0)</f>
        <v>176</v>
      </c>
      <c r="Q3587" s="6" t="s">
        <v>8317</v>
      </c>
      <c r="R3587" t="s">
        <v>8318</v>
      </c>
      <c r="S3587" s="11">
        <f t="shared" ref="S3587:S3650" si="226">(J3587/86400)+DATE(1970,1,1)</f>
        <v>41964.716319444444</v>
      </c>
      <c r="T3587" s="11">
        <f t="shared" ref="T3587:T3650" si="227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0">
        <f t="shared" si="225"/>
        <v>152</v>
      </c>
      <c r="Q3588" s="6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0">
        <f t="shared" si="225"/>
        <v>23</v>
      </c>
      <c r="Q3589" s="6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0">
        <f t="shared" si="225"/>
        <v>18</v>
      </c>
      <c r="Q3590" s="6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0">
        <f t="shared" si="225"/>
        <v>82</v>
      </c>
      <c r="Q3591" s="6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0">
        <f t="shared" si="225"/>
        <v>69</v>
      </c>
      <c r="Q3592" s="6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0">
        <f t="shared" si="225"/>
        <v>68</v>
      </c>
      <c r="Q3593" s="6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0">
        <f t="shared" si="225"/>
        <v>73</v>
      </c>
      <c r="Q3594" s="6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0">
        <f t="shared" si="225"/>
        <v>77</v>
      </c>
      <c r="Q3595" s="6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0">
        <f t="shared" si="225"/>
        <v>56</v>
      </c>
      <c r="Q3596" s="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0">
        <f t="shared" si="225"/>
        <v>50</v>
      </c>
      <c r="Q3597" s="6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0">
        <f t="shared" si="225"/>
        <v>79</v>
      </c>
      <c r="Q3598" s="6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0">
        <f t="shared" si="225"/>
        <v>78</v>
      </c>
      <c r="Q3599" s="6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0">
        <f t="shared" si="225"/>
        <v>41</v>
      </c>
      <c r="Q3600" s="6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0">
        <f t="shared" si="225"/>
        <v>59</v>
      </c>
      <c r="Q3601" s="6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0">
        <f t="shared" si="225"/>
        <v>3</v>
      </c>
      <c r="Q3602" s="6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0">
        <f t="shared" si="225"/>
        <v>39</v>
      </c>
      <c r="Q3603" s="6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0">
        <f t="shared" si="225"/>
        <v>82</v>
      </c>
      <c r="Q3604" s="6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0">
        <f t="shared" si="225"/>
        <v>45</v>
      </c>
      <c r="Q3605" s="6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0">
        <f t="shared" si="225"/>
        <v>49</v>
      </c>
      <c r="Q3606" s="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0">
        <f t="shared" si="225"/>
        <v>31</v>
      </c>
      <c r="Q3607" s="6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0">
        <f t="shared" si="225"/>
        <v>61</v>
      </c>
      <c r="Q3608" s="6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0">
        <f t="shared" si="225"/>
        <v>29</v>
      </c>
      <c r="Q3609" s="6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0">
        <f t="shared" si="225"/>
        <v>30</v>
      </c>
      <c r="Q3610" s="6" t="s">
        <v>8317</v>
      </c>
      <c r="R3610" t="s">
        <v>8318</v>
      </c>
      <c r="S3610" s="11">
        <f t="shared" si="226"/>
        <v>42506.709374999999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0">
        <f t="shared" si="225"/>
        <v>143</v>
      </c>
      <c r="Q3611" s="6" t="s">
        <v>8317</v>
      </c>
      <c r="R3611" t="s">
        <v>8318</v>
      </c>
      <c r="S3611" s="11">
        <f t="shared" si="226"/>
        <v>42429.991724537038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0">
        <f t="shared" si="225"/>
        <v>52</v>
      </c>
      <c r="Q3612" s="6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0">
        <f t="shared" si="225"/>
        <v>67</v>
      </c>
      <c r="Q3613" s="6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0">
        <f t="shared" si="225"/>
        <v>127</v>
      </c>
      <c r="Q3614" s="6" t="s">
        <v>8317</v>
      </c>
      <c r="R3614" t="s">
        <v>8318</v>
      </c>
      <c r="S3614" s="11">
        <f t="shared" si="226"/>
        <v>41789.726979166662</v>
      </c>
      <c r="T3614" s="11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0">
        <f t="shared" si="225"/>
        <v>63</v>
      </c>
      <c r="Q3615" s="6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0">
        <f t="shared" si="225"/>
        <v>35</v>
      </c>
      <c r="Q3616" s="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0">
        <f t="shared" si="225"/>
        <v>37</v>
      </c>
      <c r="Q3617" s="6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0">
        <f t="shared" si="225"/>
        <v>69</v>
      </c>
      <c r="Q3618" s="6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0">
        <f t="shared" si="225"/>
        <v>17</v>
      </c>
      <c r="Q3619" s="6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0">
        <f t="shared" si="225"/>
        <v>36</v>
      </c>
      <c r="Q3620" s="6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0">
        <f t="shared" si="225"/>
        <v>66</v>
      </c>
      <c r="Q3621" s="6" t="s">
        <v>8317</v>
      </c>
      <c r="R3621" t="s">
        <v>8318</v>
      </c>
      <c r="S3621" s="11">
        <f t="shared" si="226"/>
        <v>42661.132245370369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0">
        <f t="shared" si="225"/>
        <v>56</v>
      </c>
      <c r="Q3622" s="6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0">
        <f t="shared" si="225"/>
        <v>47</v>
      </c>
      <c r="Q3623" s="6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0">
        <f t="shared" si="225"/>
        <v>48</v>
      </c>
      <c r="Q3624" s="6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0">
        <f t="shared" si="225"/>
        <v>88</v>
      </c>
      <c r="Q3625" s="6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0">
        <f t="shared" si="225"/>
        <v>81</v>
      </c>
      <c r="Q3626" s="6" t="s">
        <v>8317</v>
      </c>
      <c r="R3626" t="s">
        <v>8318</v>
      </c>
      <c r="S3626" s="11">
        <f t="shared" si="226"/>
        <v>42545.774189814816</v>
      </c>
      <c r="T3626" s="11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0">
        <f t="shared" si="225"/>
        <v>39</v>
      </c>
      <c r="Q3627" s="6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0">
        <f t="shared" si="225"/>
        <v>85</v>
      </c>
      <c r="Q3628" s="6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0">
        <f t="shared" si="225"/>
        <v>69</v>
      </c>
      <c r="Q3629" s="6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0" t="e">
        <f t="shared" si="225"/>
        <v>#DIV/0!</v>
      </c>
      <c r="Q3630" s="6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0">
        <f t="shared" si="225"/>
        <v>1</v>
      </c>
      <c r="Q3631" s="6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0">
        <f t="shared" si="225"/>
        <v>1</v>
      </c>
      <c r="Q3632" s="6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0">
        <f t="shared" si="225"/>
        <v>148</v>
      </c>
      <c r="Q3633" s="6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0">
        <f t="shared" si="225"/>
        <v>100</v>
      </c>
      <c r="Q3634" s="6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0">
        <f t="shared" si="225"/>
        <v>57</v>
      </c>
      <c r="Q3635" s="6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0">
        <f t="shared" si="225"/>
        <v>177</v>
      </c>
      <c r="Q3636" s="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0">
        <f t="shared" si="225"/>
        <v>128</v>
      </c>
      <c r="Q3637" s="6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0" t="e">
        <f t="shared" si="225"/>
        <v>#DIV/0!</v>
      </c>
      <c r="Q3638" s="6" t="s">
        <v>8317</v>
      </c>
      <c r="R3638" t="s">
        <v>8359</v>
      </c>
      <c r="S3638" s="11">
        <f t="shared" si="226"/>
        <v>42226.694780092592</v>
      </c>
      <c r="T3638" s="11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0">
        <f t="shared" si="225"/>
        <v>66</v>
      </c>
      <c r="Q3639" s="6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0">
        <f t="shared" si="225"/>
        <v>108</v>
      </c>
      <c r="Q3640" s="6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0">
        <f t="shared" si="225"/>
        <v>1</v>
      </c>
      <c r="Q3641" s="6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0">
        <f t="shared" si="225"/>
        <v>18</v>
      </c>
      <c r="Q3642" s="6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0" t="e">
        <f t="shared" si="225"/>
        <v>#DIV/0!</v>
      </c>
      <c r="Q3643" s="6" t="s">
        <v>8317</v>
      </c>
      <c r="R3643" t="s">
        <v>8359</v>
      </c>
      <c r="S3643" s="11">
        <f t="shared" si="226"/>
        <v>41899.627071759256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0">
        <f t="shared" si="225"/>
        <v>8</v>
      </c>
      <c r="Q3644" s="6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0" t="e">
        <f t="shared" si="225"/>
        <v>#DIV/0!</v>
      </c>
      <c r="Q3645" s="6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0">
        <f t="shared" si="225"/>
        <v>68</v>
      </c>
      <c r="Q3646" s="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0">
        <f t="shared" si="225"/>
        <v>1</v>
      </c>
      <c r="Q3647" s="6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0">
        <f t="shared" si="225"/>
        <v>60</v>
      </c>
      <c r="Q3648" s="6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0">
        <f t="shared" si="225"/>
        <v>15</v>
      </c>
      <c r="Q3649" s="6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0">
        <f t="shared" si="225"/>
        <v>550</v>
      </c>
      <c r="Q3650" s="6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10">
        <f t="shared" ref="P3651:P3714" si="229">ROUND(E3651/L3651,0)</f>
        <v>98</v>
      </c>
      <c r="Q3651" s="6" t="s">
        <v>8317</v>
      </c>
      <c r="R3651" t="s">
        <v>8318</v>
      </c>
      <c r="S3651" s="11">
        <f t="shared" ref="S3651:S3714" si="230">(J3651/86400)+DATE(1970,1,1)</f>
        <v>41780.712893518517</v>
      </c>
      <c r="T3651" s="11">
        <f t="shared" ref="T3651:T3714" si="231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0">
        <f t="shared" si="229"/>
        <v>29</v>
      </c>
      <c r="Q3652" s="6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0">
        <f t="shared" si="229"/>
        <v>58</v>
      </c>
      <c r="Q3653" s="6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0">
        <f t="shared" si="229"/>
        <v>44</v>
      </c>
      <c r="Q3654" s="6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0">
        <f t="shared" si="229"/>
        <v>61</v>
      </c>
      <c r="Q3655" s="6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0">
        <f t="shared" si="229"/>
        <v>69</v>
      </c>
      <c r="Q3656" s="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0">
        <f t="shared" si="229"/>
        <v>74</v>
      </c>
      <c r="Q3657" s="6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0">
        <f t="shared" si="229"/>
        <v>115</v>
      </c>
      <c r="Q3658" s="6" t="s">
        <v>8317</v>
      </c>
      <c r="R3658" t="s">
        <v>8318</v>
      </c>
      <c r="S3658" s="11">
        <f t="shared" si="230"/>
        <v>42737.910138888888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0">
        <f t="shared" si="229"/>
        <v>111</v>
      </c>
      <c r="Q3659" s="6" t="s">
        <v>8317</v>
      </c>
      <c r="R3659" t="s">
        <v>8318</v>
      </c>
      <c r="S3659" s="11">
        <f t="shared" si="230"/>
        <v>42499.629849537036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0">
        <f t="shared" si="229"/>
        <v>76</v>
      </c>
      <c r="Q3660" s="6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0">
        <f t="shared" si="229"/>
        <v>235</v>
      </c>
      <c r="Q3661" s="6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0">
        <f t="shared" si="229"/>
        <v>11</v>
      </c>
      <c r="Q3662" s="6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0">
        <f t="shared" si="229"/>
        <v>93</v>
      </c>
      <c r="Q3663" s="6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0">
        <f t="shared" si="229"/>
        <v>203</v>
      </c>
      <c r="Q3664" s="6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0">
        <f t="shared" si="229"/>
        <v>26</v>
      </c>
      <c r="Q3665" s="6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0">
        <f t="shared" si="229"/>
        <v>46</v>
      </c>
      <c r="Q3666" s="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0">
        <f t="shared" si="229"/>
        <v>51</v>
      </c>
      <c r="Q3667" s="6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0">
        <f t="shared" si="229"/>
        <v>32</v>
      </c>
      <c r="Q3668" s="6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0">
        <f t="shared" si="229"/>
        <v>53</v>
      </c>
      <c r="Q3669" s="6" t="s">
        <v>8317</v>
      </c>
      <c r="R3669" t="s">
        <v>8318</v>
      </c>
      <c r="S3669" s="11">
        <f t="shared" si="230"/>
        <v>42173.970127314809</v>
      </c>
      <c r="T3669" s="11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0">
        <f t="shared" si="229"/>
        <v>37</v>
      </c>
      <c r="Q3670" s="6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0">
        <f t="shared" si="229"/>
        <v>81</v>
      </c>
      <c r="Q3671" s="6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0">
        <f t="shared" si="229"/>
        <v>20</v>
      </c>
      <c r="Q3672" s="6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0">
        <f t="shared" si="229"/>
        <v>88</v>
      </c>
      <c r="Q3673" s="6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0">
        <f t="shared" si="229"/>
        <v>53</v>
      </c>
      <c r="Q3674" s="6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0">
        <f t="shared" si="229"/>
        <v>40</v>
      </c>
      <c r="Q3675" s="6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0">
        <f t="shared" si="229"/>
        <v>145</v>
      </c>
      <c r="Q3676" s="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0">
        <f t="shared" si="229"/>
        <v>23</v>
      </c>
      <c r="Q3677" s="6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0">
        <f t="shared" si="229"/>
        <v>64</v>
      </c>
      <c r="Q3678" s="6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0">
        <f t="shared" si="229"/>
        <v>62</v>
      </c>
      <c r="Q3679" s="6" t="s">
        <v>8317</v>
      </c>
      <c r="R3679" t="s">
        <v>8318</v>
      </c>
      <c r="S3679" s="11">
        <f t="shared" si="230"/>
        <v>41802.574282407411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0">
        <f t="shared" si="229"/>
        <v>66</v>
      </c>
      <c r="Q3680" s="6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0">
        <f t="shared" si="229"/>
        <v>73</v>
      </c>
      <c r="Q3681" s="6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0">
        <f t="shared" si="229"/>
        <v>100</v>
      </c>
      <c r="Q3682" s="6" t="s">
        <v>8317</v>
      </c>
      <c r="R3682" t="s">
        <v>8318</v>
      </c>
      <c r="S3682" s="11">
        <f t="shared" si="230"/>
        <v>42627.454097222224</v>
      </c>
      <c r="T3682" s="11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0">
        <f t="shared" si="229"/>
        <v>62</v>
      </c>
      <c r="Q3683" s="6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0">
        <f t="shared" si="229"/>
        <v>62</v>
      </c>
      <c r="Q3684" s="6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0">
        <f t="shared" si="229"/>
        <v>59</v>
      </c>
      <c r="Q3685" s="6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0">
        <f t="shared" si="229"/>
        <v>45</v>
      </c>
      <c r="Q3686" s="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0">
        <f t="shared" si="229"/>
        <v>42</v>
      </c>
      <c r="Q3687" s="6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0">
        <f t="shared" si="229"/>
        <v>59</v>
      </c>
      <c r="Q3688" s="6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0">
        <f t="shared" si="229"/>
        <v>200</v>
      </c>
      <c r="Q3689" s="6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0">
        <f t="shared" si="229"/>
        <v>84</v>
      </c>
      <c r="Q3690" s="6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0">
        <f t="shared" si="229"/>
        <v>57</v>
      </c>
      <c r="Q3691" s="6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0">
        <f t="shared" si="229"/>
        <v>58</v>
      </c>
      <c r="Q3692" s="6" t="s">
        <v>8317</v>
      </c>
      <c r="R3692" t="s">
        <v>8318</v>
      </c>
      <c r="S3692" s="11">
        <f t="shared" si="230"/>
        <v>41940.598182870366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0">
        <f t="shared" si="229"/>
        <v>187</v>
      </c>
      <c r="Q3693" s="6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0">
        <f t="shared" si="229"/>
        <v>74</v>
      </c>
      <c r="Q3694" s="6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0">
        <f t="shared" si="229"/>
        <v>31</v>
      </c>
      <c r="Q3695" s="6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0">
        <f t="shared" si="229"/>
        <v>63</v>
      </c>
      <c r="Q3696" s="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0">
        <f t="shared" si="229"/>
        <v>121</v>
      </c>
      <c r="Q3697" s="6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0">
        <f t="shared" si="229"/>
        <v>40</v>
      </c>
      <c r="Q3698" s="6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0">
        <f t="shared" si="229"/>
        <v>72</v>
      </c>
      <c r="Q3699" s="6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0">
        <f t="shared" si="229"/>
        <v>41</v>
      </c>
      <c r="Q3700" s="6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0">
        <f t="shared" si="229"/>
        <v>63</v>
      </c>
      <c r="Q3701" s="6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0">
        <f t="shared" si="229"/>
        <v>34</v>
      </c>
      <c r="Q3702" s="6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0">
        <f t="shared" si="229"/>
        <v>39</v>
      </c>
      <c r="Q3703" s="6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0">
        <f t="shared" si="229"/>
        <v>156</v>
      </c>
      <c r="Q3704" s="6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0">
        <f t="shared" si="229"/>
        <v>43</v>
      </c>
      <c r="Q3705" s="6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0">
        <f t="shared" si="229"/>
        <v>15</v>
      </c>
      <c r="Q3706" s="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0">
        <f t="shared" si="229"/>
        <v>84</v>
      </c>
      <c r="Q3707" s="6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0">
        <f t="shared" si="229"/>
        <v>140</v>
      </c>
      <c r="Q3708" s="6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0">
        <f t="shared" si="229"/>
        <v>81</v>
      </c>
      <c r="Q3709" s="6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0">
        <f t="shared" si="229"/>
        <v>54</v>
      </c>
      <c r="Q3710" s="6" t="s">
        <v>8317</v>
      </c>
      <c r="R3710" t="s">
        <v>8318</v>
      </c>
      <c r="S3710" s="11">
        <f t="shared" si="230"/>
        <v>41810.142199074078</v>
      </c>
      <c r="T3710" s="11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0">
        <f t="shared" si="229"/>
        <v>31</v>
      </c>
      <c r="Q3711" s="6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0">
        <f t="shared" si="229"/>
        <v>68</v>
      </c>
      <c r="Q3712" s="6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0">
        <f t="shared" si="229"/>
        <v>27</v>
      </c>
      <c r="Q3713" s="6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10">
        <f t="shared" si="229"/>
        <v>111</v>
      </c>
      <c r="Q3714" s="6" t="s">
        <v>8317</v>
      </c>
      <c r="R3714" t="s">
        <v>8318</v>
      </c>
      <c r="S3714" s="11">
        <f t="shared" si="230"/>
        <v>42134.172071759254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10">
        <f t="shared" ref="P3715:P3778" si="233">ROUND(E3715/L3715,0)</f>
        <v>107</v>
      </c>
      <c r="Q3715" s="6" t="s">
        <v>8317</v>
      </c>
      <c r="R3715" t="s">
        <v>8318</v>
      </c>
      <c r="S3715" s="11">
        <f t="shared" ref="S3715:S3778" si="234">(J3715/86400)+DATE(1970,1,1)</f>
        <v>42505.738032407404</v>
      </c>
      <c r="T3715" s="11">
        <f t="shared" ref="T3715:T3778" si="235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0">
        <f t="shared" si="233"/>
        <v>106</v>
      </c>
      <c r="Q3716" s="6" t="s">
        <v>8317</v>
      </c>
      <c r="R3716" t="s">
        <v>8318</v>
      </c>
      <c r="S3716" s="11">
        <f t="shared" si="234"/>
        <v>42118.556331018517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0">
        <f t="shared" si="233"/>
        <v>133</v>
      </c>
      <c r="Q3717" s="6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0">
        <f t="shared" si="233"/>
        <v>52</v>
      </c>
      <c r="Q3718" s="6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0">
        <f t="shared" si="233"/>
        <v>310</v>
      </c>
      <c r="Q3719" s="6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0">
        <f t="shared" si="233"/>
        <v>26</v>
      </c>
      <c r="Q3720" s="6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0">
        <f t="shared" si="233"/>
        <v>105</v>
      </c>
      <c r="Q3721" s="6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0">
        <f t="shared" si="233"/>
        <v>86</v>
      </c>
      <c r="Q3722" s="6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0">
        <f t="shared" si="233"/>
        <v>115</v>
      </c>
      <c r="Q3723" s="6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0">
        <f t="shared" si="233"/>
        <v>48</v>
      </c>
      <c r="Q3724" s="6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0">
        <f t="shared" si="233"/>
        <v>73</v>
      </c>
      <c r="Q3725" s="6" t="s">
        <v>8317</v>
      </c>
      <c r="R3725" t="s">
        <v>8318</v>
      </c>
      <c r="S3725" s="11">
        <f t="shared" si="234"/>
        <v>41943.753032407403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0">
        <f t="shared" si="233"/>
        <v>50</v>
      </c>
      <c r="Q3726" s="6" t="s">
        <v>8317</v>
      </c>
      <c r="R3726" t="s">
        <v>8318</v>
      </c>
      <c r="S3726" s="11">
        <f t="shared" si="234"/>
        <v>42465.491435185184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0">
        <f t="shared" si="233"/>
        <v>25</v>
      </c>
      <c r="Q3727" s="6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0">
        <f t="shared" si="233"/>
        <v>63</v>
      </c>
      <c r="Q3728" s="6" t="s">
        <v>8317</v>
      </c>
      <c r="R3728" t="s">
        <v>8318</v>
      </c>
      <c r="S3728" s="11">
        <f t="shared" si="234"/>
        <v>42462.140868055554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0">
        <f t="shared" si="233"/>
        <v>61</v>
      </c>
      <c r="Q3729" s="6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0">
        <f t="shared" si="233"/>
        <v>60</v>
      </c>
      <c r="Q3730" s="6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0">
        <f t="shared" si="233"/>
        <v>72</v>
      </c>
      <c r="Q3731" s="6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0">
        <f t="shared" si="233"/>
        <v>100</v>
      </c>
      <c r="Q3732" s="6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0">
        <f t="shared" si="233"/>
        <v>52</v>
      </c>
      <c r="Q3733" s="6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0">
        <f t="shared" si="233"/>
        <v>33</v>
      </c>
      <c r="Q3734" s="6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0" t="e">
        <f t="shared" si="233"/>
        <v>#DIV/0!</v>
      </c>
      <c r="Q3735" s="6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0">
        <f t="shared" si="233"/>
        <v>61</v>
      </c>
      <c r="Q3736" s="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0">
        <f t="shared" si="233"/>
        <v>10</v>
      </c>
      <c r="Q3737" s="6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0">
        <f t="shared" si="233"/>
        <v>10</v>
      </c>
      <c r="Q3738" s="6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0">
        <f t="shared" si="233"/>
        <v>38</v>
      </c>
      <c r="Q3739" s="6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0">
        <f t="shared" si="233"/>
        <v>45</v>
      </c>
      <c r="Q3740" s="6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0">
        <f t="shared" si="233"/>
        <v>101</v>
      </c>
      <c r="Q3741" s="6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0">
        <f t="shared" si="233"/>
        <v>26</v>
      </c>
      <c r="Q3742" s="6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0" t="e">
        <f t="shared" si="233"/>
        <v>#DIV/0!</v>
      </c>
      <c r="Q3743" s="6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0">
        <f t="shared" si="233"/>
        <v>25</v>
      </c>
      <c r="Q3744" s="6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0" t="e">
        <f t="shared" si="233"/>
        <v>#DIV/0!</v>
      </c>
      <c r="Q3745" s="6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0" t="e">
        <f t="shared" si="233"/>
        <v>#DIV/0!</v>
      </c>
      <c r="Q3746" s="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0">
        <f t="shared" si="233"/>
        <v>10</v>
      </c>
      <c r="Q3747" s="6" t="s">
        <v>8317</v>
      </c>
      <c r="R3747" t="s">
        <v>8318</v>
      </c>
      <c r="S3747" s="11">
        <f t="shared" si="234"/>
        <v>41831.697939814811</v>
      </c>
      <c r="T3747" s="11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0">
        <f t="shared" si="233"/>
        <v>202</v>
      </c>
      <c r="Q3748" s="6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0">
        <f t="shared" si="233"/>
        <v>25</v>
      </c>
      <c r="Q3749" s="6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0">
        <f t="shared" si="233"/>
        <v>100</v>
      </c>
      <c r="Q3750" s="6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0">
        <f t="shared" si="233"/>
        <v>75</v>
      </c>
      <c r="Q3751" s="6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0">
        <f t="shared" si="233"/>
        <v>215</v>
      </c>
      <c r="Q3752" s="6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0">
        <f t="shared" si="233"/>
        <v>121</v>
      </c>
      <c r="Q3753" s="6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0">
        <f t="shared" si="233"/>
        <v>38</v>
      </c>
      <c r="Q3754" s="6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0">
        <f t="shared" si="233"/>
        <v>172</v>
      </c>
      <c r="Q3755" s="6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0">
        <f t="shared" si="233"/>
        <v>111</v>
      </c>
      <c r="Q3756" s="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0">
        <f t="shared" si="233"/>
        <v>25</v>
      </c>
      <c r="Q3757" s="6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0">
        <f t="shared" si="233"/>
        <v>268</v>
      </c>
      <c r="Q3758" s="6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0">
        <f t="shared" si="233"/>
        <v>76</v>
      </c>
      <c r="Q3759" s="6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0">
        <f t="shared" si="233"/>
        <v>59</v>
      </c>
      <c r="Q3760" s="6" t="s">
        <v>8317</v>
      </c>
      <c r="R3760" t="s">
        <v>8359</v>
      </c>
      <c r="S3760" s="11">
        <f t="shared" si="234"/>
        <v>41747.471504629633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0">
        <f t="shared" si="233"/>
        <v>50</v>
      </c>
      <c r="Q3761" s="6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0">
        <f t="shared" si="233"/>
        <v>56</v>
      </c>
      <c r="Q3762" s="6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0">
        <f t="shared" si="233"/>
        <v>167</v>
      </c>
      <c r="Q3763" s="6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0">
        <f t="shared" si="233"/>
        <v>47</v>
      </c>
      <c r="Q3764" s="6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0">
        <f t="shared" si="233"/>
        <v>65</v>
      </c>
      <c r="Q3765" s="6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0">
        <f t="shared" si="233"/>
        <v>56</v>
      </c>
      <c r="Q3766" s="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0">
        <f t="shared" si="233"/>
        <v>74</v>
      </c>
      <c r="Q3767" s="6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0">
        <f t="shared" si="233"/>
        <v>107</v>
      </c>
      <c r="Q3768" s="6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0">
        <f t="shared" si="233"/>
        <v>42</v>
      </c>
      <c r="Q3769" s="6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0">
        <f t="shared" si="233"/>
        <v>74</v>
      </c>
      <c r="Q3770" s="6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0">
        <f t="shared" si="233"/>
        <v>73</v>
      </c>
      <c r="Q3771" s="6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0">
        <f t="shared" si="233"/>
        <v>100</v>
      </c>
      <c r="Q3772" s="6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0">
        <f t="shared" si="233"/>
        <v>38</v>
      </c>
      <c r="Q3773" s="6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0">
        <f t="shared" si="233"/>
        <v>167</v>
      </c>
      <c r="Q3774" s="6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0">
        <f t="shared" si="233"/>
        <v>95</v>
      </c>
      <c r="Q3775" s="6" t="s">
        <v>8317</v>
      </c>
      <c r="R3775" t="s">
        <v>8359</v>
      </c>
      <c r="S3775" s="11">
        <f t="shared" si="234"/>
        <v>42656.005173611113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0">
        <f t="shared" si="233"/>
        <v>100</v>
      </c>
      <c r="Q3776" s="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0">
        <f t="shared" si="233"/>
        <v>143</v>
      </c>
      <c r="Q3777" s="6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0">
        <f t="shared" si="233"/>
        <v>91</v>
      </c>
      <c r="Q3778" s="6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10">
        <f t="shared" ref="P3779:P3842" si="237">ROUND(E3779/L3779,0)</f>
        <v>49</v>
      </c>
      <c r="Q3779" s="6" t="s">
        <v>8317</v>
      </c>
      <c r="R3779" t="s">
        <v>8359</v>
      </c>
      <c r="S3779" s="11">
        <f t="shared" ref="S3779:S3842" si="238">(J3779/86400)+DATE(1970,1,1)</f>
        <v>41887.111354166671</v>
      </c>
      <c r="T3779" s="11">
        <f t="shared" ref="T3779:T3842" si="23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0">
        <f t="shared" si="237"/>
        <v>70</v>
      </c>
      <c r="Q3780" s="6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0">
        <f t="shared" si="237"/>
        <v>136</v>
      </c>
      <c r="Q3781" s="6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0">
        <f t="shared" si="237"/>
        <v>100</v>
      </c>
      <c r="Q3782" s="6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0">
        <f t="shared" si="237"/>
        <v>95</v>
      </c>
      <c r="Q3783" s="6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0">
        <f t="shared" si="237"/>
        <v>75</v>
      </c>
      <c r="Q3784" s="6" t="s">
        <v>8317</v>
      </c>
      <c r="R3784" t="s">
        <v>8359</v>
      </c>
      <c r="S3784" s="11">
        <f t="shared" si="238"/>
        <v>42546.862233796295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0">
        <f t="shared" si="237"/>
        <v>64</v>
      </c>
      <c r="Q3785" s="6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0">
        <f t="shared" si="237"/>
        <v>115</v>
      </c>
      <c r="Q3786" s="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0">
        <f t="shared" si="237"/>
        <v>101</v>
      </c>
      <c r="Q3787" s="6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0">
        <f t="shared" si="237"/>
        <v>94</v>
      </c>
      <c r="Q3788" s="6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0">
        <f t="shared" si="237"/>
        <v>35</v>
      </c>
      <c r="Q3789" s="6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0">
        <f t="shared" si="237"/>
        <v>500</v>
      </c>
      <c r="Q3790" s="6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0">
        <f t="shared" si="237"/>
        <v>29</v>
      </c>
      <c r="Q3791" s="6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0" t="e">
        <f t="shared" si="237"/>
        <v>#DIV/0!</v>
      </c>
      <c r="Q3792" s="6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0" t="e">
        <f t="shared" si="237"/>
        <v>#DIV/0!</v>
      </c>
      <c r="Q3793" s="6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0">
        <f t="shared" si="237"/>
        <v>18</v>
      </c>
      <c r="Q3794" s="6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0">
        <f t="shared" si="237"/>
        <v>174</v>
      </c>
      <c r="Q3795" s="6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0">
        <f t="shared" si="237"/>
        <v>50</v>
      </c>
      <c r="Q3796" s="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0">
        <f t="shared" si="237"/>
        <v>5</v>
      </c>
      <c r="Q3797" s="6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0">
        <f t="shared" si="237"/>
        <v>1</v>
      </c>
      <c r="Q3798" s="6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0">
        <f t="shared" si="237"/>
        <v>145</v>
      </c>
      <c r="Q3799" s="6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0">
        <f t="shared" si="237"/>
        <v>205</v>
      </c>
      <c r="Q3800" s="6" t="s">
        <v>8317</v>
      </c>
      <c r="R3800" t="s">
        <v>8359</v>
      </c>
      <c r="S3800" s="11">
        <f t="shared" si="238"/>
        <v>41831.722777777773</v>
      </c>
      <c r="T3800" s="11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0">
        <f t="shared" si="237"/>
        <v>101</v>
      </c>
      <c r="Q3801" s="6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0">
        <f t="shared" si="237"/>
        <v>55</v>
      </c>
      <c r="Q3802" s="6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0">
        <f t="shared" si="237"/>
        <v>47</v>
      </c>
      <c r="Q3803" s="6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0" t="e">
        <f t="shared" si="237"/>
        <v>#DIV/0!</v>
      </c>
      <c r="Q3804" s="6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0">
        <f t="shared" si="237"/>
        <v>59</v>
      </c>
      <c r="Q3805" s="6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0" t="e">
        <f t="shared" si="237"/>
        <v>#DIV/0!</v>
      </c>
      <c r="Q3806" s="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0">
        <f t="shared" si="237"/>
        <v>2</v>
      </c>
      <c r="Q3807" s="6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0">
        <f t="shared" si="237"/>
        <v>5</v>
      </c>
      <c r="Q3808" s="6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0">
        <f t="shared" si="237"/>
        <v>51</v>
      </c>
      <c r="Q3809" s="6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0">
        <f t="shared" si="237"/>
        <v>42</v>
      </c>
      <c r="Q3810" s="6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0">
        <f t="shared" si="237"/>
        <v>53</v>
      </c>
      <c r="Q3811" s="6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0">
        <f t="shared" si="237"/>
        <v>70</v>
      </c>
      <c r="Q3812" s="6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0">
        <f t="shared" si="237"/>
        <v>43</v>
      </c>
      <c r="Q3813" s="6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0">
        <f t="shared" si="237"/>
        <v>199</v>
      </c>
      <c r="Q3814" s="6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0">
        <f t="shared" si="237"/>
        <v>79</v>
      </c>
      <c r="Q3815" s="6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0">
        <f t="shared" si="237"/>
        <v>62</v>
      </c>
      <c r="Q3816" s="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0">
        <f t="shared" si="237"/>
        <v>50</v>
      </c>
      <c r="Q3817" s="6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0">
        <f t="shared" si="237"/>
        <v>48</v>
      </c>
      <c r="Q3818" s="6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0">
        <f t="shared" si="237"/>
        <v>107</v>
      </c>
      <c r="Q3819" s="6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0">
        <f t="shared" si="237"/>
        <v>57</v>
      </c>
      <c r="Q3820" s="6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0">
        <f t="shared" si="237"/>
        <v>41</v>
      </c>
      <c r="Q3821" s="6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0">
        <f t="shared" si="237"/>
        <v>22</v>
      </c>
      <c r="Q3822" s="6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0">
        <f t="shared" si="237"/>
        <v>80</v>
      </c>
      <c r="Q3823" s="6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0">
        <f t="shared" si="237"/>
        <v>72</v>
      </c>
      <c r="Q3824" s="6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0">
        <f t="shared" si="237"/>
        <v>65</v>
      </c>
      <c r="Q3825" s="6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0">
        <f t="shared" si="237"/>
        <v>39</v>
      </c>
      <c r="Q3826" s="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0">
        <f t="shared" si="237"/>
        <v>108</v>
      </c>
      <c r="Q3827" s="6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0">
        <f t="shared" si="237"/>
        <v>28</v>
      </c>
      <c r="Q3828" s="6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0">
        <f t="shared" si="237"/>
        <v>70</v>
      </c>
      <c r="Q3829" s="6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0">
        <f t="shared" si="237"/>
        <v>179</v>
      </c>
      <c r="Q3830" s="6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0">
        <f t="shared" si="237"/>
        <v>63</v>
      </c>
      <c r="Q3831" s="6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0">
        <f t="shared" si="237"/>
        <v>75</v>
      </c>
      <c r="Q3832" s="6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0">
        <f t="shared" si="237"/>
        <v>59</v>
      </c>
      <c r="Q3833" s="6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0">
        <f t="shared" si="237"/>
        <v>140</v>
      </c>
      <c r="Q3834" s="6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0">
        <f t="shared" si="237"/>
        <v>70</v>
      </c>
      <c r="Q3835" s="6" t="s">
        <v>8317</v>
      </c>
      <c r="R3835" t="s">
        <v>8318</v>
      </c>
      <c r="S3835" s="11">
        <f t="shared" si="238"/>
        <v>41963.872361111113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0">
        <f t="shared" si="237"/>
        <v>57</v>
      </c>
      <c r="Q3836" s="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0">
        <f t="shared" si="237"/>
        <v>40</v>
      </c>
      <c r="Q3837" s="6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0">
        <f t="shared" si="237"/>
        <v>64</v>
      </c>
      <c r="Q3838" s="6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0">
        <f t="shared" si="237"/>
        <v>120</v>
      </c>
      <c r="Q3839" s="6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0">
        <f t="shared" si="237"/>
        <v>1008</v>
      </c>
      <c r="Q3840" s="6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0">
        <f t="shared" si="237"/>
        <v>63</v>
      </c>
      <c r="Q3841" s="6" t="s">
        <v>8317</v>
      </c>
      <c r="R3841" t="s">
        <v>8318</v>
      </c>
      <c r="S3841" s="11">
        <f t="shared" si="238"/>
        <v>42155.142638888894</v>
      </c>
      <c r="T3841" s="11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0">
        <f t="shared" si="237"/>
        <v>22</v>
      </c>
      <c r="Q3842" s="6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10">
        <f t="shared" ref="P3843:P3906" si="241">ROUND(E3843/L3843,0)</f>
        <v>26</v>
      </c>
      <c r="Q3843" s="6" t="s">
        <v>8317</v>
      </c>
      <c r="R3843" t="s">
        <v>8318</v>
      </c>
      <c r="S3843" s="11">
        <f t="shared" ref="S3843:S3906" si="242">(J3843/86400)+DATE(1970,1,1)</f>
        <v>41780.785729166666</v>
      </c>
      <c r="T3843" s="11">
        <f t="shared" ref="T3843:T3906" si="243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0">
        <f t="shared" si="241"/>
        <v>48</v>
      </c>
      <c r="Q3844" s="6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0">
        <f t="shared" si="241"/>
        <v>56</v>
      </c>
      <c r="Q3845" s="6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0">
        <f t="shared" si="241"/>
        <v>81</v>
      </c>
      <c r="Q3846" s="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0">
        <f t="shared" si="241"/>
        <v>70</v>
      </c>
      <c r="Q3847" s="6" t="s">
        <v>8317</v>
      </c>
      <c r="R3847" t="s">
        <v>8318</v>
      </c>
      <c r="S3847" s="11">
        <f t="shared" si="242"/>
        <v>42248.627013888894</v>
      </c>
      <c r="T3847" s="11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0">
        <f t="shared" si="241"/>
        <v>24</v>
      </c>
      <c r="Q3848" s="6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0">
        <f t="shared" si="241"/>
        <v>189</v>
      </c>
      <c r="Q3849" s="6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0">
        <f t="shared" si="241"/>
        <v>50</v>
      </c>
      <c r="Q3850" s="6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0">
        <f t="shared" si="241"/>
        <v>75</v>
      </c>
      <c r="Q3851" s="6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0">
        <f t="shared" si="241"/>
        <v>10</v>
      </c>
      <c r="Q3852" s="6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0">
        <f t="shared" si="241"/>
        <v>36</v>
      </c>
      <c r="Q3853" s="6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0">
        <f t="shared" si="241"/>
        <v>10</v>
      </c>
      <c r="Q3854" s="6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0">
        <f t="shared" si="241"/>
        <v>13</v>
      </c>
      <c r="Q3855" s="6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0">
        <f t="shared" si="241"/>
        <v>89</v>
      </c>
      <c r="Q3856" s="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0">
        <f t="shared" si="241"/>
        <v>25</v>
      </c>
      <c r="Q3857" s="6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0">
        <f t="shared" si="241"/>
        <v>1</v>
      </c>
      <c r="Q3858" s="6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0">
        <f t="shared" si="241"/>
        <v>65</v>
      </c>
      <c r="Q3859" s="6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0">
        <f t="shared" si="241"/>
        <v>10</v>
      </c>
      <c r="Q3860" s="6" t="s">
        <v>8317</v>
      </c>
      <c r="R3860" t="s">
        <v>8318</v>
      </c>
      <c r="S3860" s="11">
        <f t="shared" si="242"/>
        <v>42128.431064814809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0">
        <f t="shared" si="241"/>
        <v>1</v>
      </c>
      <c r="Q3861" s="6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0">
        <f t="shared" si="241"/>
        <v>82</v>
      </c>
      <c r="Q3862" s="6" t="s">
        <v>8317</v>
      </c>
      <c r="R3862" t="s">
        <v>8318</v>
      </c>
      <c r="S3862" s="11">
        <f t="shared" si="242"/>
        <v>41833.660995370374</v>
      </c>
      <c r="T3862" s="11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0">
        <f t="shared" si="241"/>
        <v>100</v>
      </c>
      <c r="Q3863" s="6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0">
        <f t="shared" si="241"/>
        <v>1</v>
      </c>
      <c r="Q3864" s="6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0" t="e">
        <f t="shared" si="241"/>
        <v>#DIV/0!</v>
      </c>
      <c r="Q3865" s="6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0">
        <f t="shared" si="241"/>
        <v>20</v>
      </c>
      <c r="Q3866" s="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0">
        <f t="shared" si="241"/>
        <v>46</v>
      </c>
      <c r="Q3867" s="6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0">
        <f t="shared" si="241"/>
        <v>6</v>
      </c>
      <c r="Q3868" s="6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0">
        <f t="shared" si="241"/>
        <v>50</v>
      </c>
      <c r="Q3869" s="6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0">
        <f t="shared" si="241"/>
        <v>10</v>
      </c>
      <c r="Q3870" s="6" t="s">
        <v>8317</v>
      </c>
      <c r="R3870" t="s">
        <v>8359</v>
      </c>
      <c r="S3870" s="11">
        <f t="shared" si="242"/>
        <v>41865.659780092596</v>
      </c>
      <c r="T3870" s="11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0">
        <f t="shared" si="241"/>
        <v>30</v>
      </c>
      <c r="Q3871" s="6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0">
        <f t="shared" si="241"/>
        <v>150</v>
      </c>
      <c r="Q3872" s="6" t="s">
        <v>8317</v>
      </c>
      <c r="R3872" t="s">
        <v>8359</v>
      </c>
      <c r="S3872" s="11">
        <f t="shared" si="242"/>
        <v>41793.172199074077</v>
      </c>
      <c r="T3872" s="11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0">
        <f t="shared" si="241"/>
        <v>13</v>
      </c>
      <c r="Q3873" s="6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0" t="e">
        <f t="shared" si="241"/>
        <v>#DIV/0!</v>
      </c>
      <c r="Q3874" s="6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0" t="e">
        <f t="shared" si="241"/>
        <v>#DIV/0!</v>
      </c>
      <c r="Q3875" s="6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0" t="e">
        <f t="shared" si="241"/>
        <v>#DIV/0!</v>
      </c>
      <c r="Q3876" s="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0" t="e">
        <f t="shared" si="241"/>
        <v>#DIV/0!</v>
      </c>
      <c r="Q3877" s="6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0">
        <f t="shared" si="241"/>
        <v>45</v>
      </c>
      <c r="Q3878" s="6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0">
        <f t="shared" si="241"/>
        <v>89</v>
      </c>
      <c r="Q3879" s="6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0">
        <f t="shared" si="241"/>
        <v>10</v>
      </c>
      <c r="Q3880" s="6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0" t="e">
        <f t="shared" si="241"/>
        <v>#DIV/0!</v>
      </c>
      <c r="Q3881" s="6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0">
        <f t="shared" si="241"/>
        <v>58</v>
      </c>
      <c r="Q3882" s="6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0">
        <f t="shared" si="241"/>
        <v>25</v>
      </c>
      <c r="Q3883" s="6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0" t="e">
        <f t="shared" si="241"/>
        <v>#DIV/0!</v>
      </c>
      <c r="Q3884" s="6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0" t="e">
        <f t="shared" si="241"/>
        <v>#DIV/0!</v>
      </c>
      <c r="Q3885" s="6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0" t="e">
        <f t="shared" si="241"/>
        <v>#DIV/0!</v>
      </c>
      <c r="Q3886" s="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0" t="e">
        <f t="shared" si="241"/>
        <v>#DIV/0!</v>
      </c>
      <c r="Q3887" s="6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0" t="e">
        <f t="shared" si="241"/>
        <v>#DIV/0!</v>
      </c>
      <c r="Q3888" s="6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0">
        <f t="shared" si="241"/>
        <v>18</v>
      </c>
      <c r="Q3889" s="6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0">
        <f t="shared" si="241"/>
        <v>39</v>
      </c>
      <c r="Q3890" s="6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0">
        <f t="shared" si="241"/>
        <v>13</v>
      </c>
      <c r="Q3891" s="6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0">
        <f t="shared" si="241"/>
        <v>316</v>
      </c>
      <c r="Q3892" s="6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0">
        <f t="shared" si="241"/>
        <v>37</v>
      </c>
      <c r="Q3893" s="6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0" t="e">
        <f t="shared" si="241"/>
        <v>#DIV/0!</v>
      </c>
      <c r="Q3894" s="6" t="s">
        <v>8317</v>
      </c>
      <c r="R3894" t="s">
        <v>8318</v>
      </c>
      <c r="S3894" s="11">
        <f t="shared" si="242"/>
        <v>41867.652280092589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0">
        <f t="shared" si="241"/>
        <v>128</v>
      </c>
      <c r="Q3895" s="6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0">
        <f t="shared" si="241"/>
        <v>47</v>
      </c>
      <c r="Q3896" s="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0">
        <f t="shared" si="241"/>
        <v>50</v>
      </c>
      <c r="Q3897" s="6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0">
        <f t="shared" si="241"/>
        <v>43</v>
      </c>
      <c r="Q3898" s="6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0">
        <f t="shared" si="241"/>
        <v>44</v>
      </c>
      <c r="Q3899" s="6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0">
        <f t="shared" si="241"/>
        <v>51</v>
      </c>
      <c r="Q3900" s="6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0">
        <f t="shared" si="241"/>
        <v>63</v>
      </c>
      <c r="Q3901" s="6" t="s">
        <v>8317</v>
      </c>
      <c r="R3901" t="s">
        <v>8318</v>
      </c>
      <c r="S3901" s="11">
        <f t="shared" si="242"/>
        <v>41843.775011574078</v>
      </c>
      <c r="T3901" s="11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0">
        <f t="shared" si="241"/>
        <v>27</v>
      </c>
      <c r="Q3902" s="6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0">
        <f t="shared" si="241"/>
        <v>25</v>
      </c>
      <c r="Q3903" s="6" t="s">
        <v>8317</v>
      </c>
      <c r="R3903" t="s">
        <v>8318</v>
      </c>
      <c r="S3903" s="11">
        <f t="shared" si="242"/>
        <v>42317.826377314814</v>
      </c>
      <c r="T3903" s="11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0">
        <f t="shared" si="241"/>
        <v>47</v>
      </c>
      <c r="Q3904" s="6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0" t="e">
        <f t="shared" si="241"/>
        <v>#DIV/0!</v>
      </c>
      <c r="Q3905" s="6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10">
        <f t="shared" si="241"/>
        <v>2</v>
      </c>
      <c r="Q3906" s="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10">
        <f t="shared" ref="P3907:P3970" si="245">ROUND(E3907/L3907,0)</f>
        <v>25</v>
      </c>
      <c r="Q3907" s="6" t="s">
        <v>8317</v>
      </c>
      <c r="R3907" t="s">
        <v>8318</v>
      </c>
      <c r="S3907" s="11">
        <f t="shared" ref="S3907:S3970" si="246">(J3907/86400)+DATE(1970,1,1)</f>
        <v>42124.623877314814</v>
      </c>
      <c r="T3907" s="11">
        <f t="shared" ref="T3907:T3970" si="247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0">
        <f t="shared" si="245"/>
        <v>63</v>
      </c>
      <c r="Q3908" s="6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0">
        <f t="shared" si="245"/>
        <v>38</v>
      </c>
      <c r="Q3909" s="6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0">
        <f t="shared" si="245"/>
        <v>16</v>
      </c>
      <c r="Q3910" s="6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0">
        <f t="shared" si="245"/>
        <v>34</v>
      </c>
      <c r="Q3911" s="6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0">
        <f t="shared" si="245"/>
        <v>62</v>
      </c>
      <c r="Q3912" s="6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0">
        <f t="shared" si="245"/>
        <v>83</v>
      </c>
      <c r="Q3913" s="6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0">
        <f t="shared" si="245"/>
        <v>1</v>
      </c>
      <c r="Q3914" s="6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0">
        <f t="shared" si="245"/>
        <v>143</v>
      </c>
      <c r="Q3915" s="6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0">
        <f t="shared" si="245"/>
        <v>34</v>
      </c>
      <c r="Q3916" s="6" t="s">
        <v>8317</v>
      </c>
      <c r="R3916" t="s">
        <v>8318</v>
      </c>
      <c r="S3916" s="11">
        <f t="shared" si="246"/>
        <v>42114.818935185191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0">
        <f t="shared" si="245"/>
        <v>5</v>
      </c>
      <c r="Q3917" s="6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0" t="e">
        <f t="shared" si="245"/>
        <v>#DIV/0!</v>
      </c>
      <c r="Q3918" s="6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0">
        <f t="shared" si="245"/>
        <v>10</v>
      </c>
      <c r="Q3919" s="6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0">
        <f t="shared" si="245"/>
        <v>40</v>
      </c>
      <c r="Q3920" s="6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0">
        <f t="shared" si="245"/>
        <v>30</v>
      </c>
      <c r="Q3921" s="6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0">
        <f t="shared" si="245"/>
        <v>45</v>
      </c>
      <c r="Q3922" s="6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0" t="e">
        <f t="shared" si="245"/>
        <v>#DIV/0!</v>
      </c>
      <c r="Q3923" s="6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0">
        <f t="shared" si="245"/>
        <v>10</v>
      </c>
      <c r="Q3924" s="6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0">
        <f t="shared" si="245"/>
        <v>81</v>
      </c>
      <c r="Q3925" s="6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0">
        <f t="shared" si="245"/>
        <v>57</v>
      </c>
      <c r="Q3926" s="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0">
        <f t="shared" si="245"/>
        <v>5</v>
      </c>
      <c r="Q3927" s="6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0">
        <f t="shared" si="245"/>
        <v>15</v>
      </c>
      <c r="Q3928" s="6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0">
        <f t="shared" si="245"/>
        <v>13</v>
      </c>
      <c r="Q3929" s="6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0">
        <f t="shared" si="245"/>
        <v>93</v>
      </c>
      <c r="Q3930" s="6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0">
        <f t="shared" si="245"/>
        <v>32</v>
      </c>
      <c r="Q3931" s="6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0" t="e">
        <f t="shared" si="245"/>
        <v>#DIV/0!</v>
      </c>
      <c r="Q3932" s="6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0" t="e">
        <f t="shared" si="245"/>
        <v>#DIV/0!</v>
      </c>
      <c r="Q3933" s="6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0">
        <f t="shared" si="245"/>
        <v>1</v>
      </c>
      <c r="Q3934" s="6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0">
        <f t="shared" si="245"/>
        <v>92</v>
      </c>
      <c r="Q3935" s="6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0">
        <f t="shared" si="245"/>
        <v>46</v>
      </c>
      <c r="Q3936" s="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0">
        <f t="shared" si="245"/>
        <v>57</v>
      </c>
      <c r="Q3937" s="6" t="s">
        <v>8317</v>
      </c>
      <c r="R3937" t="s">
        <v>8318</v>
      </c>
      <c r="S3937" s="11">
        <f t="shared" si="246"/>
        <v>42221.656782407408</v>
      </c>
      <c r="T3937" s="11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0" t="e">
        <f t="shared" si="245"/>
        <v>#DIV/0!</v>
      </c>
      <c r="Q3938" s="6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0">
        <f t="shared" si="245"/>
        <v>249</v>
      </c>
      <c r="Q3939" s="6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0">
        <f t="shared" si="245"/>
        <v>79</v>
      </c>
      <c r="Q3940" s="6" t="s">
        <v>8317</v>
      </c>
      <c r="R3940" t="s">
        <v>8318</v>
      </c>
      <c r="S3940" s="11">
        <f t="shared" si="246"/>
        <v>42151.905717592592</v>
      </c>
      <c r="T3940" s="11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0">
        <f t="shared" si="245"/>
        <v>5</v>
      </c>
      <c r="Q3941" s="6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0">
        <f t="shared" si="245"/>
        <v>6</v>
      </c>
      <c r="Q3942" s="6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0">
        <f t="shared" si="245"/>
        <v>25</v>
      </c>
      <c r="Q3943" s="6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0" t="e">
        <f t="shared" si="245"/>
        <v>#DIV/0!</v>
      </c>
      <c r="Q3944" s="6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0">
        <f t="shared" si="245"/>
        <v>137</v>
      </c>
      <c r="Q3945" s="6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0" t="e">
        <f t="shared" si="245"/>
        <v>#DIV/0!</v>
      </c>
      <c r="Q3946" s="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0">
        <f t="shared" si="245"/>
        <v>5</v>
      </c>
      <c r="Q3947" s="6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0">
        <f t="shared" si="245"/>
        <v>39</v>
      </c>
      <c r="Q3948" s="6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0">
        <f t="shared" si="245"/>
        <v>51</v>
      </c>
      <c r="Q3949" s="6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0" t="e">
        <f t="shared" si="245"/>
        <v>#DIV/0!</v>
      </c>
      <c r="Q3950" s="6" t="s">
        <v>8317</v>
      </c>
      <c r="R3950" t="s">
        <v>8318</v>
      </c>
      <c r="S3950" s="11">
        <f t="shared" si="246"/>
        <v>41829.325497685189</v>
      </c>
      <c r="T3950" s="11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0">
        <f t="shared" si="245"/>
        <v>49</v>
      </c>
      <c r="Q3951" s="6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0">
        <f t="shared" si="245"/>
        <v>25</v>
      </c>
      <c r="Q3952" s="6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0">
        <f t="shared" si="245"/>
        <v>1</v>
      </c>
      <c r="Q3953" s="6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0">
        <f t="shared" si="245"/>
        <v>25</v>
      </c>
      <c r="Q3954" s="6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0" t="e">
        <f t="shared" si="245"/>
        <v>#DIV/0!</v>
      </c>
      <c r="Q3955" s="6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0" t="e">
        <f t="shared" si="245"/>
        <v>#DIV/0!</v>
      </c>
      <c r="Q3956" s="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0">
        <f t="shared" si="245"/>
        <v>53</v>
      </c>
      <c r="Q3957" s="6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0" t="e">
        <f t="shared" si="245"/>
        <v>#DIV/0!</v>
      </c>
      <c r="Q3958" s="6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0">
        <f t="shared" si="245"/>
        <v>7</v>
      </c>
      <c r="Q3959" s="6" t="s">
        <v>8317</v>
      </c>
      <c r="R3959" t="s">
        <v>8318</v>
      </c>
      <c r="S3959" s="11">
        <f t="shared" si="246"/>
        <v>42513.976319444446</v>
      </c>
      <c r="T3959" s="11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0">
        <f t="shared" si="245"/>
        <v>40</v>
      </c>
      <c r="Q3960" s="6" t="s">
        <v>8317</v>
      </c>
      <c r="R3960" t="s">
        <v>8318</v>
      </c>
      <c r="S3960" s="11">
        <f t="shared" si="246"/>
        <v>41816.950370370367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0">
        <f t="shared" si="245"/>
        <v>24</v>
      </c>
      <c r="Q3961" s="6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0">
        <f t="shared" si="245"/>
        <v>11</v>
      </c>
      <c r="Q3962" s="6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0">
        <f t="shared" si="245"/>
        <v>11</v>
      </c>
      <c r="Q3963" s="6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0">
        <f t="shared" si="245"/>
        <v>15</v>
      </c>
      <c r="Q3964" s="6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0" t="e">
        <f t="shared" si="245"/>
        <v>#DIV/0!</v>
      </c>
      <c r="Q3965" s="6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0">
        <f t="shared" si="245"/>
        <v>42</v>
      </c>
      <c r="Q3966" s="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0">
        <f t="shared" si="245"/>
        <v>71</v>
      </c>
      <c r="Q3967" s="6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0">
        <f t="shared" si="245"/>
        <v>23</v>
      </c>
      <c r="Q3968" s="6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0">
        <f t="shared" si="245"/>
        <v>41</v>
      </c>
      <c r="Q3969" s="6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10">
        <f t="shared" si="245"/>
        <v>48</v>
      </c>
      <c r="Q3970" s="6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10">
        <f t="shared" ref="P3971:P4034" si="249">ROUND(E3971/L3971,0)</f>
        <v>35</v>
      </c>
      <c r="Q3971" s="6" t="s">
        <v>8317</v>
      </c>
      <c r="R3971" t="s">
        <v>8318</v>
      </c>
      <c r="S3971" s="11">
        <f t="shared" ref="S3971:S4034" si="250">(J3971/86400)+DATE(1970,1,1)</f>
        <v>42601.854699074072</v>
      </c>
      <c r="T3971" s="11">
        <f t="shared" ref="T3971:T4034" si="251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0">
        <f t="shared" si="249"/>
        <v>6</v>
      </c>
      <c r="Q3972" s="6" t="s">
        <v>8317</v>
      </c>
      <c r="R3972" t="s">
        <v>8318</v>
      </c>
      <c r="S3972" s="11">
        <f t="shared" si="250"/>
        <v>42447.863553240742</v>
      </c>
      <c r="T3972" s="11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0">
        <f t="shared" si="249"/>
        <v>23</v>
      </c>
      <c r="Q3973" s="6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0">
        <f t="shared" si="249"/>
        <v>26</v>
      </c>
      <c r="Q3974" s="6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0">
        <f t="shared" si="249"/>
        <v>106</v>
      </c>
      <c r="Q3975" s="6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0">
        <f t="shared" si="249"/>
        <v>29</v>
      </c>
      <c r="Q3976" s="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0" t="e">
        <f t="shared" si="249"/>
        <v>#DIV/0!</v>
      </c>
      <c r="Q3977" s="6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0">
        <f t="shared" si="249"/>
        <v>62</v>
      </c>
      <c r="Q3978" s="6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0">
        <f t="shared" si="249"/>
        <v>218</v>
      </c>
      <c r="Q3979" s="6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0">
        <f t="shared" si="249"/>
        <v>27</v>
      </c>
      <c r="Q3980" s="6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0">
        <f t="shared" si="249"/>
        <v>18</v>
      </c>
      <c r="Q3981" s="6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0">
        <f t="shared" si="249"/>
        <v>64</v>
      </c>
      <c r="Q3982" s="6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0">
        <f t="shared" si="249"/>
        <v>175</v>
      </c>
      <c r="Q3983" s="6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0">
        <f t="shared" si="249"/>
        <v>34</v>
      </c>
      <c r="Q3984" s="6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0">
        <f t="shared" si="249"/>
        <v>84</v>
      </c>
      <c r="Q3985" s="6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0">
        <f t="shared" si="249"/>
        <v>10</v>
      </c>
      <c r="Q3986" s="6" t="s">
        <v>8317</v>
      </c>
      <c r="R3986" t="s">
        <v>8318</v>
      </c>
      <c r="S3986" s="11">
        <f t="shared" si="250"/>
        <v>41920.963472222225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0">
        <f t="shared" si="249"/>
        <v>34</v>
      </c>
      <c r="Q3987" s="6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0">
        <f t="shared" si="249"/>
        <v>38</v>
      </c>
      <c r="Q3988" s="6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0">
        <f t="shared" si="249"/>
        <v>12</v>
      </c>
      <c r="Q3989" s="6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0">
        <f t="shared" si="249"/>
        <v>8</v>
      </c>
      <c r="Q3990" s="6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0" t="e">
        <f t="shared" si="249"/>
        <v>#DIV/0!</v>
      </c>
      <c r="Q3991" s="6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0">
        <f t="shared" si="249"/>
        <v>23</v>
      </c>
      <c r="Q3992" s="6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0">
        <f t="shared" si="249"/>
        <v>100</v>
      </c>
      <c r="Q3993" s="6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0">
        <f t="shared" si="249"/>
        <v>60</v>
      </c>
      <c r="Q3994" s="6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0">
        <f t="shared" si="249"/>
        <v>3</v>
      </c>
      <c r="Q3995" s="6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0">
        <f t="shared" si="249"/>
        <v>5</v>
      </c>
      <c r="Q3996" s="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0">
        <f t="shared" si="249"/>
        <v>18</v>
      </c>
      <c r="Q3997" s="6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0">
        <f t="shared" si="249"/>
        <v>29</v>
      </c>
      <c r="Q3998" s="6" t="s">
        <v>8317</v>
      </c>
      <c r="R3998" t="s">
        <v>8318</v>
      </c>
      <c r="S3998" s="11">
        <f t="shared" si="250"/>
        <v>41950.266944444447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0" t="e">
        <f t="shared" si="249"/>
        <v>#DIV/0!</v>
      </c>
      <c r="Q3999" s="6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0">
        <f t="shared" si="249"/>
        <v>60</v>
      </c>
      <c r="Q4000" s="6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0">
        <f t="shared" si="249"/>
        <v>83</v>
      </c>
      <c r="Q4001" s="6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0">
        <f t="shared" si="249"/>
        <v>10</v>
      </c>
      <c r="Q4002" s="6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0">
        <f t="shared" si="249"/>
        <v>32</v>
      </c>
      <c r="Q4003" s="6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0">
        <f t="shared" si="249"/>
        <v>6</v>
      </c>
      <c r="Q4004" s="6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0">
        <f t="shared" si="249"/>
        <v>101</v>
      </c>
      <c r="Q4005" s="6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0">
        <f t="shared" si="249"/>
        <v>1</v>
      </c>
      <c r="Q4006" s="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0">
        <f t="shared" si="249"/>
        <v>20</v>
      </c>
      <c r="Q4007" s="6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0">
        <f t="shared" si="249"/>
        <v>2</v>
      </c>
      <c r="Q4008" s="6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0">
        <f t="shared" si="249"/>
        <v>5</v>
      </c>
      <c r="Q4009" s="6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0">
        <f t="shared" si="249"/>
        <v>15</v>
      </c>
      <c r="Q4010" s="6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0">
        <f t="shared" si="249"/>
        <v>25</v>
      </c>
      <c r="Q4011" s="6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0">
        <f t="shared" si="249"/>
        <v>46</v>
      </c>
      <c r="Q4012" s="6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0">
        <f t="shared" si="249"/>
        <v>5</v>
      </c>
      <c r="Q4013" s="6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0" t="e">
        <f t="shared" si="249"/>
        <v>#DIV/0!</v>
      </c>
      <c r="Q4014" s="6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0">
        <f t="shared" si="249"/>
        <v>13</v>
      </c>
      <c r="Q4015" s="6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0" t="e">
        <f t="shared" si="249"/>
        <v>#DIV/0!</v>
      </c>
      <c r="Q4016" s="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0">
        <f t="shared" si="249"/>
        <v>1</v>
      </c>
      <c r="Q4017" s="6" t="s">
        <v>8317</v>
      </c>
      <c r="R4017" t="s">
        <v>8318</v>
      </c>
      <c r="S4017" s="11">
        <f t="shared" si="250"/>
        <v>42174.780821759261</v>
      </c>
      <c r="T4017" s="11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0">
        <f t="shared" si="249"/>
        <v>10</v>
      </c>
      <c r="Q4018" s="6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0">
        <f t="shared" si="249"/>
        <v>53</v>
      </c>
      <c r="Q4019" s="6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0">
        <f t="shared" si="249"/>
        <v>33</v>
      </c>
      <c r="Q4020" s="6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0">
        <f t="shared" si="249"/>
        <v>7</v>
      </c>
      <c r="Q4021" s="6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0">
        <f t="shared" si="249"/>
        <v>33</v>
      </c>
      <c r="Q4022" s="6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0">
        <f t="shared" si="249"/>
        <v>63</v>
      </c>
      <c r="Q4023" s="6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0">
        <f t="shared" si="249"/>
        <v>64</v>
      </c>
      <c r="Q4024" s="6" t="s">
        <v>8317</v>
      </c>
      <c r="R4024" t="s">
        <v>8318</v>
      </c>
      <c r="S4024" s="11">
        <f t="shared" si="250"/>
        <v>41990.584108796298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0" t="e">
        <f t="shared" si="249"/>
        <v>#DIV/0!</v>
      </c>
      <c r="Q4025" s="6" t="s">
        <v>8317</v>
      </c>
      <c r="R4025" t="s">
        <v>8318</v>
      </c>
      <c r="S4025" s="11">
        <f t="shared" si="250"/>
        <v>42408.999571759261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0">
        <f t="shared" si="249"/>
        <v>10</v>
      </c>
      <c r="Q4026" s="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0">
        <f t="shared" si="249"/>
        <v>63</v>
      </c>
      <c r="Q4027" s="6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0" t="e">
        <f t="shared" si="249"/>
        <v>#DIV/0!</v>
      </c>
      <c r="Q4028" s="6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0">
        <f t="shared" si="249"/>
        <v>31</v>
      </c>
      <c r="Q4029" s="6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0">
        <f t="shared" si="249"/>
        <v>51</v>
      </c>
      <c r="Q4030" s="6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0" t="e">
        <f t="shared" si="249"/>
        <v>#DIV/0!</v>
      </c>
      <c r="Q4031" s="6" t="s">
        <v>8317</v>
      </c>
      <c r="R4031" t="s">
        <v>8318</v>
      </c>
      <c r="S4031" s="11">
        <f t="shared" si="250"/>
        <v>42322.02511574074</v>
      </c>
      <c r="T4031" s="11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0">
        <f t="shared" si="249"/>
        <v>67</v>
      </c>
      <c r="Q4032" s="6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0" t="e">
        <f t="shared" si="249"/>
        <v>#DIV/0!</v>
      </c>
      <c r="Q4033" s="6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10">
        <f t="shared" si="249"/>
        <v>59</v>
      </c>
      <c r="Q4034" s="6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10">
        <f t="shared" ref="P4035:P4098" si="253">ROUND(E4035/L4035,0)</f>
        <v>65</v>
      </c>
      <c r="Q4035" s="6" t="s">
        <v>8317</v>
      </c>
      <c r="R4035" t="s">
        <v>8318</v>
      </c>
      <c r="S4035" s="11">
        <f t="shared" ref="S4035:S4098" si="254">(J4035/86400)+DATE(1970,1,1)</f>
        <v>42614.268796296295</v>
      </c>
      <c r="T4035" s="11">
        <f t="shared" ref="T4035:T4098" si="255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0">
        <f t="shared" si="253"/>
        <v>100</v>
      </c>
      <c r="Q4036" s="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0">
        <f t="shared" si="253"/>
        <v>147</v>
      </c>
      <c r="Q4037" s="6" t="s">
        <v>8317</v>
      </c>
      <c r="R4037" t="s">
        <v>8318</v>
      </c>
      <c r="S4037" s="11">
        <f t="shared" si="254"/>
        <v>41903.882951388892</v>
      </c>
      <c r="T4037" s="11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0">
        <f t="shared" si="253"/>
        <v>166</v>
      </c>
      <c r="Q4038" s="6" t="s">
        <v>8317</v>
      </c>
      <c r="R4038" t="s">
        <v>8318</v>
      </c>
      <c r="S4038" s="11">
        <f t="shared" si="254"/>
        <v>41804.937083333338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0">
        <f t="shared" si="253"/>
        <v>40</v>
      </c>
      <c r="Q4039" s="6" t="s">
        <v>8317</v>
      </c>
      <c r="R4039" t="s">
        <v>8318</v>
      </c>
      <c r="S4039" s="11">
        <f t="shared" si="254"/>
        <v>42497.070775462962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0">
        <f t="shared" si="253"/>
        <v>75</v>
      </c>
      <c r="Q4040" s="6" t="s">
        <v>8317</v>
      </c>
      <c r="R4040" t="s">
        <v>8318</v>
      </c>
      <c r="S4040" s="11">
        <f t="shared" si="254"/>
        <v>41869.798726851848</v>
      </c>
      <c r="T4040" s="11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0">
        <f t="shared" si="253"/>
        <v>60</v>
      </c>
      <c r="Q4041" s="6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0">
        <f t="shared" si="253"/>
        <v>1250</v>
      </c>
      <c r="Q4042" s="6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0">
        <f t="shared" si="253"/>
        <v>11</v>
      </c>
      <c r="Q4043" s="6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0">
        <f t="shared" si="253"/>
        <v>7</v>
      </c>
      <c r="Q4044" s="6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0" t="e">
        <f t="shared" si="253"/>
        <v>#DIV/0!</v>
      </c>
      <c r="Q4045" s="6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0">
        <f t="shared" si="253"/>
        <v>56</v>
      </c>
      <c r="Q4046" s="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0">
        <f t="shared" si="253"/>
        <v>1</v>
      </c>
      <c r="Q4047" s="6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0">
        <f t="shared" si="253"/>
        <v>38</v>
      </c>
      <c r="Q4048" s="6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0">
        <f t="shared" si="253"/>
        <v>28</v>
      </c>
      <c r="Q4049" s="6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0">
        <f t="shared" si="253"/>
        <v>33</v>
      </c>
      <c r="Q4050" s="6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0">
        <f t="shared" si="253"/>
        <v>16</v>
      </c>
      <c r="Q4051" s="6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0">
        <f t="shared" si="253"/>
        <v>1</v>
      </c>
      <c r="Q4052" s="6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0" t="e">
        <f t="shared" si="253"/>
        <v>#DIV/0!</v>
      </c>
      <c r="Q4053" s="6" t="s">
        <v>8317</v>
      </c>
      <c r="R4053" t="s">
        <v>8318</v>
      </c>
      <c r="S4053" s="11">
        <f t="shared" si="254"/>
        <v>41761.810150462959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0">
        <f t="shared" si="253"/>
        <v>87</v>
      </c>
      <c r="Q4054" s="6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0">
        <f t="shared" si="253"/>
        <v>55</v>
      </c>
      <c r="Q4055" s="6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0" t="e">
        <f t="shared" si="253"/>
        <v>#DIV/0!</v>
      </c>
      <c r="Q4056" s="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0">
        <f t="shared" si="253"/>
        <v>42</v>
      </c>
      <c r="Q4057" s="6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0">
        <f t="shared" si="253"/>
        <v>88</v>
      </c>
      <c r="Q4058" s="6" t="s">
        <v>8317</v>
      </c>
      <c r="R4058" t="s">
        <v>8318</v>
      </c>
      <c r="S4058" s="11">
        <f t="shared" si="254"/>
        <v>42534.933321759258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0">
        <f t="shared" si="253"/>
        <v>129</v>
      </c>
      <c r="Q4059" s="6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0">
        <f t="shared" si="253"/>
        <v>24</v>
      </c>
      <c r="Q4060" s="6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0">
        <f t="shared" si="253"/>
        <v>36</v>
      </c>
      <c r="Q4061" s="6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0">
        <f t="shared" si="253"/>
        <v>57</v>
      </c>
      <c r="Q4062" s="6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0" t="e">
        <f t="shared" si="253"/>
        <v>#DIV/0!</v>
      </c>
      <c r="Q4063" s="6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0">
        <f t="shared" si="253"/>
        <v>163</v>
      </c>
      <c r="Q4064" s="6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0">
        <f t="shared" si="253"/>
        <v>15</v>
      </c>
      <c r="Q4065" s="6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0">
        <f t="shared" si="253"/>
        <v>64</v>
      </c>
      <c r="Q4066" s="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0">
        <f t="shared" si="253"/>
        <v>7</v>
      </c>
      <c r="Q4067" s="6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0">
        <f t="shared" si="253"/>
        <v>25</v>
      </c>
      <c r="Q4068" s="6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0">
        <f t="shared" si="253"/>
        <v>179</v>
      </c>
      <c r="Q4069" s="6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0">
        <f t="shared" si="253"/>
        <v>35</v>
      </c>
      <c r="Q4070" s="6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0">
        <f t="shared" si="253"/>
        <v>33</v>
      </c>
      <c r="Q4071" s="6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0">
        <f t="shared" si="253"/>
        <v>28</v>
      </c>
      <c r="Q4072" s="6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0" t="e">
        <f t="shared" si="253"/>
        <v>#DIV/0!</v>
      </c>
      <c r="Q4073" s="6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0">
        <f t="shared" si="253"/>
        <v>2</v>
      </c>
      <c r="Q4074" s="6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0">
        <f t="shared" si="253"/>
        <v>19</v>
      </c>
      <c r="Q4075" s="6" t="s">
        <v>8317</v>
      </c>
      <c r="R4075" t="s">
        <v>8318</v>
      </c>
      <c r="S4075" s="11">
        <f t="shared" si="254"/>
        <v>42078.345208333332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0">
        <f t="shared" si="253"/>
        <v>35</v>
      </c>
      <c r="Q4076" s="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0">
        <f t="shared" si="253"/>
        <v>44</v>
      </c>
      <c r="Q4077" s="6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0" t="e">
        <f t="shared" si="253"/>
        <v>#DIV/0!</v>
      </c>
      <c r="Q4078" s="6" t="s">
        <v>8317</v>
      </c>
      <c r="R4078" t="s">
        <v>8318</v>
      </c>
      <c r="S4078" s="11">
        <f t="shared" si="254"/>
        <v>41905.795706018514</v>
      </c>
      <c r="T4078" s="11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0">
        <f t="shared" si="253"/>
        <v>223</v>
      </c>
      <c r="Q4079" s="6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0" t="e">
        <f t="shared" si="253"/>
        <v>#DIV/0!</v>
      </c>
      <c r="Q4080" s="6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0">
        <f t="shared" si="253"/>
        <v>5</v>
      </c>
      <c r="Q4081" s="6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0" t="e">
        <f t="shared" si="253"/>
        <v>#DIV/0!</v>
      </c>
      <c r="Q4082" s="6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0">
        <f t="shared" si="253"/>
        <v>29</v>
      </c>
      <c r="Q4083" s="6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0">
        <f t="shared" si="253"/>
        <v>2</v>
      </c>
      <c r="Q4084" s="6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0">
        <f t="shared" si="253"/>
        <v>127</v>
      </c>
      <c r="Q4085" s="6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0">
        <f t="shared" si="253"/>
        <v>10</v>
      </c>
      <c r="Q4086" s="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0">
        <f t="shared" si="253"/>
        <v>10</v>
      </c>
      <c r="Q4087" s="6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0">
        <f t="shared" si="253"/>
        <v>9</v>
      </c>
      <c r="Q4088" s="6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0" t="e">
        <f t="shared" si="253"/>
        <v>#DIV/0!</v>
      </c>
      <c r="Q4089" s="6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0">
        <f t="shared" si="253"/>
        <v>72</v>
      </c>
      <c r="Q4090" s="6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0">
        <f t="shared" si="253"/>
        <v>30</v>
      </c>
      <c r="Q4091" s="6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0">
        <f t="shared" si="253"/>
        <v>11</v>
      </c>
      <c r="Q4092" s="6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0">
        <f t="shared" si="253"/>
        <v>26</v>
      </c>
      <c r="Q4093" s="6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0">
        <f t="shared" si="253"/>
        <v>20</v>
      </c>
      <c r="Q4094" s="6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0">
        <f t="shared" si="253"/>
        <v>15</v>
      </c>
      <c r="Q4095" s="6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0">
        <f t="shared" si="253"/>
        <v>91</v>
      </c>
      <c r="Q4096" s="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0">
        <f t="shared" si="253"/>
        <v>800</v>
      </c>
      <c r="Q4097" s="6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10">
        <f t="shared" si="253"/>
        <v>80</v>
      </c>
      <c r="Q4098" s="6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10" t="e">
        <f t="shared" ref="P4099:P4115" si="257">ROUND(E4099/L4099,0)</f>
        <v>#DIV/0!</v>
      </c>
      <c r="Q4099" s="6" t="s">
        <v>8317</v>
      </c>
      <c r="R4099" t="s">
        <v>8318</v>
      </c>
      <c r="S4099" s="11">
        <f t="shared" ref="S4099:S4115" si="258">(J4099/86400)+DATE(1970,1,1)</f>
        <v>42344.824502314819</v>
      </c>
      <c r="T4099" s="11">
        <f t="shared" ref="T4099:T4115" si="25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0" t="e">
        <f t="shared" si="257"/>
        <v>#DIV/0!</v>
      </c>
      <c r="Q4100" s="6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0">
        <f t="shared" si="257"/>
        <v>50</v>
      </c>
      <c r="Q4101" s="6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0" t="e">
        <f t="shared" si="257"/>
        <v>#DIV/0!</v>
      </c>
      <c r="Q4102" s="6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0" t="e">
        <f t="shared" si="257"/>
        <v>#DIV/0!</v>
      </c>
      <c r="Q4103" s="6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0">
        <f t="shared" si="257"/>
        <v>23</v>
      </c>
      <c r="Q4104" s="6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0">
        <f t="shared" si="257"/>
        <v>17</v>
      </c>
      <c r="Q4105" s="6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0">
        <f t="shared" si="257"/>
        <v>46</v>
      </c>
      <c r="Q4106" s="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0">
        <f t="shared" si="257"/>
        <v>383</v>
      </c>
      <c r="Q4107" s="6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0">
        <f t="shared" si="257"/>
        <v>107</v>
      </c>
      <c r="Q4108" s="6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0">
        <f t="shared" si="257"/>
        <v>10</v>
      </c>
      <c r="Q4109" s="6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0">
        <f t="shared" si="257"/>
        <v>59</v>
      </c>
      <c r="Q4110" s="6" t="s">
        <v>8317</v>
      </c>
      <c r="R4110" t="s">
        <v>8318</v>
      </c>
      <c r="S4110" s="11">
        <f t="shared" si="258"/>
        <v>42767.031678240739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0" t="e">
        <f t="shared" si="257"/>
        <v>#DIV/0!</v>
      </c>
      <c r="Q4111" s="6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0">
        <f t="shared" si="257"/>
        <v>14</v>
      </c>
      <c r="Q4112" s="6" t="s">
        <v>8317</v>
      </c>
      <c r="R4112" t="s">
        <v>8318</v>
      </c>
      <c r="S4112" s="11">
        <f t="shared" si="258"/>
        <v>42512.626747685186</v>
      </c>
      <c r="T4112" s="11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0">
        <f t="shared" si="257"/>
        <v>16</v>
      </c>
      <c r="Q4113" s="6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0">
        <f t="shared" si="257"/>
        <v>1</v>
      </c>
      <c r="Q4114" s="6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0">
        <f t="shared" si="257"/>
        <v>1</v>
      </c>
      <c r="Q4115" s="6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2">
    <cfRule type="expression" dxfId="7" priority="14">
      <formula>F2="live"</formula>
    </cfRule>
    <cfRule type="expression" dxfId="6" priority="15">
      <formula>F2="canceled"</formula>
    </cfRule>
    <cfRule type="expression" dxfId="5" priority="16">
      <formula>F2="failed"</formula>
    </cfRule>
    <cfRule type="expression" dxfId="4" priority="17">
      <formula>F2="successful"</formula>
    </cfRule>
  </conditionalFormatting>
  <conditionalFormatting sqref="F3:F4115">
    <cfRule type="expression" dxfId="3" priority="6">
      <formula>F3="live"</formula>
    </cfRule>
    <cfRule type="expression" dxfId="2" priority="7">
      <formula>F3="canceled"</formula>
    </cfRule>
    <cfRule type="expression" dxfId="1" priority="8">
      <formula>F3="failed"</formula>
    </cfRule>
    <cfRule type="expression" dxfId="0" priority="9">
      <formula>F3="successful"</formula>
    </cfRule>
  </conditionalFormatting>
  <conditionalFormatting sqref="O2">
    <cfRule type="colorScale" priority="4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O3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FEE6-4C56-44D6-9E76-A3E261BBAE70}">
  <sheetPr codeName="Sheet4"/>
  <dimension ref="A1:F14"/>
  <sheetViews>
    <sheetView workbookViewId="0">
      <selection activeCell="A2" sqref="A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8379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46C14-1A25-48DE-A021-F0B6A7D7C117}">
  <sheetPr codeName="Sheet8"/>
  <dimension ref="D4:M24"/>
  <sheetViews>
    <sheetView workbookViewId="0"/>
  </sheetViews>
  <sheetFormatPr defaultRowHeight="15" x14ac:dyDescent="0.25"/>
  <cols>
    <col min="4" max="4" width="11.85546875" bestFit="1" customWidth="1"/>
    <col min="5" max="5" width="10.140625" bestFit="1" customWidth="1"/>
    <col min="9" max="9" width="11.140625" bestFit="1" customWidth="1"/>
    <col min="10" max="10" width="17.7109375" bestFit="1" customWidth="1"/>
    <col min="11" max="11" width="13.85546875" bestFit="1" customWidth="1"/>
    <col min="12" max="12" width="16.5703125" bestFit="1" customWidth="1"/>
    <col min="13" max="13" width="11.85546875" bestFit="1" customWidth="1"/>
  </cols>
  <sheetData>
    <row r="4" spans="4:13" x14ac:dyDescent="0.25">
      <c r="D4" s="1" t="s">
        <v>8308</v>
      </c>
      <c r="E4" s="1" t="s">
        <v>8401</v>
      </c>
      <c r="F4" s="1" t="s">
        <v>8402</v>
      </c>
      <c r="G4" s="1" t="s">
        <v>8403</v>
      </c>
      <c r="H4" s="1" t="s">
        <v>8404</v>
      </c>
      <c r="I4" s="1" t="s">
        <v>8361</v>
      </c>
      <c r="J4" s="1" t="s">
        <v>8396</v>
      </c>
      <c r="K4" s="1" t="s">
        <v>8398</v>
      </c>
      <c r="L4" s="1" t="s">
        <v>8405</v>
      </c>
      <c r="M4" s="1" t="s">
        <v>8406</v>
      </c>
    </row>
    <row r="5" spans="4:13" x14ac:dyDescent="0.25">
      <c r="D5" t="str">
        <f>'Pivot Table 1'!A5</f>
        <v>film &amp; video</v>
      </c>
      <c r="E5" s="13">
        <f>'Pivot Table 1'!B5</f>
        <v>300</v>
      </c>
      <c r="F5" s="13">
        <f>'Pivot Table 1'!C5</f>
        <v>180</v>
      </c>
      <c r="G5" s="13">
        <f>'Pivot Table 1'!D5</f>
        <v>40</v>
      </c>
      <c r="H5" s="13">
        <f>'Pivot Table 1'!E5</f>
        <v>0</v>
      </c>
      <c r="I5" s="13">
        <f>'Pivot Table 1'!F5</f>
        <v>520</v>
      </c>
      <c r="J5" s="14">
        <f>E5/$I5</f>
        <v>0.57692307692307687</v>
      </c>
      <c r="K5" s="14">
        <f t="shared" ref="K5:M13" si="0">F5/$I5</f>
        <v>0.34615384615384615</v>
      </c>
      <c r="L5" s="14">
        <f t="shared" si="0"/>
        <v>7.6923076923076927E-2</v>
      </c>
      <c r="M5" s="14">
        <f t="shared" si="0"/>
        <v>0</v>
      </c>
    </row>
    <row r="6" spans="4:13" x14ac:dyDescent="0.25">
      <c r="D6" t="str">
        <f>'Pivot Table 1'!A6</f>
        <v>food</v>
      </c>
      <c r="E6" s="13">
        <f>'Pivot Table 1'!B6</f>
        <v>34</v>
      </c>
      <c r="F6" s="13">
        <f>'Pivot Table 1'!C6</f>
        <v>140</v>
      </c>
      <c r="G6" s="13">
        <f>'Pivot Table 1'!D6</f>
        <v>20</v>
      </c>
      <c r="H6" s="13">
        <f>'Pivot Table 1'!E6</f>
        <v>6</v>
      </c>
      <c r="I6" s="13">
        <f>'Pivot Table 1'!F6</f>
        <v>200</v>
      </c>
      <c r="J6" s="14">
        <f t="shared" ref="J6:J13" si="1">E6/$I6</f>
        <v>0.17</v>
      </c>
      <c r="K6" s="14">
        <f t="shared" si="0"/>
        <v>0.7</v>
      </c>
      <c r="L6" s="14">
        <f t="shared" si="0"/>
        <v>0.1</v>
      </c>
      <c r="M6" s="14">
        <f t="shared" si="0"/>
        <v>0.03</v>
      </c>
    </row>
    <row r="7" spans="4:13" x14ac:dyDescent="0.25">
      <c r="D7" t="str">
        <f>'Pivot Table 1'!A7</f>
        <v>games</v>
      </c>
      <c r="E7" s="13">
        <f>'Pivot Table 1'!B7</f>
        <v>80</v>
      </c>
      <c r="F7" s="13">
        <f>'Pivot Table 1'!C7</f>
        <v>140</v>
      </c>
      <c r="G7" s="13">
        <f>'Pivot Table 1'!D7</f>
        <v>0</v>
      </c>
      <c r="H7" s="13">
        <f>'Pivot Table 1'!E7</f>
        <v>0</v>
      </c>
      <c r="I7" s="13">
        <f>'Pivot Table 1'!F7</f>
        <v>220</v>
      </c>
      <c r="J7" s="14">
        <f t="shared" si="1"/>
        <v>0.36363636363636365</v>
      </c>
      <c r="K7" s="14">
        <f t="shared" si="0"/>
        <v>0.63636363636363635</v>
      </c>
      <c r="L7" s="14">
        <f t="shared" si="0"/>
        <v>0</v>
      </c>
      <c r="M7" s="14">
        <f t="shared" si="0"/>
        <v>0</v>
      </c>
    </row>
    <row r="8" spans="4:13" x14ac:dyDescent="0.25">
      <c r="D8" t="str">
        <f>'Pivot Table 1'!A8</f>
        <v>journalism</v>
      </c>
      <c r="E8" s="13">
        <f>'Pivot Table 1'!B8</f>
        <v>0</v>
      </c>
      <c r="F8" s="13">
        <f>'Pivot Table 1'!C8</f>
        <v>0</v>
      </c>
      <c r="G8" s="13">
        <f>'Pivot Table 1'!D8</f>
        <v>24</v>
      </c>
      <c r="H8" s="13">
        <f>'Pivot Table 1'!E8</f>
        <v>0</v>
      </c>
      <c r="I8" s="13">
        <f>'Pivot Table 1'!F8</f>
        <v>24</v>
      </c>
      <c r="J8" s="14">
        <f t="shared" si="1"/>
        <v>0</v>
      </c>
      <c r="K8" s="14">
        <f t="shared" si="0"/>
        <v>0</v>
      </c>
      <c r="L8" s="14">
        <f t="shared" si="0"/>
        <v>1</v>
      </c>
      <c r="M8" s="14">
        <f t="shared" si="0"/>
        <v>0</v>
      </c>
    </row>
    <row r="9" spans="4:13" x14ac:dyDescent="0.25">
      <c r="D9" t="str">
        <f>'Pivot Table 1'!A9</f>
        <v>music</v>
      </c>
      <c r="E9" s="13">
        <f>'Pivot Table 1'!B9</f>
        <v>540</v>
      </c>
      <c r="F9" s="13">
        <f>'Pivot Table 1'!C9</f>
        <v>120</v>
      </c>
      <c r="G9" s="13">
        <f>'Pivot Table 1'!D9</f>
        <v>20</v>
      </c>
      <c r="H9" s="13">
        <f>'Pivot Table 1'!E9</f>
        <v>20</v>
      </c>
      <c r="I9" s="13">
        <f>'Pivot Table 1'!F9</f>
        <v>700</v>
      </c>
      <c r="J9" s="14">
        <f t="shared" si="1"/>
        <v>0.77142857142857146</v>
      </c>
      <c r="K9" s="14">
        <f t="shared" si="0"/>
        <v>0.17142857142857143</v>
      </c>
      <c r="L9" s="14">
        <f t="shared" si="0"/>
        <v>2.8571428571428571E-2</v>
      </c>
      <c r="M9" s="14">
        <f t="shared" si="0"/>
        <v>2.8571428571428571E-2</v>
      </c>
    </row>
    <row r="10" spans="4:13" x14ac:dyDescent="0.25">
      <c r="D10" t="str">
        <f>'Pivot Table 1'!A10</f>
        <v>photography</v>
      </c>
      <c r="E10" s="13">
        <f>'Pivot Table 1'!B10</f>
        <v>103</v>
      </c>
      <c r="F10" s="13">
        <f>'Pivot Table 1'!C10</f>
        <v>117</v>
      </c>
      <c r="G10" s="13">
        <f>'Pivot Table 1'!D10</f>
        <v>0</v>
      </c>
      <c r="H10" s="13">
        <f>'Pivot Table 1'!E10</f>
        <v>0</v>
      </c>
      <c r="I10" s="13">
        <f>'Pivot Table 1'!F10</f>
        <v>220</v>
      </c>
      <c r="J10" s="14">
        <f t="shared" si="1"/>
        <v>0.4681818181818182</v>
      </c>
      <c r="K10" s="14">
        <f t="shared" si="0"/>
        <v>0.53181818181818186</v>
      </c>
      <c r="L10" s="14">
        <f t="shared" si="0"/>
        <v>0</v>
      </c>
      <c r="M10" s="14">
        <f t="shared" si="0"/>
        <v>0</v>
      </c>
    </row>
    <row r="11" spans="4:13" x14ac:dyDescent="0.25">
      <c r="D11" t="str">
        <f>'Pivot Table 1'!A11</f>
        <v>publishing</v>
      </c>
      <c r="E11" s="13">
        <f>'Pivot Table 1'!B11</f>
        <v>80</v>
      </c>
      <c r="F11" s="13">
        <f>'Pivot Table 1'!C11</f>
        <v>127</v>
      </c>
      <c r="G11" s="13">
        <f>'Pivot Table 1'!D11</f>
        <v>30</v>
      </c>
      <c r="H11" s="13">
        <f>'Pivot Table 1'!E11</f>
        <v>0</v>
      </c>
      <c r="I11" s="13">
        <f>'Pivot Table 1'!F11</f>
        <v>237</v>
      </c>
      <c r="J11" s="14">
        <f t="shared" si="1"/>
        <v>0.33755274261603374</v>
      </c>
      <c r="K11" s="14">
        <f t="shared" si="0"/>
        <v>0.53586497890295359</v>
      </c>
      <c r="L11" s="14">
        <f t="shared" si="0"/>
        <v>0.12658227848101267</v>
      </c>
      <c r="M11" s="14">
        <f t="shared" si="0"/>
        <v>0</v>
      </c>
    </row>
    <row r="12" spans="4:13" x14ac:dyDescent="0.25">
      <c r="D12" t="str">
        <f>'Pivot Table 1'!A12</f>
        <v>technology</v>
      </c>
      <c r="E12" s="13">
        <f>'Pivot Table 1'!B12</f>
        <v>209</v>
      </c>
      <c r="F12" s="13">
        <f>'Pivot Table 1'!C12</f>
        <v>213</v>
      </c>
      <c r="G12" s="13">
        <f>'Pivot Table 1'!D12</f>
        <v>178</v>
      </c>
      <c r="H12" s="13">
        <f>'Pivot Table 1'!E12</f>
        <v>0</v>
      </c>
      <c r="I12" s="13">
        <f>'Pivot Table 1'!F12</f>
        <v>600</v>
      </c>
      <c r="J12" s="14">
        <f t="shared" si="1"/>
        <v>0.34833333333333333</v>
      </c>
      <c r="K12" s="14">
        <f t="shared" si="0"/>
        <v>0.35499999999999998</v>
      </c>
      <c r="L12" s="14">
        <f t="shared" si="0"/>
        <v>0.29666666666666669</v>
      </c>
      <c r="M12" s="14">
        <f t="shared" si="0"/>
        <v>0</v>
      </c>
    </row>
    <row r="13" spans="4:13" x14ac:dyDescent="0.25">
      <c r="D13" t="str">
        <f>'Pivot Table 1'!A13</f>
        <v>theater</v>
      </c>
      <c r="E13" s="13">
        <f>'Pivot Table 1'!B13</f>
        <v>839</v>
      </c>
      <c r="F13" s="13">
        <f>'Pivot Table 1'!C13</f>
        <v>493</v>
      </c>
      <c r="G13" s="13">
        <f>'Pivot Table 1'!D13</f>
        <v>37</v>
      </c>
      <c r="H13" s="13">
        <f>'Pivot Table 1'!E13</f>
        <v>24</v>
      </c>
      <c r="I13" s="13">
        <f>'Pivot Table 1'!F13</f>
        <v>1393</v>
      </c>
      <c r="J13" s="14">
        <f t="shared" si="1"/>
        <v>0.60229720028715006</v>
      </c>
      <c r="K13" s="14">
        <f t="shared" si="0"/>
        <v>0.35391241923905242</v>
      </c>
      <c r="L13" s="14">
        <f t="shared" si="0"/>
        <v>2.6561378320172292E-2</v>
      </c>
      <c r="M13" s="14">
        <f t="shared" si="0"/>
        <v>1.7229002153625269E-2</v>
      </c>
    </row>
    <row r="14" spans="4:13" x14ac:dyDescent="0.25">
      <c r="D14" s="15" t="s">
        <v>8417</v>
      </c>
      <c r="E14" s="1">
        <f>SUM(E5:E13)</f>
        <v>2185</v>
      </c>
      <c r="F14" s="1">
        <f t="shared" ref="F14:I14" si="2">SUM(F5:F13)</f>
        <v>1530</v>
      </c>
      <c r="G14" s="1">
        <f t="shared" si="2"/>
        <v>349</v>
      </c>
      <c r="H14" s="1">
        <f t="shared" si="2"/>
        <v>50</v>
      </c>
      <c r="I14" s="1">
        <f t="shared" si="2"/>
        <v>4114</v>
      </c>
      <c r="J14" s="16">
        <f t="shared" ref="J14" si="3">E14/$I14</f>
        <v>0.53111327175498302</v>
      </c>
      <c r="K14" s="16">
        <f t="shared" ref="K14" si="4">F14/$I14</f>
        <v>0.37190082644628097</v>
      </c>
      <c r="L14" s="16">
        <f t="shared" ref="L14" si="5">G14/$I14</f>
        <v>8.4832280019445788E-2</v>
      </c>
      <c r="M14" s="16">
        <f t="shared" ref="M14" si="6">H14/$I14</f>
        <v>1.2153621779290228E-2</v>
      </c>
    </row>
    <row r="15" spans="4:13" x14ac:dyDescent="0.25">
      <c r="D15" s="15"/>
      <c r="E15" s="1"/>
      <c r="F15" s="1"/>
      <c r="G15" s="1"/>
      <c r="H15" s="1"/>
      <c r="I15" s="1"/>
      <c r="J15" s="16"/>
      <c r="K15" s="16"/>
      <c r="L15" s="16"/>
      <c r="M15" s="16"/>
    </row>
    <row r="17" spans="4:4" x14ac:dyDescent="0.25">
      <c r="D17" s="15" t="s">
        <v>8407</v>
      </c>
    </row>
    <row r="19" spans="4:4" x14ac:dyDescent="0.25">
      <c r="D19" t="s">
        <v>8418</v>
      </c>
    </row>
    <row r="20" spans="4:4" x14ac:dyDescent="0.25">
      <c r="D20" t="s">
        <v>8419</v>
      </c>
    </row>
    <row r="21" spans="4:4" x14ac:dyDescent="0.25">
      <c r="D21" t="s">
        <v>8420</v>
      </c>
    </row>
    <row r="22" spans="4:4" x14ac:dyDescent="0.25">
      <c r="D22" t="s">
        <v>8408</v>
      </c>
    </row>
    <row r="23" spans="4:4" x14ac:dyDescent="0.25">
      <c r="D23" t="s">
        <v>8421</v>
      </c>
    </row>
    <row r="24" spans="4:4" x14ac:dyDescent="0.25">
      <c r="D24" t="s">
        <v>8422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EF8B5-CE2D-40A9-8986-EA84DE113B67}">
  <sheetPr codeName="Sheet5"/>
  <dimension ref="A1:F47"/>
  <sheetViews>
    <sheetView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8400</v>
      </c>
      <c r="B2" t="s">
        <v>8362</v>
      </c>
    </row>
    <row r="4" spans="1:6" x14ac:dyDescent="0.25">
      <c r="A4" s="7" t="s">
        <v>8379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B4842-6DC7-408E-AB7B-466ADC943CE0}">
  <dimension ref="D4:M56"/>
  <sheetViews>
    <sheetView workbookViewId="0"/>
  </sheetViews>
  <sheetFormatPr defaultRowHeight="15" x14ac:dyDescent="0.25"/>
  <cols>
    <col min="4" max="4" width="16.85546875" bestFit="1" customWidth="1"/>
    <col min="5" max="5" width="10.140625" bestFit="1" customWidth="1"/>
    <col min="9" max="9" width="11.140625" bestFit="1" customWidth="1"/>
    <col min="10" max="10" width="17.7109375" bestFit="1" customWidth="1"/>
    <col min="11" max="11" width="13.85546875" bestFit="1" customWidth="1"/>
    <col min="12" max="12" width="16.5703125" bestFit="1" customWidth="1"/>
    <col min="13" max="13" width="11.85546875" bestFit="1" customWidth="1"/>
  </cols>
  <sheetData>
    <row r="4" spans="4:13" x14ac:dyDescent="0.25">
      <c r="D4" s="1" t="s">
        <v>8309</v>
      </c>
      <c r="E4" s="1" t="s">
        <v>8401</v>
      </c>
      <c r="F4" s="1" t="s">
        <v>8402</v>
      </c>
      <c r="G4" s="1" t="s">
        <v>8403</v>
      </c>
      <c r="H4" s="1" t="s">
        <v>8404</v>
      </c>
      <c r="I4" s="1" t="s">
        <v>8361</v>
      </c>
      <c r="J4" s="1" t="s">
        <v>8396</v>
      </c>
      <c r="K4" s="1" t="s">
        <v>8398</v>
      </c>
      <c r="L4" s="1" t="s">
        <v>8405</v>
      </c>
      <c r="M4" s="1" t="s">
        <v>8406</v>
      </c>
    </row>
    <row r="5" spans="4:13" x14ac:dyDescent="0.25">
      <c r="D5" t="str">
        <f>'Pivot Table 2'!A6</f>
        <v>animation</v>
      </c>
      <c r="E5">
        <f>'Pivot Table 2'!B6</f>
        <v>0</v>
      </c>
      <c r="F5">
        <f>'Pivot Table 2'!C6</f>
        <v>100</v>
      </c>
      <c r="G5">
        <f>'Pivot Table 2'!D6</f>
        <v>0</v>
      </c>
      <c r="H5">
        <f>'Pivot Table 2'!E6</f>
        <v>0</v>
      </c>
      <c r="I5">
        <f>'Pivot Table 2'!F6</f>
        <v>100</v>
      </c>
      <c r="J5" s="14">
        <f>E5/$I5</f>
        <v>0</v>
      </c>
      <c r="K5" s="14">
        <f t="shared" ref="K5:M5" si="0">F5/$I5</f>
        <v>1</v>
      </c>
      <c r="L5" s="14">
        <f t="shared" si="0"/>
        <v>0</v>
      </c>
      <c r="M5" s="14">
        <f t="shared" si="0"/>
        <v>0</v>
      </c>
    </row>
    <row r="6" spans="4:13" x14ac:dyDescent="0.25">
      <c r="D6" t="str">
        <f>'Pivot Table 2'!A7</f>
        <v>art books</v>
      </c>
      <c r="E6">
        <f>'Pivot Table 2'!B7</f>
        <v>0</v>
      </c>
      <c r="F6">
        <f>'Pivot Table 2'!C7</f>
        <v>0</v>
      </c>
      <c r="G6">
        <f>'Pivot Table 2'!D7</f>
        <v>20</v>
      </c>
      <c r="H6">
        <f>'Pivot Table 2'!E7</f>
        <v>0</v>
      </c>
      <c r="I6">
        <f>'Pivot Table 2'!F7</f>
        <v>20</v>
      </c>
      <c r="J6" s="14">
        <f t="shared" ref="J6:J45" si="1">E6/$I6</f>
        <v>0</v>
      </c>
      <c r="K6" s="14">
        <f t="shared" ref="K6:K45" si="2">F6/$I6</f>
        <v>0</v>
      </c>
      <c r="L6" s="14">
        <f t="shared" ref="L6:L45" si="3">G6/$I6</f>
        <v>1</v>
      </c>
      <c r="M6" s="14">
        <f t="shared" ref="M6:M45" si="4">H6/$I6</f>
        <v>0</v>
      </c>
    </row>
    <row r="7" spans="4:13" x14ac:dyDescent="0.25">
      <c r="D7" t="str">
        <f>'Pivot Table 2'!A8</f>
        <v>audio</v>
      </c>
      <c r="E7">
        <f>'Pivot Table 2'!B8</f>
        <v>0</v>
      </c>
      <c r="F7">
        <f>'Pivot Table 2'!C8</f>
        <v>0</v>
      </c>
      <c r="G7">
        <f>'Pivot Table 2'!D8</f>
        <v>24</v>
      </c>
      <c r="H7">
        <f>'Pivot Table 2'!E8</f>
        <v>0</v>
      </c>
      <c r="I7">
        <f>'Pivot Table 2'!F8</f>
        <v>24</v>
      </c>
      <c r="J7" s="14">
        <f t="shared" si="1"/>
        <v>0</v>
      </c>
      <c r="K7" s="14">
        <f t="shared" si="2"/>
        <v>0</v>
      </c>
      <c r="L7" s="14">
        <f t="shared" si="3"/>
        <v>1</v>
      </c>
      <c r="M7" s="14">
        <f t="shared" si="4"/>
        <v>0</v>
      </c>
    </row>
    <row r="8" spans="4:13" x14ac:dyDescent="0.25">
      <c r="D8" t="str">
        <f>'Pivot Table 2'!A9</f>
        <v>children's books</v>
      </c>
      <c r="E8">
        <f>'Pivot Table 2'!B9</f>
        <v>0</v>
      </c>
      <c r="F8">
        <f>'Pivot Table 2'!C9</f>
        <v>40</v>
      </c>
      <c r="G8">
        <f>'Pivot Table 2'!D9</f>
        <v>0</v>
      </c>
      <c r="H8">
        <f>'Pivot Table 2'!E9</f>
        <v>0</v>
      </c>
      <c r="I8">
        <f>'Pivot Table 2'!F9</f>
        <v>40</v>
      </c>
      <c r="J8" s="14">
        <f t="shared" si="1"/>
        <v>0</v>
      </c>
      <c r="K8" s="14">
        <f t="shared" si="2"/>
        <v>1</v>
      </c>
      <c r="L8" s="14">
        <f t="shared" si="3"/>
        <v>0</v>
      </c>
      <c r="M8" s="14">
        <f t="shared" si="4"/>
        <v>0</v>
      </c>
    </row>
    <row r="9" spans="4:13" x14ac:dyDescent="0.25">
      <c r="D9" t="str">
        <f>'Pivot Table 2'!A10</f>
        <v>classical music</v>
      </c>
      <c r="E9">
        <f>'Pivot Table 2'!B10</f>
        <v>40</v>
      </c>
      <c r="F9">
        <f>'Pivot Table 2'!C10</f>
        <v>0</v>
      </c>
      <c r="G9">
        <f>'Pivot Table 2'!D10</f>
        <v>0</v>
      </c>
      <c r="H9">
        <f>'Pivot Table 2'!E10</f>
        <v>0</v>
      </c>
      <c r="I9">
        <f>'Pivot Table 2'!F10</f>
        <v>40</v>
      </c>
      <c r="J9" s="14">
        <f t="shared" si="1"/>
        <v>1</v>
      </c>
      <c r="K9" s="14">
        <f t="shared" si="2"/>
        <v>0</v>
      </c>
      <c r="L9" s="14">
        <f t="shared" si="3"/>
        <v>0</v>
      </c>
      <c r="M9" s="14">
        <f t="shared" si="4"/>
        <v>0</v>
      </c>
    </row>
    <row r="10" spans="4:13" x14ac:dyDescent="0.25">
      <c r="D10" t="str">
        <f>'Pivot Table 2'!A11</f>
        <v>documentary</v>
      </c>
      <c r="E10">
        <f>'Pivot Table 2'!B11</f>
        <v>180</v>
      </c>
      <c r="F10">
        <f>'Pivot Table 2'!C11</f>
        <v>0</v>
      </c>
      <c r="G10">
        <f>'Pivot Table 2'!D11</f>
        <v>0</v>
      </c>
      <c r="H10">
        <f>'Pivot Table 2'!E11</f>
        <v>0</v>
      </c>
      <c r="I10">
        <f>'Pivot Table 2'!F11</f>
        <v>180</v>
      </c>
      <c r="J10" s="14">
        <f t="shared" si="1"/>
        <v>1</v>
      </c>
      <c r="K10" s="14">
        <f t="shared" si="2"/>
        <v>0</v>
      </c>
      <c r="L10" s="14">
        <f t="shared" si="3"/>
        <v>0</v>
      </c>
      <c r="M10" s="14">
        <f t="shared" si="4"/>
        <v>0</v>
      </c>
    </row>
    <row r="11" spans="4:13" x14ac:dyDescent="0.25">
      <c r="D11" t="str">
        <f>'Pivot Table 2'!A12</f>
        <v>drama</v>
      </c>
      <c r="E11">
        <f>'Pivot Table 2'!B12</f>
        <v>0</v>
      </c>
      <c r="F11">
        <f>'Pivot Table 2'!C12</f>
        <v>80</v>
      </c>
      <c r="G11">
        <f>'Pivot Table 2'!D12</f>
        <v>0</v>
      </c>
      <c r="H11">
        <f>'Pivot Table 2'!E12</f>
        <v>0</v>
      </c>
      <c r="I11">
        <f>'Pivot Table 2'!F12</f>
        <v>80</v>
      </c>
      <c r="J11" s="14">
        <f t="shared" si="1"/>
        <v>0</v>
      </c>
      <c r="K11" s="14">
        <f t="shared" si="2"/>
        <v>1</v>
      </c>
      <c r="L11" s="14">
        <f t="shared" si="3"/>
        <v>0</v>
      </c>
      <c r="M11" s="14">
        <f t="shared" si="4"/>
        <v>0</v>
      </c>
    </row>
    <row r="12" spans="4:13" x14ac:dyDescent="0.25">
      <c r="D12" t="str">
        <f>'Pivot Table 2'!A13</f>
        <v>electronic music</v>
      </c>
      <c r="E12">
        <f>'Pivot Table 2'!B13</f>
        <v>40</v>
      </c>
      <c r="F12">
        <f>'Pivot Table 2'!C13</f>
        <v>0</v>
      </c>
      <c r="G12">
        <f>'Pivot Table 2'!D13</f>
        <v>0</v>
      </c>
      <c r="H12">
        <f>'Pivot Table 2'!E13</f>
        <v>0</v>
      </c>
      <c r="I12">
        <f>'Pivot Table 2'!F13</f>
        <v>40</v>
      </c>
      <c r="J12" s="14">
        <f t="shared" si="1"/>
        <v>1</v>
      </c>
      <c r="K12" s="14">
        <f t="shared" si="2"/>
        <v>0</v>
      </c>
      <c r="L12" s="14">
        <f t="shared" si="3"/>
        <v>0</v>
      </c>
      <c r="M12" s="14">
        <f t="shared" si="4"/>
        <v>0</v>
      </c>
    </row>
    <row r="13" spans="4:13" x14ac:dyDescent="0.25">
      <c r="D13" t="str">
        <f>'Pivot Table 2'!A14</f>
        <v>faith</v>
      </c>
      <c r="E13">
        <f>'Pivot Table 2'!B14</f>
        <v>0</v>
      </c>
      <c r="F13">
        <f>'Pivot Table 2'!C14</f>
        <v>40</v>
      </c>
      <c r="G13">
        <f>'Pivot Table 2'!D14</f>
        <v>0</v>
      </c>
      <c r="H13">
        <f>'Pivot Table 2'!E14</f>
        <v>20</v>
      </c>
      <c r="I13">
        <f>'Pivot Table 2'!F14</f>
        <v>60</v>
      </c>
      <c r="J13" s="14">
        <f t="shared" si="1"/>
        <v>0</v>
      </c>
      <c r="K13" s="14">
        <f t="shared" si="2"/>
        <v>0.66666666666666663</v>
      </c>
      <c r="L13" s="14">
        <f t="shared" si="3"/>
        <v>0</v>
      </c>
      <c r="M13" s="14">
        <f t="shared" si="4"/>
        <v>0.33333333333333331</v>
      </c>
    </row>
    <row r="14" spans="4:13" x14ac:dyDescent="0.25">
      <c r="D14" t="str">
        <f>'Pivot Table 2'!A15</f>
        <v>fiction</v>
      </c>
      <c r="E14">
        <f>'Pivot Table 2'!B15</f>
        <v>0</v>
      </c>
      <c r="F14">
        <f>'Pivot Table 2'!C15</f>
        <v>40</v>
      </c>
      <c r="G14">
        <f>'Pivot Table 2'!D15</f>
        <v>0</v>
      </c>
      <c r="H14">
        <f>'Pivot Table 2'!E15</f>
        <v>0</v>
      </c>
      <c r="I14">
        <f>'Pivot Table 2'!F15</f>
        <v>40</v>
      </c>
      <c r="J14" s="14">
        <f t="shared" si="1"/>
        <v>0</v>
      </c>
      <c r="K14" s="14">
        <f t="shared" si="2"/>
        <v>1</v>
      </c>
      <c r="L14" s="14">
        <f t="shared" si="3"/>
        <v>0</v>
      </c>
      <c r="M14" s="14">
        <f t="shared" si="4"/>
        <v>0</v>
      </c>
    </row>
    <row r="15" spans="4:13" x14ac:dyDescent="0.25">
      <c r="D15" t="str">
        <f>'Pivot Table 2'!A16</f>
        <v>food trucks</v>
      </c>
      <c r="E15">
        <f>'Pivot Table 2'!B16</f>
        <v>0</v>
      </c>
      <c r="F15">
        <f>'Pivot Table 2'!C16</f>
        <v>120</v>
      </c>
      <c r="G15">
        <f>'Pivot Table 2'!D16</f>
        <v>20</v>
      </c>
      <c r="H15">
        <f>'Pivot Table 2'!E16</f>
        <v>0</v>
      </c>
      <c r="I15">
        <f>'Pivot Table 2'!F16</f>
        <v>140</v>
      </c>
      <c r="J15" s="14">
        <f t="shared" si="1"/>
        <v>0</v>
      </c>
      <c r="K15" s="14">
        <f t="shared" si="2"/>
        <v>0.8571428571428571</v>
      </c>
      <c r="L15" s="14">
        <f t="shared" si="3"/>
        <v>0.14285714285714285</v>
      </c>
      <c r="M15" s="14">
        <f t="shared" si="4"/>
        <v>0</v>
      </c>
    </row>
    <row r="16" spans="4:13" x14ac:dyDescent="0.25">
      <c r="D16" t="str">
        <f>'Pivot Table 2'!A17</f>
        <v>gadgets</v>
      </c>
      <c r="E16">
        <f>'Pivot Table 2'!B17</f>
        <v>0</v>
      </c>
      <c r="F16">
        <f>'Pivot Table 2'!C17</f>
        <v>20</v>
      </c>
      <c r="G16">
        <f>'Pivot Table 2'!D17</f>
        <v>0</v>
      </c>
      <c r="H16">
        <f>'Pivot Table 2'!E17</f>
        <v>0</v>
      </c>
      <c r="I16">
        <f>'Pivot Table 2'!F17</f>
        <v>20</v>
      </c>
      <c r="J16" s="14">
        <f t="shared" si="1"/>
        <v>0</v>
      </c>
      <c r="K16" s="14">
        <f t="shared" si="2"/>
        <v>1</v>
      </c>
      <c r="L16" s="14">
        <f t="shared" si="3"/>
        <v>0</v>
      </c>
      <c r="M16" s="14">
        <f t="shared" si="4"/>
        <v>0</v>
      </c>
    </row>
    <row r="17" spans="4:13" x14ac:dyDescent="0.25">
      <c r="D17" t="str">
        <f>'Pivot Table 2'!A18</f>
        <v>hardware</v>
      </c>
      <c r="E17">
        <f>'Pivot Table 2'!B18</f>
        <v>140</v>
      </c>
      <c r="F17">
        <f>'Pivot Table 2'!C18</f>
        <v>0</v>
      </c>
      <c r="G17">
        <f>'Pivot Table 2'!D18</f>
        <v>0</v>
      </c>
      <c r="H17">
        <f>'Pivot Table 2'!E18</f>
        <v>0</v>
      </c>
      <c r="I17">
        <f>'Pivot Table 2'!F18</f>
        <v>140</v>
      </c>
      <c r="J17" s="14">
        <f t="shared" si="1"/>
        <v>1</v>
      </c>
      <c r="K17" s="14">
        <f t="shared" si="2"/>
        <v>0</v>
      </c>
      <c r="L17" s="14">
        <f t="shared" si="3"/>
        <v>0</v>
      </c>
      <c r="M17" s="14">
        <f t="shared" si="4"/>
        <v>0</v>
      </c>
    </row>
    <row r="18" spans="4:13" x14ac:dyDescent="0.25">
      <c r="D18" t="str">
        <f>'Pivot Table 2'!A19</f>
        <v>indie rock</v>
      </c>
      <c r="E18">
        <f>'Pivot Table 2'!B19</f>
        <v>140</v>
      </c>
      <c r="F18">
        <f>'Pivot Table 2'!C19</f>
        <v>20</v>
      </c>
      <c r="G18">
        <f>'Pivot Table 2'!D19</f>
        <v>0</v>
      </c>
      <c r="H18">
        <f>'Pivot Table 2'!E19</f>
        <v>0</v>
      </c>
      <c r="I18">
        <f>'Pivot Table 2'!F19</f>
        <v>160</v>
      </c>
      <c r="J18" s="14">
        <f t="shared" si="1"/>
        <v>0.875</v>
      </c>
      <c r="K18" s="14">
        <f t="shared" si="2"/>
        <v>0.125</v>
      </c>
      <c r="L18" s="14">
        <f t="shared" si="3"/>
        <v>0</v>
      </c>
      <c r="M18" s="14">
        <f t="shared" si="4"/>
        <v>0</v>
      </c>
    </row>
    <row r="19" spans="4:13" x14ac:dyDescent="0.25">
      <c r="D19" t="str">
        <f>'Pivot Table 2'!A20</f>
        <v>jazz</v>
      </c>
      <c r="E19">
        <f>'Pivot Table 2'!B20</f>
        <v>0</v>
      </c>
      <c r="F19">
        <f>'Pivot Table 2'!C20</f>
        <v>60</v>
      </c>
      <c r="G19">
        <f>'Pivot Table 2'!D20</f>
        <v>0</v>
      </c>
      <c r="H19">
        <f>'Pivot Table 2'!E20</f>
        <v>0</v>
      </c>
      <c r="I19">
        <f>'Pivot Table 2'!F20</f>
        <v>60</v>
      </c>
      <c r="J19" s="14">
        <f t="shared" si="1"/>
        <v>0</v>
      </c>
      <c r="K19" s="14">
        <f t="shared" si="2"/>
        <v>1</v>
      </c>
      <c r="L19" s="14">
        <f t="shared" si="3"/>
        <v>0</v>
      </c>
      <c r="M19" s="14">
        <f t="shared" si="4"/>
        <v>0</v>
      </c>
    </row>
    <row r="20" spans="4:13" x14ac:dyDescent="0.25">
      <c r="D20" t="str">
        <f>'Pivot Table 2'!A21</f>
        <v>makerspaces</v>
      </c>
      <c r="E20">
        <f>'Pivot Table 2'!B21</f>
        <v>9</v>
      </c>
      <c r="F20">
        <f>'Pivot Table 2'!C21</f>
        <v>11</v>
      </c>
      <c r="G20">
        <f>'Pivot Table 2'!D21</f>
        <v>0</v>
      </c>
      <c r="H20">
        <f>'Pivot Table 2'!E21</f>
        <v>0</v>
      </c>
      <c r="I20">
        <f>'Pivot Table 2'!F21</f>
        <v>20</v>
      </c>
      <c r="J20" s="14">
        <f t="shared" si="1"/>
        <v>0.45</v>
      </c>
      <c r="K20" s="14">
        <f t="shared" si="2"/>
        <v>0.55000000000000004</v>
      </c>
      <c r="L20" s="14">
        <f t="shared" si="3"/>
        <v>0</v>
      </c>
      <c r="M20" s="14">
        <f t="shared" si="4"/>
        <v>0</v>
      </c>
    </row>
    <row r="21" spans="4:13" x14ac:dyDescent="0.25">
      <c r="D21" t="str">
        <f>'Pivot Table 2'!A22</f>
        <v>metal</v>
      </c>
      <c r="E21">
        <f>'Pivot Table 2'!B22</f>
        <v>20</v>
      </c>
      <c r="F21">
        <f>'Pivot Table 2'!C22</f>
        <v>0</v>
      </c>
      <c r="G21">
        <f>'Pivot Table 2'!D22</f>
        <v>0</v>
      </c>
      <c r="H21">
        <f>'Pivot Table 2'!E22</f>
        <v>0</v>
      </c>
      <c r="I21">
        <f>'Pivot Table 2'!F22</f>
        <v>20</v>
      </c>
      <c r="J21" s="14">
        <f t="shared" si="1"/>
        <v>1</v>
      </c>
      <c r="K21" s="14">
        <f t="shared" si="2"/>
        <v>0</v>
      </c>
      <c r="L21" s="14">
        <f t="shared" si="3"/>
        <v>0</v>
      </c>
      <c r="M21" s="14">
        <f t="shared" si="4"/>
        <v>0</v>
      </c>
    </row>
    <row r="22" spans="4:13" x14ac:dyDescent="0.25">
      <c r="D22" t="str">
        <f>'Pivot Table 2'!A23</f>
        <v>mobile games</v>
      </c>
      <c r="E22">
        <f>'Pivot Table 2'!B23</f>
        <v>0</v>
      </c>
      <c r="F22">
        <f>'Pivot Table 2'!C23</f>
        <v>40</v>
      </c>
      <c r="G22">
        <f>'Pivot Table 2'!D23</f>
        <v>0</v>
      </c>
      <c r="H22">
        <f>'Pivot Table 2'!E23</f>
        <v>0</v>
      </c>
      <c r="I22">
        <f>'Pivot Table 2'!F23</f>
        <v>40</v>
      </c>
      <c r="J22" s="14">
        <f t="shared" si="1"/>
        <v>0</v>
      </c>
      <c r="K22" s="14">
        <f t="shared" si="2"/>
        <v>1</v>
      </c>
      <c r="L22" s="14">
        <f t="shared" si="3"/>
        <v>0</v>
      </c>
      <c r="M22" s="14">
        <f t="shared" si="4"/>
        <v>0</v>
      </c>
    </row>
    <row r="23" spans="4:13" x14ac:dyDescent="0.25">
      <c r="D23" t="str">
        <f>'Pivot Table 2'!A24</f>
        <v>musical</v>
      </c>
      <c r="E23">
        <f>'Pivot Table 2'!B24</f>
        <v>60</v>
      </c>
      <c r="F23">
        <f>'Pivot Table 2'!C24</f>
        <v>60</v>
      </c>
      <c r="G23">
        <f>'Pivot Table 2'!D24</f>
        <v>20</v>
      </c>
      <c r="H23">
        <f>'Pivot Table 2'!E24</f>
        <v>0</v>
      </c>
      <c r="I23">
        <f>'Pivot Table 2'!F24</f>
        <v>140</v>
      </c>
      <c r="J23" s="14">
        <f t="shared" si="1"/>
        <v>0.42857142857142855</v>
      </c>
      <c r="K23" s="14">
        <f t="shared" si="2"/>
        <v>0.42857142857142855</v>
      </c>
      <c r="L23" s="14">
        <f t="shared" si="3"/>
        <v>0.14285714285714285</v>
      </c>
      <c r="M23" s="14">
        <f t="shared" si="4"/>
        <v>0</v>
      </c>
    </row>
    <row r="24" spans="4:13" x14ac:dyDescent="0.25">
      <c r="D24" t="str">
        <f>'Pivot Table 2'!A25</f>
        <v>nature</v>
      </c>
      <c r="E24">
        <f>'Pivot Table 2'!B25</f>
        <v>0</v>
      </c>
      <c r="F24">
        <f>'Pivot Table 2'!C25</f>
        <v>20</v>
      </c>
      <c r="G24">
        <f>'Pivot Table 2'!D25</f>
        <v>0</v>
      </c>
      <c r="H24">
        <f>'Pivot Table 2'!E25</f>
        <v>0</v>
      </c>
      <c r="I24">
        <f>'Pivot Table 2'!F25</f>
        <v>20</v>
      </c>
      <c r="J24" s="14">
        <f t="shared" si="1"/>
        <v>0</v>
      </c>
      <c r="K24" s="14">
        <f t="shared" si="2"/>
        <v>1</v>
      </c>
      <c r="L24" s="14">
        <f t="shared" si="3"/>
        <v>0</v>
      </c>
      <c r="M24" s="14">
        <f t="shared" si="4"/>
        <v>0</v>
      </c>
    </row>
    <row r="25" spans="4:13" x14ac:dyDescent="0.25">
      <c r="D25" t="str">
        <f>'Pivot Table 2'!A26</f>
        <v>nonfiction</v>
      </c>
      <c r="E25">
        <f>'Pivot Table 2'!B26</f>
        <v>60</v>
      </c>
      <c r="F25">
        <f>'Pivot Table 2'!C26</f>
        <v>0</v>
      </c>
      <c r="G25">
        <f>'Pivot Table 2'!D26</f>
        <v>0</v>
      </c>
      <c r="H25">
        <f>'Pivot Table 2'!E26</f>
        <v>0</v>
      </c>
      <c r="I25">
        <f>'Pivot Table 2'!F26</f>
        <v>60</v>
      </c>
      <c r="J25" s="14">
        <f t="shared" si="1"/>
        <v>1</v>
      </c>
      <c r="K25" s="14">
        <f t="shared" si="2"/>
        <v>0</v>
      </c>
      <c r="L25" s="14">
        <f t="shared" si="3"/>
        <v>0</v>
      </c>
      <c r="M25" s="14">
        <f t="shared" si="4"/>
        <v>0</v>
      </c>
    </row>
    <row r="26" spans="4:13" x14ac:dyDescent="0.25">
      <c r="D26" t="str">
        <f>'Pivot Table 2'!A27</f>
        <v>people</v>
      </c>
      <c r="E26">
        <f>'Pivot Table 2'!B27</f>
        <v>0</v>
      </c>
      <c r="F26">
        <f>'Pivot Table 2'!C27</f>
        <v>20</v>
      </c>
      <c r="G26">
        <f>'Pivot Table 2'!D27</f>
        <v>0</v>
      </c>
      <c r="H26">
        <f>'Pivot Table 2'!E27</f>
        <v>0</v>
      </c>
      <c r="I26">
        <f>'Pivot Table 2'!F27</f>
        <v>20</v>
      </c>
      <c r="J26" s="14">
        <f t="shared" si="1"/>
        <v>0</v>
      </c>
      <c r="K26" s="14">
        <f t="shared" si="2"/>
        <v>1</v>
      </c>
      <c r="L26" s="14">
        <f t="shared" si="3"/>
        <v>0</v>
      </c>
      <c r="M26" s="14">
        <f t="shared" si="4"/>
        <v>0</v>
      </c>
    </row>
    <row r="27" spans="4:13" x14ac:dyDescent="0.25">
      <c r="D27" t="str">
        <f>'Pivot Table 2'!A28</f>
        <v>photobooks</v>
      </c>
      <c r="E27">
        <f>'Pivot Table 2'!B28</f>
        <v>103</v>
      </c>
      <c r="F27">
        <f>'Pivot Table 2'!C28</f>
        <v>57</v>
      </c>
      <c r="G27">
        <f>'Pivot Table 2'!D28</f>
        <v>0</v>
      </c>
      <c r="H27">
        <f>'Pivot Table 2'!E28</f>
        <v>0</v>
      </c>
      <c r="I27">
        <f>'Pivot Table 2'!F28</f>
        <v>160</v>
      </c>
      <c r="J27" s="14">
        <f t="shared" si="1"/>
        <v>0.64375000000000004</v>
      </c>
      <c r="K27" s="14">
        <f t="shared" si="2"/>
        <v>0.35625000000000001</v>
      </c>
      <c r="L27" s="14">
        <f t="shared" si="3"/>
        <v>0</v>
      </c>
      <c r="M27" s="14">
        <f t="shared" si="4"/>
        <v>0</v>
      </c>
    </row>
    <row r="28" spans="4:13" x14ac:dyDescent="0.25">
      <c r="D28" t="str">
        <f>'Pivot Table 2'!A29</f>
        <v>places</v>
      </c>
      <c r="E28">
        <f>'Pivot Table 2'!B29</f>
        <v>0</v>
      </c>
      <c r="F28">
        <f>'Pivot Table 2'!C29</f>
        <v>20</v>
      </c>
      <c r="G28">
        <f>'Pivot Table 2'!D29</f>
        <v>0</v>
      </c>
      <c r="H28">
        <f>'Pivot Table 2'!E29</f>
        <v>0</v>
      </c>
      <c r="I28">
        <f>'Pivot Table 2'!F29</f>
        <v>20</v>
      </c>
      <c r="J28" s="14">
        <f t="shared" si="1"/>
        <v>0</v>
      </c>
      <c r="K28" s="14">
        <f t="shared" si="2"/>
        <v>1</v>
      </c>
      <c r="L28" s="14">
        <f t="shared" si="3"/>
        <v>0</v>
      </c>
      <c r="M28" s="14">
        <f t="shared" si="4"/>
        <v>0</v>
      </c>
    </row>
    <row r="29" spans="4:13" x14ac:dyDescent="0.25">
      <c r="D29" t="str">
        <f>'Pivot Table 2'!A30</f>
        <v>plays</v>
      </c>
      <c r="E29">
        <f>'Pivot Table 2'!B30</f>
        <v>694</v>
      </c>
      <c r="F29">
        <f>'Pivot Table 2'!C30</f>
        <v>353</v>
      </c>
      <c r="G29">
        <f>'Pivot Table 2'!D30</f>
        <v>0</v>
      </c>
      <c r="H29">
        <f>'Pivot Table 2'!E30</f>
        <v>19</v>
      </c>
      <c r="I29">
        <f>'Pivot Table 2'!F30</f>
        <v>1066</v>
      </c>
      <c r="J29" s="14">
        <f t="shared" si="1"/>
        <v>0.651031894934334</v>
      </c>
      <c r="K29" s="14">
        <f t="shared" si="2"/>
        <v>0.33114446529080677</v>
      </c>
      <c r="L29" s="14">
        <f t="shared" si="3"/>
        <v>0</v>
      </c>
      <c r="M29" s="14">
        <f t="shared" si="4"/>
        <v>1.7823639774859287E-2</v>
      </c>
    </row>
    <row r="30" spans="4:13" x14ac:dyDescent="0.25">
      <c r="D30" t="str">
        <f>'Pivot Table 2'!A31</f>
        <v>pop</v>
      </c>
      <c r="E30">
        <f>'Pivot Table 2'!B31</f>
        <v>40</v>
      </c>
      <c r="F30">
        <f>'Pivot Table 2'!C31</f>
        <v>0</v>
      </c>
      <c r="G30">
        <f>'Pivot Table 2'!D31</f>
        <v>0</v>
      </c>
      <c r="H30">
        <f>'Pivot Table 2'!E31</f>
        <v>0</v>
      </c>
      <c r="I30">
        <f>'Pivot Table 2'!F31</f>
        <v>40</v>
      </c>
      <c r="J30" s="14">
        <f t="shared" si="1"/>
        <v>1</v>
      </c>
      <c r="K30" s="14">
        <f t="shared" si="2"/>
        <v>0</v>
      </c>
      <c r="L30" s="14">
        <f t="shared" si="3"/>
        <v>0</v>
      </c>
      <c r="M30" s="14">
        <f t="shared" si="4"/>
        <v>0</v>
      </c>
    </row>
    <row r="31" spans="4:13" x14ac:dyDescent="0.25">
      <c r="D31" t="str">
        <f>'Pivot Table 2'!A32</f>
        <v>radio &amp; podcasts</v>
      </c>
      <c r="E31">
        <f>'Pivot Table 2'!B32</f>
        <v>20</v>
      </c>
      <c r="F31">
        <f>'Pivot Table 2'!C32</f>
        <v>0</v>
      </c>
      <c r="G31">
        <f>'Pivot Table 2'!D32</f>
        <v>0</v>
      </c>
      <c r="H31">
        <f>'Pivot Table 2'!E32</f>
        <v>0</v>
      </c>
      <c r="I31">
        <f>'Pivot Table 2'!F32</f>
        <v>20</v>
      </c>
      <c r="J31" s="14">
        <f t="shared" si="1"/>
        <v>1</v>
      </c>
      <c r="K31" s="14">
        <f t="shared" si="2"/>
        <v>0</v>
      </c>
      <c r="L31" s="14">
        <f t="shared" si="3"/>
        <v>0</v>
      </c>
      <c r="M31" s="14">
        <f t="shared" si="4"/>
        <v>0</v>
      </c>
    </row>
    <row r="32" spans="4:13" x14ac:dyDescent="0.25">
      <c r="D32" t="str">
        <f>'Pivot Table 2'!A33</f>
        <v>restaurants</v>
      </c>
      <c r="E32">
        <f>'Pivot Table 2'!B33</f>
        <v>0</v>
      </c>
      <c r="F32">
        <f>'Pivot Table 2'!C33</f>
        <v>20</v>
      </c>
      <c r="G32">
        <f>'Pivot Table 2'!D33</f>
        <v>0</v>
      </c>
      <c r="H32">
        <f>'Pivot Table 2'!E33</f>
        <v>0</v>
      </c>
      <c r="I32">
        <f>'Pivot Table 2'!F33</f>
        <v>20</v>
      </c>
      <c r="J32" s="14">
        <f t="shared" si="1"/>
        <v>0</v>
      </c>
      <c r="K32" s="14">
        <f t="shared" si="2"/>
        <v>1</v>
      </c>
      <c r="L32" s="14">
        <f t="shared" si="3"/>
        <v>0</v>
      </c>
      <c r="M32" s="14">
        <f t="shared" si="4"/>
        <v>0</v>
      </c>
    </row>
    <row r="33" spans="4:13" x14ac:dyDescent="0.25">
      <c r="D33" t="str">
        <f>'Pivot Table 2'!A34</f>
        <v>rock</v>
      </c>
      <c r="E33">
        <f>'Pivot Table 2'!B34</f>
        <v>260</v>
      </c>
      <c r="F33">
        <f>'Pivot Table 2'!C34</f>
        <v>0</v>
      </c>
      <c r="G33">
        <f>'Pivot Table 2'!D34</f>
        <v>0</v>
      </c>
      <c r="H33">
        <f>'Pivot Table 2'!E34</f>
        <v>0</v>
      </c>
      <c r="I33">
        <f>'Pivot Table 2'!F34</f>
        <v>260</v>
      </c>
      <c r="J33" s="14">
        <f t="shared" si="1"/>
        <v>1</v>
      </c>
      <c r="K33" s="14">
        <f t="shared" si="2"/>
        <v>0</v>
      </c>
      <c r="L33" s="14">
        <f t="shared" si="3"/>
        <v>0</v>
      </c>
      <c r="M33" s="14">
        <f t="shared" si="4"/>
        <v>0</v>
      </c>
    </row>
    <row r="34" spans="4:13" x14ac:dyDescent="0.25">
      <c r="D34" t="str">
        <f>'Pivot Table 2'!A35</f>
        <v>science fiction</v>
      </c>
      <c r="E34">
        <f>'Pivot Table 2'!B35</f>
        <v>0</v>
      </c>
      <c r="F34">
        <f>'Pivot Table 2'!C35</f>
        <v>0</v>
      </c>
      <c r="G34">
        <f>'Pivot Table 2'!D35</f>
        <v>40</v>
      </c>
      <c r="H34">
        <f>'Pivot Table 2'!E35</f>
        <v>0</v>
      </c>
      <c r="I34">
        <f>'Pivot Table 2'!F35</f>
        <v>40</v>
      </c>
      <c r="J34" s="14">
        <f t="shared" si="1"/>
        <v>0</v>
      </c>
      <c r="K34" s="14">
        <f t="shared" si="2"/>
        <v>0</v>
      </c>
      <c r="L34" s="14">
        <f t="shared" si="3"/>
        <v>1</v>
      </c>
      <c r="M34" s="14">
        <f t="shared" si="4"/>
        <v>0</v>
      </c>
    </row>
    <row r="35" spans="4:13" x14ac:dyDescent="0.25">
      <c r="D35" t="str">
        <f>'Pivot Table 2'!A36</f>
        <v>shorts</v>
      </c>
      <c r="E35">
        <f>'Pivot Table 2'!B36</f>
        <v>60</v>
      </c>
      <c r="F35">
        <f>'Pivot Table 2'!C36</f>
        <v>0</v>
      </c>
      <c r="G35">
        <f>'Pivot Table 2'!D36</f>
        <v>0</v>
      </c>
      <c r="H35">
        <f>'Pivot Table 2'!E36</f>
        <v>0</v>
      </c>
      <c r="I35">
        <f>'Pivot Table 2'!F36</f>
        <v>60</v>
      </c>
      <c r="J35" s="14">
        <f t="shared" si="1"/>
        <v>1</v>
      </c>
      <c r="K35" s="14">
        <f t="shared" si="2"/>
        <v>0</v>
      </c>
      <c r="L35" s="14">
        <f t="shared" si="3"/>
        <v>0</v>
      </c>
      <c r="M35" s="14">
        <f t="shared" si="4"/>
        <v>0</v>
      </c>
    </row>
    <row r="36" spans="4:13" x14ac:dyDescent="0.25">
      <c r="D36" t="str">
        <f>'Pivot Table 2'!A37</f>
        <v>small batch</v>
      </c>
      <c r="E36">
        <f>'Pivot Table 2'!B37</f>
        <v>34</v>
      </c>
      <c r="F36">
        <f>'Pivot Table 2'!C37</f>
        <v>0</v>
      </c>
      <c r="G36">
        <f>'Pivot Table 2'!D37</f>
        <v>0</v>
      </c>
      <c r="H36">
        <f>'Pivot Table 2'!E37</f>
        <v>6</v>
      </c>
      <c r="I36">
        <f>'Pivot Table 2'!F37</f>
        <v>40</v>
      </c>
      <c r="J36" s="14">
        <f t="shared" si="1"/>
        <v>0.85</v>
      </c>
      <c r="K36" s="14">
        <f t="shared" si="2"/>
        <v>0</v>
      </c>
      <c r="L36" s="14">
        <f t="shared" si="3"/>
        <v>0</v>
      </c>
      <c r="M36" s="14">
        <f t="shared" si="4"/>
        <v>0.15</v>
      </c>
    </row>
    <row r="37" spans="4:13" x14ac:dyDescent="0.25">
      <c r="D37" t="str">
        <f>'Pivot Table 2'!A38</f>
        <v>space exploration</v>
      </c>
      <c r="E37">
        <f>'Pivot Table 2'!B38</f>
        <v>40</v>
      </c>
      <c r="F37">
        <f>'Pivot Table 2'!C38</f>
        <v>2</v>
      </c>
      <c r="G37">
        <f>'Pivot Table 2'!D38</f>
        <v>18</v>
      </c>
      <c r="H37">
        <f>'Pivot Table 2'!E38</f>
        <v>0</v>
      </c>
      <c r="I37">
        <f>'Pivot Table 2'!F38</f>
        <v>60</v>
      </c>
      <c r="J37" s="14">
        <f t="shared" si="1"/>
        <v>0.66666666666666663</v>
      </c>
      <c r="K37" s="14">
        <f t="shared" si="2"/>
        <v>3.3333333333333333E-2</v>
      </c>
      <c r="L37" s="14">
        <f t="shared" si="3"/>
        <v>0.3</v>
      </c>
      <c r="M37" s="14">
        <f t="shared" si="4"/>
        <v>0</v>
      </c>
    </row>
    <row r="38" spans="4:13" x14ac:dyDescent="0.25">
      <c r="D38" t="str">
        <f>'Pivot Table 2'!A39</f>
        <v>spaces</v>
      </c>
      <c r="E38">
        <f>'Pivot Table 2'!B39</f>
        <v>85</v>
      </c>
      <c r="F38">
        <f>'Pivot Table 2'!C39</f>
        <v>80</v>
      </c>
      <c r="G38">
        <f>'Pivot Table 2'!D39</f>
        <v>17</v>
      </c>
      <c r="H38">
        <f>'Pivot Table 2'!E39</f>
        <v>5</v>
      </c>
      <c r="I38">
        <f>'Pivot Table 2'!F39</f>
        <v>187</v>
      </c>
      <c r="J38" s="14">
        <f t="shared" si="1"/>
        <v>0.45454545454545453</v>
      </c>
      <c r="K38" s="14">
        <f t="shared" si="2"/>
        <v>0.42780748663101603</v>
      </c>
      <c r="L38" s="14">
        <f t="shared" si="3"/>
        <v>9.0909090909090912E-2</v>
      </c>
      <c r="M38" s="14">
        <f t="shared" si="4"/>
        <v>2.6737967914438502E-2</v>
      </c>
    </row>
    <row r="39" spans="4:13" x14ac:dyDescent="0.25">
      <c r="D39" t="str">
        <f>'Pivot Table 2'!A40</f>
        <v>tabletop games</v>
      </c>
      <c r="E39">
        <f>'Pivot Table 2'!B40</f>
        <v>80</v>
      </c>
      <c r="F39">
        <f>'Pivot Table 2'!C40</f>
        <v>0</v>
      </c>
      <c r="G39">
        <f>'Pivot Table 2'!D40</f>
        <v>0</v>
      </c>
      <c r="H39">
        <f>'Pivot Table 2'!E40</f>
        <v>0</v>
      </c>
      <c r="I39">
        <f>'Pivot Table 2'!F40</f>
        <v>80</v>
      </c>
      <c r="J39" s="14">
        <f t="shared" si="1"/>
        <v>1</v>
      </c>
      <c r="K39" s="14">
        <f t="shared" si="2"/>
        <v>0</v>
      </c>
      <c r="L39" s="14">
        <f t="shared" si="3"/>
        <v>0</v>
      </c>
      <c r="M39" s="14">
        <f t="shared" si="4"/>
        <v>0</v>
      </c>
    </row>
    <row r="40" spans="4:13" x14ac:dyDescent="0.25">
      <c r="D40" t="str">
        <f>'Pivot Table 2'!A41</f>
        <v>television</v>
      </c>
      <c r="E40">
        <f>'Pivot Table 2'!B41</f>
        <v>60</v>
      </c>
      <c r="F40">
        <f>'Pivot Table 2'!C41</f>
        <v>0</v>
      </c>
      <c r="G40">
        <f>'Pivot Table 2'!D41</f>
        <v>0</v>
      </c>
      <c r="H40">
        <f>'Pivot Table 2'!E41</f>
        <v>0</v>
      </c>
      <c r="I40">
        <f>'Pivot Table 2'!F41</f>
        <v>60</v>
      </c>
      <c r="J40" s="14">
        <f t="shared" si="1"/>
        <v>1</v>
      </c>
      <c r="K40" s="14">
        <f t="shared" si="2"/>
        <v>0</v>
      </c>
      <c r="L40" s="14">
        <f t="shared" si="3"/>
        <v>0</v>
      </c>
      <c r="M40" s="14">
        <f t="shared" si="4"/>
        <v>0</v>
      </c>
    </row>
    <row r="41" spans="4:13" x14ac:dyDescent="0.25">
      <c r="D41" t="str">
        <f>'Pivot Table 2'!A42</f>
        <v>translations</v>
      </c>
      <c r="E41">
        <f>'Pivot Table 2'!B42</f>
        <v>0</v>
      </c>
      <c r="F41">
        <f>'Pivot Table 2'!C42</f>
        <v>47</v>
      </c>
      <c r="G41">
        <f>'Pivot Table 2'!D42</f>
        <v>10</v>
      </c>
      <c r="H41">
        <f>'Pivot Table 2'!E42</f>
        <v>0</v>
      </c>
      <c r="I41">
        <f>'Pivot Table 2'!F42</f>
        <v>57</v>
      </c>
      <c r="J41" s="14">
        <f t="shared" si="1"/>
        <v>0</v>
      </c>
      <c r="K41" s="14">
        <f t="shared" si="2"/>
        <v>0.82456140350877194</v>
      </c>
      <c r="L41" s="14">
        <f t="shared" si="3"/>
        <v>0.17543859649122806</v>
      </c>
      <c r="M41" s="14">
        <f t="shared" si="4"/>
        <v>0</v>
      </c>
    </row>
    <row r="42" spans="4:13" x14ac:dyDescent="0.25">
      <c r="D42" t="str">
        <f>'Pivot Table 2'!A43</f>
        <v>video games</v>
      </c>
      <c r="E42">
        <f>'Pivot Table 2'!B43</f>
        <v>0</v>
      </c>
      <c r="F42">
        <f>'Pivot Table 2'!C43</f>
        <v>100</v>
      </c>
      <c r="G42">
        <f>'Pivot Table 2'!D43</f>
        <v>0</v>
      </c>
      <c r="H42">
        <f>'Pivot Table 2'!E43</f>
        <v>0</v>
      </c>
      <c r="I42">
        <f>'Pivot Table 2'!F43</f>
        <v>100</v>
      </c>
      <c r="J42" s="14">
        <f t="shared" si="1"/>
        <v>0</v>
      </c>
      <c r="K42" s="14">
        <f t="shared" si="2"/>
        <v>1</v>
      </c>
      <c r="L42" s="14">
        <f t="shared" si="3"/>
        <v>0</v>
      </c>
      <c r="M42" s="14">
        <f t="shared" si="4"/>
        <v>0</v>
      </c>
    </row>
    <row r="43" spans="4:13" x14ac:dyDescent="0.25">
      <c r="D43" t="str">
        <f>'Pivot Table 2'!A44</f>
        <v>wearables</v>
      </c>
      <c r="E43">
        <f>'Pivot Table 2'!B44</f>
        <v>20</v>
      </c>
      <c r="F43">
        <f>'Pivot Table 2'!C44</f>
        <v>120</v>
      </c>
      <c r="G43">
        <f>'Pivot Table 2'!D44</f>
        <v>60</v>
      </c>
      <c r="H43">
        <f>'Pivot Table 2'!E44</f>
        <v>0</v>
      </c>
      <c r="I43">
        <f>'Pivot Table 2'!F44</f>
        <v>200</v>
      </c>
      <c r="J43" s="14">
        <f t="shared" si="1"/>
        <v>0.1</v>
      </c>
      <c r="K43" s="14">
        <f t="shared" si="2"/>
        <v>0.6</v>
      </c>
      <c r="L43" s="14">
        <f t="shared" si="3"/>
        <v>0.3</v>
      </c>
      <c r="M43" s="14">
        <f t="shared" si="4"/>
        <v>0</v>
      </c>
    </row>
    <row r="44" spans="4:13" x14ac:dyDescent="0.25">
      <c r="D44" t="str">
        <f>'Pivot Table 2'!A45</f>
        <v>web</v>
      </c>
      <c r="E44">
        <f>'Pivot Table 2'!B45</f>
        <v>0</v>
      </c>
      <c r="F44">
        <f>'Pivot Table 2'!C45</f>
        <v>60</v>
      </c>
      <c r="G44">
        <f>'Pivot Table 2'!D45</f>
        <v>100</v>
      </c>
      <c r="H44">
        <f>'Pivot Table 2'!E45</f>
        <v>0</v>
      </c>
      <c r="I44">
        <f>'Pivot Table 2'!F45</f>
        <v>160</v>
      </c>
      <c r="J44" s="14">
        <f t="shared" si="1"/>
        <v>0</v>
      </c>
      <c r="K44" s="14">
        <f t="shared" si="2"/>
        <v>0.375</v>
      </c>
      <c r="L44" s="14">
        <f t="shared" si="3"/>
        <v>0.625</v>
      </c>
      <c r="M44" s="14">
        <f t="shared" si="4"/>
        <v>0</v>
      </c>
    </row>
    <row r="45" spans="4:13" x14ac:dyDescent="0.25">
      <c r="D45" t="str">
        <f>'Pivot Table 2'!A46</f>
        <v>world music</v>
      </c>
      <c r="E45">
        <f>'Pivot Table 2'!B46</f>
        <v>0</v>
      </c>
      <c r="F45">
        <f>'Pivot Table 2'!C46</f>
        <v>0</v>
      </c>
      <c r="G45">
        <f>'Pivot Table 2'!D46</f>
        <v>20</v>
      </c>
      <c r="H45">
        <f>'Pivot Table 2'!E46</f>
        <v>0</v>
      </c>
      <c r="I45">
        <f>'Pivot Table 2'!F46</f>
        <v>20</v>
      </c>
      <c r="J45" s="14">
        <f t="shared" si="1"/>
        <v>0</v>
      </c>
      <c r="K45" s="14">
        <f t="shared" si="2"/>
        <v>0</v>
      </c>
      <c r="L45" s="14">
        <f t="shared" si="3"/>
        <v>1</v>
      </c>
      <c r="M45" s="14">
        <f t="shared" si="4"/>
        <v>0</v>
      </c>
    </row>
    <row r="46" spans="4:13" x14ac:dyDescent="0.25">
      <c r="D46" s="15" t="s">
        <v>8417</v>
      </c>
      <c r="E46" s="15">
        <f>SUM(E5:E45)</f>
        <v>2185</v>
      </c>
      <c r="F46" s="15">
        <f t="shared" ref="F46:I46" si="5">SUM(F5:F45)</f>
        <v>1530</v>
      </c>
      <c r="G46" s="15">
        <f t="shared" si="5"/>
        <v>349</v>
      </c>
      <c r="H46" s="15">
        <f t="shared" si="5"/>
        <v>50</v>
      </c>
      <c r="I46" s="15">
        <f t="shared" si="5"/>
        <v>4114</v>
      </c>
      <c r="J46" s="16">
        <f t="shared" ref="J46" si="6">E46/$I46</f>
        <v>0.53111327175498302</v>
      </c>
      <c r="K46" s="16">
        <f t="shared" ref="K46" si="7">F46/$I46</f>
        <v>0.37190082644628097</v>
      </c>
      <c r="L46" s="16">
        <f t="shared" ref="L46" si="8">G46/$I46</f>
        <v>8.4832280019445788E-2</v>
      </c>
      <c r="M46" s="16">
        <f t="shared" ref="M46" si="9">H46/$I46</f>
        <v>1.2153621779290228E-2</v>
      </c>
    </row>
    <row r="49" spans="4:4" x14ac:dyDescent="0.25">
      <c r="D49" s="15" t="s">
        <v>8407</v>
      </c>
    </row>
    <row r="51" spans="4:4" x14ac:dyDescent="0.25">
      <c r="D51" t="s">
        <v>8424</v>
      </c>
    </row>
    <row r="52" spans="4:4" x14ac:dyDescent="0.25">
      <c r="D52" t="s">
        <v>8425</v>
      </c>
    </row>
    <row r="53" spans="4:4" x14ac:dyDescent="0.25">
      <c r="D53" t="s">
        <v>8426</v>
      </c>
    </row>
    <row r="54" spans="4:4" x14ac:dyDescent="0.25">
      <c r="D54" t="s">
        <v>8427</v>
      </c>
    </row>
    <row r="55" spans="4:4" x14ac:dyDescent="0.25">
      <c r="D55" t="s">
        <v>8428</v>
      </c>
    </row>
    <row r="56" spans="4:4" x14ac:dyDescent="0.25">
      <c r="D56" t="s">
        <v>8429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9FE4F-F3B8-4CDE-A33E-7BD3B8A654D8}">
  <sheetPr codeName="Sheet6"/>
  <dimension ref="A1:F18"/>
  <sheetViews>
    <sheetView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8400</v>
      </c>
      <c r="B1" t="s">
        <v>8362</v>
      </c>
    </row>
    <row r="2" spans="1:6" x14ac:dyDescent="0.25">
      <c r="A2" s="7" t="s">
        <v>8378</v>
      </c>
      <c r="B2" t="s">
        <v>8362</v>
      </c>
    </row>
    <row r="4" spans="1:6" x14ac:dyDescent="0.25">
      <c r="A4" s="7" t="s">
        <v>8379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2" t="s">
        <v>8372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2" t="s">
        <v>8373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2" t="s">
        <v>8374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2" t="s">
        <v>8375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2" t="s">
        <v>8366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2" t="s">
        <v>8376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2" t="s">
        <v>8367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2" t="s">
        <v>8368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2" t="s">
        <v>8369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2" t="s">
        <v>8370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2" t="s">
        <v>8371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2" t="s">
        <v>8377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2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29571-7800-49A1-ACEB-902DB1257D2D}">
  <dimension ref="D4:M24"/>
  <sheetViews>
    <sheetView workbookViewId="0"/>
  </sheetViews>
  <sheetFormatPr defaultRowHeight="15" x14ac:dyDescent="0.25"/>
  <cols>
    <col min="4" max="4" width="16.85546875" bestFit="1" customWidth="1"/>
    <col min="5" max="5" width="10.140625" bestFit="1" customWidth="1"/>
    <col min="9" max="9" width="11.140625" bestFit="1" customWidth="1"/>
    <col min="10" max="10" width="17.7109375" bestFit="1" customWidth="1"/>
    <col min="11" max="11" width="13.85546875" bestFit="1" customWidth="1"/>
    <col min="12" max="12" width="16.5703125" bestFit="1" customWidth="1"/>
    <col min="13" max="13" width="11.85546875" bestFit="1" customWidth="1"/>
  </cols>
  <sheetData>
    <row r="4" spans="4:13" x14ac:dyDescent="0.25">
      <c r="D4" s="1" t="s">
        <v>8410</v>
      </c>
      <c r="E4" s="1" t="s">
        <v>8401</v>
      </c>
      <c r="F4" s="1" t="s">
        <v>8402</v>
      </c>
      <c r="G4" s="1" t="s">
        <v>8403</v>
      </c>
      <c r="H4" s="1" t="s">
        <v>8404</v>
      </c>
      <c r="I4" s="1" t="s">
        <v>8361</v>
      </c>
      <c r="J4" s="1" t="s">
        <v>8396</v>
      </c>
      <c r="K4" s="1" t="s">
        <v>8398</v>
      </c>
      <c r="L4" s="1" t="s">
        <v>8405</v>
      </c>
      <c r="M4" s="1" t="s">
        <v>8406</v>
      </c>
    </row>
    <row r="5" spans="4:13" x14ac:dyDescent="0.25">
      <c r="D5" s="11" t="str">
        <f>'Pivot Table 3'!A6</f>
        <v>Jan</v>
      </c>
      <c r="E5">
        <f>'Pivot Table 3'!B6</f>
        <v>182</v>
      </c>
      <c r="F5">
        <f>'Pivot Table 3'!C6</f>
        <v>149</v>
      </c>
      <c r="G5">
        <f>'Pivot Table 3'!D6</f>
        <v>34</v>
      </c>
      <c r="H5">
        <f>'Pivot Table 3'!E6</f>
        <v>2</v>
      </c>
      <c r="I5">
        <f>'Pivot Table 3'!F6</f>
        <v>367</v>
      </c>
      <c r="J5" s="14">
        <f>E5/$I5</f>
        <v>0.49591280653950953</v>
      </c>
      <c r="K5" s="14">
        <f t="shared" ref="K5:M5" si="0">F5/$I5</f>
        <v>0.40599455040871935</v>
      </c>
      <c r="L5" s="14">
        <f t="shared" si="0"/>
        <v>9.264305177111716E-2</v>
      </c>
      <c r="M5" s="14">
        <f t="shared" si="0"/>
        <v>5.4495912806539508E-3</v>
      </c>
    </row>
    <row r="6" spans="4:13" x14ac:dyDescent="0.25">
      <c r="D6" s="11" t="str">
        <f>'Pivot Table 3'!A7</f>
        <v>Feb</v>
      </c>
      <c r="E6">
        <f>'Pivot Table 3'!B7</f>
        <v>202</v>
      </c>
      <c r="F6">
        <f>'Pivot Table 3'!C7</f>
        <v>106</v>
      </c>
      <c r="G6">
        <f>'Pivot Table 3'!D7</f>
        <v>27</v>
      </c>
      <c r="H6">
        <f>'Pivot Table 3'!E7</f>
        <v>18</v>
      </c>
      <c r="I6">
        <f>'Pivot Table 3'!F7</f>
        <v>353</v>
      </c>
      <c r="J6" s="14">
        <f t="shared" ref="J6:J16" si="1">E6/$I6</f>
        <v>0.57223796033994334</v>
      </c>
      <c r="K6" s="14">
        <f t="shared" ref="K6:K16" si="2">F6/$I6</f>
        <v>0.3002832861189802</v>
      </c>
      <c r="L6" s="14">
        <f t="shared" ref="L6:L16" si="3">G6/$I6</f>
        <v>7.6487252124645896E-2</v>
      </c>
      <c r="M6" s="14">
        <f t="shared" ref="M6:M16" si="4">H6/$I6</f>
        <v>5.0991501416430593E-2</v>
      </c>
    </row>
    <row r="7" spans="4:13" x14ac:dyDescent="0.25">
      <c r="D7" s="11" t="str">
        <f>'Pivot Table 3'!A8</f>
        <v>Mar</v>
      </c>
      <c r="E7">
        <f>'Pivot Table 3'!B8</f>
        <v>180</v>
      </c>
      <c r="F7">
        <f>'Pivot Table 3'!C8</f>
        <v>108</v>
      </c>
      <c r="G7">
        <f>'Pivot Table 3'!D8</f>
        <v>28</v>
      </c>
      <c r="H7">
        <f>'Pivot Table 3'!E8</f>
        <v>30</v>
      </c>
      <c r="I7">
        <f>'Pivot Table 3'!F8</f>
        <v>346</v>
      </c>
      <c r="J7" s="14">
        <f t="shared" si="1"/>
        <v>0.52023121387283233</v>
      </c>
      <c r="K7" s="14">
        <f t="shared" si="2"/>
        <v>0.31213872832369943</v>
      </c>
      <c r="L7" s="14">
        <f t="shared" si="3"/>
        <v>8.0924855491329481E-2</v>
      </c>
      <c r="M7" s="14">
        <f t="shared" si="4"/>
        <v>8.6705202312138727E-2</v>
      </c>
    </row>
    <row r="8" spans="4:13" x14ac:dyDescent="0.25">
      <c r="D8" s="11" t="str">
        <f>'Pivot Table 3'!A9</f>
        <v>Apr</v>
      </c>
      <c r="E8">
        <f>'Pivot Table 3'!B9</f>
        <v>192</v>
      </c>
      <c r="F8">
        <f>'Pivot Table 3'!C9</f>
        <v>102</v>
      </c>
      <c r="G8">
        <f>'Pivot Table 3'!D9</f>
        <v>27</v>
      </c>
      <c r="H8">
        <f>'Pivot Table 3'!E9</f>
        <v>0</v>
      </c>
      <c r="I8">
        <f>'Pivot Table 3'!F9</f>
        <v>321</v>
      </c>
      <c r="J8" s="14">
        <f t="shared" si="1"/>
        <v>0.59813084112149528</v>
      </c>
      <c r="K8" s="14">
        <f t="shared" si="2"/>
        <v>0.31775700934579437</v>
      </c>
      <c r="L8" s="14">
        <f t="shared" si="3"/>
        <v>8.4112149532710276E-2</v>
      </c>
      <c r="M8" s="14">
        <f t="shared" si="4"/>
        <v>0</v>
      </c>
    </row>
    <row r="9" spans="4:13" x14ac:dyDescent="0.25">
      <c r="D9" s="11" t="str">
        <f>'Pivot Table 3'!A10</f>
        <v>May</v>
      </c>
      <c r="E9">
        <f>'Pivot Table 3'!B10</f>
        <v>234</v>
      </c>
      <c r="F9">
        <f>'Pivot Table 3'!C10</f>
        <v>126</v>
      </c>
      <c r="G9">
        <f>'Pivot Table 3'!D10</f>
        <v>26</v>
      </c>
      <c r="H9">
        <f>'Pivot Table 3'!E10</f>
        <v>0</v>
      </c>
      <c r="I9">
        <f>'Pivot Table 3'!F10</f>
        <v>386</v>
      </c>
      <c r="J9" s="14">
        <f t="shared" si="1"/>
        <v>0.60621761658031093</v>
      </c>
      <c r="K9" s="14">
        <f t="shared" si="2"/>
        <v>0.32642487046632124</v>
      </c>
      <c r="L9" s="14">
        <f t="shared" si="3"/>
        <v>6.7357512953367879E-2</v>
      </c>
      <c r="M9" s="14">
        <f t="shared" si="4"/>
        <v>0</v>
      </c>
    </row>
    <row r="10" spans="4:13" x14ac:dyDescent="0.25">
      <c r="D10" s="11" t="str">
        <f>'Pivot Table 3'!A11</f>
        <v>Jun</v>
      </c>
      <c r="E10">
        <f>'Pivot Table 3'!B11</f>
        <v>211</v>
      </c>
      <c r="F10">
        <f>'Pivot Table 3'!C11</f>
        <v>147</v>
      </c>
      <c r="G10">
        <f>'Pivot Table 3'!D11</f>
        <v>27</v>
      </c>
      <c r="H10">
        <f>'Pivot Table 3'!E11</f>
        <v>0</v>
      </c>
      <c r="I10">
        <f>'Pivot Table 3'!F11</f>
        <v>385</v>
      </c>
      <c r="J10" s="14">
        <f t="shared" si="1"/>
        <v>0.54805194805194801</v>
      </c>
      <c r="K10" s="14">
        <f t="shared" si="2"/>
        <v>0.38181818181818183</v>
      </c>
      <c r="L10" s="14">
        <f t="shared" si="3"/>
        <v>7.0129870129870125E-2</v>
      </c>
      <c r="M10" s="14">
        <f t="shared" si="4"/>
        <v>0</v>
      </c>
    </row>
    <row r="11" spans="4:13" x14ac:dyDescent="0.25">
      <c r="D11" s="11" t="str">
        <f>'Pivot Table 3'!A12</f>
        <v>Jul</v>
      </c>
      <c r="E11">
        <f>'Pivot Table 3'!B12</f>
        <v>194</v>
      </c>
      <c r="F11">
        <f>'Pivot Table 3'!C12</f>
        <v>150</v>
      </c>
      <c r="G11">
        <f>'Pivot Table 3'!D12</f>
        <v>43</v>
      </c>
      <c r="H11">
        <f>'Pivot Table 3'!E12</f>
        <v>0</v>
      </c>
      <c r="I11">
        <f>'Pivot Table 3'!F12</f>
        <v>387</v>
      </c>
      <c r="J11" s="14">
        <f t="shared" si="1"/>
        <v>0.50129198966408273</v>
      </c>
      <c r="K11" s="14">
        <f t="shared" si="2"/>
        <v>0.38759689922480622</v>
      </c>
      <c r="L11" s="14">
        <f t="shared" si="3"/>
        <v>0.1111111111111111</v>
      </c>
      <c r="M11" s="14">
        <f t="shared" si="4"/>
        <v>0</v>
      </c>
    </row>
    <row r="12" spans="4:13" x14ac:dyDescent="0.25">
      <c r="D12" s="11" t="str">
        <f>'Pivot Table 3'!A13</f>
        <v>Aug</v>
      </c>
      <c r="E12">
        <f>'Pivot Table 3'!B13</f>
        <v>166</v>
      </c>
      <c r="F12">
        <f>'Pivot Table 3'!C13</f>
        <v>134</v>
      </c>
      <c r="G12">
        <f>'Pivot Table 3'!D13</f>
        <v>33</v>
      </c>
      <c r="H12">
        <f>'Pivot Table 3'!E13</f>
        <v>0</v>
      </c>
      <c r="I12">
        <f>'Pivot Table 3'!F13</f>
        <v>333</v>
      </c>
      <c r="J12" s="14">
        <f t="shared" si="1"/>
        <v>0.49849849849849848</v>
      </c>
      <c r="K12" s="14">
        <f t="shared" si="2"/>
        <v>0.40240240240240238</v>
      </c>
      <c r="L12" s="14">
        <f t="shared" si="3"/>
        <v>9.90990990990991E-2</v>
      </c>
      <c r="M12" s="14">
        <f t="shared" si="4"/>
        <v>0</v>
      </c>
    </row>
    <row r="13" spans="4:13" x14ac:dyDescent="0.25">
      <c r="D13" s="11" t="str">
        <f>'Pivot Table 3'!A14</f>
        <v>Sep</v>
      </c>
      <c r="E13">
        <f>'Pivot Table 3'!B14</f>
        <v>147</v>
      </c>
      <c r="F13">
        <f>'Pivot Table 3'!C14</f>
        <v>127</v>
      </c>
      <c r="G13">
        <f>'Pivot Table 3'!D14</f>
        <v>24</v>
      </c>
      <c r="H13">
        <f>'Pivot Table 3'!E14</f>
        <v>0</v>
      </c>
      <c r="I13">
        <f>'Pivot Table 3'!F14</f>
        <v>298</v>
      </c>
      <c r="J13" s="14">
        <f t="shared" si="1"/>
        <v>0.49328859060402686</v>
      </c>
      <c r="K13" s="14">
        <f t="shared" si="2"/>
        <v>0.4261744966442953</v>
      </c>
      <c r="L13" s="14">
        <f t="shared" si="3"/>
        <v>8.0536912751677847E-2</v>
      </c>
      <c r="M13" s="14">
        <f t="shared" si="4"/>
        <v>0</v>
      </c>
    </row>
    <row r="14" spans="4:13" x14ac:dyDescent="0.25">
      <c r="D14" s="11" t="str">
        <f>'Pivot Table 3'!A15</f>
        <v>Oct</v>
      </c>
      <c r="E14">
        <f>'Pivot Table 3'!B15</f>
        <v>183</v>
      </c>
      <c r="F14">
        <f>'Pivot Table 3'!C15</f>
        <v>149</v>
      </c>
      <c r="G14">
        <f>'Pivot Table 3'!D15</f>
        <v>20</v>
      </c>
      <c r="H14">
        <f>'Pivot Table 3'!E15</f>
        <v>0</v>
      </c>
      <c r="I14">
        <f>'Pivot Table 3'!F15</f>
        <v>352</v>
      </c>
      <c r="J14" s="14">
        <f t="shared" si="1"/>
        <v>0.51988636363636365</v>
      </c>
      <c r="K14" s="14">
        <f t="shared" si="2"/>
        <v>0.42329545454545453</v>
      </c>
      <c r="L14" s="14">
        <f t="shared" si="3"/>
        <v>5.6818181818181816E-2</v>
      </c>
      <c r="M14" s="14">
        <f t="shared" si="4"/>
        <v>0</v>
      </c>
    </row>
    <row r="15" spans="4:13" x14ac:dyDescent="0.25">
      <c r="D15" s="11" t="str">
        <f>'Pivot Table 3'!A16</f>
        <v>Nov</v>
      </c>
      <c r="E15">
        <f>'Pivot Table 3'!B16</f>
        <v>183</v>
      </c>
      <c r="F15">
        <f>'Pivot Table 3'!C16</f>
        <v>114</v>
      </c>
      <c r="G15">
        <f>'Pivot Table 3'!D16</f>
        <v>37</v>
      </c>
      <c r="H15">
        <f>'Pivot Table 3'!E16</f>
        <v>0</v>
      </c>
      <c r="I15">
        <f>'Pivot Table 3'!F16</f>
        <v>334</v>
      </c>
      <c r="J15" s="14">
        <f t="shared" si="1"/>
        <v>0.54790419161676651</v>
      </c>
      <c r="K15" s="14">
        <f t="shared" si="2"/>
        <v>0.3413173652694611</v>
      </c>
      <c r="L15" s="14">
        <f t="shared" si="3"/>
        <v>0.11077844311377245</v>
      </c>
      <c r="M15" s="14">
        <f t="shared" si="4"/>
        <v>0</v>
      </c>
    </row>
    <row r="16" spans="4:13" x14ac:dyDescent="0.25">
      <c r="D16" s="11" t="str">
        <f>'Pivot Table 3'!A17</f>
        <v>Dec</v>
      </c>
      <c r="E16">
        <f>'Pivot Table 3'!B17</f>
        <v>111</v>
      </c>
      <c r="F16">
        <f>'Pivot Table 3'!C17</f>
        <v>118</v>
      </c>
      <c r="G16">
        <f>'Pivot Table 3'!D17</f>
        <v>23</v>
      </c>
      <c r="H16">
        <f>'Pivot Table 3'!E17</f>
        <v>0</v>
      </c>
      <c r="I16">
        <f>'Pivot Table 3'!F17</f>
        <v>252</v>
      </c>
      <c r="J16" s="14">
        <f t="shared" si="1"/>
        <v>0.44047619047619047</v>
      </c>
      <c r="K16" s="14">
        <f t="shared" si="2"/>
        <v>0.46825396825396826</v>
      </c>
      <c r="L16" s="14">
        <f t="shared" si="3"/>
        <v>9.1269841269841265E-2</v>
      </c>
      <c r="M16" s="14">
        <f t="shared" si="4"/>
        <v>0</v>
      </c>
    </row>
    <row r="19" spans="4:4" x14ac:dyDescent="0.25">
      <c r="D19" s="15" t="s">
        <v>8407</v>
      </c>
    </row>
    <row r="21" spans="4:4" x14ac:dyDescent="0.25">
      <c r="D21" t="s">
        <v>8423</v>
      </c>
    </row>
    <row r="22" spans="4:4" x14ac:dyDescent="0.25">
      <c r="D22" t="s">
        <v>8411</v>
      </c>
    </row>
    <row r="23" spans="4:4" x14ac:dyDescent="0.25">
      <c r="D23" t="s">
        <v>8412</v>
      </c>
    </row>
    <row r="24" spans="4:4" x14ac:dyDescent="0.25">
      <c r="D24" t="s">
        <v>8413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FC7B9-0D87-4224-8686-6708993DBEF0}">
  <sheetPr codeName="Sheet7"/>
  <dimension ref="B2:I14"/>
  <sheetViews>
    <sheetView workbookViewId="0"/>
  </sheetViews>
  <sheetFormatPr defaultRowHeight="15" x14ac:dyDescent="0.25"/>
  <cols>
    <col min="2" max="2" width="28" bestFit="1" customWidth="1"/>
    <col min="3" max="3" width="18.140625" bestFit="1" customWidth="1"/>
    <col min="4" max="4" width="14.28515625" bestFit="1" customWidth="1"/>
    <col min="5" max="5" width="17.7109375" bestFit="1" customWidth="1"/>
    <col min="6" max="6" width="13.140625" bestFit="1" customWidth="1"/>
    <col min="7" max="7" width="17.7109375" bestFit="1" customWidth="1"/>
    <col min="8" max="8" width="17.7109375" customWidth="1"/>
    <col min="9" max="9" width="19.85546875" bestFit="1" customWidth="1"/>
  </cols>
  <sheetData>
    <row r="2" spans="2:9" x14ac:dyDescent="0.25">
      <c r="B2" s="1" t="s">
        <v>8391</v>
      </c>
      <c r="C2" s="1" t="s">
        <v>8392</v>
      </c>
      <c r="D2" s="1" t="s">
        <v>8393</v>
      </c>
      <c r="E2" s="1" t="s">
        <v>8394</v>
      </c>
      <c r="F2" s="1" t="s">
        <v>8395</v>
      </c>
      <c r="G2" s="1" t="s">
        <v>8396</v>
      </c>
      <c r="H2" s="1" t="s">
        <v>8398</v>
      </c>
      <c r="I2" s="1" t="s">
        <v>8397</v>
      </c>
    </row>
    <row r="3" spans="2:9" x14ac:dyDescent="0.25">
      <c r="B3" t="s">
        <v>8380</v>
      </c>
      <c r="C3" s="13">
        <f>COUNTIFS('Data - Modified per Spec'!$D$2:$D$4115,"&lt;1000",'Data - Modified per Spec'!$F$2:$F$4115,"successful")</f>
        <v>322</v>
      </c>
      <c r="D3" s="13">
        <f>COUNTIFS('Data - Modified per Spec'!$D$2:$D$4115,"&lt;1000",'Data - Modified per Spec'!$F$2:$F$4115,"failed")</f>
        <v>113</v>
      </c>
      <c r="E3" s="13">
        <f>COUNTIFS('Data - Modified per Spec'!$D$2:$D$4115,"&lt;1000",'Data - Modified per Spec'!$F$2:$F$4115,"canceled")</f>
        <v>18</v>
      </c>
      <c r="F3" s="13">
        <f>SUM(C3:E3)</f>
        <v>453</v>
      </c>
      <c r="G3" s="14">
        <f>ROUND(C3/$F3,2)</f>
        <v>0.71</v>
      </c>
      <c r="H3" s="14">
        <f t="shared" ref="H3:I14" si="0">ROUND(D3/$F3,2)</f>
        <v>0.25</v>
      </c>
      <c r="I3" s="14">
        <f t="shared" si="0"/>
        <v>0.04</v>
      </c>
    </row>
    <row r="4" spans="2:9" x14ac:dyDescent="0.25">
      <c r="B4" t="s">
        <v>8381</v>
      </c>
      <c r="C4" s="13">
        <f>COUNTIFS('Data - Modified per Spec'!$D$2:$D$4115,"&gt;=1000",'Data - Modified per Spec'!$D$2:$D$4115,"&lt;5000",'Data - Modified per Spec'!$F$2:$F$4115,"successful")</f>
        <v>932</v>
      </c>
      <c r="D4" s="13">
        <f>COUNTIFS('Data - Modified per Spec'!$D$2:$D$4115,"&gt;=1000",'Data - Modified per Spec'!$D$2:$D$4115,"&lt;5000",'Data - Modified per Spec'!$F$2:$F$4115,"failed")</f>
        <v>420</v>
      </c>
      <c r="E4" s="13">
        <f>COUNTIFS('Data - Modified per Spec'!$D$2:$D$4115,"&gt;=1000",'Data - Modified per Spec'!$D$2:$D$4115,"&lt;5000",'Data - Modified per Spec'!$F$2:$F$4115,"canceled")</f>
        <v>60</v>
      </c>
      <c r="F4" s="13">
        <f t="shared" ref="F4:F14" si="1">SUM(C4:E4)</f>
        <v>1412</v>
      </c>
      <c r="G4" s="14">
        <f t="shared" ref="G4:G14" si="2">ROUND(C4/$F4,2)</f>
        <v>0.66</v>
      </c>
      <c r="H4" s="14">
        <f t="shared" si="0"/>
        <v>0.3</v>
      </c>
      <c r="I4" s="14">
        <f t="shared" si="0"/>
        <v>0.04</v>
      </c>
    </row>
    <row r="5" spans="2:9" x14ac:dyDescent="0.25">
      <c r="B5" t="s">
        <v>8382</v>
      </c>
      <c r="C5" s="13">
        <f>COUNTIFS('Data - Modified per Spec'!$D$2:$D$4115,"&gt;=5000",'Data - Modified per Spec'!$D$2:$D$4115,"&lt;10000",'Data - Modified per Spec'!$F$2:$F$4115,"successful")</f>
        <v>381</v>
      </c>
      <c r="D5" s="13">
        <f>COUNTIFS('Data - Modified per Spec'!$D$2:$D$4115,"&gt;=5000",'Data - Modified per Spec'!$D$2:$D$4115,"&lt;10000",'Data - Modified per Spec'!$F$2:$F$4115,"failed")</f>
        <v>283</v>
      </c>
      <c r="E5" s="13">
        <f>COUNTIFS('Data - Modified per Spec'!$D$2:$D$4115,"&gt;=5000",'Data - Modified per Spec'!$D$2:$D$4115,"&lt;10000",'Data - Modified per Spec'!$F$2:$F$4115,"canceled")</f>
        <v>52</v>
      </c>
      <c r="F5" s="13">
        <f t="shared" si="1"/>
        <v>716</v>
      </c>
      <c r="G5" s="14">
        <f t="shared" si="2"/>
        <v>0.53</v>
      </c>
      <c r="H5" s="14">
        <f t="shared" si="0"/>
        <v>0.4</v>
      </c>
      <c r="I5" s="14">
        <f t="shared" si="0"/>
        <v>7.0000000000000007E-2</v>
      </c>
    </row>
    <row r="6" spans="2:9" x14ac:dyDescent="0.25">
      <c r="B6" t="s">
        <v>8383</v>
      </c>
      <c r="C6" s="13">
        <f>COUNTIFS('Data - Modified per Spec'!$D$2:$D$4115,"&gt;=10000",'Data - Modified per Spec'!$D$2:$D$4115,"&lt;15000",'Data - Modified per Spec'!$F$2:$F$4115,"successful")</f>
        <v>168</v>
      </c>
      <c r="D6" s="13">
        <f>COUNTIFS('Data - Modified per Spec'!$D$2:$D$4115,"&gt;=10000",'Data - Modified per Spec'!$D$2:$D$4115,"&lt;15000",'Data - Modified per Spec'!$F$2:$F$4115,"failed")</f>
        <v>144</v>
      </c>
      <c r="E6" s="13">
        <f>COUNTIFS('Data - Modified per Spec'!$D$2:$D$4115,"&gt;=10000",'Data - Modified per Spec'!$D$2:$D$4115,"&lt;15000",'Data - Modified per Spec'!$F$2:$F$4115,"canceled")</f>
        <v>40</v>
      </c>
      <c r="F6" s="13">
        <f t="shared" si="1"/>
        <v>352</v>
      </c>
      <c r="G6" s="14">
        <f t="shared" si="2"/>
        <v>0.48</v>
      </c>
      <c r="H6" s="14">
        <f t="shared" si="0"/>
        <v>0.41</v>
      </c>
      <c r="I6" s="14">
        <f t="shared" si="0"/>
        <v>0.11</v>
      </c>
    </row>
    <row r="7" spans="2:9" x14ac:dyDescent="0.25">
      <c r="B7" t="s">
        <v>8384</v>
      </c>
      <c r="C7" s="13">
        <f>COUNTIFS('Data - Modified per Spec'!$D$2:$D$4115,"&gt;=15000",'Data - Modified per Spec'!$D$2:$D$4115,"&lt;20000",'Data - Modified per Spec'!$F$2:$F$4115,"successful")</f>
        <v>94</v>
      </c>
      <c r="D7" s="13">
        <f>COUNTIFS('Data - Modified per Spec'!$D$2:$D$4115,"&gt;=15000",'Data - Modified per Spec'!$D$2:$D$4115,"&lt;20000",'Data - Modified per Spec'!$F$2:$F$4115,"failed")</f>
        <v>90</v>
      </c>
      <c r="E7" s="13">
        <f>COUNTIFS('Data - Modified per Spec'!$D$2:$D$4115,"&gt;=15000",'Data - Modified per Spec'!$D$2:$D$4115,"&lt;20000",'Data - Modified per Spec'!$F$2:$F$4115,"canceled")</f>
        <v>17</v>
      </c>
      <c r="F7" s="13">
        <f t="shared" si="1"/>
        <v>201</v>
      </c>
      <c r="G7" s="14">
        <f t="shared" si="2"/>
        <v>0.47</v>
      </c>
      <c r="H7" s="14">
        <f t="shared" si="0"/>
        <v>0.45</v>
      </c>
      <c r="I7" s="14">
        <f t="shared" si="0"/>
        <v>0.08</v>
      </c>
    </row>
    <row r="8" spans="2:9" x14ac:dyDescent="0.25">
      <c r="B8" t="s">
        <v>8385</v>
      </c>
      <c r="C8" s="13">
        <f>COUNTIFS('Data - Modified per Spec'!$D$2:$D$4115,"&gt;=20000",'Data - Modified per Spec'!$D$2:$D$4115,"&lt;25000",'Data - Modified per Spec'!$F$2:$F$4115,"successful")</f>
        <v>62</v>
      </c>
      <c r="D8" s="13">
        <f>COUNTIFS('Data - Modified per Spec'!$D$2:$D$4115,"&gt;=20000",'Data - Modified per Spec'!$D$2:$D$4115,"&lt;25000",'Data - Modified per Spec'!$F$2:$F$4115,"failed")</f>
        <v>72</v>
      </c>
      <c r="E8" s="13">
        <f>COUNTIFS('Data - Modified per Spec'!$D$2:$D$4115,"&gt;=20000",'Data - Modified per Spec'!$D$2:$D$4115,"&lt;25000",'Data - Modified per Spec'!$F$2:$F$4115,"canceled")</f>
        <v>14</v>
      </c>
      <c r="F8" s="13">
        <f t="shared" si="1"/>
        <v>148</v>
      </c>
      <c r="G8" s="14">
        <f t="shared" si="2"/>
        <v>0.42</v>
      </c>
      <c r="H8" s="14">
        <f t="shared" si="0"/>
        <v>0.49</v>
      </c>
      <c r="I8" s="14">
        <f t="shared" si="0"/>
        <v>0.09</v>
      </c>
    </row>
    <row r="9" spans="2:9" x14ac:dyDescent="0.25">
      <c r="B9" t="s">
        <v>8386</v>
      </c>
      <c r="C9" s="13">
        <f>COUNTIFS('Data - Modified per Spec'!$D$2:$D$4115,"&gt;=25000",'Data - Modified per Spec'!$D$2:$D$4115,"&lt;30000",'Data - Modified per Spec'!$F$2:$F$4115,"successful")</f>
        <v>55</v>
      </c>
      <c r="D9" s="13">
        <f>COUNTIFS('Data - Modified per Spec'!$D$2:$D$4115,"&gt;=25000",'Data - Modified per Spec'!$D$2:$D$4115,"&lt;30000",'Data - Modified per Spec'!$F$2:$F$4115,"failed")</f>
        <v>64</v>
      </c>
      <c r="E9" s="13">
        <f>COUNTIFS('Data - Modified per Spec'!$D$2:$D$4115,"&gt;=25000",'Data - Modified per Spec'!$D$2:$D$4115,"&lt;30000",'Data - Modified per Spec'!$F$2:$F$4115,"canceled")</f>
        <v>18</v>
      </c>
      <c r="F9" s="13">
        <f t="shared" si="1"/>
        <v>137</v>
      </c>
      <c r="G9" s="14">
        <f t="shared" si="2"/>
        <v>0.4</v>
      </c>
      <c r="H9" s="14">
        <f t="shared" si="0"/>
        <v>0.47</v>
      </c>
      <c r="I9" s="14">
        <f t="shared" si="0"/>
        <v>0.13</v>
      </c>
    </row>
    <row r="10" spans="2:9" x14ac:dyDescent="0.25">
      <c r="B10" t="s">
        <v>8387</v>
      </c>
      <c r="C10" s="13">
        <f>COUNTIFS('Data - Modified per Spec'!$D$2:$D$4115,"&gt;=30000",'Data - Modified per Spec'!$D$2:$D$4115,"&lt;35000",'Data - Modified per Spec'!$F$2:$F$4115,"successful")</f>
        <v>32</v>
      </c>
      <c r="D10" s="13">
        <f>COUNTIFS('Data - Modified per Spec'!$D$2:$D$4115,"&gt;=30000",'Data - Modified per Spec'!$D$2:$D$4115,"&lt;35000",'Data - Modified per Spec'!$F$2:$F$4115,"failed")</f>
        <v>37</v>
      </c>
      <c r="E10" s="13">
        <f>COUNTIFS('Data - Modified per Spec'!$D$2:$D$4115,"&gt;=30000",'Data - Modified per Spec'!$D$2:$D$4115,"&lt;35000",'Data - Modified per Spec'!$F$2:$F$4115,"canceled")</f>
        <v>13</v>
      </c>
      <c r="F10" s="13">
        <f t="shared" si="1"/>
        <v>82</v>
      </c>
      <c r="G10" s="14">
        <f t="shared" si="2"/>
        <v>0.39</v>
      </c>
      <c r="H10" s="14">
        <f t="shared" si="0"/>
        <v>0.45</v>
      </c>
      <c r="I10" s="14">
        <f t="shared" si="0"/>
        <v>0.16</v>
      </c>
    </row>
    <row r="11" spans="2:9" x14ac:dyDescent="0.25">
      <c r="B11" t="s">
        <v>8388</v>
      </c>
      <c r="C11" s="13">
        <f>COUNTIFS('Data - Modified per Spec'!$D$2:$D$4115,"&gt;=35000",'Data - Modified per Spec'!$D$2:$D$4115,"&lt;40000",'Data - Modified per Spec'!$F$2:$F$4115,"successful")</f>
        <v>26</v>
      </c>
      <c r="D11" s="13">
        <f>COUNTIFS('Data - Modified per Spec'!$D$2:$D$4115,"&gt;=35000",'Data - Modified per Spec'!$D$2:$D$4115,"&lt;40000",'Data - Modified per Spec'!$F$2:$F$4115,"failed")</f>
        <v>22</v>
      </c>
      <c r="E11" s="13">
        <f>COUNTIFS('Data - Modified per Spec'!$D$2:$D$4115,"&gt;=35000",'Data - Modified per Spec'!$D$2:$D$4115,"&lt;40000",'Data - Modified per Spec'!$F$2:$F$4115,"canceled")</f>
        <v>7</v>
      </c>
      <c r="F11" s="13">
        <f t="shared" si="1"/>
        <v>55</v>
      </c>
      <c r="G11" s="14">
        <f t="shared" si="2"/>
        <v>0.47</v>
      </c>
      <c r="H11" s="14">
        <f t="shared" si="0"/>
        <v>0.4</v>
      </c>
      <c r="I11" s="14">
        <f t="shared" si="0"/>
        <v>0.13</v>
      </c>
    </row>
    <row r="12" spans="2:9" x14ac:dyDescent="0.25">
      <c r="B12" t="s">
        <v>8389</v>
      </c>
      <c r="C12" s="13">
        <f>COUNTIFS('Data - Modified per Spec'!$D$2:$D$4115,"&gt;=40000",'Data - Modified per Spec'!$D$2:$D$4115,"&lt;45000",'Data - Modified per Spec'!$F$2:$F$4115,"successful")</f>
        <v>21</v>
      </c>
      <c r="D12" s="13">
        <f>COUNTIFS('Data - Modified per Spec'!$D$2:$D$4115,"&gt;=40000",'Data - Modified per Spec'!$D$2:$D$4115,"&lt;45000",'Data - Modified per Spec'!$F$2:$F$4115,"failed")</f>
        <v>16</v>
      </c>
      <c r="E12" s="13">
        <f>COUNTIFS('Data - Modified per Spec'!$D$2:$D$4115,"&gt;=40000",'Data - Modified per Spec'!$D$2:$D$4115,"&lt;45000",'Data - Modified per Spec'!$F$2:$F$4115,"canceled")</f>
        <v>6</v>
      </c>
      <c r="F12" s="13">
        <f t="shared" si="1"/>
        <v>43</v>
      </c>
      <c r="G12" s="14">
        <f t="shared" si="2"/>
        <v>0.49</v>
      </c>
      <c r="H12" s="14">
        <f t="shared" si="0"/>
        <v>0.37</v>
      </c>
      <c r="I12" s="14">
        <f t="shared" si="0"/>
        <v>0.14000000000000001</v>
      </c>
    </row>
    <row r="13" spans="2:9" x14ac:dyDescent="0.25">
      <c r="B13" t="s">
        <v>8390</v>
      </c>
      <c r="C13" s="13">
        <f>COUNTIFS('Data - Modified per Spec'!$D$2:$D$4115,"&gt;=45000",'Data - Modified per Spec'!$D$2:$D$4115,"&lt;50000",'Data - Modified per Spec'!$F$2:$F$4115,"successful")</f>
        <v>6</v>
      </c>
      <c r="D13" s="13">
        <f>COUNTIFS('Data - Modified per Spec'!$D$2:$D$4115,"&gt;=45000",'Data - Modified per Spec'!$D$2:$D$4115,"&lt;50000",'Data - Modified per Spec'!$F$2:$F$4115,"failed")</f>
        <v>11</v>
      </c>
      <c r="E13" s="13">
        <f>COUNTIFS('Data - Modified per Spec'!$D$2:$D$4115,"&gt;=45000",'Data - Modified per Spec'!$D$2:$D$4115,"&lt;50000",'Data - Modified per Spec'!$F$2:$F$4115,"canceled")</f>
        <v>4</v>
      </c>
      <c r="F13" s="13">
        <f t="shared" si="1"/>
        <v>21</v>
      </c>
      <c r="G13" s="14">
        <f t="shared" si="2"/>
        <v>0.28999999999999998</v>
      </c>
      <c r="H13" s="14">
        <f t="shared" si="0"/>
        <v>0.52</v>
      </c>
      <c r="I13" s="14">
        <f t="shared" si="0"/>
        <v>0.19</v>
      </c>
    </row>
    <row r="14" spans="2:9" x14ac:dyDescent="0.25">
      <c r="B14" t="s">
        <v>8399</v>
      </c>
      <c r="C14" s="13">
        <f>COUNTIFS('Data - Modified per Spec'!$D$2:$D$4115,"&gt;=50000",'Data - Modified per Spec'!$F$2:$F$4115,"successful")</f>
        <v>86</v>
      </c>
      <c r="D14" s="13">
        <f>COUNTIFS('Data - Modified per Spec'!$D$2:$D$4115,"&gt;=50000",'Data - Modified per Spec'!$F$2:$F$4115,"failed")</f>
        <v>258</v>
      </c>
      <c r="E14" s="13">
        <f>COUNTIFS('Data - Modified per Spec'!$D$2:$D$4115,"&gt;=50000",'Data - Modified per Spec'!$F$2:$F$4115,"canceled")</f>
        <v>100</v>
      </c>
      <c r="F14" s="13">
        <f t="shared" si="1"/>
        <v>444</v>
      </c>
      <c r="G14" s="14">
        <f t="shared" si="2"/>
        <v>0.19</v>
      </c>
      <c r="H14" s="14">
        <f t="shared" si="0"/>
        <v>0.57999999999999996</v>
      </c>
      <c r="I14" s="14">
        <f t="shared" si="0"/>
        <v>0.23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0F50C-C880-461E-90FF-8EF1882EC678}">
  <dimension ref="C3:C7"/>
  <sheetViews>
    <sheetView workbookViewId="0"/>
  </sheetViews>
  <sheetFormatPr defaultRowHeight="15" x14ac:dyDescent="0.25"/>
  <cols>
    <col min="3" max="3" width="16.85546875" bestFit="1" customWidth="1"/>
  </cols>
  <sheetData>
    <row r="3" spans="3:3" x14ac:dyDescent="0.25">
      <c r="C3" s="15" t="s">
        <v>8407</v>
      </c>
    </row>
    <row r="5" spans="3:3" x14ac:dyDescent="0.25">
      <c r="C5" t="s">
        <v>8414</v>
      </c>
    </row>
    <row r="6" spans="3:3" x14ac:dyDescent="0.25">
      <c r="C6" t="s">
        <v>8415</v>
      </c>
    </row>
    <row r="7" spans="3:3" x14ac:dyDescent="0.25">
      <c r="C7" t="s">
        <v>8416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Original Data Provided</vt:lpstr>
      <vt:lpstr>READ ME</vt:lpstr>
      <vt:lpstr>Data - Modified per Spec</vt:lpstr>
      <vt:lpstr>Pivot Table 1</vt:lpstr>
      <vt:lpstr>Analysis of Pivot Table 1</vt:lpstr>
      <vt:lpstr>Pivot Table 2</vt:lpstr>
      <vt:lpstr>Analysis of Pivot Table 2</vt:lpstr>
      <vt:lpstr>Pivot Table 3</vt:lpstr>
      <vt:lpstr>Analysis of Pivot Table 3</vt:lpstr>
      <vt:lpstr>Bonus</vt:lpstr>
      <vt:lpstr>Analysis of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Ramesh Kalagnanam</cp:lastModifiedBy>
  <dcterms:created xsi:type="dcterms:W3CDTF">2017-04-20T15:17:24Z</dcterms:created>
  <dcterms:modified xsi:type="dcterms:W3CDTF">2019-05-30T21:07:43Z</dcterms:modified>
</cp:coreProperties>
</file>