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e\Desktop\"/>
    </mc:Choice>
  </mc:AlternateContent>
  <bookViews>
    <workbookView xWindow="0" yWindow="0" windowWidth="18384" windowHeight="9168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H5" i="3"/>
  <c r="H6" i="3"/>
  <c r="H7" i="3"/>
  <c r="H8" i="3"/>
  <c r="H4" i="3"/>
  <c r="D5" i="3"/>
  <c r="D6" i="3"/>
  <c r="D7" i="3"/>
  <c r="D8" i="3"/>
  <c r="D4" i="3"/>
  <c r="G4" i="2"/>
  <c r="G5" i="2"/>
  <c r="G6" i="2"/>
  <c r="G7" i="2"/>
  <c r="G3" i="2"/>
  <c r="G15" i="2"/>
  <c r="G11" i="2"/>
  <c r="G12" i="2"/>
  <c r="G14" i="2"/>
  <c r="G10" i="2"/>
  <c r="D15" i="2"/>
  <c r="D14" i="2"/>
  <c r="G22" i="2"/>
  <c r="G19" i="2"/>
  <c r="G20" i="2"/>
  <c r="G21" i="2"/>
  <c r="G23" i="2"/>
  <c r="G18" i="2"/>
  <c r="D18" i="2"/>
  <c r="E13" i="2"/>
  <c r="F13" i="2"/>
  <c r="D22" i="2"/>
  <c r="D19" i="2"/>
  <c r="D20" i="2"/>
  <c r="D21" i="2"/>
  <c r="D23" i="2"/>
  <c r="D11" i="2"/>
  <c r="D12" i="2"/>
  <c r="D13" i="2"/>
  <c r="D10" i="2"/>
  <c r="D4" i="2"/>
  <c r="D5" i="2"/>
  <c r="D6" i="2"/>
  <c r="D7" i="2"/>
  <c r="D3" i="2"/>
  <c r="G13" i="2" l="1"/>
</calcChain>
</file>

<file path=xl/sharedStrings.xml><?xml version="1.0" encoding="utf-8"?>
<sst xmlns="http://schemas.openxmlformats.org/spreadsheetml/2006/main" count="96" uniqueCount="53">
  <si>
    <t>Economic Activity</t>
  </si>
  <si>
    <t>Annual Growth Rate %</t>
  </si>
  <si>
    <t>Agriculture, Forestry, Fishinig</t>
  </si>
  <si>
    <t>Industries</t>
  </si>
  <si>
    <t>Services</t>
  </si>
  <si>
    <t>Taxec less subsidies on products</t>
  </si>
  <si>
    <t>GDP</t>
  </si>
  <si>
    <t xml:space="preserve">contribution to gross value addition </t>
  </si>
  <si>
    <t>Percentage</t>
  </si>
  <si>
    <t>Agriculture</t>
  </si>
  <si>
    <t>Industry</t>
  </si>
  <si>
    <t>Financial Performance</t>
  </si>
  <si>
    <t>YOY (Year over Year) change</t>
  </si>
  <si>
    <t>Revenue</t>
  </si>
  <si>
    <t>Gross profit</t>
  </si>
  <si>
    <t xml:space="preserve">Operating Profit </t>
  </si>
  <si>
    <t>Profit before tax</t>
  </si>
  <si>
    <t>Profit after tax</t>
  </si>
  <si>
    <t>Financial position</t>
  </si>
  <si>
    <t>Total Assets</t>
  </si>
  <si>
    <t>Current Assets</t>
  </si>
  <si>
    <t>Total Debt</t>
  </si>
  <si>
    <t>Shareholder's Funds</t>
  </si>
  <si>
    <t xml:space="preserve">INVESTOR RATIOS </t>
  </si>
  <si>
    <t xml:space="preserve">Earnings per Share </t>
  </si>
  <si>
    <t xml:space="preserve">Net Assets per Share </t>
  </si>
  <si>
    <t xml:space="preserve">Dividend per Share </t>
  </si>
  <si>
    <t xml:space="preserve">Market Price per Share as at 31st March </t>
  </si>
  <si>
    <t xml:space="preserve">Market Capitalisation as at 31st March </t>
  </si>
  <si>
    <t xml:space="preserve">Cash Earnings per Share </t>
  </si>
  <si>
    <t>Performance Highlights - 2021 - Keells</t>
  </si>
  <si>
    <t>Performance Highlights - 2021 - Cargills</t>
  </si>
  <si>
    <t>Liabilities</t>
  </si>
  <si>
    <t>Debt Equity Ratio</t>
  </si>
  <si>
    <t>Key performance indicators (%)</t>
  </si>
  <si>
    <t>FY 2020</t>
  </si>
  <si>
    <t>FY 2021</t>
  </si>
  <si>
    <t>Same store sales growth</t>
  </si>
  <si>
    <t>Same store footfall growth</t>
  </si>
  <si>
    <t>Average basket value growth</t>
  </si>
  <si>
    <t>EBITDA (Rs. million)</t>
  </si>
  <si>
    <t>EBITDA margin</t>
  </si>
  <si>
    <t>Q3</t>
  </si>
  <si>
    <t>Q4</t>
  </si>
  <si>
    <t>Q1</t>
  </si>
  <si>
    <t>Q2</t>
  </si>
  <si>
    <t>Average</t>
  </si>
  <si>
    <t>keells</t>
  </si>
  <si>
    <t>cargills</t>
  </si>
  <si>
    <t>Cargills</t>
  </si>
  <si>
    <t>YOY Growth change-Keells</t>
  </si>
  <si>
    <t>YOY Growth change-Cargills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</si>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</sst>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D4D4F"/>
      <name val="HelveticaNeue-Light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9" fontId="0" fillId="0" borderId="1" xfId="1" applyFont="1" applyBorder="1"/>
    <xf numFmtId="166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vertical="center"/>
    </xf>
    <xf numFmtId="9" fontId="2" fillId="0" borderId="0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9" fontId="3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/>
    <xf numFmtId="0" fontId="0" fillId="0" borderId="4" xfId="0" applyBorder="1" applyAlignment="1">
      <alignment horizontal="center"/>
    </xf>
    <xf numFmtId="3" fontId="3" fillId="0" borderId="1" xfId="0" applyNumberFormat="1" applyFont="1" applyBorder="1"/>
    <xf numFmtId="0" fontId="0" fillId="0" borderId="1" xfId="0" applyFill="1" applyBorder="1"/>
    <xf numFmtId="1" fontId="3" fillId="0" borderId="1" xfId="0" applyNumberFormat="1" applyFont="1" applyBorder="1"/>
    <xf numFmtId="2" fontId="0" fillId="0" borderId="1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0" fillId="0" borderId="1" xfId="0" applyNumberFormat="1" applyBorder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Sheet1!$B$9:$B$10</c:f>
              <c:strCache>
                <c:ptCount val="2"/>
                <c:pt idx="0">
                  <c:v>contribution to gross value addition </c:v>
                </c:pt>
                <c:pt idx="1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Sheet1!$A$11:$A$13</c:f>
              <c:strCache>
                <c:ptCount val="3"/>
                <c:pt idx="0">
                  <c:v>Agriculture</c:v>
                </c:pt>
                <c:pt idx="1">
                  <c:v>Industry</c:v>
                </c:pt>
                <c:pt idx="2">
                  <c:v>Services</c:v>
                </c:pt>
              </c:strCache>
            </c:strRef>
          </c:cat>
          <c:val>
            <c:numRef>
              <c:f>Sheet1!$B$11:$B$13</c:f>
              <c:numCache>
                <c:formatCode>0.0</c:formatCode>
                <c:ptCount val="3"/>
                <c:pt idx="0">
                  <c:v>7.6</c:v>
                </c:pt>
                <c:pt idx="1">
                  <c:v>28.4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51D-BC9C-42787D9F8D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Performance - Keells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Revenue</c:v>
                </c:pt>
                <c:pt idx="1">
                  <c:v>Gross profit</c:v>
                </c:pt>
                <c:pt idx="2">
                  <c:v>Operating Profit </c:v>
                </c:pt>
                <c:pt idx="3">
                  <c:v>Profit before tax</c:v>
                </c:pt>
                <c:pt idx="4">
                  <c:v>Profit after tax</c:v>
                </c:pt>
              </c:strCache>
            </c:strRef>
          </c:cat>
          <c:val>
            <c:numRef>
              <c:f>Sheet2!$B$3:$B$7</c:f>
              <c:numCache>
                <c:formatCode>#,##0</c:formatCode>
                <c:ptCount val="5"/>
                <c:pt idx="0">
                  <c:v>3651241</c:v>
                </c:pt>
                <c:pt idx="1">
                  <c:v>1005188</c:v>
                </c:pt>
                <c:pt idx="2">
                  <c:v>329304</c:v>
                </c:pt>
                <c:pt idx="3">
                  <c:v>326241</c:v>
                </c:pt>
                <c:pt idx="4">
                  <c:v>320980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6-4E8E-AA65-7C9706453AA8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Revenue</c:v>
                </c:pt>
                <c:pt idx="1">
                  <c:v>Gross profit</c:v>
                </c:pt>
                <c:pt idx="2">
                  <c:v>Operating Profit </c:v>
                </c:pt>
                <c:pt idx="3">
                  <c:v>Profit before tax</c:v>
                </c:pt>
                <c:pt idx="4">
                  <c:v>Profit after tax</c:v>
                </c:pt>
              </c:strCache>
            </c:strRef>
          </c:cat>
          <c:val>
            <c:numRef>
              <c:f>Sheet2!$C$3:$C$7</c:f>
              <c:numCache>
                <c:formatCode>#,##0</c:formatCode>
                <c:ptCount val="5"/>
                <c:pt idx="0">
                  <c:v>3590579</c:v>
                </c:pt>
                <c:pt idx="1">
                  <c:v>966794</c:v>
                </c:pt>
                <c:pt idx="2">
                  <c:v>207667</c:v>
                </c:pt>
                <c:pt idx="3">
                  <c:v>204718</c:v>
                </c:pt>
                <c:pt idx="4">
                  <c:v>150175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6-4E8E-AA65-7C970645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293072"/>
        <c:axId val="1667289328"/>
      </c:barChart>
      <c:catAx>
        <c:axId val="16672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89328"/>
        <c:crosses val="autoZero"/>
        <c:auto val="1"/>
        <c:lblAlgn val="ctr"/>
        <c:lblOffset val="100"/>
        <c:noMultiLvlLbl val="0"/>
      </c:catAx>
      <c:valAx>
        <c:axId val="1667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Performance</a:t>
            </a:r>
            <a:r>
              <a:rPr lang="en-US" baseline="0"/>
              <a:t> - Cargills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Revenue</c:v>
                </c:pt>
                <c:pt idx="1">
                  <c:v>Gross profit</c:v>
                </c:pt>
                <c:pt idx="2">
                  <c:v>Operating Profit </c:v>
                </c:pt>
                <c:pt idx="3">
                  <c:v>Profit before tax</c:v>
                </c:pt>
                <c:pt idx="4">
                  <c:v>Profit after tax</c:v>
                </c:pt>
              </c:strCache>
            </c:strRef>
          </c:cat>
          <c:val>
            <c:numRef>
              <c:f>Sheet2!$E$3:$E$7</c:f>
              <c:numCache>
                <c:formatCode>#,##0</c:formatCode>
                <c:ptCount val="5"/>
                <c:pt idx="0">
                  <c:v>112607061</c:v>
                </c:pt>
                <c:pt idx="1">
                  <c:v>12518030</c:v>
                </c:pt>
                <c:pt idx="2">
                  <c:v>7308290</c:v>
                </c:pt>
                <c:pt idx="3">
                  <c:v>4527659</c:v>
                </c:pt>
                <c:pt idx="4">
                  <c:v>3483639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F-41C6-9761-24D2B4511653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Revenue</c:v>
                </c:pt>
                <c:pt idx="1">
                  <c:v>Gross profit</c:v>
                </c:pt>
                <c:pt idx="2">
                  <c:v>Operating Profit </c:v>
                </c:pt>
                <c:pt idx="3">
                  <c:v>Profit before tax</c:v>
                </c:pt>
                <c:pt idx="4">
                  <c:v>Profit after tax</c:v>
                </c:pt>
              </c:strCache>
            </c:strRef>
          </c:cat>
          <c:val>
            <c:numRef>
              <c:f>Sheet2!$F$3:$F$7</c:f>
              <c:numCache>
                <c:formatCode>#,##0</c:formatCode>
                <c:ptCount val="5"/>
                <c:pt idx="0">
                  <c:v>107051866</c:v>
                </c:pt>
                <c:pt idx="1">
                  <c:v>11827394</c:v>
                </c:pt>
                <c:pt idx="2">
                  <c:v>7060621</c:v>
                </c:pt>
                <c:pt idx="3">
                  <c:v>4199634</c:v>
                </c:pt>
                <c:pt idx="4">
                  <c:v>2761419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F-41C6-9761-24D2B451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345216"/>
        <c:axId val="1669345632"/>
      </c:barChart>
      <c:catAx>
        <c:axId val="1669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45632"/>
        <c:crosses val="autoZero"/>
        <c:auto val="1"/>
        <c:lblAlgn val="ctr"/>
        <c:lblOffset val="100"/>
        <c:noMultiLvlLbl val="0"/>
      </c:catAx>
      <c:valAx>
        <c:axId val="1669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keells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Sheet2!$A$31:$A$35</c:f>
              <c:strCache>
                <c:ptCount val="5"/>
                <c:pt idx="0">
                  <c:v>Revenue</c:v>
                </c:pt>
                <c:pt idx="1">
                  <c:v>Gross profit</c:v>
                </c:pt>
                <c:pt idx="2">
                  <c:v>Operating Profit </c:v>
                </c:pt>
                <c:pt idx="3">
                  <c:v>Profit before tax</c:v>
                </c:pt>
                <c:pt idx="4">
                  <c:v>Profit after tax</c:v>
                </c:pt>
              </c:strCache>
            </c:strRef>
          </c:cat>
          <c:val>
            <c:numRef>
              <c:f>Sheet2!$B$31:$B$35</c:f>
              <c:numCache>
                <c:formatCode>#,##0</c:formatCode>
                <c:ptCount val="5"/>
                <c:pt idx="0">
                  <c:v>3651241</c:v>
                </c:pt>
                <c:pt idx="1">
                  <c:v>1005188</c:v>
                </c:pt>
                <c:pt idx="2">
                  <c:v>329304</c:v>
                </c:pt>
                <c:pt idx="3">
                  <c:v>326241</c:v>
                </c:pt>
                <c:pt idx="4">
                  <c:v>320980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2-4F4A-9104-6FC5F7A6D194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cargills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Sheet2!$A$31:$A$35</c:f>
              <c:strCache>
                <c:ptCount val="5"/>
                <c:pt idx="0">
                  <c:v>Revenue</c:v>
                </c:pt>
                <c:pt idx="1">
                  <c:v>Gross profit</c:v>
                </c:pt>
                <c:pt idx="2">
                  <c:v>Operating Profit </c:v>
                </c:pt>
                <c:pt idx="3">
                  <c:v>Profit before tax</c:v>
                </c:pt>
                <c:pt idx="4">
                  <c:v>Profit after tax</c:v>
                </c:pt>
              </c:strCache>
            </c:strRef>
          </c:cat>
          <c:val>
            <c:numRef>
              <c:f>Sheet2!$C$31:$C$35</c:f>
              <c:numCache>
                <c:formatCode>#,##0</c:formatCode>
                <c:ptCount val="5"/>
                <c:pt idx="0">
                  <c:v>112607061</c:v>
                </c:pt>
                <c:pt idx="1">
                  <c:v>12518030</c:v>
                </c:pt>
                <c:pt idx="2">
                  <c:v>7308290</c:v>
                </c:pt>
                <c:pt idx="3">
                  <c:v>4527659</c:v>
                </c:pt>
                <c:pt idx="4">
                  <c:v>3483639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2-4F4A-9104-6FC5F7A6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9185184"/>
        <c:axId val="1789196000"/>
        <c:axId val="0"/>
      </c:bar3DChart>
      <c:catAx>
        <c:axId val="17891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96000"/>
        <c:crosses val="autoZero"/>
        <c:auto val="1"/>
        <c:lblAlgn val="ctr"/>
        <c:lblOffset val="100"/>
        <c:noMultiLvlLbl val="0"/>
      </c:catAx>
      <c:valAx>
        <c:axId val="1789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8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keells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Sheet2!$A$47:$A$51</c:f>
              <c:strCache>
                <c:ptCount val="5"/>
                <c:pt idx="0">
                  <c:v>Earnings per Share </c:v>
                </c:pt>
                <c:pt idx="1">
                  <c:v>Net Assets per Share </c:v>
                </c:pt>
                <c:pt idx="2">
                  <c:v>Dividend per Share </c:v>
                </c:pt>
                <c:pt idx="3">
                  <c:v>Market Price per Share as at 31st March </c:v>
                </c:pt>
                <c:pt idx="4">
                  <c:v>Cash Earnings per Share </c:v>
                </c:pt>
              </c:strCache>
            </c:strRef>
          </c:cat>
          <c:val>
            <c:numRef>
              <c:f>Sheet2!$B$47:$B$51</c:f>
              <c:numCache>
                <c:formatCode>General</c:formatCode>
                <c:ptCount val="5"/>
                <c:pt idx="0">
                  <c:v>12.59</c:v>
                </c:pt>
                <c:pt idx="1">
                  <c:v>81.430000000000007</c:v>
                </c:pt>
                <c:pt idx="2">
                  <c:v>7</c:v>
                </c:pt>
                <c:pt idx="3">
                  <c:v>162.5</c:v>
                </c:pt>
                <c:pt idx="4">
                  <c:v>19.760000000000002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6-4A24-BB0E-558305113D6D}"/>
            </c:ext>
          </c:extLst>
        </c:ser>
        <c:ser>
          <c:idx val="1"/>
          <c:order val="1"/>
          <c:tx>
            <c:strRef>
              <c:f>Sheet2!$C$46</c:f>
              <c:strCache>
                <c:ptCount val="1"/>
                <c:pt idx="0">
                  <c:v>Cargills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Sheet2!$A$47:$A$51</c:f>
              <c:strCache>
                <c:ptCount val="5"/>
                <c:pt idx="0">
                  <c:v>Earnings per Share </c:v>
                </c:pt>
                <c:pt idx="1">
                  <c:v>Net Assets per Share </c:v>
                </c:pt>
                <c:pt idx="2">
                  <c:v>Dividend per Share </c:v>
                </c:pt>
                <c:pt idx="3">
                  <c:v>Market Price per Share as at 31st March </c:v>
                </c:pt>
                <c:pt idx="4">
                  <c:v>Cash Earnings per Share </c:v>
                </c:pt>
              </c:strCache>
            </c:strRef>
          </c:cat>
          <c:val>
            <c:numRef>
              <c:f>Sheet2!$C$47:$C$51</c:f>
              <c:numCache>
                <c:formatCode>General</c:formatCode>
                <c:ptCount val="5"/>
                <c:pt idx="0">
                  <c:v>13.51</c:v>
                </c:pt>
                <c:pt idx="1">
                  <c:v>89.21</c:v>
                </c:pt>
                <c:pt idx="2">
                  <c:v>5.0999999999999996</c:v>
                </c:pt>
                <c:pt idx="3">
                  <c:v>235</c:v>
                </c:pt>
                <c:pt idx="4">
                  <c:v>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6-4A24-BB0E-55830511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174784"/>
        <c:axId val="1789183936"/>
      </c:barChart>
      <c:catAx>
        <c:axId val="17891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83936"/>
        <c:crosses val="autoZero"/>
        <c:auto val="1"/>
        <c:lblAlgn val="ctr"/>
        <c:lblOffset val="100"/>
        <c:noMultiLvlLbl val="0"/>
      </c:catAx>
      <c:valAx>
        <c:axId val="17891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57044303888239E-2"/>
          <c:y val="0.11578440808469684"/>
          <c:w val="0.90999741835549242"/>
          <c:h val="0.66270944957674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keells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Sheet2!$A$47:$A$51</c:f>
              <c:strCache>
                <c:ptCount val="5"/>
                <c:pt idx="0">
                  <c:v>Earnings per Share </c:v>
                </c:pt>
                <c:pt idx="1">
                  <c:v>Net Assets per Share </c:v>
                </c:pt>
                <c:pt idx="2">
                  <c:v>Dividend per Share </c:v>
                </c:pt>
                <c:pt idx="3">
                  <c:v>Market Price per Share as at 31st March </c:v>
                </c:pt>
                <c:pt idx="4">
                  <c:v>Cash Earnings per Share </c:v>
                </c:pt>
              </c:strCache>
            </c:strRef>
          </c:cat>
          <c:val>
            <c:numRef>
              <c:f>Sheet2!$B$47:$B$51</c:f>
              <c:numCache>
                <c:formatCode>General</c:formatCode>
                <c:ptCount val="5"/>
                <c:pt idx="0">
                  <c:v>12.59</c:v>
                </c:pt>
                <c:pt idx="1">
                  <c:v>81.430000000000007</c:v>
                </c:pt>
                <c:pt idx="2">
                  <c:v>7</c:v>
                </c:pt>
                <c:pt idx="3">
                  <c:v>162.5</c:v>
                </c:pt>
                <c:pt idx="4">
                  <c:v>19.760000000000002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5-4B0F-A4D1-44582B3DE335}"/>
            </c:ext>
          </c:extLst>
        </c:ser>
        <c:ser>
          <c:idx val="1"/>
          <c:order val="1"/>
          <c:tx>
            <c:strRef>
              <c:f>Sheet2!$C$46</c:f>
              <c:strCache>
                <c:ptCount val="1"/>
                <c:pt idx="0">
                  <c:v>Cargills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Sheet2!$A$47:$A$51</c:f>
              <c:strCache>
                <c:ptCount val="5"/>
                <c:pt idx="0">
                  <c:v>Earnings per Share </c:v>
                </c:pt>
                <c:pt idx="1">
                  <c:v>Net Assets per Share </c:v>
                </c:pt>
                <c:pt idx="2">
                  <c:v>Dividend per Share </c:v>
                </c:pt>
                <c:pt idx="3">
                  <c:v>Market Price per Share as at 31st March </c:v>
                </c:pt>
                <c:pt idx="4">
                  <c:v>Cash Earnings per Share </c:v>
                </c:pt>
              </c:strCache>
            </c:strRef>
          </c:cat>
          <c:val>
            <c:numRef>
              <c:f>Sheet2!$C$47:$C$51</c:f>
              <c:numCache>
                <c:formatCode>General</c:formatCode>
                <c:ptCount val="5"/>
                <c:pt idx="0">
                  <c:v>13.51</c:v>
                </c:pt>
                <c:pt idx="1">
                  <c:v>89.21</c:v>
                </c:pt>
                <c:pt idx="2">
                  <c:v>5.0999999999999996</c:v>
                </c:pt>
                <c:pt idx="3">
                  <c:v>235</c:v>
                </c:pt>
                <c:pt idx="4">
                  <c:v>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5-4B0F-A4D1-44582B3DE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290160"/>
        <c:axId val="1667290576"/>
      </c:barChart>
      <c:catAx>
        <c:axId val="16672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0576"/>
        <c:crosses val="autoZero"/>
        <c:auto val="1"/>
        <c:lblAlgn val="ctr"/>
        <c:lblOffset val="100"/>
        <c:noMultiLvlLbl val="0"/>
      </c:catAx>
      <c:valAx>
        <c:axId val="166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Performance Analysis</a:t>
            </a:r>
            <a:r>
              <a:rPr lang="en-US" baseline="0"/>
              <a:t> 2021 - Keells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Same store sales growth</c:v>
                </c:pt>
                <c:pt idx="1">
                  <c:v>Same store footfall growth</c:v>
                </c:pt>
                <c:pt idx="2">
                  <c:v>Average basket value growth</c:v>
                </c:pt>
                <c:pt idx="3">
                  <c:v>EBITDA (Rs. million)</c:v>
                </c:pt>
                <c:pt idx="4">
                  <c:v>EBITDA margin</c:v>
                </c:pt>
              </c:strCache>
            </c:strRef>
          </c:cat>
          <c:val>
            <c:numRef>
              <c:f>Sheet3!$B$13:$B$17</c:f>
              <c:numCache>
                <c:formatCode>_(* #,##0.00_);_(* \(#,##0.00\);_(* "-"??_);_(@_)</c:formatCode>
                <c:ptCount val="5"/>
                <c:pt idx="0">
                  <c:v>-33.200000000000003</c:v>
                </c:pt>
                <c:pt idx="1">
                  <c:v>-55.3</c:v>
                </c:pt>
                <c:pt idx="2">
                  <c:v>49.7</c:v>
                </c:pt>
                <c:pt idx="3">
                  <c:v>308</c:v>
                </c:pt>
                <c:pt idx="4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0-44A3-98F0-E194C8282938}"/>
            </c:ext>
          </c:extLst>
        </c:ser>
        <c:ser>
          <c:idx val="1"/>
          <c:order val="1"/>
          <c:tx>
            <c:v>Q2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Same store sales growth</c:v>
                </c:pt>
                <c:pt idx="1">
                  <c:v>Same store footfall growth</c:v>
                </c:pt>
                <c:pt idx="2">
                  <c:v>Average basket value growth</c:v>
                </c:pt>
                <c:pt idx="3">
                  <c:v>EBITDA (Rs. million)</c:v>
                </c:pt>
                <c:pt idx="4">
                  <c:v>EBITDA margin</c:v>
                </c:pt>
              </c:strCache>
            </c:strRef>
          </c:cat>
          <c:val>
            <c:numRef>
              <c:f>Sheet3!$C$13:$C$17</c:f>
              <c:numCache>
                <c:formatCode>_(* #,##0.00_);_(* \(#,##0.00\);_(* "-"??_);_(@_)</c:formatCode>
                <c:ptCount val="5"/>
                <c:pt idx="0">
                  <c:v>1.9</c:v>
                </c:pt>
                <c:pt idx="1">
                  <c:v>17.2</c:v>
                </c:pt>
                <c:pt idx="2">
                  <c:v>18.5</c:v>
                </c:pt>
                <c:pt idx="3">
                  <c:v>1070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0-44A3-98F0-E194C8282938}"/>
            </c:ext>
          </c:extLst>
        </c:ser>
        <c:ser>
          <c:idx val="2"/>
          <c:order val="2"/>
          <c:tx>
            <c:v>Q3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Same store sales growth</c:v>
                </c:pt>
                <c:pt idx="1">
                  <c:v>Same store footfall growth</c:v>
                </c:pt>
                <c:pt idx="2">
                  <c:v>Average basket value growth</c:v>
                </c:pt>
                <c:pt idx="3">
                  <c:v>EBITDA (Rs. million)</c:v>
                </c:pt>
                <c:pt idx="4">
                  <c:v>EBITDA margin</c:v>
                </c:pt>
              </c:strCache>
            </c:strRef>
          </c:cat>
          <c:val>
            <c:numRef>
              <c:f>Sheet3!$D$13:$D$17</c:f>
              <c:numCache>
                <c:formatCode>_(* #,##0.00_);_(* \(#,##0.00\);_(* "-"??_);_(@_)</c:formatCode>
                <c:ptCount val="5"/>
                <c:pt idx="0">
                  <c:v>1.1000000000000001</c:v>
                </c:pt>
                <c:pt idx="1">
                  <c:v>33.9</c:v>
                </c:pt>
                <c:pt idx="2">
                  <c:v>49.7</c:v>
                </c:pt>
                <c:pt idx="3">
                  <c:v>1367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0-44A3-98F0-E194C828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666320"/>
        <c:axId val="1569664656"/>
      </c:barChart>
      <c:catAx>
        <c:axId val="15696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64656"/>
        <c:crosses val="autoZero"/>
        <c:auto val="1"/>
        <c:lblAlgn val="ctr"/>
        <c:lblOffset val="100"/>
        <c:noMultiLvlLbl val="0"/>
      </c:catAx>
      <c:valAx>
        <c:axId val="15696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6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179070</xdr:rowOff>
    </xdr:from>
    <xdr:to>
      <xdr:col>11</xdr:col>
      <xdr:colOff>297180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0</xdr:row>
      <xdr:rowOff>179070</xdr:rowOff>
    </xdr:from>
    <xdr:to>
      <xdr:col>16</xdr:col>
      <xdr:colOff>144780</xdr:colOff>
      <xdr:row>13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0</xdr:rowOff>
    </xdr:from>
    <xdr:to>
      <xdr:col>16</xdr:col>
      <xdr:colOff>114300</xdr:colOff>
      <xdr:row>25</xdr:row>
      <xdr:rowOff>308610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640080</xdr:colOff>
      <xdr:row>28</xdr:row>
      <xdr:rowOff>140970</xdr:rowOff>
    </xdr:from>
    <xdr:to>
      <xdr:col>9</xdr:col>
      <xdr:colOff>106680</xdr:colOff>
      <xdr:row>43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777240</xdr:colOff>
      <xdr:row>44</xdr:row>
      <xdr:rowOff>140970</xdr:rowOff>
    </xdr:from>
    <xdr:to>
      <xdr:col>8</xdr:col>
      <xdr:colOff>586740</xdr:colOff>
      <xdr:row>56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518160</xdr:colOff>
      <xdr:row>37</xdr:row>
      <xdr:rowOff>3810</xdr:rowOff>
    </xdr:from>
    <xdr:to>
      <xdr:col>19</xdr:col>
      <xdr:colOff>0</xdr:colOff>
      <xdr:row>55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8</xdr:row>
      <xdr:rowOff>140970</xdr:rowOff>
    </xdr:from>
    <xdr:to>
      <xdr:col>15</xdr:col>
      <xdr:colOff>579120</xdr:colOff>
      <xdr:row>28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defaultRowHeight="14.4"/>
  <cols>
    <col min="1" max="1" width="26.6640625" customWidth="1"/>
    <col min="2" max="2" width="9.6640625" customWidth="1"/>
    <col min="3" max="3" width="9.5546875" customWidth="1"/>
  </cols>
  <sheetData>
    <row r="1" spans="1:4">
      <c r="A1" s="6" t="s">
        <v>0</v>
      </c>
      <c r="B1" s="6" t="s">
        <v>1</v>
      </c>
      <c r="C1" s="6"/>
    </row>
    <row r="2" spans="1:4">
      <c r="A2" s="6"/>
      <c r="B2" s="3">
        <v>2020</v>
      </c>
      <c r="C2" s="3">
        <v>2021</v>
      </c>
      <c r="D2" s="4"/>
    </row>
    <row r="3" spans="1:4">
      <c r="A3" s="3" t="s">
        <v>2</v>
      </c>
      <c r="B3" s="3">
        <v>-2.2000000000000002</v>
      </c>
      <c r="C3" s="3">
        <v>2</v>
      </c>
    </row>
    <row r="4" spans="1:4">
      <c r="A4" s="3" t="s">
        <v>3</v>
      </c>
      <c r="B4" s="3">
        <v>-6.9</v>
      </c>
      <c r="C4" s="3">
        <v>5.3</v>
      </c>
    </row>
    <row r="5" spans="1:4">
      <c r="A5" s="3" t="s">
        <v>4</v>
      </c>
      <c r="B5" s="3">
        <v>-1.6</v>
      </c>
      <c r="C5" s="3">
        <v>3</v>
      </c>
    </row>
    <row r="6" spans="1:4">
      <c r="A6" s="3" t="s">
        <v>5</v>
      </c>
      <c r="B6" s="3">
        <v>-8.1</v>
      </c>
      <c r="C6" s="3">
        <v>4.9000000000000004</v>
      </c>
    </row>
    <row r="7" spans="1:4">
      <c r="A7" s="3" t="s">
        <v>6</v>
      </c>
      <c r="B7" s="3">
        <v>-3.6</v>
      </c>
      <c r="C7" s="3">
        <v>3.7</v>
      </c>
    </row>
    <row r="9" spans="1:4">
      <c r="A9" s="2" t="s">
        <v>7</v>
      </c>
      <c r="B9" s="2"/>
    </row>
    <row r="10" spans="1:4">
      <c r="A10" s="3" t="s">
        <v>0</v>
      </c>
      <c r="B10" s="3" t="s">
        <v>8</v>
      </c>
    </row>
    <row r="11" spans="1:4">
      <c r="A11" s="3" t="s">
        <v>9</v>
      </c>
      <c r="B11" s="8">
        <v>7.6</v>
      </c>
    </row>
    <row r="12" spans="1:4">
      <c r="A12" s="3" t="s">
        <v>10</v>
      </c>
      <c r="B12" s="8">
        <v>28.4</v>
      </c>
    </row>
    <row r="13" spans="1:4">
      <c r="A13" s="3" t="s">
        <v>4</v>
      </c>
      <c r="B13" s="8">
        <v>64</v>
      </c>
    </row>
  </sheetData>
  <mergeCells count="3">
    <mergeCell ref="A1:A2"/>
    <mergeCell ref="B1:C1"/>
    <mergeCell ref="A9:B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19" workbookViewId="0">
      <selection activeCell="B31" sqref="B31"/>
    </sheetView>
  </sheetViews>
  <sheetFormatPr defaultRowHeight="14.4"/>
  <cols>
    <col min="1" max="1" width="18.6640625" customWidth="1"/>
    <col min="2" max="3" width="12.44140625" bestFit="1" customWidth="1"/>
    <col min="4" max="4" width="15.109375" customWidth="1"/>
    <col min="5" max="5" width="12.77734375" customWidth="1"/>
    <col min="6" max="6" width="11.77734375" customWidth="1"/>
    <col min="7" max="7" width="11.88671875" customWidth="1"/>
    <col min="8" max="8" width="17.88671875" customWidth="1"/>
  </cols>
  <sheetData>
    <row r="1" spans="1:8" ht="55.2" customHeight="1">
      <c r="A1" s="1" t="s">
        <v>11</v>
      </c>
      <c r="B1" s="2" t="s">
        <v>30</v>
      </c>
      <c r="C1" s="2"/>
      <c r="D1" s="2"/>
      <c r="E1" s="2" t="s">
        <v>31</v>
      </c>
      <c r="F1" s="2"/>
      <c r="G1" s="2"/>
      <c r="H1" s="15"/>
    </row>
    <row r="2" spans="1:8" s="9" customFormat="1" ht="43.2">
      <c r="A2" s="1"/>
      <c r="B2" s="20">
        <v>2021</v>
      </c>
      <c r="C2" s="20">
        <v>2020</v>
      </c>
      <c r="D2" s="11" t="s">
        <v>12</v>
      </c>
      <c r="E2" s="20">
        <v>2021</v>
      </c>
      <c r="F2" s="20">
        <v>2020</v>
      </c>
      <c r="G2" s="11" t="s">
        <v>12</v>
      </c>
      <c r="H2" s="16"/>
    </row>
    <row r="3" spans="1:8">
      <c r="A3" s="3" t="s">
        <v>13</v>
      </c>
      <c r="B3" s="18">
        <v>3651241</v>
      </c>
      <c r="C3" s="18">
        <v>3590579</v>
      </c>
      <c r="D3" s="7">
        <f>(B3/C3)-1</f>
        <v>1.6894768225403256E-2</v>
      </c>
      <c r="E3" s="23">
        <v>112607061</v>
      </c>
      <c r="F3" s="23">
        <v>107051866</v>
      </c>
      <c r="G3" s="7">
        <f>(E3/F3)-1</f>
        <v>5.1892556454830929E-2</v>
      </c>
      <c r="H3" s="4"/>
    </row>
    <row r="4" spans="1:8">
      <c r="A4" s="3" t="s">
        <v>14</v>
      </c>
      <c r="B4" s="21">
        <v>1005188</v>
      </c>
      <c r="C4" s="21">
        <v>966794</v>
      </c>
      <c r="D4" s="7">
        <f t="shared" ref="D4:D7" si="0">(B4/C4)-1</f>
        <v>3.9712699913321714E-2</v>
      </c>
      <c r="E4" s="23">
        <v>12518030</v>
      </c>
      <c r="F4" s="23">
        <v>11827394</v>
      </c>
      <c r="G4" s="7">
        <f t="shared" ref="G4:G7" si="1">(E4/F4)-1</f>
        <v>5.83929139419892E-2</v>
      </c>
      <c r="H4" s="4"/>
    </row>
    <row r="5" spans="1:8">
      <c r="A5" s="3" t="s">
        <v>15</v>
      </c>
      <c r="B5" s="21">
        <v>329304</v>
      </c>
      <c r="C5" s="21">
        <v>207667</v>
      </c>
      <c r="D5" s="7">
        <f t="shared" si="0"/>
        <v>0.58573100203691486</v>
      </c>
      <c r="E5" s="23">
        <v>7308290</v>
      </c>
      <c r="F5" s="23">
        <v>7060621</v>
      </c>
      <c r="G5" s="7">
        <f t="shared" si="1"/>
        <v>3.507750947119237E-2</v>
      </c>
      <c r="H5" s="4"/>
    </row>
    <row r="6" spans="1:8">
      <c r="A6" s="3" t="s">
        <v>16</v>
      </c>
      <c r="B6" s="21">
        <v>326241</v>
      </c>
      <c r="C6" s="21">
        <v>204718</v>
      </c>
      <c r="D6" s="7">
        <f t="shared" si="0"/>
        <v>0.59361169999706909</v>
      </c>
      <c r="E6" s="23">
        <v>4527659</v>
      </c>
      <c r="F6" s="23">
        <v>4199634</v>
      </c>
      <c r="G6" s="7">
        <f t="shared" si="1"/>
        <v>7.8107997030217424E-2</v>
      </c>
      <c r="H6" s="4"/>
    </row>
    <row r="7" spans="1:8">
      <c r="A7" s="3" t="s">
        <v>17</v>
      </c>
      <c r="B7" s="21">
        <v>320980</v>
      </c>
      <c r="C7" s="21">
        <v>150175</v>
      </c>
      <c r="D7" s="7">
        <f t="shared" si="0"/>
        <v>1.1373730647577824</v>
      </c>
      <c r="E7" s="23">
        <v>3483639</v>
      </c>
      <c r="F7" s="23">
        <v>2761419</v>
      </c>
      <c r="G7" s="7">
        <f t="shared" si="1"/>
        <v>0.26153944765354331</v>
      </c>
      <c r="H7" s="4"/>
    </row>
    <row r="8" spans="1:8">
      <c r="A8" s="5"/>
      <c r="B8" s="34" t="s">
        <v>47</v>
      </c>
      <c r="C8" s="35"/>
      <c r="D8" s="36"/>
      <c r="E8" s="37" t="s">
        <v>48</v>
      </c>
      <c r="F8" s="38"/>
      <c r="G8" s="39"/>
      <c r="H8" s="4"/>
    </row>
    <row r="9" spans="1:8" s="9" customFormat="1" ht="43.2">
      <c r="A9" s="33" t="s">
        <v>18</v>
      </c>
      <c r="B9" s="20">
        <v>2021</v>
      </c>
      <c r="C9" s="20">
        <v>2020</v>
      </c>
      <c r="D9" s="11" t="s">
        <v>12</v>
      </c>
      <c r="E9" s="20">
        <v>2021</v>
      </c>
      <c r="F9" s="20">
        <v>2020</v>
      </c>
      <c r="G9" s="11" t="s">
        <v>12</v>
      </c>
      <c r="H9" s="32"/>
    </row>
    <row r="10" spans="1:8">
      <c r="A10" s="3" t="s">
        <v>20</v>
      </c>
      <c r="B10" s="21">
        <v>1214789</v>
      </c>
      <c r="C10" s="21">
        <v>997270</v>
      </c>
      <c r="D10" s="7">
        <f>(B10/C10)-1</f>
        <v>0.21811445245520278</v>
      </c>
      <c r="E10" s="23">
        <v>23123652</v>
      </c>
      <c r="F10" s="23">
        <v>21832167</v>
      </c>
      <c r="G10" s="7">
        <f>(E10/F10)-1</f>
        <v>5.9155144791627867E-2</v>
      </c>
    </row>
    <row r="11" spans="1:8">
      <c r="A11" s="3" t="s">
        <v>19</v>
      </c>
      <c r="B11" s="21">
        <v>3068634</v>
      </c>
      <c r="C11" s="21">
        <v>2886767</v>
      </c>
      <c r="D11" s="7">
        <f t="shared" ref="D11:D14" si="2">(B11/C11)-1</f>
        <v>6.300023521122422E-2</v>
      </c>
      <c r="E11" s="23">
        <v>82592578</v>
      </c>
      <c r="F11" s="23">
        <v>71208025</v>
      </c>
      <c r="G11" s="7">
        <f t="shared" ref="G11:G14" si="3">(E11/F11)-1</f>
        <v>0.15987738741525281</v>
      </c>
    </row>
    <row r="12" spans="1:8">
      <c r="A12" s="3" t="s">
        <v>21</v>
      </c>
      <c r="B12" s="21">
        <v>289903</v>
      </c>
      <c r="C12" s="21">
        <v>341616</v>
      </c>
      <c r="D12" s="7">
        <f t="shared" si="2"/>
        <v>-0.15137757013723008</v>
      </c>
      <c r="E12" s="23">
        <v>56627154</v>
      </c>
      <c r="F12" s="23">
        <v>50708628</v>
      </c>
      <c r="G12" s="7">
        <f t="shared" si="3"/>
        <v>0.11671635051928431</v>
      </c>
    </row>
    <row r="13" spans="1:8">
      <c r="A13" s="3" t="s">
        <v>22</v>
      </c>
      <c r="B13" s="21">
        <v>2076382</v>
      </c>
      <c r="C13" s="21">
        <v>1875990</v>
      </c>
      <c r="D13" s="7">
        <f t="shared" si="2"/>
        <v>0.10681933272565414</v>
      </c>
      <c r="E13" s="25">
        <f>E14/E15</f>
        <v>14978934.615384614</v>
      </c>
      <c r="F13" s="25">
        <f>F14/F15</f>
        <v>13734739.236111112</v>
      </c>
      <c r="G13" s="7">
        <f t="shared" si="3"/>
        <v>9.0587477336467215E-2</v>
      </c>
    </row>
    <row r="14" spans="1:8">
      <c r="A14" s="24" t="s">
        <v>32</v>
      </c>
      <c r="B14" s="18">
        <v>3068634</v>
      </c>
      <c r="C14" s="21">
        <v>2886767</v>
      </c>
      <c r="D14" s="7">
        <f t="shared" si="2"/>
        <v>6.300023521122422E-2</v>
      </c>
      <c r="E14" s="23">
        <v>38945230</v>
      </c>
      <c r="F14" s="23">
        <v>39556049</v>
      </c>
      <c r="G14" s="7">
        <f t="shared" si="3"/>
        <v>-1.5441860737911428E-2</v>
      </c>
    </row>
    <row r="15" spans="1:8">
      <c r="A15" s="12" t="s">
        <v>33</v>
      </c>
      <c r="B15" s="12">
        <v>13.96</v>
      </c>
      <c r="C15" s="12">
        <v>18.21</v>
      </c>
      <c r="D15" s="26">
        <f>(B15/C15)-1</f>
        <v>-0.23338824821526638</v>
      </c>
      <c r="E15" s="3">
        <v>2.6</v>
      </c>
      <c r="F15" s="3">
        <v>2.88</v>
      </c>
      <c r="G15" s="26">
        <f>E15-F15</f>
        <v>-0.2799999999999998</v>
      </c>
    </row>
    <row r="16" spans="1:8">
      <c r="A16" s="12"/>
      <c r="B16" s="40" t="s">
        <v>47</v>
      </c>
      <c r="C16" s="41"/>
      <c r="D16" s="42"/>
      <c r="E16" s="43" t="s">
        <v>48</v>
      </c>
      <c r="F16" s="44"/>
      <c r="G16" s="45"/>
    </row>
    <row r="17" spans="1:9" s="9" customFormat="1" ht="43.2">
      <c r="A17" s="12" t="s">
        <v>23</v>
      </c>
      <c r="B17" s="12">
        <v>2021</v>
      </c>
      <c r="C17" s="12">
        <v>2020</v>
      </c>
      <c r="D17" s="11" t="s">
        <v>12</v>
      </c>
      <c r="E17" s="20">
        <v>2021</v>
      </c>
      <c r="F17" s="20">
        <v>2020</v>
      </c>
      <c r="G17" s="11" t="s">
        <v>12</v>
      </c>
      <c r="H17"/>
    </row>
    <row r="18" spans="1:9">
      <c r="A18" s="12" t="s">
        <v>24</v>
      </c>
      <c r="B18" s="12">
        <v>12.59</v>
      </c>
      <c r="C18" s="12">
        <v>5.89</v>
      </c>
      <c r="D18" s="12">
        <f>B18-C18</f>
        <v>6.7</v>
      </c>
      <c r="E18" s="3">
        <v>13.51</v>
      </c>
      <c r="F18" s="3">
        <v>10.46</v>
      </c>
      <c r="G18" s="3">
        <f>E18-F18</f>
        <v>3.0499999999999989</v>
      </c>
    </row>
    <row r="19" spans="1:9">
      <c r="A19" s="12" t="s">
        <v>25</v>
      </c>
      <c r="B19" s="12">
        <v>81.430000000000007</v>
      </c>
      <c r="C19" s="12">
        <v>73.569999999999993</v>
      </c>
      <c r="D19" s="12">
        <f>B19-C19</f>
        <v>7.8600000000000136</v>
      </c>
      <c r="E19" s="3">
        <v>89.21</v>
      </c>
      <c r="F19" s="3">
        <v>69.37</v>
      </c>
      <c r="G19" s="3">
        <f t="shared" ref="G19:G23" si="4">E19-F19</f>
        <v>19.839999999999989</v>
      </c>
    </row>
    <row r="20" spans="1:9">
      <c r="A20" s="12" t="s">
        <v>26</v>
      </c>
      <c r="B20" s="12">
        <v>7</v>
      </c>
      <c r="C20" s="12">
        <v>6</v>
      </c>
      <c r="D20" s="12">
        <f>B20-C20</f>
        <v>1</v>
      </c>
      <c r="E20" s="3">
        <v>5.0999999999999996</v>
      </c>
      <c r="F20" s="3">
        <v>6</v>
      </c>
      <c r="G20" s="3">
        <f t="shared" si="4"/>
        <v>-0.90000000000000036</v>
      </c>
    </row>
    <row r="21" spans="1:9" ht="43.2">
      <c r="A21" s="12" t="s">
        <v>27</v>
      </c>
      <c r="B21" s="12">
        <v>162.5</v>
      </c>
      <c r="C21" s="12">
        <v>108.2</v>
      </c>
      <c r="D21" s="12">
        <f>B21-C21</f>
        <v>54.3</v>
      </c>
      <c r="E21" s="3">
        <v>235</v>
      </c>
      <c r="F21" s="3">
        <v>170</v>
      </c>
      <c r="G21" s="3">
        <f t="shared" si="4"/>
        <v>65</v>
      </c>
    </row>
    <row r="22" spans="1:9" ht="28.8">
      <c r="A22" s="12" t="s">
        <v>28</v>
      </c>
      <c r="B22" s="18">
        <v>4143750</v>
      </c>
      <c r="C22" s="18">
        <v>2759100</v>
      </c>
      <c r="D22" s="19">
        <f>(B22/C22)-1</f>
        <v>0.50184842883548986</v>
      </c>
      <c r="E22" s="24">
        <v>60468908</v>
      </c>
      <c r="F22" s="24">
        <v>43727577</v>
      </c>
      <c r="G22" s="7">
        <f>(E22/F22)-1</f>
        <v>0.38285521742949524</v>
      </c>
    </row>
    <row r="23" spans="1:9" ht="28.8">
      <c r="A23" s="12" t="s">
        <v>29</v>
      </c>
      <c r="B23" s="12">
        <v>19.760000000000002</v>
      </c>
      <c r="C23" s="12">
        <v>11.95</v>
      </c>
      <c r="D23" s="12">
        <f>B23-C23</f>
        <v>7.8100000000000023</v>
      </c>
      <c r="E23" s="24">
        <v>13.51</v>
      </c>
      <c r="F23" s="24">
        <v>10.47</v>
      </c>
      <c r="G23" s="3">
        <f t="shared" si="4"/>
        <v>3.0399999999999991</v>
      </c>
    </row>
    <row r="26" spans="1:9">
      <c r="I26" s="13"/>
    </row>
    <row r="27" spans="1:9">
      <c r="I27" s="13"/>
    </row>
    <row r="28" spans="1:9">
      <c r="A28" s="14"/>
      <c r="B28" s="14"/>
      <c r="C28" s="14"/>
      <c r="D28" s="14"/>
      <c r="I28" s="13"/>
    </row>
    <row r="29" spans="1:9">
      <c r="A29" s="1" t="s">
        <v>11</v>
      </c>
      <c r="B29" s="31">
        <v>2021</v>
      </c>
      <c r="C29" s="31"/>
      <c r="D29" s="14"/>
      <c r="I29" s="17"/>
    </row>
    <row r="30" spans="1:9">
      <c r="A30" s="1"/>
      <c r="B30" s="20" t="s">
        <v>47</v>
      </c>
      <c r="C30" s="20" t="s">
        <v>48</v>
      </c>
      <c r="I30" s="13"/>
    </row>
    <row r="31" spans="1:9">
      <c r="A31" s="3" t="s">
        <v>13</v>
      </c>
      <c r="B31" s="18">
        <v>3651241</v>
      </c>
      <c r="C31" s="23">
        <v>112607061</v>
      </c>
      <c r="I31" s="13"/>
    </row>
    <row r="32" spans="1:9">
      <c r="A32" s="3" t="s">
        <v>14</v>
      </c>
      <c r="B32" s="21">
        <v>1005188</v>
      </c>
      <c r="C32" s="23">
        <v>12518030</v>
      </c>
    </row>
    <row r="33" spans="1:3">
      <c r="A33" s="3" t="s">
        <v>15</v>
      </c>
      <c r="B33" s="21">
        <v>329304</v>
      </c>
      <c r="C33" s="23">
        <v>7308290</v>
      </c>
    </row>
    <row r="34" spans="1:3">
      <c r="A34" s="3" t="s">
        <v>16</v>
      </c>
      <c r="B34" s="21">
        <v>326241</v>
      </c>
      <c r="C34" s="23">
        <v>4527659</v>
      </c>
    </row>
    <row r="35" spans="1:3">
      <c r="A35" s="3" t="s">
        <v>17</v>
      </c>
      <c r="B35" s="21">
        <v>320980</v>
      </c>
      <c r="C35" s="23">
        <v>3483639</v>
      </c>
    </row>
    <row r="46" spans="1:3">
      <c r="A46" s="12" t="s">
        <v>23</v>
      </c>
      <c r="B46" s="12" t="s">
        <v>47</v>
      </c>
      <c r="C46" s="20" t="s">
        <v>49</v>
      </c>
    </row>
    <row r="47" spans="1:3">
      <c r="A47" s="12" t="s">
        <v>24</v>
      </c>
      <c r="B47" s="12">
        <v>12.59</v>
      </c>
      <c r="C47" s="3">
        <v>13.51</v>
      </c>
    </row>
    <row r="48" spans="1:3">
      <c r="A48" s="12" t="s">
        <v>25</v>
      </c>
      <c r="B48" s="12">
        <v>81.430000000000007</v>
      </c>
      <c r="C48" s="3">
        <v>89.21</v>
      </c>
    </row>
    <row r="49" spans="1:3">
      <c r="A49" s="12" t="s">
        <v>26</v>
      </c>
      <c r="B49" s="12">
        <v>7</v>
      </c>
      <c r="C49" s="3">
        <v>5.0999999999999996</v>
      </c>
    </row>
    <row r="50" spans="1:3" ht="43.2">
      <c r="A50" s="12" t="s">
        <v>27</v>
      </c>
      <c r="B50" s="12">
        <v>162.5</v>
      </c>
      <c r="C50" s="3">
        <v>235</v>
      </c>
    </row>
    <row r="51" spans="1:3" ht="28.8">
      <c r="A51" s="12" t="s">
        <v>29</v>
      </c>
      <c r="B51" s="12">
        <v>19.760000000000002</v>
      </c>
      <c r="C51" s="24">
        <v>13.51</v>
      </c>
    </row>
    <row r="58" spans="1:3" ht="43.2">
      <c r="A58" s="10" t="s">
        <v>52</v>
      </c>
      <c r="B58" s="10" t="s">
        <v>50</v>
      </c>
      <c r="C58" s="10" t="s">
        <v>51</v>
      </c>
    </row>
    <row r="59" spans="1:3">
      <c r="A59" s="3" t="s">
        <v>13</v>
      </c>
      <c r="B59" s="7">
        <v>1.6894768225403256E-2</v>
      </c>
      <c r="C59" s="7">
        <v>5.1892556454830929E-2</v>
      </c>
    </row>
    <row r="60" spans="1:3">
      <c r="A60" s="3" t="s">
        <v>14</v>
      </c>
      <c r="B60" s="7">
        <v>3.9712699913321714E-2</v>
      </c>
      <c r="C60" s="7">
        <v>5.83929139419892E-2</v>
      </c>
    </row>
    <row r="61" spans="1:3">
      <c r="A61" s="3" t="s">
        <v>15</v>
      </c>
      <c r="B61" s="7">
        <v>0.58573100203691486</v>
      </c>
      <c r="C61" s="7">
        <v>3.507750947119237E-2</v>
      </c>
    </row>
    <row r="62" spans="1:3">
      <c r="A62" s="3" t="s">
        <v>16</v>
      </c>
      <c r="B62" s="7">
        <v>0.59361169999706909</v>
      </c>
      <c r="C62" s="7">
        <v>7.8107997030217424E-2</v>
      </c>
    </row>
    <row r="63" spans="1:3">
      <c r="A63" s="3" t="s">
        <v>17</v>
      </c>
      <c r="B63" s="7">
        <v>1.1373730647577824</v>
      </c>
      <c r="C63" s="7">
        <v>0.26153944765354331</v>
      </c>
    </row>
  </sheetData>
  <mergeCells count="9">
    <mergeCell ref="B8:D8"/>
    <mergeCell ref="E8:G8"/>
    <mergeCell ref="B16:D16"/>
    <mergeCell ref="E16:G16"/>
    <mergeCell ref="B1:D1"/>
    <mergeCell ref="A29:A30"/>
    <mergeCell ref="B29:C29"/>
    <mergeCell ref="E1:G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S10" sqref="S10"/>
    </sheetView>
  </sheetViews>
  <sheetFormatPr defaultRowHeight="14.4"/>
  <cols>
    <col min="1" max="1" width="24" customWidth="1"/>
    <col min="2" max="3" width="9.109375" bestFit="1" customWidth="1"/>
    <col min="4" max="4" width="9.109375" customWidth="1"/>
    <col min="6" max="7" width="9.109375" bestFit="1" customWidth="1"/>
  </cols>
  <sheetData>
    <row r="1" spans="1:8">
      <c r="A1" s="22" t="s">
        <v>47</v>
      </c>
      <c r="B1" s="22"/>
      <c r="C1" s="22"/>
      <c r="D1" s="22"/>
      <c r="E1" s="22"/>
      <c r="F1" s="22"/>
      <c r="G1" s="22"/>
      <c r="H1" s="22"/>
    </row>
    <row r="2" spans="1:8" ht="28.8" customHeight="1">
      <c r="A2" s="27" t="s">
        <v>34</v>
      </c>
      <c r="B2" s="2" t="s">
        <v>35</v>
      </c>
      <c r="C2" s="2"/>
      <c r="D2" s="2"/>
      <c r="E2" s="2" t="s">
        <v>36</v>
      </c>
      <c r="F2" s="2"/>
      <c r="G2" s="2"/>
      <c r="H2" s="2"/>
    </row>
    <row r="3" spans="1:8">
      <c r="A3" s="27"/>
      <c r="B3" s="28" t="s">
        <v>42</v>
      </c>
      <c r="C3" s="28" t="s">
        <v>43</v>
      </c>
      <c r="D3" s="28" t="s">
        <v>46</v>
      </c>
      <c r="E3" s="28" t="s">
        <v>44</v>
      </c>
      <c r="F3" s="28" t="s">
        <v>45</v>
      </c>
      <c r="G3" s="28" t="s">
        <v>42</v>
      </c>
      <c r="H3" s="28" t="s">
        <v>46</v>
      </c>
    </row>
    <row r="4" spans="1:8">
      <c r="A4" s="3" t="s">
        <v>37</v>
      </c>
      <c r="B4" s="29">
        <v>5.4</v>
      </c>
      <c r="C4" s="29">
        <v>-1.7</v>
      </c>
      <c r="D4" s="29">
        <f>AVERAGE(B4:C4)</f>
        <v>1.85</v>
      </c>
      <c r="E4" s="29">
        <v>-33.200000000000003</v>
      </c>
      <c r="F4" s="29">
        <v>1.9</v>
      </c>
      <c r="G4" s="29">
        <v>1.1000000000000001</v>
      </c>
      <c r="H4" s="29">
        <f>AVERAGE(E4:G4)</f>
        <v>-10.066666666666668</v>
      </c>
    </row>
    <row r="5" spans="1:8">
      <c r="A5" s="3" t="s">
        <v>38</v>
      </c>
      <c r="B5" s="29">
        <v>6.1</v>
      </c>
      <c r="C5" s="29">
        <v>-6.2</v>
      </c>
      <c r="D5" s="29">
        <f t="shared" ref="D5:D8" si="0">AVERAGE(B5:C5)</f>
        <v>-5.0000000000000266E-2</v>
      </c>
      <c r="E5" s="29">
        <v>-55.3</v>
      </c>
      <c r="F5" s="29">
        <v>17.2</v>
      </c>
      <c r="G5" s="29">
        <v>33.9</v>
      </c>
      <c r="H5" s="29">
        <f t="shared" ref="H5:H8" si="1">AVERAGE(E5:G5)</f>
        <v>-1.3999999999999986</v>
      </c>
    </row>
    <row r="6" spans="1:8">
      <c r="A6" s="3" t="s">
        <v>39</v>
      </c>
      <c r="B6" s="29">
        <v>-0.6</v>
      </c>
      <c r="C6" s="29">
        <v>8.4</v>
      </c>
      <c r="D6" s="29">
        <f t="shared" si="0"/>
        <v>3.9000000000000004</v>
      </c>
      <c r="E6" s="29">
        <v>49.7</v>
      </c>
      <c r="F6" s="29">
        <v>18.5</v>
      </c>
      <c r="G6" s="29">
        <v>49.7</v>
      </c>
      <c r="H6" s="29">
        <f t="shared" si="1"/>
        <v>39.300000000000004</v>
      </c>
    </row>
    <row r="7" spans="1:8">
      <c r="A7" s="3" t="s">
        <v>40</v>
      </c>
      <c r="B7" s="29">
        <v>1318</v>
      </c>
      <c r="C7" s="29">
        <v>1274</v>
      </c>
      <c r="D7" s="29">
        <f t="shared" si="0"/>
        <v>1296</v>
      </c>
      <c r="E7" s="29">
        <v>308</v>
      </c>
      <c r="F7" s="29">
        <v>1070</v>
      </c>
      <c r="G7" s="29">
        <v>1367</v>
      </c>
      <c r="H7" s="29">
        <f t="shared" si="1"/>
        <v>915</v>
      </c>
    </row>
    <row r="8" spans="1:8">
      <c r="A8" s="3" t="s">
        <v>41</v>
      </c>
      <c r="B8" s="29">
        <v>9</v>
      </c>
      <c r="C8" s="29">
        <v>8.8000000000000007</v>
      </c>
      <c r="D8" s="29">
        <f t="shared" si="0"/>
        <v>8.9</v>
      </c>
      <c r="E8" s="29">
        <v>3.1</v>
      </c>
      <c r="F8" s="29">
        <v>7.5</v>
      </c>
      <c r="G8" s="29">
        <v>8.5</v>
      </c>
      <c r="H8" s="29">
        <f t="shared" si="1"/>
        <v>6.3666666666666671</v>
      </c>
    </row>
    <row r="11" spans="1:8">
      <c r="A11" s="27" t="s">
        <v>34</v>
      </c>
      <c r="B11" s="30" t="s">
        <v>36</v>
      </c>
      <c r="C11" s="30"/>
      <c r="D11" s="30"/>
      <c r="E11" s="30"/>
    </row>
    <row r="12" spans="1:8">
      <c r="A12" s="27"/>
      <c r="B12" s="28" t="s">
        <v>44</v>
      </c>
      <c r="C12" s="28" t="s">
        <v>45</v>
      </c>
      <c r="D12" s="28" t="s">
        <v>42</v>
      </c>
      <c r="E12" s="28" t="s">
        <v>46</v>
      </c>
    </row>
    <row r="13" spans="1:8">
      <c r="A13" s="3" t="s">
        <v>37</v>
      </c>
      <c r="B13" s="29">
        <v>-33.200000000000003</v>
      </c>
      <c r="C13" s="29">
        <v>1.9</v>
      </c>
      <c r="D13" s="29">
        <v>1.1000000000000001</v>
      </c>
      <c r="E13" s="29">
        <f>AVERAGE(B13:D13)</f>
        <v>-10.066666666666668</v>
      </c>
    </row>
    <row r="14" spans="1:8">
      <c r="A14" s="3" t="s">
        <v>38</v>
      </c>
      <c r="B14" s="29">
        <v>-55.3</v>
      </c>
      <c r="C14" s="29">
        <v>17.2</v>
      </c>
      <c r="D14" s="29">
        <v>33.9</v>
      </c>
      <c r="E14" s="29">
        <f t="shared" ref="E14:E17" si="2">AVERAGE(B14:D14)</f>
        <v>-1.3999999999999986</v>
      </c>
    </row>
    <row r="15" spans="1:8">
      <c r="A15" s="3" t="s">
        <v>39</v>
      </c>
      <c r="B15" s="29">
        <v>49.7</v>
      </c>
      <c r="C15" s="29">
        <v>18.5</v>
      </c>
      <c r="D15" s="29">
        <v>49.7</v>
      </c>
      <c r="E15" s="29">
        <f t="shared" si="2"/>
        <v>39.300000000000004</v>
      </c>
    </row>
    <row r="16" spans="1:8">
      <c r="A16" s="3" t="s">
        <v>40</v>
      </c>
      <c r="B16" s="29">
        <v>308</v>
      </c>
      <c r="C16" s="29">
        <v>1070</v>
      </c>
      <c r="D16" s="29">
        <v>1367</v>
      </c>
      <c r="E16" s="29">
        <f t="shared" si="2"/>
        <v>915</v>
      </c>
    </row>
    <row r="17" spans="1:5">
      <c r="A17" s="3" t="s">
        <v>41</v>
      </c>
      <c r="B17" s="29">
        <v>3.1</v>
      </c>
      <c r="C17" s="29">
        <v>7.5</v>
      </c>
      <c r="D17" s="29">
        <v>8.5</v>
      </c>
      <c r="E17" s="29">
        <f t="shared" si="2"/>
        <v>6.3666666666666671</v>
      </c>
    </row>
  </sheetData>
  <mergeCells count="5">
    <mergeCell ref="A11:A12"/>
    <mergeCell ref="A2:A3"/>
    <mergeCell ref="B2:D2"/>
    <mergeCell ref="E2:H2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One</cp:lastModifiedBy>
  <dcterms:created xsi:type="dcterms:W3CDTF">2022-07-13T02:13:52Z</dcterms:created>
  <dcterms:modified xsi:type="dcterms:W3CDTF">2022-07-13T11:02:38Z</dcterms:modified>
</cp:coreProperties>
</file>