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4"/>
  </bookViews>
  <sheets>
    <sheet name="Sheet1" sheetId="1" r:id="rId1"/>
    <sheet name="Estimate-2" sheetId="5" r:id="rId2"/>
    <sheet name="Estimate-3" sheetId="2" r:id="rId3"/>
    <sheet name="Estimate-4" sheetId="6" r:id="rId4"/>
    <sheet name="Estimate-5" sheetId="7" r:id="rId5"/>
  </sheets>
  <definedNames>
    <definedName name="_xlnm._FilterDatabase" localSheetId="1" hidden="1">'Estimate-2'!$C$11:$E$16</definedName>
    <definedName name="_xlnm._FilterDatabase" localSheetId="2" hidden="1">'Estimate-3'!$C$10:$E$15</definedName>
    <definedName name="_xlnm._FilterDatabase" localSheetId="3" hidden="1">'Estimate-4'!$C$10:$E$16</definedName>
    <definedName name="_xlnm._FilterDatabase" localSheetId="4" hidden="1">'Estimate-5'!$C$10:$E$16</definedName>
    <definedName name="_xlnm.Print_Area" localSheetId="1">'Estimate-2'!$B$1:$I$178</definedName>
    <definedName name="_xlnm.Print_Area" localSheetId="2">'Estimate-3'!$B$1:$I$177</definedName>
    <definedName name="_xlnm.Print_Area" localSheetId="3">'Estimate-4'!$B$1:$I$187</definedName>
    <definedName name="_xlnm.Print_Area" localSheetId="4">'Estimate-5'!$B$1:$J$219</definedName>
    <definedName name="_xlnm.Print_Titles" localSheetId="1">'Estimate-2'!$6:$6</definedName>
    <definedName name="_xlnm.Print_Titles" localSheetId="2">'Estimate-3'!$6:$6</definedName>
    <definedName name="_xlnm.Print_Titles" localSheetId="3">'Estimate-4'!$6:$6</definedName>
    <definedName name="_xlnm.Print_Titles" localSheetId="4">'Estimate-5'!$6:$6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9" i="7" l="1"/>
  <c r="I215" i="7"/>
  <c r="C207" i="7"/>
  <c r="I84" i="7"/>
  <c r="C206" i="7"/>
  <c r="C203" i="7"/>
  <c r="C202" i="7"/>
  <c r="C201" i="7"/>
  <c r="C209" i="7"/>
  <c r="I194" i="7"/>
  <c r="G192" i="7"/>
  <c r="I192" i="7" s="1"/>
  <c r="I199" i="7" s="1"/>
  <c r="I209" i="7" s="1"/>
  <c r="G193" i="7"/>
  <c r="I193" i="7" s="1"/>
  <c r="G194" i="7"/>
  <c r="G195" i="7"/>
  <c r="I195" i="7" s="1"/>
  <c r="G196" i="7"/>
  <c r="I196" i="7" s="1"/>
  <c r="G197" i="7"/>
  <c r="I197" i="7" s="1"/>
  <c r="G191" i="7"/>
  <c r="I191" i="7" s="1"/>
  <c r="C205" i="7" l="1"/>
  <c r="C208" i="7"/>
  <c r="I159" i="7"/>
  <c r="I164" i="7"/>
  <c r="I187" i="7"/>
  <c r="I186" i="7"/>
  <c r="I185" i="7"/>
  <c r="I188" i="7" s="1"/>
  <c r="I208" i="7" s="1"/>
  <c r="F106" i="7"/>
  <c r="I106" i="7" s="1"/>
  <c r="F118" i="7"/>
  <c r="I118" i="7" s="1"/>
  <c r="F116" i="7"/>
  <c r="I116" i="7" s="1"/>
  <c r="F108" i="7"/>
  <c r="I108" i="7" s="1"/>
  <c r="I40" i="7"/>
  <c r="F36" i="7"/>
  <c r="I36" i="7" s="1"/>
  <c r="F34" i="7"/>
  <c r="I34" i="7" s="1"/>
  <c r="F33" i="7"/>
  <c r="I33" i="7" s="1"/>
  <c r="F24" i="7"/>
  <c r="I24" i="7" s="1"/>
  <c r="F23" i="7"/>
  <c r="I23" i="7" s="1"/>
  <c r="F22" i="7"/>
  <c r="I22" i="7" s="1"/>
  <c r="C204" i="7"/>
  <c r="I180" i="7"/>
  <c r="I179" i="7"/>
  <c r="I178" i="7"/>
  <c r="I177" i="7"/>
  <c r="I176" i="7"/>
  <c r="I175" i="7"/>
  <c r="I174" i="7"/>
  <c r="I173" i="7"/>
  <c r="I172" i="7"/>
  <c r="I171" i="7"/>
  <c r="I170" i="7"/>
  <c r="F155" i="7"/>
  <c r="F154" i="7"/>
  <c r="I154" i="7" s="1"/>
  <c r="F153" i="7"/>
  <c r="I153" i="7" s="1"/>
  <c r="F152" i="7"/>
  <c r="I152" i="7" s="1"/>
  <c r="F151" i="7"/>
  <c r="I151" i="7" s="1"/>
  <c r="F150" i="7"/>
  <c r="I150" i="7" s="1"/>
  <c r="F149" i="7"/>
  <c r="I149" i="7" s="1"/>
  <c r="F148" i="7"/>
  <c r="I148" i="7" s="1"/>
  <c r="F144" i="7"/>
  <c r="I144" i="7" s="1"/>
  <c r="F143" i="7"/>
  <c r="I143" i="7" s="1"/>
  <c r="F142" i="7"/>
  <c r="I142" i="7" s="1"/>
  <c r="F141" i="7"/>
  <c r="I141" i="7" s="1"/>
  <c r="F137" i="7"/>
  <c r="I137" i="7" s="1"/>
  <c r="F136" i="7"/>
  <c r="I136" i="7" s="1"/>
  <c r="F135" i="7"/>
  <c r="I135" i="7" s="1"/>
  <c r="F134" i="7"/>
  <c r="I134" i="7" s="1"/>
  <c r="F133" i="7"/>
  <c r="I133" i="7" s="1"/>
  <c r="F132" i="7"/>
  <c r="I132" i="7" s="1"/>
  <c r="F131" i="7"/>
  <c r="F130" i="7"/>
  <c r="F129" i="7"/>
  <c r="I129" i="7" s="1"/>
  <c r="F128" i="7"/>
  <c r="I128" i="7" s="1"/>
  <c r="F127" i="7"/>
  <c r="I127" i="7" s="1"/>
  <c r="F126" i="7"/>
  <c r="I126" i="7" s="1"/>
  <c r="F125" i="7"/>
  <c r="I125" i="7" s="1"/>
  <c r="F124" i="7"/>
  <c r="I124" i="7" s="1"/>
  <c r="F123" i="7"/>
  <c r="I123" i="7" s="1"/>
  <c r="F115" i="7"/>
  <c r="I115" i="7" s="1"/>
  <c r="F114" i="7"/>
  <c r="I114" i="7" s="1"/>
  <c r="F112" i="7"/>
  <c r="I112" i="7" s="1"/>
  <c r="F110" i="7"/>
  <c r="I110" i="7" s="1"/>
  <c r="F105" i="7"/>
  <c r="I105" i="7" s="1"/>
  <c r="F104" i="7"/>
  <c r="I104" i="7" s="1"/>
  <c r="F103" i="7"/>
  <c r="I103" i="7" s="1"/>
  <c r="I120" i="7" s="1"/>
  <c r="I202" i="7" s="1"/>
  <c r="I97" i="7"/>
  <c r="I96" i="7"/>
  <c r="I95" i="7"/>
  <c r="I94" i="7"/>
  <c r="F91" i="7"/>
  <c r="I91" i="7" s="1"/>
  <c r="F90" i="7"/>
  <c r="I90" i="7" s="1"/>
  <c r="F89" i="7"/>
  <c r="I89" i="7" s="1"/>
  <c r="F88" i="7"/>
  <c r="F87" i="7"/>
  <c r="F86" i="7"/>
  <c r="F85" i="7"/>
  <c r="I85" i="7" s="1"/>
  <c r="I83" i="7"/>
  <c r="F82" i="7"/>
  <c r="I82" i="7" s="1"/>
  <c r="F80" i="7"/>
  <c r="F79" i="7"/>
  <c r="I79" i="7" s="1"/>
  <c r="F76" i="7"/>
  <c r="F75" i="7"/>
  <c r="F74" i="7"/>
  <c r="F73" i="7"/>
  <c r="I73" i="7" s="1"/>
  <c r="F72" i="7"/>
  <c r="I72" i="7" s="1"/>
  <c r="F71" i="7"/>
  <c r="I71" i="7" s="1"/>
  <c r="F70" i="7"/>
  <c r="I70" i="7" s="1"/>
  <c r="F69" i="7"/>
  <c r="I69" i="7" s="1"/>
  <c r="F68" i="7"/>
  <c r="I68" i="7" s="1"/>
  <c r="F67" i="7"/>
  <c r="I67" i="7" s="1"/>
  <c r="I66" i="7"/>
  <c r="F64" i="7"/>
  <c r="I64" i="7" s="1"/>
  <c r="F62" i="7"/>
  <c r="F61" i="7"/>
  <c r="I61" i="7" s="1"/>
  <c r="F57" i="7"/>
  <c r="F56" i="7"/>
  <c r="F55" i="7"/>
  <c r="F54" i="7"/>
  <c r="F53" i="7"/>
  <c r="F52" i="7"/>
  <c r="F51" i="7"/>
  <c r="F50" i="7"/>
  <c r="I50" i="7" s="1"/>
  <c r="F49" i="7"/>
  <c r="I49" i="7" s="1"/>
  <c r="F48" i="7"/>
  <c r="F47" i="7"/>
  <c r="I47" i="7" s="1"/>
  <c r="I46" i="7"/>
  <c r="F44" i="7"/>
  <c r="I44" i="7" s="1"/>
  <c r="F39" i="7"/>
  <c r="I39" i="7" s="1"/>
  <c r="F38" i="7"/>
  <c r="I38" i="7" s="1"/>
  <c r="I37" i="7"/>
  <c r="F35" i="7"/>
  <c r="I35" i="7" s="1"/>
  <c r="F32" i="7"/>
  <c r="I32" i="7" s="1"/>
  <c r="F31" i="7"/>
  <c r="I31" i="7" s="1"/>
  <c r="F30" i="7"/>
  <c r="I30" i="7" s="1"/>
  <c r="I29" i="7"/>
  <c r="F28" i="7"/>
  <c r="I28" i="7" s="1"/>
  <c r="F26" i="7"/>
  <c r="F25" i="7"/>
  <c r="I25" i="7" s="1"/>
  <c r="F21" i="7"/>
  <c r="I21" i="7" s="1"/>
  <c r="F20" i="7"/>
  <c r="I20" i="7" s="1"/>
  <c r="F17" i="7"/>
  <c r="I17" i="7" s="1"/>
  <c r="F16" i="7"/>
  <c r="I16" i="7" s="1"/>
  <c r="F15" i="7"/>
  <c r="F14" i="7"/>
  <c r="I14" i="7" s="1"/>
  <c r="F13" i="7"/>
  <c r="I13" i="7" s="1"/>
  <c r="F12" i="7"/>
  <c r="F11" i="7"/>
  <c r="I11" i="7" s="1"/>
  <c r="F10" i="7"/>
  <c r="I10" i="7" s="1"/>
  <c r="F9" i="7"/>
  <c r="I9" i="7" s="1"/>
  <c r="I98" i="7" l="1"/>
  <c r="I167" i="7"/>
  <c r="I206" i="7" s="1"/>
  <c r="I145" i="7"/>
  <c r="I204" i="7" s="1"/>
  <c r="I156" i="7"/>
  <c r="I205" i="7" s="1"/>
  <c r="I182" i="7"/>
  <c r="I207" i="7" s="1"/>
  <c r="I138" i="7"/>
  <c r="I41" i="7"/>
  <c r="I59" i="7"/>
  <c r="I18" i="7"/>
  <c r="I77" i="7"/>
  <c r="I203" i="7"/>
  <c r="I185" i="6"/>
  <c r="I171" i="6"/>
  <c r="I156" i="6"/>
  <c r="I146" i="6"/>
  <c r="I135" i="6"/>
  <c r="I128" i="6"/>
  <c r="I110" i="6"/>
  <c r="I94" i="6"/>
  <c r="I93" i="6"/>
  <c r="I73" i="6"/>
  <c r="I55" i="6"/>
  <c r="I37" i="6"/>
  <c r="I19" i="6"/>
  <c r="C176" i="6"/>
  <c r="I99" i="7" l="1"/>
  <c r="I201" i="7" s="1"/>
  <c r="I217" i="7"/>
  <c r="I99" i="6"/>
  <c r="F99" i="6"/>
  <c r="I92" i="6"/>
  <c r="F28" i="6"/>
  <c r="I28" i="6" s="1"/>
  <c r="I108" i="6"/>
  <c r="F108" i="6"/>
  <c r="F98" i="6"/>
  <c r="I98" i="6" s="1"/>
  <c r="F17" i="6"/>
  <c r="I17" i="6" s="1"/>
  <c r="F15" i="6"/>
  <c r="I15" i="6" s="1"/>
  <c r="F12" i="6"/>
  <c r="I12" i="6" s="1"/>
  <c r="F14" i="6"/>
  <c r="I14" i="6" s="1"/>
  <c r="F36" i="6"/>
  <c r="I36" i="6" s="1"/>
  <c r="I169" i="6"/>
  <c r="I168" i="6"/>
  <c r="I167" i="6"/>
  <c r="I166" i="6"/>
  <c r="I165" i="6"/>
  <c r="I164" i="6"/>
  <c r="I163" i="6"/>
  <c r="I162" i="6"/>
  <c r="I161" i="6"/>
  <c r="I160" i="6"/>
  <c r="I159" i="6"/>
  <c r="I155" i="6"/>
  <c r="I154" i="6"/>
  <c r="I153" i="6"/>
  <c r="I152" i="6"/>
  <c r="I149" i="6"/>
  <c r="F145" i="6"/>
  <c r="F144" i="6"/>
  <c r="I144" i="6" s="1"/>
  <c r="F143" i="6"/>
  <c r="I143" i="6" s="1"/>
  <c r="F142" i="6"/>
  <c r="I142" i="6" s="1"/>
  <c r="F141" i="6"/>
  <c r="I141" i="6" s="1"/>
  <c r="F140" i="6"/>
  <c r="I140" i="6" s="1"/>
  <c r="F139" i="6"/>
  <c r="I139" i="6" s="1"/>
  <c r="F138" i="6"/>
  <c r="I138" i="6" s="1"/>
  <c r="F134" i="6"/>
  <c r="I134" i="6" s="1"/>
  <c r="F133" i="6"/>
  <c r="I133" i="6" s="1"/>
  <c r="F132" i="6"/>
  <c r="I132" i="6" s="1"/>
  <c r="F131" i="6"/>
  <c r="I131" i="6" s="1"/>
  <c r="F127" i="6"/>
  <c r="I127" i="6" s="1"/>
  <c r="F126" i="6"/>
  <c r="I126" i="6" s="1"/>
  <c r="F125" i="6"/>
  <c r="I125" i="6" s="1"/>
  <c r="F124" i="6"/>
  <c r="I124" i="6" s="1"/>
  <c r="F123" i="6"/>
  <c r="I123" i="6" s="1"/>
  <c r="F122" i="6"/>
  <c r="I122" i="6" s="1"/>
  <c r="F121" i="6"/>
  <c r="F120" i="6"/>
  <c r="F119" i="6"/>
  <c r="I119" i="6" s="1"/>
  <c r="F118" i="6"/>
  <c r="I118" i="6" s="1"/>
  <c r="F117" i="6"/>
  <c r="I117" i="6" s="1"/>
  <c r="F116" i="6"/>
  <c r="I116" i="6" s="1"/>
  <c r="F115" i="6"/>
  <c r="I115" i="6" s="1"/>
  <c r="F114" i="6"/>
  <c r="I114" i="6" s="1"/>
  <c r="F113" i="6"/>
  <c r="I113" i="6" s="1"/>
  <c r="F107" i="6"/>
  <c r="I107" i="6" s="1"/>
  <c r="F105" i="6"/>
  <c r="I105" i="6" s="1"/>
  <c r="F103" i="6"/>
  <c r="I103" i="6" s="1"/>
  <c r="F100" i="6"/>
  <c r="I91" i="6"/>
  <c r="I90" i="6"/>
  <c r="I89" i="6"/>
  <c r="F86" i="6"/>
  <c r="I86" i="6" s="1"/>
  <c r="F85" i="6"/>
  <c r="I85" i="6" s="1"/>
  <c r="F84" i="6"/>
  <c r="I84" i="6" s="1"/>
  <c r="F83" i="6"/>
  <c r="F82" i="6"/>
  <c r="F81" i="6"/>
  <c r="F80" i="6"/>
  <c r="I80" i="6" s="1"/>
  <c r="I79" i="6"/>
  <c r="F78" i="6"/>
  <c r="I78" i="6" s="1"/>
  <c r="F76" i="6"/>
  <c r="I76" i="6" s="1"/>
  <c r="F75" i="6"/>
  <c r="I75" i="6" s="1"/>
  <c r="F72" i="6"/>
  <c r="I72" i="6" s="1"/>
  <c r="F71" i="6"/>
  <c r="F70" i="6"/>
  <c r="F69" i="6"/>
  <c r="I69" i="6" s="1"/>
  <c r="F68" i="6"/>
  <c r="I68" i="6" s="1"/>
  <c r="F67" i="6"/>
  <c r="I67" i="6" s="1"/>
  <c r="F66" i="6"/>
  <c r="I66" i="6" s="1"/>
  <c r="F65" i="6"/>
  <c r="I65" i="6" s="1"/>
  <c r="F64" i="6"/>
  <c r="I64" i="6" s="1"/>
  <c r="F63" i="6"/>
  <c r="I63" i="6" s="1"/>
  <c r="I62" i="6"/>
  <c r="F60" i="6"/>
  <c r="I60" i="6" s="1"/>
  <c r="F58" i="6"/>
  <c r="I58" i="6" s="1"/>
  <c r="F57" i="6"/>
  <c r="I57" i="6" s="1"/>
  <c r="F53" i="6"/>
  <c r="F52" i="6"/>
  <c r="F51" i="6"/>
  <c r="F50" i="6"/>
  <c r="F49" i="6"/>
  <c r="F48" i="6"/>
  <c r="F47" i="6"/>
  <c r="F46" i="6"/>
  <c r="I46" i="6" s="1"/>
  <c r="F45" i="6"/>
  <c r="I45" i="6" s="1"/>
  <c r="F44" i="6"/>
  <c r="I44" i="6" s="1"/>
  <c r="F43" i="6"/>
  <c r="I43" i="6" s="1"/>
  <c r="I42" i="6"/>
  <c r="F40" i="6"/>
  <c r="I40" i="6" s="1"/>
  <c r="F35" i="6"/>
  <c r="I35" i="6" s="1"/>
  <c r="F34" i="6"/>
  <c r="I34" i="6" s="1"/>
  <c r="I33" i="6"/>
  <c r="F32" i="6"/>
  <c r="I32" i="6" s="1"/>
  <c r="F31" i="6"/>
  <c r="I31" i="6" s="1"/>
  <c r="F30" i="6"/>
  <c r="I30" i="6" s="1"/>
  <c r="F29" i="6"/>
  <c r="I29" i="6" s="1"/>
  <c r="I27" i="6"/>
  <c r="F26" i="6"/>
  <c r="I26" i="6" s="1"/>
  <c r="F24" i="6"/>
  <c r="F23" i="6"/>
  <c r="I23" i="6" s="1"/>
  <c r="F22" i="6"/>
  <c r="I22" i="6" s="1"/>
  <c r="F21" i="6"/>
  <c r="I21" i="6" s="1"/>
  <c r="F16" i="6"/>
  <c r="I16" i="6" s="1"/>
  <c r="F13" i="6"/>
  <c r="I13" i="6" s="1"/>
  <c r="F11" i="6"/>
  <c r="I11" i="6" s="1"/>
  <c r="F10" i="6"/>
  <c r="I10" i="6" s="1"/>
  <c r="F9" i="6"/>
  <c r="I9" i="6" s="1"/>
  <c r="I178" i="6" l="1"/>
  <c r="I179" i="6"/>
  <c r="I174" i="6"/>
  <c r="I177" i="6"/>
  <c r="I175" i="6"/>
  <c r="I176" i="6"/>
  <c r="I175" i="5"/>
  <c r="I162" i="5"/>
  <c r="I161" i="5"/>
  <c r="I160" i="5"/>
  <c r="I159" i="5"/>
  <c r="I158" i="5"/>
  <c r="I157" i="5"/>
  <c r="I156" i="5"/>
  <c r="I155" i="5"/>
  <c r="I154" i="5"/>
  <c r="I153" i="5"/>
  <c r="I152" i="5"/>
  <c r="I164" i="5" s="1"/>
  <c r="I172" i="5" s="1"/>
  <c r="I148" i="5"/>
  <c r="I147" i="5"/>
  <c r="I146" i="5"/>
  <c r="I145" i="5"/>
  <c r="I142" i="5"/>
  <c r="I149" i="5" s="1"/>
  <c r="I171" i="5" s="1"/>
  <c r="F138" i="5"/>
  <c r="F137" i="5"/>
  <c r="I137" i="5" s="1"/>
  <c r="I136" i="5"/>
  <c r="F136" i="5"/>
  <c r="F135" i="5"/>
  <c r="I135" i="5" s="1"/>
  <c r="I134" i="5"/>
  <c r="F134" i="5"/>
  <c r="F133" i="5"/>
  <c r="I133" i="5" s="1"/>
  <c r="I132" i="5"/>
  <c r="F132" i="5"/>
  <c r="F131" i="5"/>
  <c r="I131" i="5" s="1"/>
  <c r="I139" i="5" s="1"/>
  <c r="I170" i="5" s="1"/>
  <c r="I127" i="5"/>
  <c r="F127" i="5"/>
  <c r="F126" i="5"/>
  <c r="I126" i="5" s="1"/>
  <c r="I125" i="5"/>
  <c r="F125" i="5"/>
  <c r="F124" i="5"/>
  <c r="I124" i="5" s="1"/>
  <c r="F120" i="5"/>
  <c r="I120" i="5" s="1"/>
  <c r="I119" i="5"/>
  <c r="F119" i="5"/>
  <c r="F118" i="5"/>
  <c r="I118" i="5" s="1"/>
  <c r="I117" i="5"/>
  <c r="F117" i="5"/>
  <c r="F116" i="5"/>
  <c r="I116" i="5" s="1"/>
  <c r="I115" i="5"/>
  <c r="F115" i="5"/>
  <c r="F114" i="5"/>
  <c r="F113" i="5"/>
  <c r="I112" i="5"/>
  <c r="F112" i="5"/>
  <c r="F111" i="5"/>
  <c r="I111" i="5" s="1"/>
  <c r="I110" i="5"/>
  <c r="F110" i="5"/>
  <c r="F109" i="5"/>
  <c r="I109" i="5" s="1"/>
  <c r="I108" i="5"/>
  <c r="F108" i="5"/>
  <c r="F107" i="5"/>
  <c r="I107" i="5" s="1"/>
  <c r="I106" i="5"/>
  <c r="F106" i="5"/>
  <c r="F102" i="5"/>
  <c r="I102" i="5" s="1"/>
  <c r="I100" i="5"/>
  <c r="F100" i="5"/>
  <c r="F98" i="5"/>
  <c r="I98" i="5" s="1"/>
  <c r="I103" i="5" s="1"/>
  <c r="I167" i="5" s="1"/>
  <c r="F95" i="5"/>
  <c r="I89" i="5"/>
  <c r="I88" i="5"/>
  <c r="I87" i="5"/>
  <c r="F84" i="5"/>
  <c r="I84" i="5" s="1"/>
  <c r="F83" i="5"/>
  <c r="I83" i="5" s="1"/>
  <c r="F82" i="5"/>
  <c r="I82" i="5" s="1"/>
  <c r="F81" i="5"/>
  <c r="F80" i="5"/>
  <c r="F79" i="5"/>
  <c r="I78" i="5"/>
  <c r="F78" i="5"/>
  <c r="I77" i="5"/>
  <c r="F76" i="5"/>
  <c r="I76" i="5" s="1"/>
  <c r="F74" i="5"/>
  <c r="I74" i="5" s="1"/>
  <c r="F73" i="5"/>
  <c r="I73" i="5" s="1"/>
  <c r="I90" i="5" s="1"/>
  <c r="I70" i="5"/>
  <c r="F70" i="5"/>
  <c r="F69" i="5"/>
  <c r="F68" i="5"/>
  <c r="I67" i="5"/>
  <c r="F67" i="5"/>
  <c r="I66" i="5"/>
  <c r="F66" i="5"/>
  <c r="I65" i="5"/>
  <c r="F65" i="5"/>
  <c r="I64" i="5"/>
  <c r="F64" i="5"/>
  <c r="I63" i="5"/>
  <c r="F63" i="5"/>
  <c r="I62" i="5"/>
  <c r="F62" i="5"/>
  <c r="I61" i="5"/>
  <c r="F61" i="5"/>
  <c r="I60" i="5"/>
  <c r="F58" i="5"/>
  <c r="I58" i="5" s="1"/>
  <c r="F56" i="5"/>
  <c r="I56" i="5" s="1"/>
  <c r="F55" i="5"/>
  <c r="I55" i="5" s="1"/>
  <c r="F51" i="5"/>
  <c r="F50" i="5"/>
  <c r="F49" i="5"/>
  <c r="F48" i="5"/>
  <c r="F47" i="5"/>
  <c r="F46" i="5"/>
  <c r="F45" i="5"/>
  <c r="F44" i="5"/>
  <c r="I44" i="5" s="1"/>
  <c r="F43" i="5"/>
  <c r="I43" i="5" s="1"/>
  <c r="F42" i="5"/>
  <c r="I42" i="5" s="1"/>
  <c r="F41" i="5"/>
  <c r="I41" i="5" s="1"/>
  <c r="I40" i="5"/>
  <c r="I38" i="5"/>
  <c r="F38" i="5"/>
  <c r="F34" i="5"/>
  <c r="I34" i="5" s="1"/>
  <c r="F33" i="5"/>
  <c r="I33" i="5" s="1"/>
  <c r="I32" i="5"/>
  <c r="F31" i="5"/>
  <c r="F30" i="5"/>
  <c r="I30" i="5" s="1"/>
  <c r="F29" i="5"/>
  <c r="I29" i="5" s="1"/>
  <c r="F28" i="5"/>
  <c r="I28" i="5" s="1"/>
  <c r="I27" i="5"/>
  <c r="I26" i="5"/>
  <c r="F26" i="5"/>
  <c r="F24" i="5"/>
  <c r="F23" i="5"/>
  <c r="I23" i="5" s="1"/>
  <c r="F22" i="5"/>
  <c r="I22" i="5" s="1"/>
  <c r="F21" i="5"/>
  <c r="I21" i="5" s="1"/>
  <c r="I18" i="5"/>
  <c r="F18" i="5"/>
  <c r="I17" i="5"/>
  <c r="F17" i="5"/>
  <c r="I16" i="5"/>
  <c r="F16" i="5"/>
  <c r="I15" i="5"/>
  <c r="F15" i="5"/>
  <c r="I14" i="5"/>
  <c r="F14" i="5"/>
  <c r="I13" i="5"/>
  <c r="F13" i="5"/>
  <c r="I12" i="5"/>
  <c r="F12" i="5"/>
  <c r="I11" i="5"/>
  <c r="F11" i="5"/>
  <c r="I10" i="5"/>
  <c r="I19" i="5" s="1"/>
  <c r="F10" i="5"/>
  <c r="I173" i="6" l="1"/>
  <c r="I187" i="6" s="1"/>
  <c r="I53" i="5"/>
  <c r="I121" i="5"/>
  <c r="I168" i="5" s="1"/>
  <c r="I35" i="5"/>
  <c r="I128" i="5"/>
  <c r="I169" i="5" s="1"/>
  <c r="I71" i="5"/>
  <c r="I91" i="5" s="1"/>
  <c r="I166" i="5" s="1"/>
  <c r="I177" i="5" s="1"/>
  <c r="I160" i="2" l="1"/>
  <c r="I159" i="2"/>
  <c r="I158" i="2"/>
  <c r="I157" i="2"/>
  <c r="I155" i="2"/>
  <c r="I156" i="2"/>
  <c r="I154" i="2"/>
  <c r="I153" i="2"/>
  <c r="I152" i="2"/>
  <c r="I151" i="2"/>
  <c r="I150" i="2"/>
  <c r="F83" i="2"/>
  <c r="I83" i="2" s="1"/>
  <c r="F69" i="2"/>
  <c r="I69" i="2" s="1"/>
  <c r="I162" i="2" l="1"/>
  <c r="I170" i="2" s="1"/>
  <c r="F12" i="2"/>
  <c r="F13" i="2"/>
  <c r="F14" i="2"/>
  <c r="F15" i="2"/>
  <c r="F16" i="2"/>
  <c r="F17" i="2"/>
  <c r="I17" i="2" s="1"/>
  <c r="F10" i="2"/>
  <c r="F11" i="2"/>
  <c r="F9" i="2"/>
  <c r="F100" i="2"/>
  <c r="I100" i="2" s="1"/>
  <c r="F33" i="2"/>
  <c r="I33" i="2" s="1"/>
  <c r="I87" i="2"/>
  <c r="F68" i="2"/>
  <c r="F50" i="2"/>
  <c r="I16" i="2"/>
  <c r="F93" i="2"/>
  <c r="F32" i="2"/>
  <c r="I32" i="2" s="1"/>
  <c r="I31" i="2"/>
  <c r="I143" i="2" l="1"/>
  <c r="I144" i="2"/>
  <c r="I145" i="2"/>
  <c r="I146" i="2"/>
  <c r="I140" i="2"/>
  <c r="F130" i="2"/>
  <c r="I130" i="2" s="1"/>
  <c r="F131" i="2"/>
  <c r="I131" i="2" s="1"/>
  <c r="F132" i="2"/>
  <c r="I132" i="2" s="1"/>
  <c r="F133" i="2"/>
  <c r="I133" i="2" s="1"/>
  <c r="F134" i="2"/>
  <c r="I134" i="2" s="1"/>
  <c r="F135" i="2"/>
  <c r="I135" i="2" s="1"/>
  <c r="F136" i="2"/>
  <c r="F129" i="2"/>
  <c r="F123" i="2"/>
  <c r="I123" i="2" s="1"/>
  <c r="F124" i="2"/>
  <c r="I124" i="2" s="1"/>
  <c r="F125" i="2"/>
  <c r="I125" i="2" s="1"/>
  <c r="F122" i="2"/>
  <c r="I122" i="2" s="1"/>
  <c r="F98" i="2"/>
  <c r="I98" i="2" s="1"/>
  <c r="F96" i="2"/>
  <c r="I96" i="2" s="1"/>
  <c r="I101" i="2" s="1"/>
  <c r="I165" i="2" s="1"/>
  <c r="I126" i="2" l="1"/>
  <c r="I167" i="2" s="1"/>
  <c r="I147" i="2"/>
  <c r="I169" i="2" s="1"/>
  <c r="I129" i="2"/>
  <c r="I137" i="2" s="1"/>
  <c r="I168" i="2" s="1"/>
  <c r="F105" i="2"/>
  <c r="I105" i="2" s="1"/>
  <c r="F106" i="2"/>
  <c r="I106" i="2" s="1"/>
  <c r="F107" i="2"/>
  <c r="I107" i="2" s="1"/>
  <c r="F108" i="2"/>
  <c r="I108" i="2" s="1"/>
  <c r="F109" i="2"/>
  <c r="I109" i="2" s="1"/>
  <c r="F110" i="2"/>
  <c r="I110" i="2" s="1"/>
  <c r="F111" i="2"/>
  <c r="F112" i="2"/>
  <c r="F113" i="2"/>
  <c r="I113" i="2" s="1"/>
  <c r="F114" i="2"/>
  <c r="I114" i="2" s="1"/>
  <c r="F115" i="2"/>
  <c r="I115" i="2" s="1"/>
  <c r="F116" i="2"/>
  <c r="I116" i="2" s="1"/>
  <c r="F117" i="2"/>
  <c r="I117" i="2" s="1"/>
  <c r="F118" i="2"/>
  <c r="I118" i="2" s="1"/>
  <c r="F104" i="2"/>
  <c r="I104" i="2" s="1"/>
  <c r="I119" i="2" l="1"/>
  <c r="I166" i="2" s="1"/>
  <c r="I86" i="2"/>
  <c r="I85" i="2"/>
  <c r="I76" i="2"/>
  <c r="F72" i="2"/>
  <c r="I72" i="2" s="1"/>
  <c r="F73" i="2"/>
  <c r="I73" i="2" s="1"/>
  <c r="F75" i="2"/>
  <c r="I75" i="2" s="1"/>
  <c r="F77" i="2"/>
  <c r="I77" i="2" s="1"/>
  <c r="F78" i="2"/>
  <c r="F79" i="2"/>
  <c r="F80" i="2"/>
  <c r="F81" i="2"/>
  <c r="I81" i="2" s="1"/>
  <c r="F82" i="2"/>
  <c r="I82" i="2" s="1"/>
  <c r="I59" i="2"/>
  <c r="F54" i="2"/>
  <c r="I54" i="2" s="1"/>
  <c r="F55" i="2"/>
  <c r="I55" i="2" s="1"/>
  <c r="F57" i="2"/>
  <c r="I57" i="2" s="1"/>
  <c r="F60" i="2"/>
  <c r="I60" i="2" s="1"/>
  <c r="F61" i="2"/>
  <c r="I61" i="2" s="1"/>
  <c r="F62" i="2"/>
  <c r="I62" i="2" s="1"/>
  <c r="F63" i="2"/>
  <c r="I63" i="2" s="1"/>
  <c r="F64" i="2"/>
  <c r="I64" i="2" s="1"/>
  <c r="F65" i="2"/>
  <c r="I65" i="2" s="1"/>
  <c r="F66" i="2"/>
  <c r="I66" i="2" s="1"/>
  <c r="F67" i="2"/>
  <c r="I39" i="2"/>
  <c r="I26" i="2"/>
  <c r="F37" i="2"/>
  <c r="I37" i="2" s="1"/>
  <c r="F40" i="2"/>
  <c r="I40" i="2" s="1"/>
  <c r="F41" i="2"/>
  <c r="I41" i="2" s="1"/>
  <c r="F42" i="2"/>
  <c r="I42" i="2" s="1"/>
  <c r="F43" i="2"/>
  <c r="I43" i="2" s="1"/>
  <c r="F44" i="2"/>
  <c r="F45" i="2"/>
  <c r="F46" i="2"/>
  <c r="F47" i="2"/>
  <c r="F48" i="2"/>
  <c r="F49" i="2"/>
  <c r="F21" i="2"/>
  <c r="I21" i="2" s="1"/>
  <c r="F22" i="2"/>
  <c r="I22" i="2" s="1"/>
  <c r="F23" i="2"/>
  <c r="F25" i="2"/>
  <c r="I25" i="2" s="1"/>
  <c r="F27" i="2"/>
  <c r="I27" i="2" s="1"/>
  <c r="F28" i="2"/>
  <c r="I28" i="2" s="1"/>
  <c r="F29" i="2"/>
  <c r="I29" i="2" s="1"/>
  <c r="F30" i="2"/>
  <c r="F20" i="2"/>
  <c r="I20" i="2" s="1"/>
  <c r="I10" i="2"/>
  <c r="I11" i="2"/>
  <c r="I12" i="2"/>
  <c r="I13" i="2"/>
  <c r="I14" i="2"/>
  <c r="I15" i="2"/>
  <c r="I9" i="2"/>
  <c r="I52" i="2" l="1"/>
  <c r="I34" i="2"/>
  <c r="I18" i="2"/>
  <c r="I89" i="2" s="1"/>
  <c r="I164" i="2" s="1"/>
  <c r="I175" i="2" s="1"/>
  <c r="I177" i="2" s="1"/>
  <c r="I70" i="2"/>
  <c r="I88" i="2"/>
</calcChain>
</file>

<file path=xl/sharedStrings.xml><?xml version="1.0" encoding="utf-8"?>
<sst xmlns="http://schemas.openxmlformats.org/spreadsheetml/2006/main" count="965" uniqueCount="276">
  <si>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</si>
  <si>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</si>
  <si>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</si>
  <si>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</si>
  <si>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</si>
  <si>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</si>
  <si>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</si>
  <si>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</si>
  <si>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</si>
  <si>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</si>
  <si>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</si>
  <si>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 xml:space="preserve">SIDE Location:-E1203_pebble_bey_New_CG_road_
Chandkheda_first_estimate
</t>
  </si>
  <si>
    <t xml:space="preserve">Estimate
</t>
  </si>
  <si>
    <t>Sefty Door Panel-66'</t>
  </si>
  <si>
    <t>MASTER ROOM</t>
  </si>
  <si>
    <t>Bed side Box -1nung</t>
  </si>
  <si>
    <t>Bed -6'x6.5'</t>
  </si>
  <si>
    <t xml:space="preserve">Kachra+ cleaning </t>
  </si>
  <si>
    <t>Construction work</t>
  </si>
  <si>
    <t>Aluminium section mosquito net</t>
  </si>
  <si>
    <t>Electric work</t>
  </si>
  <si>
    <t xml:space="preserve">Bird net </t>
  </si>
  <si>
    <t xml:space="preserve"> AC piping</t>
  </si>
  <si>
    <t xml:space="preserve"> </t>
  </si>
  <si>
    <t>plus</t>
  </si>
  <si>
    <t xml:space="preserve">Kitchan platform TOD FOD </t>
  </si>
  <si>
    <t>Service platform tod fod</t>
  </si>
  <si>
    <t xml:space="preserve"> bed - 6'x6.5'</t>
  </si>
  <si>
    <t>2nd Master bed room window wall tod fod</t>
  </si>
  <si>
    <t>Asian company pramium paint without polish</t>
  </si>
  <si>
    <t>bed mattress sweetdream company</t>
  </si>
  <si>
    <t>TOTAL FURNITURE AMOUNT</t>
  </si>
  <si>
    <t>Courtans-259'X250</t>
  </si>
  <si>
    <t>Estimate No:-02</t>
  </si>
  <si>
    <t>Date:-18-08-2024</t>
  </si>
  <si>
    <t xml:space="preserve">Service Plateform </t>
  </si>
  <si>
    <t>Showcase -</t>
  </si>
  <si>
    <t xml:space="preserve">panel </t>
  </si>
  <si>
    <t>maliya</t>
  </si>
  <si>
    <t xml:space="preserve">Maliya </t>
  </si>
  <si>
    <t xml:space="preserve">Tandome plateform - </t>
  </si>
  <si>
    <t xml:space="preserve">Chimany Showcase </t>
  </si>
  <si>
    <t xml:space="preserve">store room door </t>
  </si>
  <si>
    <t>store room door fram</t>
  </si>
  <si>
    <t>TV Unit-</t>
  </si>
  <si>
    <t xml:space="preserve">partition +madir  </t>
  </si>
  <si>
    <t xml:space="preserve">partition Panel - </t>
  </si>
  <si>
    <t>Sefty Door-</t>
  </si>
  <si>
    <t xml:space="preserve">Shoes Box </t>
  </si>
  <si>
    <t>Table -</t>
  </si>
  <si>
    <t xml:space="preserve">Box Type Shetti </t>
  </si>
  <si>
    <t>AC panel</t>
  </si>
  <si>
    <t xml:space="preserve">AC panel </t>
  </si>
  <si>
    <t>balcony grass panel-</t>
  </si>
  <si>
    <t xml:space="preserve">Bed Back Panel </t>
  </si>
  <si>
    <t xml:space="preserve">Drassing Box Type </t>
  </si>
  <si>
    <t xml:space="preserve">Kapat with 4 drower </t>
  </si>
  <si>
    <t xml:space="preserve">AC Panel </t>
  </si>
  <si>
    <t>Study Table-</t>
  </si>
  <si>
    <t>Study Box-</t>
  </si>
  <si>
    <t xml:space="preserve">Study Panel- </t>
  </si>
  <si>
    <t xml:space="preserve">window Plateform </t>
  </si>
  <si>
    <t>window panel</t>
  </si>
  <si>
    <t xml:space="preserve">Window Box </t>
  </si>
  <si>
    <t>Showcase Type panel -</t>
  </si>
  <si>
    <t>Side Box - 1nung</t>
  </si>
  <si>
    <t>Small room</t>
  </si>
  <si>
    <t>bathroom door with panel</t>
  </si>
  <si>
    <t xml:space="preserve">Bed Side Box </t>
  </si>
  <si>
    <t xml:space="preserve">Bathroom box     </t>
  </si>
  <si>
    <t xml:space="preserve">Door laminate </t>
  </si>
  <si>
    <t xml:space="preserve">  </t>
  </si>
  <si>
    <t xml:space="preserve">small Room shade - </t>
  </si>
  <si>
    <t>Master room Shade -</t>
  </si>
  <si>
    <t>Master  room Shade new window</t>
  </si>
  <si>
    <t>Washing Area Shade-</t>
  </si>
  <si>
    <t>Hall AC Piping Zari</t>
  </si>
  <si>
    <t>window Platform gadi-3"</t>
  </si>
  <si>
    <t>add</t>
  </si>
  <si>
    <t xml:space="preserve">Bed Back gadi Panel </t>
  </si>
  <si>
    <t xml:space="preserve">Drassing- </t>
  </si>
  <si>
    <t xml:space="preserve">5A point </t>
  </si>
  <si>
    <t xml:space="preserve">15A point </t>
  </si>
  <si>
    <t xml:space="preserve">4 square mm circuit </t>
  </si>
  <si>
    <t xml:space="preserve">1.5 square mm circuit </t>
  </si>
  <si>
    <t xml:space="preserve">fan fitting </t>
  </si>
  <si>
    <t xml:space="preserve">light fitting </t>
  </si>
  <si>
    <t xml:space="preserve">anchor fasner </t>
  </si>
  <si>
    <t xml:space="preserve">12 v panel light </t>
  </si>
  <si>
    <t xml:space="preserve">button light </t>
  </si>
  <si>
    <t xml:space="preserve"> rope light 65 m </t>
  </si>
  <si>
    <t xml:space="preserve">rope light adaptor </t>
  </si>
  <si>
    <t xml:space="preserve">Orient company fan </t>
  </si>
  <si>
    <t>Termite treatment</t>
  </si>
  <si>
    <t>New Main Door without lock</t>
  </si>
  <si>
    <t>Sofa</t>
  </si>
  <si>
    <t xml:space="preserve">New Door without Lock </t>
  </si>
  <si>
    <t>Kapat  with 4 drower</t>
  </si>
  <si>
    <t>Bed room -2(children)enrty right side</t>
  </si>
  <si>
    <t>Construction work without Granite and tails</t>
  </si>
  <si>
    <t xml:space="preserve">Hall Platform </t>
  </si>
  <si>
    <t>Zali Shifting  1nung -</t>
  </si>
  <si>
    <t>Hall shade -</t>
  </si>
  <si>
    <t>Master Room Box Grill-</t>
  </si>
  <si>
    <t>Master Room Platform-</t>
  </si>
  <si>
    <t>children Room Platform -</t>
  </si>
  <si>
    <t xml:space="preserve">Washing Area Zali </t>
  </si>
  <si>
    <t>Washing Area paltform-</t>
  </si>
  <si>
    <t xml:space="preserve">master bed room- </t>
  </si>
  <si>
    <t>guest room</t>
  </si>
  <si>
    <t>guest room -</t>
  </si>
  <si>
    <t xml:space="preserve">Tample </t>
  </si>
  <si>
    <t>dining Area Shade</t>
  </si>
  <si>
    <t>Dining Platform-</t>
  </si>
  <si>
    <t xml:space="preserve">Dining Zali </t>
  </si>
  <si>
    <t>Children bed room-</t>
  </si>
  <si>
    <t>Master room-</t>
  </si>
  <si>
    <t>Master  room-</t>
  </si>
  <si>
    <t>Small room -</t>
  </si>
  <si>
    <t>Dining -</t>
  </si>
  <si>
    <t>Glass Window Washing area-</t>
  </si>
  <si>
    <t xml:space="preserve">Washing area window </t>
  </si>
  <si>
    <t>hall</t>
  </si>
  <si>
    <t>Aluminium section mosquito net single Track</t>
  </si>
  <si>
    <t>A</t>
  </si>
  <si>
    <t>Furniture</t>
  </si>
  <si>
    <t>A1</t>
  </si>
  <si>
    <t>Kitchen</t>
  </si>
  <si>
    <t xml:space="preserve">Hall </t>
  </si>
  <si>
    <t>A2</t>
  </si>
  <si>
    <t>A3</t>
  </si>
  <si>
    <t>A4</t>
  </si>
  <si>
    <t>A5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</si>
  <si>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</si>
  <si>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</si>
  <si>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</si>
  <si>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</si>
  <si>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</si>
  <si>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</si>
  <si>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</si>
  <si>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</si>
  <si>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</si>
  <si>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</si>
  <si>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2ND ESTIMATE TOTAL AMOUNT</t>
  </si>
  <si>
    <t>Furniture total Amount</t>
  </si>
  <si>
    <t>Febrication</t>
  </si>
  <si>
    <t>POP gypsum work</t>
  </si>
  <si>
    <t xml:space="preserve">AC work total Amount </t>
  </si>
  <si>
    <t xml:space="preserve">Electric work total Amount </t>
  </si>
  <si>
    <t xml:space="preserve">Bird net total Amount </t>
  </si>
  <si>
    <t xml:space="preserve">Febrication    </t>
  </si>
  <si>
    <t xml:space="preserve">Febrication total Amount </t>
  </si>
  <si>
    <t xml:space="preserve">Cunstruction work total Amount </t>
  </si>
  <si>
    <t>Bathroom Kapat -</t>
  </si>
  <si>
    <t>Study Table -</t>
  </si>
  <si>
    <t>Study Box -</t>
  </si>
  <si>
    <t>Study Panel -</t>
  </si>
  <si>
    <t xml:space="preserve">TV Unit - </t>
  </si>
  <si>
    <t>window box-</t>
  </si>
  <si>
    <t>Kapat with 4 drower-</t>
  </si>
  <si>
    <t>Maliya -</t>
  </si>
  <si>
    <t>Bed Back Gadi Panel-</t>
  </si>
  <si>
    <t>Drassing-</t>
  </si>
  <si>
    <t xml:space="preserve">Study Table </t>
  </si>
  <si>
    <t xml:space="preserve">AC Panel L Type </t>
  </si>
  <si>
    <t>Bathroom Box -</t>
  </si>
  <si>
    <t>Door Chaukhat -</t>
  </si>
  <si>
    <t>door mortise lock</t>
  </si>
  <si>
    <t xml:space="preserve">service platform granite </t>
  </si>
  <si>
    <t>kitchan New Platform black granite-</t>
  </si>
  <si>
    <t>Hall Bari khacha</t>
  </si>
  <si>
    <t>Hall balcony platform Tails -</t>
  </si>
  <si>
    <t xml:space="preserve">washing area granite fitting </t>
  </si>
  <si>
    <t>RF</t>
  </si>
  <si>
    <t>dining</t>
  </si>
  <si>
    <t>Small room-</t>
  </si>
  <si>
    <t>Master room -</t>
  </si>
  <si>
    <t>Children  room -</t>
  </si>
  <si>
    <t xml:space="preserve">Drainage pipe </t>
  </si>
  <si>
    <t>Estimate No:-03</t>
  </si>
  <si>
    <t>Date:-03-10-2024</t>
  </si>
  <si>
    <t>done</t>
  </si>
  <si>
    <t xml:space="preserve">Bed gadi Back Panel </t>
  </si>
  <si>
    <t xml:space="preserve">Febrication 7 kg pipe </t>
  </si>
  <si>
    <t>3ND ESTIMATE TOTAL AMOUNT</t>
  </si>
  <si>
    <t xml:space="preserve">DISCOUNT </t>
  </si>
  <si>
    <t>GRAND AMOUNT</t>
  </si>
  <si>
    <t>Estimate No:-04</t>
  </si>
  <si>
    <t>Date:-20-10-2024</t>
  </si>
  <si>
    <t>Bed -6'x6.5'(Same as mattress size)</t>
  </si>
  <si>
    <t xml:space="preserve">Passage bathroom wall Panel </t>
  </si>
  <si>
    <t>Service partition</t>
  </si>
  <si>
    <t>Store Room framing kapat</t>
  </si>
  <si>
    <t>Wall tod-fod</t>
  </si>
  <si>
    <t>no</t>
  </si>
  <si>
    <t>Washing area flowring With Tile</t>
  </si>
  <si>
    <t>Sefty door box panel</t>
  </si>
  <si>
    <t>door mortise lock without key</t>
  </si>
  <si>
    <t>Sofa (3 +3 +1=7)seater Plus 6 handel</t>
  </si>
  <si>
    <t>Kitchen Platform With Tile</t>
  </si>
  <si>
    <t>Kitchen Platform Down side Tile</t>
  </si>
  <si>
    <t xml:space="preserve">Washing area without kota &amp; granite fitting </t>
  </si>
  <si>
    <t>kitchan New Platform without kota &amp; granite-</t>
  </si>
  <si>
    <t xml:space="preserve">Nylon Bird net </t>
  </si>
  <si>
    <t xml:space="preserve">Nylon Bird net total Amount </t>
  </si>
  <si>
    <t>L</t>
  </si>
  <si>
    <t>Patti Polish work</t>
  </si>
  <si>
    <t>4ND ESTIMATE TOTAL AMOUNT</t>
  </si>
  <si>
    <t>Estimate No:-05</t>
  </si>
  <si>
    <t>Date:-24-12-2024</t>
  </si>
  <si>
    <t>Bed mattress sweetdream company</t>
  </si>
  <si>
    <t>Bathroom door with panel</t>
  </si>
  <si>
    <t>Door mortise lock</t>
  </si>
  <si>
    <t>Door mortise lock without key</t>
  </si>
  <si>
    <t>Kitchan New Platform without kota &amp; granite-</t>
  </si>
  <si>
    <t>edit</t>
  </si>
  <si>
    <t>ok</t>
  </si>
  <si>
    <t>cancel</t>
  </si>
  <si>
    <t>Center Table -</t>
  </si>
  <si>
    <t xml:space="preserve">Mandir  </t>
  </si>
  <si>
    <t>Crockery Box</t>
  </si>
  <si>
    <t>Mandir side box</t>
  </si>
  <si>
    <t xml:space="preserve">Passage bathroom wall border Panel </t>
  </si>
  <si>
    <t>Mandir side box Showcase Type panel -</t>
  </si>
  <si>
    <t>minus</t>
  </si>
  <si>
    <t>Box Type Shetti gadi-3"</t>
  </si>
  <si>
    <t>Box Type Shetti back gadi panel</t>
  </si>
  <si>
    <t>Balcony Jhula kada-4nung</t>
  </si>
  <si>
    <t>Bed with gadi-6'x6.5'</t>
  </si>
  <si>
    <t>Kitchen Platform Without Tile</t>
  </si>
  <si>
    <t>Kitchen Platform Down side without Tile</t>
  </si>
  <si>
    <t>Service platform tiles fitting without tiles</t>
  </si>
  <si>
    <t>Hall balcony platform without Tails -</t>
  </si>
  <si>
    <t>Washing area flowring Without Tile</t>
  </si>
  <si>
    <t>Washing area wall tiles fitting without tiles</t>
  </si>
  <si>
    <t>Granite border fitting</t>
  </si>
  <si>
    <t>Service platform granite fitting</t>
  </si>
  <si>
    <t>Service platform granite vertical fitting</t>
  </si>
  <si>
    <t>Null Point shifting -3nung</t>
  </si>
  <si>
    <t>Sink Drainage pipe Shifting</t>
  </si>
  <si>
    <t xml:space="preserve">Null Fitting labour </t>
  </si>
  <si>
    <t xml:space="preserve"> rope light 111 m </t>
  </si>
  <si>
    <t>Kichen Laminate</t>
  </si>
  <si>
    <t>TV unit Marble Sheet</t>
  </si>
  <si>
    <t xml:space="preserve">Master room </t>
  </si>
  <si>
    <t>Childrean room</t>
  </si>
  <si>
    <t>Door &amp; hall laminate</t>
  </si>
  <si>
    <t>Kichen Acrylic -3500-1600=</t>
  </si>
  <si>
    <t>Bed Extra Trolley</t>
  </si>
  <si>
    <t>M</t>
  </si>
  <si>
    <t>N</t>
  </si>
  <si>
    <t>RECEIVED AMOUNT</t>
  </si>
  <si>
    <t>PENDING AMOUNT</t>
  </si>
  <si>
    <t>5TH ESTIMATE TOTAL AMOUNT</t>
  </si>
  <si>
    <t>FURNITURE</t>
  </si>
  <si>
    <t>KITCHEN</t>
  </si>
  <si>
    <t>HALL</t>
  </si>
  <si>
    <t>SMALL ROOM</t>
  </si>
  <si>
    <t>BED ROOM -2(CHILDREN ROOM)</t>
  </si>
  <si>
    <t>AC PIPING WORK TOTAL AMOUNT</t>
  </si>
  <si>
    <t xml:space="preserve"> AC PIPING WORK</t>
  </si>
  <si>
    <t xml:space="preserve">ELECTRIC WORK  </t>
  </si>
  <si>
    <t>ELECTRIC WORK TOTAL AMOUNT</t>
  </si>
  <si>
    <t xml:space="preserve">PLUMBING WORK </t>
  </si>
  <si>
    <t>PLUMBING WORK TOTAL AMOUNT</t>
  </si>
  <si>
    <t>LAMINATE RATE DIFFRENCE</t>
  </si>
  <si>
    <t>LAMINATE RATE DIFFRENCE TOTAL AMOUNT</t>
  </si>
  <si>
    <t>ALUMINIUM SECTION MOSQUITO NET SINGLE TRACK</t>
  </si>
  <si>
    <t>ALUMINIUM SECTION MOSQUITO NET SINGLE TRACK TOTAL AMOUNT</t>
  </si>
  <si>
    <t xml:space="preserve">NYLON BIRD NET   </t>
  </si>
  <si>
    <t xml:space="preserve">NYLON BIRD NET TOTAL AMOUNT </t>
  </si>
  <si>
    <t>FEBRICATION 7 kg PIPE</t>
  </si>
  <si>
    <t xml:space="preserve">FEBRICATION TOTAL AMOUNT </t>
  </si>
  <si>
    <t>CUNSTRACTION  WORK WITHOUT GRANITE AND TAILS TOTAL  AMOUNT</t>
  </si>
  <si>
    <t>CUNSTRACTION  WORK WITHOUT GRANITE AND TAILS</t>
  </si>
  <si>
    <t xml:space="preserve">ESTIMATE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</si>
</sst>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"/>
    <numFmt numFmtId="165" formatCode="_ * #,##0.0_ ;_ * \-#,##0.0_ ;_ * &quot;-&quot;??_ ;_ @_ 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276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9" fontId="0" fillId="0" borderId="0" xfId="0" applyNumberFormat="1" applyFill="1" applyBorder="1"/>
    <xf numFmtId="164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6" fillId="0" borderId="0" xfId="0" applyFont="1" applyFill="1" applyBorder="1" applyAlignment="1"/>
    <xf numFmtId="0" fontId="9" fillId="0" borderId="0" xfId="0" applyFont="1" applyFill="1" applyBorder="1"/>
    <xf numFmtId="0" fontId="12" fillId="0" borderId="0" xfId="0" applyFont="1"/>
    <xf numFmtId="0" fontId="12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9" fontId="1" fillId="0" borderId="0" xfId="0" applyNumberFormat="1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164" fontId="0" fillId="0" borderId="1" xfId="0" applyNumberFormat="1" applyFont="1" applyFill="1" applyBorder="1"/>
    <xf numFmtId="0" fontId="0" fillId="0" borderId="1" xfId="0" applyFont="1" applyFill="1" applyBorder="1"/>
    <xf numFmtId="0" fontId="2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0" fillId="3" borderId="0" xfId="0" applyFill="1" applyBorder="1"/>
    <xf numFmtId="0" fontId="0" fillId="0" borderId="11" xfId="0" applyBorder="1"/>
    <xf numFmtId="0" fontId="13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/>
    <xf numFmtId="0" fontId="13" fillId="0" borderId="1" xfId="0" applyFont="1" applyFill="1" applyBorder="1" applyAlignment="1"/>
    <xf numFmtId="164" fontId="13" fillId="0" borderId="1" xfId="0" applyNumberFormat="1" applyFont="1" applyFill="1" applyBorder="1" applyAlignment="1">
      <alignment vertical="top"/>
    </xf>
    <xf numFmtId="1" fontId="13" fillId="0" borderId="1" xfId="0" applyNumberFormat="1" applyFont="1" applyFill="1" applyBorder="1" applyAlignment="1">
      <alignment vertical="top"/>
    </xf>
    <xf numFmtId="1" fontId="0" fillId="0" borderId="1" xfId="0" applyNumberFormat="1" applyFont="1" applyFill="1" applyBorder="1"/>
    <xf numFmtId="164" fontId="2" fillId="0" borderId="0" xfId="0" applyNumberFormat="1" applyFont="1" applyFill="1" applyBorder="1" applyAlignment="1"/>
    <xf numFmtId="164" fontId="0" fillId="0" borderId="0" xfId="0" applyNumberFormat="1"/>
    <xf numFmtId="1" fontId="0" fillId="0" borderId="11" xfId="0" applyNumberFormat="1" applyBorder="1"/>
    <xf numFmtId="1" fontId="0" fillId="3" borderId="0" xfId="0" applyNumberFormat="1" applyFill="1" applyBorder="1"/>
    <xf numFmtId="1" fontId="13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" fontId="0" fillId="0" borderId="0" xfId="0" applyNumberFormat="1" applyFont="1" applyFill="1" applyBorder="1"/>
    <xf numFmtId="1" fontId="2" fillId="0" borderId="0" xfId="0" applyNumberFormat="1" applyFont="1" applyFill="1" applyBorder="1" applyAlignment="1"/>
    <xf numFmtId="1" fontId="6" fillId="0" borderId="0" xfId="0" applyNumberFormat="1" applyFont="1" applyFill="1" applyBorder="1" applyAlignment="1"/>
    <xf numFmtId="1" fontId="7" fillId="0" borderId="0" xfId="0" applyNumberFormat="1" applyFont="1" applyFill="1" applyBorder="1" applyAlignment="1"/>
    <xf numFmtId="1" fontId="7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/>
    <xf numFmtId="1" fontId="0" fillId="0" borderId="0" xfId="0" applyNumberFormat="1" applyFill="1" applyBorder="1"/>
    <xf numFmtId="1" fontId="0" fillId="0" borderId="0" xfId="0" applyNumberFormat="1"/>
    <xf numFmtId="0" fontId="0" fillId="0" borderId="20" xfId="0" applyFont="1" applyFill="1" applyBorder="1"/>
    <xf numFmtId="1" fontId="0" fillId="0" borderId="20" xfId="0" applyNumberFormat="1" applyFont="1" applyFill="1" applyBorder="1"/>
    <xf numFmtId="2" fontId="0" fillId="0" borderId="0" xfId="0" applyNumberFormat="1" applyFill="1" applyBorder="1"/>
    <xf numFmtId="0" fontId="0" fillId="0" borderId="26" xfId="0" applyFont="1" applyFill="1" applyBorder="1" applyAlignment="1">
      <alignment horizontal="right" vertical="top"/>
    </xf>
    <xf numFmtId="0" fontId="0" fillId="0" borderId="26" xfId="0" applyFont="1" applyFill="1" applyBorder="1" applyAlignment="1">
      <alignment horizontal="right"/>
    </xf>
    <xf numFmtId="0" fontId="0" fillId="0" borderId="26" xfId="0" applyFont="1" applyFill="1" applyBorder="1"/>
    <xf numFmtId="0" fontId="13" fillId="0" borderId="26" xfId="0" applyFont="1" applyFill="1" applyBorder="1" applyAlignment="1"/>
    <xf numFmtId="0" fontId="0" fillId="0" borderId="29" xfId="0" applyFont="1" applyFill="1" applyBorder="1"/>
    <xf numFmtId="0" fontId="0" fillId="0" borderId="31" xfId="0" applyFont="1" applyFill="1" applyBorder="1"/>
    <xf numFmtId="0" fontId="0" fillId="0" borderId="32" xfId="0" applyFont="1" applyFill="1" applyBorder="1"/>
    <xf numFmtId="1" fontId="0" fillId="0" borderId="32" xfId="0" applyNumberFormat="1" applyFont="1" applyFill="1" applyBorder="1"/>
    <xf numFmtId="0" fontId="0" fillId="0" borderId="34" xfId="0" applyFont="1" applyFill="1" applyBorder="1"/>
    <xf numFmtId="0" fontId="0" fillId="0" borderId="0" xfId="0" applyFill="1" applyBorder="1" applyAlignment="1">
      <alignment horizontal="center"/>
    </xf>
    <xf numFmtId="165" fontId="0" fillId="0" borderId="10" xfId="1" applyNumberFormat="1" applyFont="1" applyBorder="1"/>
    <xf numFmtId="165" fontId="13" fillId="0" borderId="27" xfId="1" applyNumberFormat="1" applyFont="1" applyFill="1" applyBorder="1" applyAlignment="1">
      <alignment vertical="top"/>
    </xf>
    <xf numFmtId="165" fontId="11" fillId="0" borderId="27" xfId="1" applyNumberFormat="1" applyFont="1" applyFill="1" applyBorder="1" applyAlignment="1">
      <alignment vertical="top"/>
    </xf>
    <xf numFmtId="165" fontId="0" fillId="0" borderId="27" xfId="1" applyNumberFormat="1" applyFont="1" applyFill="1" applyBorder="1"/>
    <xf numFmtId="165" fontId="0" fillId="0" borderId="27" xfId="1" applyNumberFormat="1" applyFont="1" applyFill="1" applyBorder="1" applyAlignment="1"/>
    <xf numFmtId="165" fontId="2" fillId="0" borderId="27" xfId="1" applyNumberFormat="1" applyFont="1" applyFill="1" applyBorder="1" applyAlignment="1"/>
    <xf numFmtId="165" fontId="2" fillId="0" borderId="27" xfId="1" applyNumberFormat="1" applyFont="1" applyFill="1" applyBorder="1"/>
    <xf numFmtId="165" fontId="2" fillId="0" borderId="28" xfId="1" applyNumberFormat="1" applyFont="1" applyFill="1" applyBorder="1"/>
    <xf numFmtId="165" fontId="2" fillId="0" borderId="30" xfId="1" applyNumberFormat="1" applyFont="1" applyFill="1" applyBorder="1"/>
    <xf numFmtId="165" fontId="2" fillId="0" borderId="33" xfId="1" applyNumberFormat="1" applyFont="1" applyFill="1" applyBorder="1"/>
    <xf numFmtId="165" fontId="0" fillId="0" borderId="27" xfId="1" applyNumberFormat="1" applyFont="1" applyBorder="1"/>
    <xf numFmtId="165" fontId="2" fillId="0" borderId="27" xfId="1" applyNumberFormat="1" applyFont="1" applyBorder="1"/>
    <xf numFmtId="165" fontId="0" fillId="0" borderId="0" xfId="1" applyNumberFormat="1" applyFont="1" applyFill="1" applyBorder="1"/>
    <xf numFmtId="165" fontId="10" fillId="0" borderId="0" xfId="1" applyNumberFormat="1" applyFont="1" applyFill="1" applyBorder="1"/>
    <xf numFmtId="165" fontId="2" fillId="0" borderId="0" xfId="1" applyNumberFormat="1" applyFont="1" applyFill="1" applyBorder="1" applyAlignment="1"/>
    <xf numFmtId="165" fontId="6" fillId="0" borderId="0" xfId="1" applyNumberFormat="1" applyFont="1" applyFill="1" applyBorder="1"/>
    <xf numFmtId="165" fontId="7" fillId="0" borderId="0" xfId="1" applyNumberFormat="1" applyFont="1" applyFill="1" applyBorder="1"/>
    <xf numFmtId="165" fontId="2" fillId="0" borderId="0" xfId="1" applyNumberFormat="1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5" fontId="0" fillId="0" borderId="0" xfId="1" applyNumberFormat="1" applyFont="1"/>
    <xf numFmtId="164" fontId="0" fillId="0" borderId="11" xfId="0" applyNumberFormat="1" applyBorder="1"/>
    <xf numFmtId="164" fontId="0" fillId="3" borderId="0" xfId="0" applyNumberFormat="1" applyFill="1" applyBorder="1"/>
    <xf numFmtId="164" fontId="0" fillId="0" borderId="20" xfId="0" applyNumberFormat="1" applyFont="1" applyFill="1" applyBorder="1"/>
    <xf numFmtId="164" fontId="0" fillId="0" borderId="32" xfId="0" applyNumberFormat="1" applyFont="1" applyFill="1" applyBorder="1"/>
    <xf numFmtId="164" fontId="2" fillId="0" borderId="1" xfId="0" applyNumberFormat="1" applyFont="1" applyFill="1" applyBorder="1" applyAlignment="1"/>
    <xf numFmtId="164" fontId="6" fillId="0" borderId="0" xfId="0" applyNumberFormat="1" applyFont="1" applyFill="1" applyBorder="1" applyAlignment="1"/>
    <xf numFmtId="164" fontId="7" fillId="0" borderId="0" xfId="0" applyNumberFormat="1" applyFont="1" applyFill="1" applyBorder="1" applyAlignment="1"/>
    <xf numFmtId="164" fontId="7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/>
    <xf numFmtId="0" fontId="0" fillId="0" borderId="0" xfId="0" applyFill="1" applyBorder="1" applyAlignment="1">
      <alignment horizontal="center"/>
    </xf>
    <xf numFmtId="165" fontId="0" fillId="0" borderId="28" xfId="1" applyNumberFormat="1" applyFont="1" applyBorder="1"/>
    <xf numFmtId="0" fontId="2" fillId="0" borderId="26" xfId="0" applyFont="1" applyFill="1" applyBorder="1"/>
    <xf numFmtId="0" fontId="2" fillId="2" borderId="37" xfId="0" applyFont="1" applyFill="1" applyBorder="1" applyAlignment="1">
      <alignment horizontal="center" vertical="top" wrapText="1"/>
    </xf>
    <xf numFmtId="0" fontId="2" fillId="2" borderId="21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 wrapText="1"/>
    </xf>
    <xf numFmtId="1" fontId="2" fillId="2" borderId="38" xfId="0" applyNumberFormat="1" applyFont="1" applyFill="1" applyBorder="1" applyAlignment="1">
      <alignment horizontal="center" vertical="top" wrapText="1"/>
    </xf>
    <xf numFmtId="164" fontId="2" fillId="2" borderId="38" xfId="0" applyNumberFormat="1" applyFont="1" applyFill="1" applyBorder="1" applyAlignment="1">
      <alignment horizontal="center" vertical="top" wrapText="1"/>
    </xf>
    <xf numFmtId="0" fontId="2" fillId="2" borderId="38" xfId="0" applyFont="1" applyFill="1" applyBorder="1" applyAlignment="1">
      <alignment horizontal="center" vertical="top"/>
    </xf>
    <xf numFmtId="165" fontId="2" fillId="2" borderId="30" xfId="1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1" fontId="2" fillId="0" borderId="1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 wrapText="1"/>
    </xf>
    <xf numFmtId="1" fontId="0" fillId="0" borderId="1" xfId="0" applyNumberFormat="1" applyFont="1" applyFill="1" applyBorder="1" applyAlignment="1">
      <alignment horizontal="center" vertical="top" wrapText="1"/>
    </xf>
    <xf numFmtId="164" fontId="0" fillId="0" borderId="1" xfId="0" applyNumberFormat="1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/>
    </xf>
    <xf numFmtId="0" fontId="2" fillId="0" borderId="31" xfId="0" applyFont="1" applyFill="1" applyBorder="1"/>
    <xf numFmtId="0" fontId="2" fillId="0" borderId="34" xfId="0" applyFont="1" applyFill="1" applyBorder="1"/>
    <xf numFmtId="0" fontId="0" fillId="5" borderId="42" xfId="0" applyFont="1" applyFill="1" applyBorder="1"/>
    <xf numFmtId="165" fontId="11" fillId="5" borderId="19" xfId="1" applyNumberFormat="1" applyFont="1" applyFill="1" applyBorder="1"/>
    <xf numFmtId="0" fontId="2" fillId="0" borderId="31" xfId="0" applyFont="1" applyFill="1" applyBorder="1" applyAlignment="1">
      <alignment horizontal="center" vertical="top" wrapText="1"/>
    </xf>
    <xf numFmtId="0" fontId="2" fillId="0" borderId="32" xfId="0" applyFont="1" applyFill="1" applyBorder="1" applyAlignment="1">
      <alignment horizontal="center" vertical="top"/>
    </xf>
    <xf numFmtId="0" fontId="2" fillId="0" borderId="32" xfId="0" applyFont="1" applyFill="1" applyBorder="1" applyAlignment="1">
      <alignment horizontal="center" vertical="top" wrapText="1"/>
    </xf>
    <xf numFmtId="1" fontId="2" fillId="0" borderId="32" xfId="0" applyNumberFormat="1" applyFont="1" applyFill="1" applyBorder="1" applyAlignment="1">
      <alignment horizontal="center" vertical="top" wrapText="1"/>
    </xf>
    <xf numFmtId="164" fontId="2" fillId="0" borderId="32" xfId="0" applyNumberFormat="1" applyFont="1" applyFill="1" applyBorder="1" applyAlignment="1">
      <alignment horizontal="center" vertical="top" wrapText="1"/>
    </xf>
    <xf numFmtId="165" fontId="2" fillId="0" borderId="33" xfId="1" applyNumberFormat="1" applyFont="1" applyFill="1" applyBorder="1" applyAlignment="1">
      <alignment horizontal="center" vertical="top" wrapText="1"/>
    </xf>
    <xf numFmtId="0" fontId="2" fillId="0" borderId="26" xfId="0" applyFont="1" applyFill="1" applyBorder="1" applyAlignment="1">
      <alignment horizontal="center" vertical="top" wrapText="1"/>
    </xf>
    <xf numFmtId="165" fontId="2" fillId="0" borderId="27" xfId="1" applyNumberFormat="1" applyFont="1" applyFill="1" applyBorder="1" applyAlignment="1">
      <alignment horizontal="center" vertical="top" wrapText="1"/>
    </xf>
    <xf numFmtId="165" fontId="0" fillId="0" borderId="27" xfId="1" applyNumberFormat="1" applyFont="1" applyFill="1" applyBorder="1" applyAlignment="1">
      <alignment horizontal="center" vertical="top" wrapText="1"/>
    </xf>
    <xf numFmtId="165" fontId="0" fillId="0" borderId="28" xfId="1" applyNumberFormat="1" applyFont="1" applyFill="1" applyBorder="1"/>
    <xf numFmtId="0" fontId="0" fillId="0" borderId="24" xfId="0" applyFont="1" applyFill="1" applyBorder="1"/>
    <xf numFmtId="0" fontId="0" fillId="0" borderId="16" xfId="0" applyFont="1" applyFill="1" applyBorder="1"/>
    <xf numFmtId="1" fontId="0" fillId="0" borderId="16" xfId="0" applyNumberFormat="1" applyFont="1" applyFill="1" applyBorder="1"/>
    <xf numFmtId="164" fontId="0" fillId="0" borderId="16" xfId="0" applyNumberFormat="1" applyFont="1" applyFill="1" applyBorder="1"/>
    <xf numFmtId="165" fontId="2" fillId="0" borderId="25" xfId="1" applyNumberFormat="1" applyFont="1" applyFill="1" applyBorder="1"/>
    <xf numFmtId="0" fontId="0" fillId="0" borderId="42" xfId="0" applyFont="1" applyFill="1" applyBorder="1"/>
    <xf numFmtId="165" fontId="2" fillId="0" borderId="19" xfId="1" applyNumberFormat="1" applyFont="1" applyFill="1" applyBorder="1"/>
    <xf numFmtId="0" fontId="0" fillId="0" borderId="44" xfId="0" applyFont="1" applyFill="1" applyBorder="1"/>
    <xf numFmtId="0" fontId="0" fillId="0" borderId="35" xfId="0" applyFont="1" applyFill="1" applyBorder="1"/>
    <xf numFmtId="1" fontId="0" fillId="0" borderId="35" xfId="0" applyNumberFormat="1" applyFont="1" applyFill="1" applyBorder="1"/>
    <xf numFmtId="164" fontId="0" fillId="0" borderId="35" xfId="0" applyNumberFormat="1" applyFont="1" applyFill="1" applyBorder="1"/>
    <xf numFmtId="165" fontId="0" fillId="0" borderId="36" xfId="1" applyNumberFormat="1" applyFont="1" applyBorder="1"/>
    <xf numFmtId="165" fontId="2" fillId="0" borderId="19" xfId="1" applyNumberFormat="1" applyFont="1" applyBorder="1"/>
    <xf numFmtId="0" fontId="2" fillId="0" borderId="1" xfId="0" applyFont="1" applyFill="1" applyBorder="1" applyAlignment="1">
      <alignment horizontal="left"/>
    </xf>
    <xf numFmtId="43" fontId="0" fillId="0" borderId="0" xfId="0" applyNumberFormat="1" applyFill="1" applyBorder="1"/>
    <xf numFmtId="43" fontId="0" fillId="0" borderId="0" xfId="1" applyFont="1" applyFill="1" applyBorder="1"/>
    <xf numFmtId="0" fontId="0" fillId="0" borderId="0" xfId="0" applyNumberFormat="1" applyFill="1" applyBorder="1"/>
    <xf numFmtId="0" fontId="0" fillId="0" borderId="45" xfId="0" applyFont="1" applyFill="1" applyBorder="1"/>
    <xf numFmtId="0" fontId="0" fillId="6" borderId="46" xfId="0" applyFont="1" applyFill="1" applyBorder="1"/>
    <xf numFmtId="165" fontId="11" fillId="6" borderId="30" xfId="1" applyNumberFormat="1" applyFont="1" applyFill="1" applyBorder="1"/>
    <xf numFmtId="2" fontId="2" fillId="0" borderId="27" xfId="1" applyNumberFormat="1" applyFont="1" applyFill="1" applyBorder="1"/>
    <xf numFmtId="165" fontId="2" fillId="5" borderId="19" xfId="1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47" xfId="0" applyFont="1" applyFill="1" applyBorder="1"/>
    <xf numFmtId="165" fontId="2" fillId="0" borderId="51" xfId="1" applyNumberFormat="1" applyFont="1" applyFill="1" applyBorder="1"/>
    <xf numFmtId="165" fontId="0" fillId="0" borderId="1" xfId="1" applyNumberFormat="1" applyFont="1" applyFill="1" applyBorder="1"/>
    <xf numFmtId="0" fontId="0" fillId="0" borderId="20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39" xfId="0" applyFont="1" applyFill="1" applyBorder="1" applyAlignment="1">
      <alignment horizontal="left"/>
    </xf>
    <xf numFmtId="0" fontId="11" fillId="0" borderId="40" xfId="0" applyFont="1" applyFill="1" applyBorder="1" applyAlignment="1">
      <alignment horizontal="left"/>
    </xf>
    <xf numFmtId="0" fontId="11" fillId="0" borderId="41" xfId="0" applyFont="1" applyFill="1" applyBorder="1" applyAlignment="1">
      <alignment horizontal="left"/>
    </xf>
    <xf numFmtId="0" fontId="11" fillId="5" borderId="18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left" vertical="top" wrapText="1"/>
    </xf>
    <xf numFmtId="0" fontId="14" fillId="3" borderId="4" xfId="0" applyFont="1" applyFill="1" applyBorder="1" applyAlignment="1">
      <alignment horizontal="left" vertical="top" wrapText="1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11" fillId="0" borderId="32" xfId="0" applyFont="1" applyFill="1" applyBorder="1" applyAlignment="1">
      <alignment horizontal="left"/>
    </xf>
    <xf numFmtId="0" fontId="19" fillId="0" borderId="15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7" fillId="0" borderId="12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/>
    </xf>
    <xf numFmtId="0" fontId="15" fillId="4" borderId="22" xfId="0" applyFont="1" applyFill="1" applyBorder="1" applyAlignment="1">
      <alignment horizontal="center" wrapText="1"/>
    </xf>
    <xf numFmtId="0" fontId="15" fillId="4" borderId="23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14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2" fillId="0" borderId="20" xfId="0" applyFont="1" applyFill="1" applyBorder="1" applyAlignment="1">
      <alignment horizontal="center" wrapText="1"/>
    </xf>
    <xf numFmtId="0" fontId="2" fillId="5" borderId="18" xfId="0" applyFont="1" applyFill="1" applyBorder="1" applyAlignment="1">
      <alignment horizontal="center" wrapText="1"/>
    </xf>
    <xf numFmtId="0" fontId="11" fillId="6" borderId="38" xfId="0" applyFont="1" applyFill="1" applyBorder="1" applyAlignment="1">
      <alignment horizontal="center"/>
    </xf>
    <xf numFmtId="0" fontId="11" fillId="0" borderId="52" xfId="0" applyFont="1" applyFill="1" applyBorder="1" applyAlignment="1">
      <alignment horizontal="left"/>
    </xf>
    <xf numFmtId="0" fontId="11" fillId="0" borderId="53" xfId="0" applyFont="1" applyFill="1" applyBorder="1" applyAlignment="1">
      <alignment horizontal="left"/>
    </xf>
    <xf numFmtId="0" fontId="11" fillId="0" borderId="54" xfId="0" applyFont="1" applyFill="1" applyBorder="1" applyAlignment="1">
      <alignment horizontal="left"/>
    </xf>
    <xf numFmtId="0" fontId="2" fillId="0" borderId="48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 vertical="top" wrapText="1"/>
    </xf>
    <xf numFmtId="0" fontId="2" fillId="0" borderId="16" xfId="0" applyFont="1" applyFill="1" applyBorder="1" applyAlignment="1">
      <alignment horizontal="left" vertical="top"/>
    </xf>
    <xf numFmtId="0" fontId="2" fillId="0" borderId="16" xfId="0" applyFont="1" applyFill="1" applyBorder="1" applyAlignment="1">
      <alignment horizontal="center" vertical="top" wrapText="1"/>
    </xf>
    <xf numFmtId="1" fontId="2" fillId="0" borderId="16" xfId="0" applyNumberFormat="1" applyFont="1" applyFill="1" applyBorder="1" applyAlignment="1">
      <alignment horizontal="center" vertical="top" wrapText="1"/>
    </xf>
    <xf numFmtId="164" fontId="2" fillId="0" borderId="16" xfId="0" applyNumberFormat="1" applyFont="1" applyFill="1" applyBorder="1" applyAlignment="1">
      <alignment horizontal="center" vertical="top" wrapText="1"/>
    </xf>
    <xf numFmtId="0" fontId="2" fillId="0" borderId="16" xfId="0" applyFont="1" applyFill="1" applyBorder="1" applyAlignment="1">
      <alignment horizontal="center" vertical="top"/>
    </xf>
    <xf numFmtId="0" fontId="2" fillId="2" borderId="55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 wrapText="1"/>
    </xf>
    <xf numFmtId="1" fontId="2" fillId="2" borderId="18" xfId="0" applyNumberFormat="1" applyFont="1" applyFill="1" applyBorder="1" applyAlignment="1">
      <alignment horizontal="center" vertical="top" wrapText="1"/>
    </xf>
    <xf numFmtId="164" fontId="2" fillId="2" borderId="18" xfId="0" applyNumberFormat="1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/>
    </xf>
    <xf numFmtId="0" fontId="0" fillId="0" borderId="56" xfId="0" applyFont="1" applyFill="1" applyBorder="1"/>
    <xf numFmtId="0" fontId="0" fillId="0" borderId="57" xfId="0" applyFont="1" applyFill="1" applyBorder="1"/>
    <xf numFmtId="1" fontId="0" fillId="0" borderId="57" xfId="0" applyNumberFormat="1" applyFont="1" applyFill="1" applyBorder="1"/>
    <xf numFmtId="164" fontId="0" fillId="0" borderId="57" xfId="0" applyNumberFormat="1" applyFont="1" applyFill="1" applyBorder="1"/>
    <xf numFmtId="43" fontId="0" fillId="0" borderId="0" xfId="0" applyNumberFormat="1" applyFont="1" applyFill="1" applyBorder="1"/>
    <xf numFmtId="0" fontId="0" fillId="0" borderId="46" xfId="0" applyFont="1" applyFill="1" applyBorder="1"/>
    <xf numFmtId="0" fontId="2" fillId="0" borderId="24" xfId="0" applyFont="1" applyFill="1" applyBorder="1"/>
    <xf numFmtId="0" fontId="11" fillId="0" borderId="16" xfId="0" applyFont="1" applyFill="1" applyBorder="1" applyAlignment="1">
      <alignment horizontal="left"/>
    </xf>
    <xf numFmtId="164" fontId="0" fillId="0" borderId="20" xfId="0" applyNumberFormat="1" applyFont="1" applyFill="1" applyBorder="1" applyAlignment="1">
      <alignment horizontal="center" vertical="center"/>
    </xf>
    <xf numFmtId="164" fontId="0" fillId="0" borderId="35" xfId="0" applyNumberFormat="1" applyFont="1" applyFill="1" applyBorder="1" applyAlignment="1">
      <alignment horizontal="center" vertical="center"/>
    </xf>
    <xf numFmtId="164" fontId="0" fillId="0" borderId="16" xfId="0" applyNumberFormat="1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43" fontId="0" fillId="0" borderId="10" xfId="1" applyFont="1" applyBorder="1"/>
    <xf numFmtId="43" fontId="2" fillId="2" borderId="19" xfId="1" applyFont="1" applyFill="1" applyBorder="1" applyAlignment="1">
      <alignment horizontal="center" vertical="top" wrapText="1"/>
    </xf>
    <xf numFmtId="43" fontId="2" fillId="0" borderId="25" xfId="1" applyFont="1" applyFill="1" applyBorder="1" applyAlignment="1">
      <alignment horizontal="center" vertical="top" wrapText="1"/>
    </xf>
    <xf numFmtId="43" fontId="0" fillId="0" borderId="27" xfId="1" applyFont="1" applyFill="1" applyBorder="1" applyAlignment="1">
      <alignment horizontal="center" vertical="top" wrapText="1"/>
    </xf>
    <xf numFmtId="43" fontId="13" fillId="0" borderId="27" xfId="1" applyFont="1" applyFill="1" applyBorder="1" applyAlignment="1">
      <alignment vertical="top"/>
    </xf>
    <xf numFmtId="43" fontId="11" fillId="0" borderId="27" xfId="1" applyFont="1" applyFill="1" applyBorder="1" applyAlignment="1">
      <alignment vertical="top"/>
    </xf>
    <xf numFmtId="43" fontId="0" fillId="0" borderId="27" xfId="1" applyFont="1" applyFill="1" applyBorder="1" applyAlignment="1"/>
    <xf numFmtId="43" fontId="0" fillId="0" borderId="27" xfId="1" applyFont="1" applyFill="1" applyBorder="1"/>
    <xf numFmtId="43" fontId="2" fillId="0" borderId="27" xfId="1" applyFont="1" applyFill="1" applyBorder="1" applyAlignment="1"/>
    <xf numFmtId="43" fontId="2" fillId="0" borderId="27" xfId="1" applyFont="1" applyFill="1" applyBorder="1"/>
    <xf numFmtId="43" fontId="2" fillId="0" borderId="28" xfId="1" applyFont="1" applyFill="1" applyBorder="1"/>
    <xf numFmtId="43" fontId="2" fillId="0" borderId="19" xfId="1" applyFont="1" applyFill="1" applyBorder="1"/>
    <xf numFmtId="43" fontId="2" fillId="0" borderId="33" xfId="1" applyFont="1" applyFill="1" applyBorder="1"/>
    <xf numFmtId="43" fontId="0" fillId="0" borderId="28" xfId="1" applyFont="1" applyFill="1" applyBorder="1"/>
    <xf numFmtId="43" fontId="0" fillId="0" borderId="58" xfId="1" applyFont="1" applyFill="1" applyBorder="1"/>
    <xf numFmtId="43" fontId="2" fillId="0" borderId="51" xfId="1" applyFont="1" applyFill="1" applyBorder="1"/>
    <xf numFmtId="43" fontId="2" fillId="0" borderId="25" xfId="1" applyFont="1" applyFill="1" applyBorder="1"/>
    <xf numFmtId="43" fontId="0" fillId="0" borderId="27" xfId="1" applyFont="1" applyBorder="1"/>
    <xf numFmtId="43" fontId="0" fillId="0" borderId="28" xfId="1" applyFont="1" applyBorder="1"/>
    <xf numFmtId="43" fontId="2" fillId="0" borderId="30" xfId="1" applyFont="1" applyBorder="1" applyAlignment="1">
      <alignment vertical="center"/>
    </xf>
    <xf numFmtId="43" fontId="0" fillId="0" borderId="33" xfId="1" applyFont="1" applyBorder="1"/>
    <xf numFmtId="43" fontId="2" fillId="0" borderId="27" xfId="1" applyFont="1" applyBorder="1"/>
    <xf numFmtId="43" fontId="11" fillId="6" borderId="30" xfId="1" applyFont="1" applyFill="1" applyBorder="1"/>
    <xf numFmtId="43" fontId="10" fillId="0" borderId="0" xfId="1" applyFont="1" applyFill="1" applyBorder="1"/>
    <xf numFmtId="43" fontId="2" fillId="0" borderId="0" xfId="1" applyFont="1" applyFill="1" applyBorder="1" applyAlignment="1"/>
    <xf numFmtId="43" fontId="6" fillId="0" borderId="0" xfId="1" applyFont="1" applyFill="1" applyBorder="1"/>
    <xf numFmtId="43" fontId="7" fillId="0" borderId="0" xfId="1" applyFont="1" applyFill="1" applyBorder="1"/>
    <xf numFmtId="43" fontId="2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43" fontId="0" fillId="0" borderId="0" xfId="1" applyFont="1"/>
    <xf numFmtId="43" fontId="0" fillId="0" borderId="28" xfId="1" applyFont="1" applyFill="1" applyBorder="1" applyAlignment="1">
      <alignment horizontal="center" vertical="center"/>
    </xf>
    <xf numFmtId="43" fontId="0" fillId="0" borderId="36" xfId="1" applyFont="1" applyFill="1" applyBorder="1" applyAlignment="1">
      <alignment horizontal="center" vertical="center"/>
    </xf>
    <xf numFmtId="43" fontId="0" fillId="0" borderId="25" xfId="1" applyFont="1" applyFill="1" applyBorder="1" applyAlignment="1">
      <alignment horizontal="center" vertical="center"/>
    </xf>
    <xf numFmtId="0" fontId="0" fillId="0" borderId="60" xfId="0" applyFont="1" applyFill="1" applyBorder="1"/>
    <xf numFmtId="1" fontId="0" fillId="0" borderId="60" xfId="0" applyNumberFormat="1" applyFont="1" applyFill="1" applyBorder="1"/>
    <xf numFmtId="164" fontId="0" fillId="0" borderId="60" xfId="0" applyNumberFormat="1" applyFont="1" applyFill="1" applyBorder="1"/>
    <xf numFmtId="43" fontId="0" fillId="0" borderId="51" xfId="1" applyFont="1" applyBorder="1"/>
    <xf numFmtId="43" fontId="2" fillId="0" borderId="19" xfId="1" applyFont="1" applyBorder="1"/>
    <xf numFmtId="1" fontId="0" fillId="0" borderId="20" xfId="0" applyNumberFormat="1" applyFont="1" applyFill="1" applyBorder="1" applyAlignment="1">
      <alignment horizontal="center" vertical="center"/>
    </xf>
    <xf numFmtId="1" fontId="0" fillId="0" borderId="35" xfId="0" applyNumberFormat="1" applyFont="1" applyFill="1" applyBorder="1" applyAlignment="1">
      <alignment horizontal="center" vertical="center"/>
    </xf>
    <xf numFmtId="1" fontId="0" fillId="0" borderId="16" xfId="0" applyNumberFormat="1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wrapText="1"/>
    </xf>
    <xf numFmtId="43" fontId="11" fillId="0" borderId="28" xfId="1" applyFont="1" applyFill="1" applyBorder="1"/>
    <xf numFmtId="0" fontId="11" fillId="5" borderId="18" xfId="0" applyFont="1" applyFill="1" applyBorder="1" applyAlignment="1">
      <alignment horizontal="center" wrapText="1"/>
    </xf>
    <xf numFmtId="43" fontId="11" fillId="5" borderId="19" xfId="1" applyFont="1" applyFill="1" applyBorder="1"/>
    <xf numFmtId="0" fontId="11" fillId="0" borderId="35" xfId="0" applyFont="1" applyFill="1" applyBorder="1" applyAlignment="1">
      <alignment horizontal="center"/>
    </xf>
    <xf numFmtId="43" fontId="11" fillId="0" borderId="36" xfId="1" applyFont="1" applyFill="1" applyBorder="1"/>
    <xf numFmtId="43" fontId="21" fillId="5" borderId="19" xfId="1" applyFont="1" applyFill="1" applyBorder="1"/>
    <xf numFmtId="0" fontId="1" fillId="5" borderId="42" xfId="0" applyFont="1" applyFill="1" applyBorder="1"/>
    <xf numFmtId="0" fontId="21" fillId="5" borderId="18" xfId="0" applyFont="1" applyFill="1" applyBorder="1" applyAlignment="1">
      <alignment horizontal="center"/>
    </xf>
    <xf numFmtId="0" fontId="0" fillId="0" borderId="0" xfId="0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510212" y="298848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505450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510212" y="298848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505450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238655</xdr:colOff>
      <xdr:row>1</xdr:row>
      <xdr:rowOff>33207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805488" y="308374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514975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26"/>
  <sheetViews>
    <sheetView topLeftCell="A158" zoomScale="120" zoomScaleNormal="120" workbookViewId="0">
      <selection activeCell="I176" sqref="I176"/>
    </sheetView>
  </sheetViews>
  <sheetFormatPr defaultRowHeight="15" x14ac:dyDescent="0.25"/>
  <cols>
    <col min="2" max="2" width="4.28515625" bestFit="1" customWidth="1"/>
    <col min="3" max="3" width="39.28515625" customWidth="1"/>
    <col min="4" max="4" width="6.28515625" bestFit="1" customWidth="1"/>
    <col min="5" max="5" width="6.28515625" style="55" bestFit="1" customWidth="1"/>
    <col min="6" max="6" width="6" style="43" bestFit="1" customWidth="1"/>
    <col min="7" max="7" width="7" bestFit="1" customWidth="1"/>
    <col min="8" max="8" width="4.28515625" bestFit="1" customWidth="1"/>
    <col min="9" max="9" width="13.42578125" style="88" bestFit="1" customWidth="1"/>
    <col min="11" max="11" width="14" bestFit="1" customWidth="1"/>
  </cols>
  <sheetData>
    <row r="1" spans="1:13" ht="21.75" thickBot="1" x14ac:dyDescent="0.4">
      <c r="B1" s="176" t="s">
        <v>10</v>
      </c>
      <c r="C1" s="177"/>
      <c r="D1" s="177"/>
      <c r="E1" s="177"/>
      <c r="F1" s="177"/>
      <c r="G1" s="177"/>
      <c r="H1" s="177"/>
      <c r="I1" s="178"/>
    </row>
    <row r="2" spans="1:13" ht="59.25" customHeight="1" thickBot="1" x14ac:dyDescent="0.3">
      <c r="B2" s="179" t="s">
        <v>9</v>
      </c>
      <c r="C2" s="180"/>
      <c r="D2" s="180"/>
      <c r="E2" s="44"/>
      <c r="F2" s="89"/>
      <c r="G2" s="33"/>
      <c r="H2" s="33"/>
      <c r="I2" s="69"/>
    </row>
    <row r="3" spans="1:13" ht="19.5" thickBot="1" x14ac:dyDescent="0.35">
      <c r="B3" s="181" t="s">
        <v>12</v>
      </c>
      <c r="C3" s="182"/>
      <c r="D3" s="182"/>
      <c r="E3" s="182"/>
      <c r="F3" s="182"/>
      <c r="G3" s="182"/>
      <c r="H3" s="183"/>
      <c r="I3" s="184"/>
      <c r="J3" s="168"/>
      <c r="K3" s="168"/>
      <c r="L3" s="1"/>
    </row>
    <row r="4" spans="1:13" ht="15.75" thickBot="1" x14ac:dyDescent="0.3">
      <c r="B4" s="185" t="s">
        <v>8</v>
      </c>
      <c r="C4" s="186"/>
      <c r="D4" s="32"/>
      <c r="E4" s="45"/>
      <c r="F4" s="90"/>
      <c r="G4" s="32"/>
      <c r="H4" s="187" t="s">
        <v>33</v>
      </c>
      <c r="I4" s="188"/>
      <c r="J4" s="1"/>
      <c r="K4" s="1"/>
      <c r="L4" s="1"/>
    </row>
    <row r="5" spans="1:13" ht="30.75" customHeight="1" thickBot="1" x14ac:dyDescent="0.3">
      <c r="B5" s="164" t="s">
        <v>11</v>
      </c>
      <c r="C5" s="165"/>
      <c r="D5" s="32"/>
      <c r="E5" s="45"/>
      <c r="F5" s="90"/>
      <c r="G5" s="32"/>
      <c r="H5" s="166" t="s">
        <v>34</v>
      </c>
      <c r="I5" s="167"/>
      <c r="J5" s="1"/>
      <c r="K5" s="1"/>
      <c r="L5" s="1"/>
    </row>
    <row r="6" spans="1:13" s="25" customFormat="1" ht="30.75" customHeight="1" thickBot="1" x14ac:dyDescent="0.3">
      <c r="B6" s="101" t="s">
        <v>7</v>
      </c>
      <c r="C6" s="102" t="s">
        <v>6</v>
      </c>
      <c r="D6" s="103" t="s">
        <v>5</v>
      </c>
      <c r="E6" s="104" t="s">
        <v>4</v>
      </c>
      <c r="F6" s="105" t="s">
        <v>3</v>
      </c>
      <c r="G6" s="106" t="s">
        <v>2</v>
      </c>
      <c r="H6" s="106" t="s">
        <v>1</v>
      </c>
      <c r="I6" s="107" t="s">
        <v>0</v>
      </c>
      <c r="J6" s="168"/>
      <c r="K6" s="168"/>
      <c r="L6" s="11"/>
    </row>
    <row r="7" spans="1:13" s="31" customFormat="1" x14ac:dyDescent="0.25">
      <c r="B7" s="121"/>
      <c r="C7" s="122"/>
      <c r="D7" s="123"/>
      <c r="E7" s="124"/>
      <c r="F7" s="125"/>
      <c r="G7" s="122"/>
      <c r="H7" s="122"/>
      <c r="I7" s="126"/>
      <c r="J7" s="98"/>
      <c r="K7" s="98"/>
      <c r="L7" s="11"/>
    </row>
    <row r="8" spans="1:13" s="31" customFormat="1" x14ac:dyDescent="0.25">
      <c r="B8" s="127" t="s">
        <v>124</v>
      </c>
      <c r="C8" s="112" t="s">
        <v>125</v>
      </c>
      <c r="D8" s="108"/>
      <c r="E8" s="110"/>
      <c r="F8" s="111"/>
      <c r="G8" s="109"/>
      <c r="H8" s="109"/>
      <c r="I8" s="128"/>
      <c r="J8" s="98"/>
      <c r="K8" s="98"/>
      <c r="L8" s="11"/>
    </row>
    <row r="9" spans="1:13" s="31" customFormat="1" x14ac:dyDescent="0.25">
      <c r="A9" s="11"/>
      <c r="B9" s="127" t="s">
        <v>126</v>
      </c>
      <c r="C9" s="112" t="s">
        <v>127</v>
      </c>
      <c r="D9" s="113"/>
      <c r="E9" s="114"/>
      <c r="F9" s="115"/>
      <c r="G9" s="116"/>
      <c r="H9" s="116"/>
      <c r="I9" s="129"/>
      <c r="J9" s="11"/>
      <c r="K9" s="11"/>
      <c r="L9" s="11"/>
    </row>
    <row r="10" spans="1:13" ht="15.75" x14ac:dyDescent="0.25">
      <c r="A10" s="11"/>
      <c r="B10" s="59">
        <v>1</v>
      </c>
      <c r="C10" s="34" t="s">
        <v>40</v>
      </c>
      <c r="D10" s="34">
        <v>117</v>
      </c>
      <c r="E10" s="40">
        <v>30</v>
      </c>
      <c r="F10" s="39">
        <f>D10*E10/144</f>
        <v>24.375</v>
      </c>
      <c r="G10" s="34">
        <v>1800</v>
      </c>
      <c r="H10" s="34">
        <v>1</v>
      </c>
      <c r="I10" s="70">
        <f>F10*G10*H10</f>
        <v>43875</v>
      </c>
      <c r="J10" s="1"/>
      <c r="K10" s="1"/>
      <c r="L10" s="1"/>
    </row>
    <row r="11" spans="1:13" ht="15.75" x14ac:dyDescent="0.25">
      <c r="A11" s="11"/>
      <c r="B11" s="60">
        <v>2</v>
      </c>
      <c r="C11" s="28" t="s">
        <v>41</v>
      </c>
      <c r="D11" s="28">
        <v>117</v>
      </c>
      <c r="E11" s="41">
        <v>22</v>
      </c>
      <c r="F11" s="39">
        <f t="shared" ref="F11:F18" si="0">D11*E11/144</f>
        <v>17.875</v>
      </c>
      <c r="G11" s="28">
        <v>1350</v>
      </c>
      <c r="H11" s="28">
        <v>1</v>
      </c>
      <c r="I11" s="70">
        <f t="shared" ref="I11:I23" si="1">F11*G11*H11</f>
        <v>24131.25</v>
      </c>
      <c r="J11" s="26"/>
      <c r="K11" s="11"/>
      <c r="L11" s="11"/>
      <c r="M11" s="25"/>
    </row>
    <row r="12" spans="1:13" ht="15.75" x14ac:dyDescent="0.25">
      <c r="A12" s="11"/>
      <c r="B12" s="59">
        <v>3</v>
      </c>
      <c r="C12" s="28" t="s">
        <v>35</v>
      </c>
      <c r="D12" s="28">
        <v>51</v>
      </c>
      <c r="E12" s="41">
        <v>30</v>
      </c>
      <c r="F12" s="39">
        <f t="shared" si="0"/>
        <v>10.625</v>
      </c>
      <c r="G12" s="28">
        <v>1350</v>
      </c>
      <c r="H12" s="28">
        <v>1</v>
      </c>
      <c r="I12" s="70">
        <f t="shared" si="1"/>
        <v>14343.75</v>
      </c>
      <c r="J12" s="11"/>
      <c r="K12" s="11"/>
      <c r="L12" s="11"/>
      <c r="M12" s="25"/>
    </row>
    <row r="13" spans="1:13" ht="15.75" x14ac:dyDescent="0.25">
      <c r="A13" s="11"/>
      <c r="B13" s="60">
        <v>4</v>
      </c>
      <c r="C13" s="28" t="s">
        <v>36</v>
      </c>
      <c r="D13" s="28">
        <v>51</v>
      </c>
      <c r="E13" s="41">
        <v>22</v>
      </c>
      <c r="F13" s="39">
        <f t="shared" si="0"/>
        <v>7.791666666666667</v>
      </c>
      <c r="G13" s="28">
        <v>1350</v>
      </c>
      <c r="H13" s="28">
        <v>1</v>
      </c>
      <c r="I13" s="70">
        <f t="shared" si="1"/>
        <v>10518.75</v>
      </c>
      <c r="J13" s="11"/>
      <c r="K13" s="11"/>
      <c r="L13" s="11"/>
      <c r="M13" s="25"/>
    </row>
    <row r="14" spans="1:13" s="22" customFormat="1" ht="15.75" x14ac:dyDescent="0.25">
      <c r="A14" s="23"/>
      <c r="B14" s="59">
        <v>5</v>
      </c>
      <c r="C14" s="28" t="s">
        <v>39</v>
      </c>
      <c r="D14" s="28">
        <v>117</v>
      </c>
      <c r="E14" s="41">
        <v>17</v>
      </c>
      <c r="F14" s="39">
        <f t="shared" si="0"/>
        <v>13.8125</v>
      </c>
      <c r="G14" s="28">
        <v>680</v>
      </c>
      <c r="H14" s="28">
        <v>1</v>
      </c>
      <c r="I14" s="70">
        <f t="shared" si="1"/>
        <v>9392.5</v>
      </c>
      <c r="J14" s="23"/>
      <c r="K14" s="11"/>
      <c r="L14" s="23"/>
    </row>
    <row r="15" spans="1:13" ht="15.75" x14ac:dyDescent="0.25">
      <c r="A15" s="11"/>
      <c r="B15" s="60">
        <v>6</v>
      </c>
      <c r="C15" s="28" t="s">
        <v>37</v>
      </c>
      <c r="D15" s="28">
        <v>51</v>
      </c>
      <c r="E15" s="41">
        <v>32</v>
      </c>
      <c r="F15" s="39">
        <f t="shared" si="0"/>
        <v>11.333333333333334</v>
      </c>
      <c r="G15" s="30">
        <v>380</v>
      </c>
      <c r="H15" s="30">
        <v>1</v>
      </c>
      <c r="I15" s="70">
        <f t="shared" si="1"/>
        <v>4306.666666666667</v>
      </c>
      <c r="J15" s="11"/>
      <c r="K15" s="11"/>
      <c r="L15" s="11"/>
      <c r="M15" s="25"/>
    </row>
    <row r="16" spans="1:13" ht="15.75" x14ac:dyDescent="0.25">
      <c r="A16" s="11"/>
      <c r="B16" s="59">
        <v>7</v>
      </c>
      <c r="C16" s="28" t="s">
        <v>38</v>
      </c>
      <c r="D16" s="28">
        <v>51</v>
      </c>
      <c r="E16" s="41">
        <v>17</v>
      </c>
      <c r="F16" s="39">
        <f t="shared" si="0"/>
        <v>6.020833333333333</v>
      </c>
      <c r="G16" s="28">
        <v>680</v>
      </c>
      <c r="H16" s="28">
        <v>1</v>
      </c>
      <c r="I16" s="70">
        <f t="shared" si="1"/>
        <v>4094.1666666666665</v>
      </c>
      <c r="J16" s="11"/>
      <c r="K16" s="11"/>
      <c r="L16" s="11"/>
      <c r="M16" s="25"/>
    </row>
    <row r="17" spans="1:13" s="22" customFormat="1" ht="15.75" x14ac:dyDescent="0.25">
      <c r="A17" s="23"/>
      <c r="B17" s="60">
        <v>8</v>
      </c>
      <c r="C17" s="28" t="s">
        <v>42</v>
      </c>
      <c r="D17" s="28">
        <v>30</v>
      </c>
      <c r="E17" s="41">
        <v>86</v>
      </c>
      <c r="F17" s="39">
        <f t="shared" si="0"/>
        <v>17.916666666666668</v>
      </c>
      <c r="G17" s="28">
        <v>750</v>
      </c>
      <c r="H17" s="28">
        <v>1</v>
      </c>
      <c r="I17" s="70">
        <f t="shared" si="1"/>
        <v>13437.5</v>
      </c>
      <c r="J17" s="23"/>
      <c r="K17" s="11"/>
      <c r="L17" s="23"/>
    </row>
    <row r="18" spans="1:13" s="22" customFormat="1" ht="15.75" x14ac:dyDescent="0.25">
      <c r="A18" s="23"/>
      <c r="B18" s="59">
        <v>9</v>
      </c>
      <c r="C18" s="28" t="s">
        <v>43</v>
      </c>
      <c r="D18" s="28">
        <v>30</v>
      </c>
      <c r="E18" s="41">
        <v>86</v>
      </c>
      <c r="F18" s="39">
        <f t="shared" si="0"/>
        <v>17.916666666666668</v>
      </c>
      <c r="G18" s="28">
        <v>500</v>
      </c>
      <c r="H18" s="28">
        <v>1</v>
      </c>
      <c r="I18" s="70">
        <f t="shared" si="1"/>
        <v>8958.3333333333339</v>
      </c>
      <c r="J18" s="23"/>
      <c r="K18" s="11"/>
      <c r="L18" s="23"/>
    </row>
    <row r="19" spans="1:13" ht="15.75" x14ac:dyDescent="0.25">
      <c r="A19" s="11"/>
      <c r="B19" s="61"/>
      <c r="C19" s="28"/>
      <c r="D19" s="28"/>
      <c r="E19" s="41"/>
      <c r="F19" s="27"/>
      <c r="G19" s="28"/>
      <c r="H19" s="28"/>
      <c r="I19" s="71">
        <f>SUM(I10:I18)</f>
        <v>133057.91666666669</v>
      </c>
      <c r="J19" s="11"/>
      <c r="K19" s="11"/>
      <c r="L19" s="11"/>
      <c r="M19" s="25"/>
    </row>
    <row r="20" spans="1:13" ht="15.75" x14ac:dyDescent="0.25">
      <c r="A20" s="11"/>
      <c r="B20" s="100" t="s">
        <v>129</v>
      </c>
      <c r="C20" s="29" t="s">
        <v>128</v>
      </c>
      <c r="D20" s="28"/>
      <c r="E20" s="41"/>
      <c r="F20" s="27"/>
      <c r="G20" s="28"/>
      <c r="H20" s="28"/>
      <c r="I20" s="70"/>
      <c r="J20" s="11"/>
      <c r="K20" s="11"/>
      <c r="L20" s="11"/>
      <c r="M20" s="25"/>
    </row>
    <row r="21" spans="1:13" ht="15.75" x14ac:dyDescent="0.25">
      <c r="A21" s="11"/>
      <c r="B21" s="61">
        <v>10</v>
      </c>
      <c r="C21" s="28" t="s">
        <v>44</v>
      </c>
      <c r="D21" s="28">
        <v>120</v>
      </c>
      <c r="E21" s="41">
        <v>90</v>
      </c>
      <c r="F21" s="27">
        <f>D21*E21/144</f>
        <v>75</v>
      </c>
      <c r="G21" s="28">
        <v>750</v>
      </c>
      <c r="H21" s="28">
        <v>1</v>
      </c>
      <c r="I21" s="70">
        <f t="shared" si="1"/>
        <v>56250</v>
      </c>
      <c r="J21" s="26"/>
      <c r="K21" s="11"/>
      <c r="L21" s="11"/>
      <c r="M21" s="25"/>
    </row>
    <row r="22" spans="1:13" ht="15.75" x14ac:dyDescent="0.25">
      <c r="A22" s="11"/>
      <c r="B22" s="61">
        <v>11</v>
      </c>
      <c r="C22" s="28" t="s">
        <v>45</v>
      </c>
      <c r="D22" s="28">
        <v>90</v>
      </c>
      <c r="E22" s="41">
        <v>21</v>
      </c>
      <c r="F22" s="27">
        <f t="shared" ref="F22:F84" si="2">D22*E22/144</f>
        <v>13.125</v>
      </c>
      <c r="G22" s="28">
        <v>1350</v>
      </c>
      <c r="H22" s="28">
        <v>1</v>
      </c>
      <c r="I22" s="70">
        <f t="shared" si="1"/>
        <v>17718.75</v>
      </c>
      <c r="J22" s="11"/>
      <c r="K22" s="11"/>
      <c r="L22" s="11"/>
      <c r="M22" s="25"/>
    </row>
    <row r="23" spans="1:13" ht="15.75" x14ac:dyDescent="0.25">
      <c r="A23" s="11"/>
      <c r="B23" s="61">
        <v>12</v>
      </c>
      <c r="C23" s="28" t="s">
        <v>46</v>
      </c>
      <c r="D23" s="28">
        <v>218</v>
      </c>
      <c r="E23" s="41">
        <v>14</v>
      </c>
      <c r="F23" s="27">
        <f t="shared" si="2"/>
        <v>21.194444444444443</v>
      </c>
      <c r="G23" s="28">
        <v>380</v>
      </c>
      <c r="H23" s="28">
        <v>1</v>
      </c>
      <c r="I23" s="70">
        <f t="shared" si="1"/>
        <v>8053.8888888888887</v>
      </c>
      <c r="J23" s="11"/>
      <c r="K23" s="11"/>
      <c r="L23" s="11"/>
      <c r="M23" s="25"/>
    </row>
    <row r="24" spans="1:13" s="22" customFormat="1" x14ac:dyDescent="0.25">
      <c r="A24" s="23"/>
      <c r="B24" s="61">
        <v>13</v>
      </c>
      <c r="C24" s="28" t="s">
        <v>47</v>
      </c>
      <c r="D24" s="28">
        <v>38</v>
      </c>
      <c r="E24" s="41">
        <v>84</v>
      </c>
      <c r="F24" s="27">
        <f t="shared" si="2"/>
        <v>22.166666666666668</v>
      </c>
      <c r="G24" s="28"/>
      <c r="H24" s="28"/>
      <c r="I24" s="72">
        <v>22000</v>
      </c>
      <c r="J24" s="23"/>
      <c r="K24" s="11"/>
      <c r="L24" s="23"/>
    </row>
    <row r="25" spans="1:13" s="22" customFormat="1" x14ac:dyDescent="0.25">
      <c r="A25" s="23"/>
      <c r="B25" s="61">
        <v>14</v>
      </c>
      <c r="C25" s="28" t="s">
        <v>94</v>
      </c>
      <c r="D25" s="28">
        <v>38</v>
      </c>
      <c r="E25" s="41">
        <v>84</v>
      </c>
      <c r="F25" s="27"/>
      <c r="G25" s="28"/>
      <c r="H25" s="28"/>
      <c r="I25" s="72">
        <v>9000</v>
      </c>
      <c r="J25" s="23"/>
      <c r="K25" s="11"/>
      <c r="L25" s="23"/>
    </row>
    <row r="26" spans="1:13" x14ac:dyDescent="0.25">
      <c r="A26" s="11"/>
      <c r="B26" s="61">
        <v>15</v>
      </c>
      <c r="C26" s="30" t="s">
        <v>48</v>
      </c>
      <c r="D26" s="28">
        <v>60</v>
      </c>
      <c r="E26" s="41">
        <v>30</v>
      </c>
      <c r="F26" s="27">
        <f t="shared" si="2"/>
        <v>12.5</v>
      </c>
      <c r="G26" s="30">
        <v>1350</v>
      </c>
      <c r="H26" s="30">
        <v>1</v>
      </c>
      <c r="I26" s="73">
        <f>F26*G26*H26</f>
        <v>16875</v>
      </c>
      <c r="J26" s="11"/>
      <c r="K26" s="11"/>
      <c r="L26" s="11"/>
      <c r="M26" s="25"/>
    </row>
    <row r="27" spans="1:13" x14ac:dyDescent="0.25">
      <c r="A27" s="11"/>
      <c r="B27" s="61">
        <v>16</v>
      </c>
      <c r="C27" s="28" t="s">
        <v>13</v>
      </c>
      <c r="D27" s="28"/>
      <c r="E27" s="41"/>
      <c r="F27" s="27">
        <v>66</v>
      </c>
      <c r="G27" s="28">
        <v>380</v>
      </c>
      <c r="H27" s="28">
        <v>1</v>
      </c>
      <c r="I27" s="73">
        <f t="shared" ref="I27:I30" si="3">F27*G27*H27</f>
        <v>25080</v>
      </c>
      <c r="J27" s="26"/>
      <c r="K27" s="11"/>
      <c r="L27" s="11"/>
      <c r="M27" s="25"/>
    </row>
    <row r="28" spans="1:13" x14ac:dyDescent="0.25">
      <c r="A28" s="11"/>
      <c r="B28" s="61">
        <v>17</v>
      </c>
      <c r="C28" s="28" t="s">
        <v>49</v>
      </c>
      <c r="D28" s="28">
        <v>24</v>
      </c>
      <c r="E28" s="41">
        <v>36</v>
      </c>
      <c r="F28" s="27">
        <f t="shared" si="2"/>
        <v>6</v>
      </c>
      <c r="G28" s="28">
        <v>1350</v>
      </c>
      <c r="H28" s="28">
        <v>1</v>
      </c>
      <c r="I28" s="73">
        <f t="shared" si="3"/>
        <v>8100</v>
      </c>
      <c r="J28" s="11"/>
      <c r="K28" s="11"/>
      <c r="L28" s="11"/>
      <c r="M28" s="25"/>
    </row>
    <row r="29" spans="1:13" x14ac:dyDescent="0.25">
      <c r="A29" s="11"/>
      <c r="B29" s="61">
        <v>18</v>
      </c>
      <c r="C29" s="28" t="s">
        <v>50</v>
      </c>
      <c r="D29" s="28">
        <v>165</v>
      </c>
      <c r="E29" s="41">
        <v>16</v>
      </c>
      <c r="F29" s="27">
        <f t="shared" si="2"/>
        <v>18.333333333333332</v>
      </c>
      <c r="G29" s="28">
        <v>1350</v>
      </c>
      <c r="H29" s="28">
        <v>1</v>
      </c>
      <c r="I29" s="73">
        <f t="shared" si="3"/>
        <v>24750</v>
      </c>
      <c r="J29" s="26"/>
      <c r="K29" s="11"/>
      <c r="L29" s="11"/>
      <c r="M29" s="25"/>
    </row>
    <row r="30" spans="1:13" x14ac:dyDescent="0.25">
      <c r="A30" s="11"/>
      <c r="B30" s="61">
        <v>19</v>
      </c>
      <c r="C30" s="28" t="s">
        <v>51</v>
      </c>
      <c r="D30" s="28">
        <v>128</v>
      </c>
      <c r="E30" s="41">
        <v>21</v>
      </c>
      <c r="F30" s="27">
        <f t="shared" si="2"/>
        <v>18.666666666666668</v>
      </c>
      <c r="G30" s="28">
        <v>550</v>
      </c>
      <c r="H30" s="28">
        <v>1</v>
      </c>
      <c r="I30" s="73">
        <f t="shared" si="3"/>
        <v>10266.666666666668</v>
      </c>
      <c r="J30" s="11"/>
      <c r="K30" s="11"/>
      <c r="L30" s="11"/>
      <c r="M30" s="25"/>
    </row>
    <row r="31" spans="1:13" x14ac:dyDescent="0.25">
      <c r="A31" s="11"/>
      <c r="B31" s="61">
        <v>20</v>
      </c>
      <c r="C31" s="28" t="s">
        <v>52</v>
      </c>
      <c r="D31" s="28">
        <v>103</v>
      </c>
      <c r="E31" s="41">
        <v>21</v>
      </c>
      <c r="F31" s="27">
        <f t="shared" si="2"/>
        <v>15.020833333333334</v>
      </c>
      <c r="G31" s="28">
        <v>550</v>
      </c>
      <c r="H31" s="28">
        <v>1</v>
      </c>
      <c r="I31" s="73">
        <v>0</v>
      </c>
      <c r="J31" s="26"/>
      <c r="K31" s="11"/>
      <c r="L31" s="11"/>
      <c r="M31" s="25"/>
    </row>
    <row r="32" spans="1:13" x14ac:dyDescent="0.25">
      <c r="A32" s="11" t="s">
        <v>24</v>
      </c>
      <c r="B32" s="61">
        <v>21</v>
      </c>
      <c r="C32" s="28" t="s">
        <v>95</v>
      </c>
      <c r="D32" s="28"/>
      <c r="E32" s="41"/>
      <c r="F32" s="27">
        <v>16.5</v>
      </c>
      <c r="G32" s="28">
        <v>3200</v>
      </c>
      <c r="H32" s="28">
        <v>1</v>
      </c>
      <c r="I32" s="73">
        <f>F32*G32</f>
        <v>52800</v>
      </c>
      <c r="J32" s="26"/>
      <c r="K32" s="11"/>
      <c r="L32" s="11"/>
      <c r="M32" s="25"/>
    </row>
    <row r="33" spans="1:13" x14ac:dyDescent="0.25">
      <c r="A33" s="11"/>
      <c r="B33" s="61">
        <v>22</v>
      </c>
      <c r="C33" s="28" t="s">
        <v>64</v>
      </c>
      <c r="D33" s="28">
        <v>86</v>
      </c>
      <c r="E33" s="41">
        <v>86</v>
      </c>
      <c r="F33" s="27">
        <f>D33*E33/144</f>
        <v>51.361111111111114</v>
      </c>
      <c r="G33" s="28">
        <v>750</v>
      </c>
      <c r="H33" s="28"/>
      <c r="I33" s="73">
        <f>F33*G33</f>
        <v>38520.833333333336</v>
      </c>
      <c r="J33" s="26"/>
      <c r="K33" s="11"/>
      <c r="L33" s="11"/>
      <c r="M33" s="25"/>
    </row>
    <row r="34" spans="1:13" x14ac:dyDescent="0.25">
      <c r="A34" s="11"/>
      <c r="B34" s="61">
        <v>23</v>
      </c>
      <c r="C34" s="28" t="s">
        <v>53</v>
      </c>
      <c r="D34" s="28">
        <v>66</v>
      </c>
      <c r="E34" s="41">
        <v>100</v>
      </c>
      <c r="F34" s="27">
        <f>D34*E34/144</f>
        <v>45.833333333333336</v>
      </c>
      <c r="G34" s="28">
        <v>300</v>
      </c>
      <c r="H34" s="28">
        <v>1</v>
      </c>
      <c r="I34" s="73">
        <f>F34*G34</f>
        <v>13750</v>
      </c>
      <c r="J34" s="26"/>
      <c r="K34" s="11"/>
      <c r="L34" s="11"/>
      <c r="M34" s="25"/>
    </row>
    <row r="35" spans="1:13" x14ac:dyDescent="0.25">
      <c r="A35" s="11"/>
      <c r="B35" s="61"/>
      <c r="C35" s="29"/>
      <c r="D35" s="28"/>
      <c r="E35" s="41"/>
      <c r="F35" s="27"/>
      <c r="G35" s="28"/>
      <c r="H35" s="28"/>
      <c r="I35" s="74">
        <f>SUM(I21:I34)</f>
        <v>303165.13888888888</v>
      </c>
      <c r="J35" s="26"/>
      <c r="K35" s="11"/>
      <c r="L35" s="11"/>
      <c r="M35" s="25"/>
    </row>
    <row r="36" spans="1:13" x14ac:dyDescent="0.25">
      <c r="A36" s="11"/>
      <c r="B36" s="100" t="s">
        <v>130</v>
      </c>
      <c r="C36" s="29" t="s">
        <v>66</v>
      </c>
      <c r="D36" s="28"/>
      <c r="E36" s="41"/>
      <c r="F36" s="27"/>
      <c r="G36" s="28"/>
      <c r="H36" s="28"/>
      <c r="I36" s="72"/>
      <c r="J36" s="26"/>
      <c r="K36" s="11"/>
      <c r="L36" s="11"/>
      <c r="M36" s="25"/>
    </row>
    <row r="37" spans="1:13" x14ac:dyDescent="0.25">
      <c r="A37" s="11"/>
      <c r="B37" s="61">
        <v>24</v>
      </c>
      <c r="C37" s="28" t="s">
        <v>27</v>
      </c>
      <c r="D37" s="28"/>
      <c r="E37" s="41"/>
      <c r="F37" s="27"/>
      <c r="G37" s="28"/>
      <c r="H37" s="28"/>
      <c r="I37" s="72">
        <v>26000</v>
      </c>
      <c r="J37" s="11"/>
      <c r="K37" s="11"/>
      <c r="L37" s="11"/>
      <c r="M37" s="25"/>
    </row>
    <row r="38" spans="1:13" s="22" customFormat="1" x14ac:dyDescent="0.25">
      <c r="A38" s="23"/>
      <c r="B38" s="61">
        <v>25</v>
      </c>
      <c r="C38" s="28" t="s">
        <v>54</v>
      </c>
      <c r="D38" s="28">
        <v>36</v>
      </c>
      <c r="E38" s="41">
        <v>98</v>
      </c>
      <c r="F38" s="27">
        <f t="shared" si="2"/>
        <v>24.5</v>
      </c>
      <c r="G38" s="28">
        <v>550</v>
      </c>
      <c r="H38" s="28">
        <v>1</v>
      </c>
      <c r="I38" s="72">
        <f>F38*G38*H38</f>
        <v>13475</v>
      </c>
      <c r="J38" s="24"/>
      <c r="K38" s="11"/>
      <c r="L38" s="23"/>
    </row>
    <row r="39" spans="1:13" s="22" customFormat="1" ht="15.75" x14ac:dyDescent="0.25">
      <c r="A39" s="23"/>
      <c r="B39" s="61">
        <v>26</v>
      </c>
      <c r="C39" s="35" t="s">
        <v>30</v>
      </c>
      <c r="D39" s="28"/>
      <c r="E39" s="46"/>
      <c r="F39" s="27"/>
      <c r="G39" s="28">
        <v>13000</v>
      </c>
      <c r="H39" s="28">
        <v>1</v>
      </c>
      <c r="I39" s="72">
        <v>0</v>
      </c>
      <c r="J39" s="24"/>
      <c r="K39" s="11"/>
      <c r="L39" s="23"/>
    </row>
    <row r="40" spans="1:13" x14ac:dyDescent="0.25">
      <c r="A40" s="11"/>
      <c r="B40" s="61">
        <v>27</v>
      </c>
      <c r="C40" s="30" t="s">
        <v>65</v>
      </c>
      <c r="D40" s="28"/>
      <c r="E40" s="41"/>
      <c r="F40" s="27">
        <v>1</v>
      </c>
      <c r="G40" s="30">
        <v>7500</v>
      </c>
      <c r="H40" s="30">
        <v>1</v>
      </c>
      <c r="I40" s="72">
        <f t="shared" ref="I40:I44" si="4">F40*G40*H40</f>
        <v>7500</v>
      </c>
      <c r="J40" s="11"/>
      <c r="K40" s="11"/>
      <c r="L40" s="11"/>
      <c r="M40" s="25"/>
    </row>
    <row r="41" spans="1:13" x14ac:dyDescent="0.25">
      <c r="A41" s="11"/>
      <c r="B41" s="61">
        <v>28</v>
      </c>
      <c r="C41" s="30" t="s">
        <v>55</v>
      </c>
      <c r="D41" s="28">
        <v>23</v>
      </c>
      <c r="E41" s="41">
        <v>86</v>
      </c>
      <c r="F41" s="27">
        <f t="shared" si="2"/>
        <v>13.736111111111111</v>
      </c>
      <c r="G41" s="28">
        <v>1350</v>
      </c>
      <c r="H41" s="28">
        <v>1</v>
      </c>
      <c r="I41" s="72">
        <f t="shared" si="4"/>
        <v>18543.75</v>
      </c>
      <c r="J41" s="11"/>
      <c r="K41" s="11"/>
      <c r="L41" s="11"/>
      <c r="M41" s="25"/>
    </row>
    <row r="42" spans="1:13" x14ac:dyDescent="0.25">
      <c r="A42" s="11"/>
      <c r="B42" s="61">
        <v>29</v>
      </c>
      <c r="C42" s="35" t="s">
        <v>39</v>
      </c>
      <c r="D42" s="28">
        <v>78</v>
      </c>
      <c r="E42" s="41">
        <v>18</v>
      </c>
      <c r="F42" s="27">
        <f t="shared" si="2"/>
        <v>9.75</v>
      </c>
      <c r="G42" s="28">
        <v>680</v>
      </c>
      <c r="H42" s="28">
        <v>1</v>
      </c>
      <c r="I42" s="72">
        <f t="shared" si="4"/>
        <v>6630</v>
      </c>
      <c r="J42" s="11"/>
      <c r="K42" s="11"/>
      <c r="L42" s="11"/>
      <c r="M42" s="25"/>
    </row>
    <row r="43" spans="1:13" x14ac:dyDescent="0.25">
      <c r="A43" s="11"/>
      <c r="B43" s="61">
        <v>30</v>
      </c>
      <c r="C43" s="30" t="s">
        <v>56</v>
      </c>
      <c r="D43" s="28">
        <v>86</v>
      </c>
      <c r="E43" s="41">
        <v>78</v>
      </c>
      <c r="F43" s="27">
        <f t="shared" si="2"/>
        <v>46.583333333333336</v>
      </c>
      <c r="G43" s="28">
        <v>1350</v>
      </c>
      <c r="H43" s="28">
        <v>1</v>
      </c>
      <c r="I43" s="72">
        <f t="shared" si="4"/>
        <v>62887.5</v>
      </c>
      <c r="J43" s="26"/>
      <c r="K43" s="11"/>
      <c r="L43" s="11"/>
      <c r="M43" s="25"/>
    </row>
    <row r="44" spans="1:13" x14ac:dyDescent="0.25">
      <c r="A44" s="11"/>
      <c r="B44" s="61">
        <v>31</v>
      </c>
      <c r="C44" s="30" t="s">
        <v>57</v>
      </c>
      <c r="D44" s="28">
        <v>27</v>
      </c>
      <c r="E44" s="41">
        <v>114</v>
      </c>
      <c r="F44" s="27">
        <f t="shared" si="2"/>
        <v>21.375</v>
      </c>
      <c r="G44" s="28">
        <v>550</v>
      </c>
      <c r="H44" s="28">
        <v>1</v>
      </c>
      <c r="I44" s="72">
        <f t="shared" si="4"/>
        <v>11756.25</v>
      </c>
      <c r="J44" s="11"/>
      <c r="K44" s="11"/>
      <c r="L44" s="11"/>
      <c r="M44" s="25"/>
    </row>
    <row r="45" spans="1:13" x14ac:dyDescent="0.25">
      <c r="A45" s="11"/>
      <c r="B45" s="61">
        <v>32</v>
      </c>
      <c r="C45" s="30" t="s">
        <v>58</v>
      </c>
      <c r="D45" s="28">
        <v>30</v>
      </c>
      <c r="E45" s="41">
        <v>36</v>
      </c>
      <c r="F45" s="27">
        <f t="shared" si="2"/>
        <v>7.5</v>
      </c>
      <c r="G45" s="28">
        <v>1350</v>
      </c>
      <c r="H45" s="28">
        <v>1</v>
      </c>
      <c r="I45" s="72">
        <v>0</v>
      </c>
      <c r="J45" s="11"/>
      <c r="K45" s="11"/>
      <c r="L45" s="11"/>
      <c r="M45" s="25"/>
    </row>
    <row r="46" spans="1:13" x14ac:dyDescent="0.25">
      <c r="A46" s="11"/>
      <c r="B46" s="61">
        <v>33</v>
      </c>
      <c r="C46" s="30" t="s">
        <v>59</v>
      </c>
      <c r="D46" s="28">
        <v>36</v>
      </c>
      <c r="E46" s="41">
        <v>24</v>
      </c>
      <c r="F46" s="27">
        <f t="shared" si="2"/>
        <v>6</v>
      </c>
      <c r="G46" s="30">
        <v>1350</v>
      </c>
      <c r="H46" s="30">
        <v>1</v>
      </c>
      <c r="I46" s="72">
        <v>0</v>
      </c>
      <c r="J46" s="11"/>
      <c r="K46" s="11"/>
      <c r="L46" s="11"/>
      <c r="M46" s="25"/>
    </row>
    <row r="47" spans="1:13" x14ac:dyDescent="0.25">
      <c r="A47" s="11"/>
      <c r="B47" s="61">
        <v>34</v>
      </c>
      <c r="C47" s="30" t="s">
        <v>60</v>
      </c>
      <c r="D47" s="28">
        <v>31</v>
      </c>
      <c r="E47" s="41">
        <v>36</v>
      </c>
      <c r="F47" s="27">
        <f t="shared" si="2"/>
        <v>7.75</v>
      </c>
      <c r="G47" s="30">
        <v>380</v>
      </c>
      <c r="H47" s="28">
        <v>1</v>
      </c>
      <c r="I47" s="72">
        <v>0</v>
      </c>
      <c r="J47" s="26"/>
      <c r="K47" s="11"/>
      <c r="L47" s="11"/>
      <c r="M47" s="25"/>
    </row>
    <row r="48" spans="1:13" x14ac:dyDescent="0.25">
      <c r="A48" s="11"/>
      <c r="B48" s="61">
        <v>35</v>
      </c>
      <c r="C48" s="30" t="s">
        <v>61</v>
      </c>
      <c r="D48" s="28">
        <v>24</v>
      </c>
      <c r="E48" s="41">
        <v>82</v>
      </c>
      <c r="F48" s="27">
        <f t="shared" si="2"/>
        <v>13.666666666666666</v>
      </c>
      <c r="G48" s="30">
        <v>550</v>
      </c>
      <c r="H48" s="28">
        <v>1</v>
      </c>
      <c r="I48" s="72">
        <v>0</v>
      </c>
      <c r="J48" s="26"/>
      <c r="K48" s="11"/>
      <c r="L48" s="11"/>
      <c r="M48" s="25"/>
    </row>
    <row r="49" spans="1:13" s="22" customFormat="1" x14ac:dyDescent="0.25">
      <c r="A49" s="23"/>
      <c r="B49" s="61">
        <v>36</v>
      </c>
      <c r="C49" s="30" t="s">
        <v>62</v>
      </c>
      <c r="D49" s="28">
        <v>24</v>
      </c>
      <c r="E49" s="41">
        <v>139</v>
      </c>
      <c r="F49" s="27">
        <f t="shared" si="2"/>
        <v>23.166666666666668</v>
      </c>
      <c r="G49" s="30">
        <v>380</v>
      </c>
      <c r="H49" s="28">
        <v>1</v>
      </c>
      <c r="I49" s="72">
        <v>0</v>
      </c>
      <c r="J49" s="23"/>
      <c r="K49" s="11"/>
      <c r="L49" s="23"/>
    </row>
    <row r="50" spans="1:13" x14ac:dyDescent="0.25">
      <c r="A50" s="11"/>
      <c r="B50" s="61">
        <v>37</v>
      </c>
      <c r="C50" s="30" t="s">
        <v>63</v>
      </c>
      <c r="D50" s="28">
        <v>24</v>
      </c>
      <c r="E50" s="41">
        <v>58</v>
      </c>
      <c r="F50" s="27">
        <f t="shared" si="2"/>
        <v>9.6666666666666661</v>
      </c>
      <c r="G50" s="30">
        <v>1350</v>
      </c>
      <c r="H50" s="30">
        <v>1</v>
      </c>
      <c r="I50" s="72">
        <v>0</v>
      </c>
      <c r="J50" s="11"/>
      <c r="K50" s="11"/>
      <c r="L50" s="11"/>
      <c r="M50" s="25"/>
    </row>
    <row r="51" spans="1:13" x14ac:dyDescent="0.25">
      <c r="A51" s="11"/>
      <c r="B51" s="61">
        <v>38</v>
      </c>
      <c r="C51" s="30" t="s">
        <v>77</v>
      </c>
      <c r="D51" s="28">
        <v>24</v>
      </c>
      <c r="E51" s="41">
        <v>82</v>
      </c>
      <c r="F51" s="27">
        <f t="shared" si="2"/>
        <v>13.666666666666666</v>
      </c>
      <c r="G51" s="28">
        <v>300</v>
      </c>
      <c r="H51" s="28">
        <v>1</v>
      </c>
      <c r="I51" s="72">
        <v>0</v>
      </c>
      <c r="J51" s="11"/>
      <c r="K51" s="11"/>
      <c r="L51" s="11"/>
      <c r="M51" s="25"/>
    </row>
    <row r="52" spans="1:13" x14ac:dyDescent="0.25">
      <c r="A52" s="11"/>
      <c r="B52" s="61">
        <v>39</v>
      </c>
      <c r="C52" s="30" t="s">
        <v>96</v>
      </c>
      <c r="D52" s="28"/>
      <c r="E52" s="41"/>
      <c r="F52" s="27"/>
      <c r="G52" s="28"/>
      <c r="H52" s="28">
        <v>1</v>
      </c>
      <c r="I52" s="72">
        <v>9000</v>
      </c>
      <c r="J52" s="11"/>
      <c r="K52" s="11"/>
      <c r="L52" s="11"/>
      <c r="M52" s="25"/>
    </row>
    <row r="53" spans="1:13" x14ac:dyDescent="0.25">
      <c r="A53" s="11"/>
      <c r="B53" s="61"/>
      <c r="C53" s="30"/>
      <c r="D53" s="28"/>
      <c r="E53" s="41"/>
      <c r="F53" s="27"/>
      <c r="G53" s="28"/>
      <c r="H53" s="28"/>
      <c r="I53" s="75">
        <f>SUM(I37:I52)</f>
        <v>155792.5</v>
      </c>
      <c r="J53" s="11"/>
      <c r="K53" s="11"/>
      <c r="L53" s="11"/>
      <c r="M53" s="25"/>
    </row>
    <row r="54" spans="1:13" s="22" customFormat="1" x14ac:dyDescent="0.25">
      <c r="A54" s="23"/>
      <c r="B54" s="100" t="s">
        <v>131</v>
      </c>
      <c r="C54" s="36" t="s">
        <v>98</v>
      </c>
      <c r="D54" s="28"/>
      <c r="E54" s="41"/>
      <c r="F54" s="27"/>
      <c r="G54" s="28"/>
      <c r="H54" s="28"/>
      <c r="I54" s="72"/>
      <c r="J54" s="23"/>
      <c r="K54" s="11"/>
      <c r="L54" s="23"/>
    </row>
    <row r="55" spans="1:13" x14ac:dyDescent="0.25">
      <c r="A55" s="11"/>
      <c r="B55" s="61">
        <v>40</v>
      </c>
      <c r="C55" s="30" t="s">
        <v>97</v>
      </c>
      <c r="D55" s="28">
        <v>61</v>
      </c>
      <c r="E55" s="41">
        <v>87</v>
      </c>
      <c r="F55" s="27">
        <f t="shared" si="2"/>
        <v>36.854166666666664</v>
      </c>
      <c r="G55" s="30">
        <v>1350</v>
      </c>
      <c r="H55" s="30">
        <v>1</v>
      </c>
      <c r="I55" s="72">
        <f>F55*G55*H55</f>
        <v>49753.125</v>
      </c>
      <c r="J55" s="11"/>
      <c r="K55" s="11"/>
      <c r="L55" s="11"/>
      <c r="M55" s="25"/>
    </row>
    <row r="56" spans="1:13" x14ac:dyDescent="0.25">
      <c r="A56" s="11"/>
      <c r="B56" s="61">
        <v>41</v>
      </c>
      <c r="C56" s="30" t="s">
        <v>39</v>
      </c>
      <c r="D56" s="28">
        <v>61</v>
      </c>
      <c r="E56" s="41">
        <v>18</v>
      </c>
      <c r="F56" s="27">
        <f t="shared" si="2"/>
        <v>7.625</v>
      </c>
      <c r="G56" s="30">
        <v>680</v>
      </c>
      <c r="H56" s="28">
        <v>1</v>
      </c>
      <c r="I56" s="72">
        <f>F56*G56*H56</f>
        <v>5185</v>
      </c>
      <c r="J56" s="11"/>
      <c r="K56" s="11"/>
      <c r="L56" s="11"/>
      <c r="M56" s="25"/>
    </row>
    <row r="57" spans="1:13" x14ac:dyDescent="0.25">
      <c r="A57" s="11"/>
      <c r="B57" s="61">
        <v>42</v>
      </c>
      <c r="C57" s="30" t="s">
        <v>16</v>
      </c>
      <c r="D57" s="28"/>
      <c r="E57" s="41"/>
      <c r="F57" s="27"/>
      <c r="G57" s="28"/>
      <c r="H57" s="28"/>
      <c r="I57" s="72">
        <v>26000</v>
      </c>
      <c r="J57" s="11"/>
      <c r="K57" s="11"/>
      <c r="L57" s="11"/>
      <c r="M57" s="25"/>
    </row>
    <row r="58" spans="1:13" x14ac:dyDescent="0.25">
      <c r="A58" s="11"/>
      <c r="B58" s="61">
        <v>43</v>
      </c>
      <c r="C58" s="30" t="s">
        <v>79</v>
      </c>
      <c r="D58" s="28">
        <v>97</v>
      </c>
      <c r="E58" s="41">
        <v>40</v>
      </c>
      <c r="F58" s="27">
        <f t="shared" si="2"/>
        <v>26.944444444444443</v>
      </c>
      <c r="G58" s="28">
        <v>550</v>
      </c>
      <c r="H58" s="28">
        <v>1</v>
      </c>
      <c r="I58" s="72">
        <f>F58*G58*H58</f>
        <v>14819.444444444443</v>
      </c>
      <c r="J58" s="11"/>
      <c r="K58" s="11"/>
      <c r="L58" s="11"/>
      <c r="M58" s="25"/>
    </row>
    <row r="59" spans="1:13" ht="15.75" x14ac:dyDescent="0.25">
      <c r="A59" s="11"/>
      <c r="B59" s="61">
        <v>44</v>
      </c>
      <c r="C59" s="35" t="s">
        <v>30</v>
      </c>
      <c r="D59" s="28"/>
      <c r="E59" s="46"/>
      <c r="F59" s="27"/>
      <c r="G59" s="28">
        <v>13000</v>
      </c>
      <c r="H59" s="28">
        <v>1</v>
      </c>
      <c r="I59" s="72">
        <v>0</v>
      </c>
      <c r="J59" s="11"/>
      <c r="K59" s="11"/>
      <c r="L59" s="11"/>
      <c r="M59" s="25"/>
    </row>
    <row r="60" spans="1:13" x14ac:dyDescent="0.25">
      <c r="A60" s="11"/>
      <c r="B60" s="61">
        <v>45</v>
      </c>
      <c r="C60" s="30" t="s">
        <v>15</v>
      </c>
      <c r="D60" s="28"/>
      <c r="E60" s="41"/>
      <c r="F60" s="27"/>
      <c r="G60" s="28">
        <v>6500</v>
      </c>
      <c r="H60" s="28">
        <v>1</v>
      </c>
      <c r="I60" s="72">
        <f>G60*H60</f>
        <v>6500</v>
      </c>
      <c r="J60" s="11"/>
      <c r="K60" s="11"/>
      <c r="L60" s="11"/>
      <c r="M60" s="25"/>
    </row>
    <row r="61" spans="1:13" x14ac:dyDescent="0.25">
      <c r="A61" s="11"/>
      <c r="B61" s="61">
        <v>46</v>
      </c>
      <c r="C61" s="30" t="s">
        <v>80</v>
      </c>
      <c r="D61" s="28">
        <v>24</v>
      </c>
      <c r="E61" s="41">
        <v>87</v>
      </c>
      <c r="F61" s="27">
        <f t="shared" si="2"/>
        <v>14.5</v>
      </c>
      <c r="G61" s="28">
        <v>1350</v>
      </c>
      <c r="H61" s="28">
        <v>1</v>
      </c>
      <c r="I61" s="72">
        <f>F61*G61*H61</f>
        <v>19575</v>
      </c>
      <c r="J61" s="26"/>
      <c r="K61" s="11"/>
      <c r="L61" s="11"/>
      <c r="M61" s="25"/>
    </row>
    <row r="62" spans="1:13" x14ac:dyDescent="0.25">
      <c r="A62" s="11"/>
      <c r="B62" s="61">
        <v>47</v>
      </c>
      <c r="C62" s="30" t="s">
        <v>57</v>
      </c>
      <c r="D62" s="28">
        <v>128</v>
      </c>
      <c r="E62" s="41">
        <v>27</v>
      </c>
      <c r="F62" s="27">
        <f t="shared" si="2"/>
        <v>24</v>
      </c>
      <c r="G62" s="28">
        <v>550</v>
      </c>
      <c r="H62" s="28">
        <v>1</v>
      </c>
      <c r="I62" s="72">
        <f t="shared" ref="I62:I70" si="5">F62*G62*H62</f>
        <v>13200</v>
      </c>
      <c r="J62" s="11"/>
      <c r="K62" s="11"/>
      <c r="L62" s="11"/>
      <c r="M62" s="25"/>
    </row>
    <row r="63" spans="1:13" s="22" customFormat="1" x14ac:dyDescent="0.25">
      <c r="A63" s="23"/>
      <c r="B63" s="61">
        <v>48</v>
      </c>
      <c r="C63" s="30" t="s">
        <v>153</v>
      </c>
      <c r="D63" s="28">
        <v>24</v>
      </c>
      <c r="E63" s="41">
        <v>48</v>
      </c>
      <c r="F63" s="27">
        <f t="shared" si="2"/>
        <v>8</v>
      </c>
      <c r="G63" s="28">
        <v>1350</v>
      </c>
      <c r="H63" s="28">
        <v>1</v>
      </c>
      <c r="I63" s="72">
        <f t="shared" si="5"/>
        <v>10800</v>
      </c>
      <c r="J63" s="24"/>
      <c r="K63" s="11"/>
      <c r="L63" s="23"/>
    </row>
    <row r="64" spans="1:13" x14ac:dyDescent="0.25">
      <c r="A64" s="11"/>
      <c r="B64" s="61">
        <v>49</v>
      </c>
      <c r="C64" s="30" t="s">
        <v>153</v>
      </c>
      <c r="D64" s="28">
        <v>31</v>
      </c>
      <c r="E64" s="41">
        <v>16</v>
      </c>
      <c r="F64" s="27">
        <f t="shared" si="2"/>
        <v>3.4444444444444446</v>
      </c>
      <c r="G64" s="30">
        <v>1350</v>
      </c>
      <c r="H64" s="30">
        <v>1</v>
      </c>
      <c r="I64" s="72">
        <f t="shared" si="5"/>
        <v>4650</v>
      </c>
      <c r="J64" s="11"/>
      <c r="K64" s="11"/>
      <c r="L64" s="11"/>
      <c r="M64" s="25"/>
    </row>
    <row r="65" spans="1:13" x14ac:dyDescent="0.25">
      <c r="A65" s="11"/>
      <c r="B65" s="61">
        <v>50</v>
      </c>
      <c r="C65" s="30" t="s">
        <v>154</v>
      </c>
      <c r="D65" s="28">
        <v>31</v>
      </c>
      <c r="E65" s="41">
        <v>30</v>
      </c>
      <c r="F65" s="27">
        <f t="shared" si="2"/>
        <v>6.458333333333333</v>
      </c>
      <c r="G65" s="30">
        <v>1350</v>
      </c>
      <c r="H65" s="28">
        <v>1</v>
      </c>
      <c r="I65" s="72">
        <f t="shared" si="5"/>
        <v>8718.75</v>
      </c>
      <c r="J65" s="15"/>
      <c r="K65" s="11"/>
      <c r="L65" s="11"/>
      <c r="M65" s="25"/>
    </row>
    <row r="66" spans="1:13" s="22" customFormat="1" x14ac:dyDescent="0.25">
      <c r="A66" s="23"/>
      <c r="B66" s="61">
        <v>51</v>
      </c>
      <c r="C66" s="30" t="s">
        <v>155</v>
      </c>
      <c r="D66" s="28">
        <v>31</v>
      </c>
      <c r="E66" s="41">
        <v>18</v>
      </c>
      <c r="F66" s="27">
        <f t="shared" si="2"/>
        <v>3.875</v>
      </c>
      <c r="G66" s="30">
        <v>1350</v>
      </c>
      <c r="H66" s="37">
        <v>1</v>
      </c>
      <c r="I66" s="72">
        <f t="shared" si="5"/>
        <v>5231.25</v>
      </c>
      <c r="J66" s="23"/>
      <c r="K66" s="11"/>
      <c r="L66" s="23"/>
    </row>
    <row r="67" spans="1:13" x14ac:dyDescent="0.25">
      <c r="A67" s="11"/>
      <c r="B67" s="61">
        <v>52</v>
      </c>
      <c r="C67" s="30" t="s">
        <v>156</v>
      </c>
      <c r="D67" s="28">
        <v>31</v>
      </c>
      <c r="E67" s="41">
        <v>32</v>
      </c>
      <c r="F67" s="27">
        <f t="shared" si="2"/>
        <v>6.8888888888888893</v>
      </c>
      <c r="G67" s="30">
        <v>380</v>
      </c>
      <c r="H67" s="30">
        <v>1</v>
      </c>
      <c r="I67" s="72">
        <f t="shared" si="5"/>
        <v>2617.7777777777778</v>
      </c>
      <c r="J67" s="26"/>
      <c r="K67" s="11"/>
      <c r="L67" s="11"/>
      <c r="M67" s="25"/>
    </row>
    <row r="68" spans="1:13" x14ac:dyDescent="0.25">
      <c r="A68" s="11"/>
      <c r="B68" s="61">
        <v>53</v>
      </c>
      <c r="C68" s="30" t="s">
        <v>157</v>
      </c>
      <c r="D68" s="28">
        <v>42</v>
      </c>
      <c r="E68" s="41">
        <v>90</v>
      </c>
      <c r="F68" s="27">
        <f t="shared" si="2"/>
        <v>26.25</v>
      </c>
      <c r="G68" s="30">
        <v>750</v>
      </c>
      <c r="H68" s="28">
        <v>1</v>
      </c>
      <c r="I68" s="72">
        <v>0</v>
      </c>
      <c r="J68" s="11"/>
      <c r="K68" s="11"/>
      <c r="L68" s="11"/>
      <c r="M68" s="25"/>
    </row>
    <row r="69" spans="1:13" x14ac:dyDescent="0.25">
      <c r="A69" s="11"/>
      <c r="B69" s="61">
        <v>54</v>
      </c>
      <c r="C69" s="28" t="s">
        <v>158</v>
      </c>
      <c r="D69" s="28">
        <v>22</v>
      </c>
      <c r="E69" s="41">
        <v>81</v>
      </c>
      <c r="F69" s="27">
        <f t="shared" si="2"/>
        <v>12.375</v>
      </c>
      <c r="G69" s="28">
        <v>1350</v>
      </c>
      <c r="H69" s="28">
        <v>1</v>
      </c>
      <c r="I69" s="72">
        <v>0</v>
      </c>
      <c r="J69" s="26"/>
      <c r="K69" s="11"/>
      <c r="L69" s="11"/>
      <c r="M69" s="25"/>
    </row>
    <row r="70" spans="1:13" x14ac:dyDescent="0.25">
      <c r="A70" s="11" t="s">
        <v>78</v>
      </c>
      <c r="B70" s="61">
        <v>55</v>
      </c>
      <c r="C70" s="28" t="s">
        <v>67</v>
      </c>
      <c r="D70" s="28">
        <v>70</v>
      </c>
      <c r="E70" s="41">
        <v>89</v>
      </c>
      <c r="F70" s="27">
        <f t="shared" si="2"/>
        <v>43.263888888888886</v>
      </c>
      <c r="G70" s="28">
        <v>750</v>
      </c>
      <c r="H70" s="28">
        <v>1</v>
      </c>
      <c r="I70" s="72">
        <f t="shared" si="5"/>
        <v>32447.916666666664</v>
      </c>
      <c r="J70" s="26"/>
      <c r="K70" s="11"/>
      <c r="L70" s="11"/>
      <c r="M70" s="25"/>
    </row>
    <row r="71" spans="1:13" x14ac:dyDescent="0.25">
      <c r="A71" s="11"/>
      <c r="B71" s="61"/>
      <c r="C71" s="28"/>
      <c r="D71" s="28"/>
      <c r="E71" s="41"/>
      <c r="F71" s="27"/>
      <c r="G71" s="28"/>
      <c r="H71" s="28"/>
      <c r="I71" s="75">
        <f>SUM(I55:I70)</f>
        <v>199498.26388888888</v>
      </c>
      <c r="J71" s="26"/>
      <c r="K71" s="11"/>
      <c r="L71" s="11"/>
      <c r="M71" s="25"/>
    </row>
    <row r="72" spans="1:13" ht="15.75" x14ac:dyDescent="0.25">
      <c r="A72" s="11"/>
      <c r="B72" s="100" t="s">
        <v>132</v>
      </c>
      <c r="C72" s="36" t="s">
        <v>14</v>
      </c>
      <c r="D72" s="28"/>
      <c r="E72" s="46"/>
      <c r="F72" s="27"/>
      <c r="G72" s="28"/>
      <c r="H72" s="28"/>
      <c r="I72" s="72"/>
      <c r="J72" s="11"/>
      <c r="K72" s="11"/>
      <c r="L72" s="11"/>
      <c r="M72" s="25"/>
    </row>
    <row r="73" spans="1:13" s="22" customFormat="1" ht="15.75" x14ac:dyDescent="0.25">
      <c r="A73" s="23"/>
      <c r="B73" s="61">
        <v>56</v>
      </c>
      <c r="C73" s="28" t="s">
        <v>159</v>
      </c>
      <c r="D73" s="28">
        <v>100</v>
      </c>
      <c r="E73" s="46">
        <v>87</v>
      </c>
      <c r="F73" s="27">
        <f t="shared" si="2"/>
        <v>60.416666666666664</v>
      </c>
      <c r="G73" s="28">
        <v>1350</v>
      </c>
      <c r="H73" s="28">
        <v>1</v>
      </c>
      <c r="I73" s="72">
        <f>F73*G73*H73</f>
        <v>81562.5</v>
      </c>
      <c r="J73" s="24"/>
      <c r="K73" s="11"/>
      <c r="L73" s="23"/>
    </row>
    <row r="74" spans="1:13" s="20" customFormat="1" ht="15.75" x14ac:dyDescent="0.25">
      <c r="A74" s="21"/>
      <c r="B74" s="62">
        <v>57</v>
      </c>
      <c r="C74" s="28" t="s">
        <v>160</v>
      </c>
      <c r="D74" s="28">
        <v>100</v>
      </c>
      <c r="E74" s="46">
        <v>18</v>
      </c>
      <c r="F74" s="27">
        <f t="shared" si="2"/>
        <v>12.5</v>
      </c>
      <c r="G74" s="38">
        <v>680</v>
      </c>
      <c r="H74" s="38">
        <v>1</v>
      </c>
      <c r="I74" s="72">
        <f>F74*G74*H74</f>
        <v>8500</v>
      </c>
      <c r="J74" s="21"/>
      <c r="K74" s="11"/>
      <c r="L74" s="21"/>
    </row>
    <row r="75" spans="1:13" ht="15.75" x14ac:dyDescent="0.25">
      <c r="A75" s="1"/>
      <c r="B75" s="61">
        <v>58</v>
      </c>
      <c r="C75" s="28" t="s">
        <v>16</v>
      </c>
      <c r="D75" s="28"/>
      <c r="E75" s="46"/>
      <c r="F75" s="27"/>
      <c r="G75" s="28"/>
      <c r="H75" s="28"/>
      <c r="I75" s="72">
        <v>24000</v>
      </c>
      <c r="J75" s="14"/>
      <c r="K75" s="11"/>
      <c r="L75" s="1"/>
    </row>
    <row r="76" spans="1:13" ht="15.75" x14ac:dyDescent="0.25">
      <c r="A76" s="1"/>
      <c r="B76" s="62">
        <v>59</v>
      </c>
      <c r="C76" s="28" t="s">
        <v>161</v>
      </c>
      <c r="D76" s="28">
        <v>36</v>
      </c>
      <c r="E76" s="46">
        <v>111</v>
      </c>
      <c r="F76" s="27">
        <f t="shared" si="2"/>
        <v>27.75</v>
      </c>
      <c r="G76" s="28">
        <v>550</v>
      </c>
      <c r="H76" s="28">
        <v>1</v>
      </c>
      <c r="I76" s="72">
        <f>F76*G76*H76</f>
        <v>15262.5</v>
      </c>
      <c r="J76" s="1"/>
      <c r="K76" s="11"/>
      <c r="L76" s="1"/>
    </row>
    <row r="77" spans="1:13" ht="15.75" x14ac:dyDescent="0.25">
      <c r="A77" s="1"/>
      <c r="B77" s="61">
        <v>60</v>
      </c>
      <c r="C77" s="28" t="s">
        <v>68</v>
      </c>
      <c r="D77" s="28"/>
      <c r="E77" s="46"/>
      <c r="F77" s="27"/>
      <c r="G77" s="28">
        <v>7500</v>
      </c>
      <c r="H77" s="28">
        <v>2</v>
      </c>
      <c r="I77" s="72">
        <f>G77*H77</f>
        <v>15000</v>
      </c>
      <c r="J77" s="14"/>
      <c r="K77" s="11"/>
      <c r="L77" s="1"/>
    </row>
    <row r="78" spans="1:13" ht="15.75" x14ac:dyDescent="0.25">
      <c r="A78" s="1"/>
      <c r="B78" s="62">
        <v>61</v>
      </c>
      <c r="C78" s="28" t="s">
        <v>162</v>
      </c>
      <c r="D78" s="28">
        <v>24</v>
      </c>
      <c r="E78" s="46">
        <v>87</v>
      </c>
      <c r="F78" s="27">
        <f t="shared" si="2"/>
        <v>14.5</v>
      </c>
      <c r="G78" s="28">
        <v>1350</v>
      </c>
      <c r="H78" s="28">
        <v>1</v>
      </c>
      <c r="I78" s="72">
        <f t="shared" ref="I78:I84" si="6">F78*G78*H78</f>
        <v>19575</v>
      </c>
      <c r="J78" s="1"/>
      <c r="K78" s="11"/>
      <c r="L78" s="1"/>
    </row>
    <row r="79" spans="1:13" ht="15.75" x14ac:dyDescent="0.25">
      <c r="A79" s="1"/>
      <c r="B79" s="61">
        <v>62</v>
      </c>
      <c r="C79" s="28" t="s">
        <v>163</v>
      </c>
      <c r="D79" s="28">
        <v>43</v>
      </c>
      <c r="E79" s="46">
        <v>30</v>
      </c>
      <c r="F79" s="27">
        <f t="shared" si="2"/>
        <v>8.9583333333333339</v>
      </c>
      <c r="G79" s="28">
        <v>1350</v>
      </c>
      <c r="H79" s="28">
        <v>1</v>
      </c>
      <c r="I79" s="72">
        <v>0</v>
      </c>
      <c r="J79" s="14"/>
      <c r="K79" s="11"/>
      <c r="L79" s="1"/>
    </row>
    <row r="80" spans="1:13" ht="15.75" x14ac:dyDescent="0.25">
      <c r="A80" s="1"/>
      <c r="B80" s="62">
        <v>63</v>
      </c>
      <c r="C80" s="28" t="s">
        <v>59</v>
      </c>
      <c r="D80" s="28">
        <v>43</v>
      </c>
      <c r="E80" s="46">
        <v>18</v>
      </c>
      <c r="F80" s="27">
        <f t="shared" si="2"/>
        <v>5.375</v>
      </c>
      <c r="G80" s="28">
        <v>1350</v>
      </c>
      <c r="H80" s="28">
        <v>1</v>
      </c>
      <c r="I80" s="72">
        <v>0</v>
      </c>
      <c r="J80" s="1"/>
      <c r="K80" s="11"/>
      <c r="L80" s="1"/>
    </row>
    <row r="81" spans="1:12" ht="15.75" x14ac:dyDescent="0.25">
      <c r="A81" s="1"/>
      <c r="B81" s="61">
        <v>64</v>
      </c>
      <c r="C81" s="28" t="s">
        <v>156</v>
      </c>
      <c r="D81" s="28">
        <v>43</v>
      </c>
      <c r="E81" s="46">
        <v>32</v>
      </c>
      <c r="F81" s="27">
        <f t="shared" si="2"/>
        <v>9.5555555555555554</v>
      </c>
      <c r="G81" s="28">
        <v>380</v>
      </c>
      <c r="H81" s="28">
        <v>1</v>
      </c>
      <c r="I81" s="72">
        <v>0</v>
      </c>
      <c r="J81" s="14"/>
      <c r="K81" s="11"/>
      <c r="L81" s="1"/>
    </row>
    <row r="82" spans="1:12" ht="15.75" x14ac:dyDescent="0.25">
      <c r="A82" s="1"/>
      <c r="B82" s="62">
        <v>65</v>
      </c>
      <c r="C82" s="28" t="s">
        <v>164</v>
      </c>
      <c r="D82" s="28">
        <v>288</v>
      </c>
      <c r="E82" s="46">
        <v>28</v>
      </c>
      <c r="F82" s="27">
        <f t="shared" si="2"/>
        <v>56</v>
      </c>
      <c r="G82" s="28">
        <v>550</v>
      </c>
      <c r="H82" s="28">
        <v>1</v>
      </c>
      <c r="I82" s="72">
        <f t="shared" si="6"/>
        <v>30800</v>
      </c>
      <c r="J82" s="1"/>
      <c r="K82" s="11"/>
      <c r="L82" s="1"/>
    </row>
    <row r="83" spans="1:12" ht="15.75" x14ac:dyDescent="0.25">
      <c r="A83" s="1"/>
      <c r="B83" s="61">
        <v>66</v>
      </c>
      <c r="C83" s="35" t="s">
        <v>165</v>
      </c>
      <c r="D83" s="28">
        <v>48</v>
      </c>
      <c r="E83" s="46">
        <v>50</v>
      </c>
      <c r="F83" s="27">
        <f t="shared" si="2"/>
        <v>16.666666666666668</v>
      </c>
      <c r="G83" s="28">
        <v>1350</v>
      </c>
      <c r="H83" s="28">
        <v>1</v>
      </c>
      <c r="I83" s="72">
        <f t="shared" si="6"/>
        <v>22500</v>
      </c>
      <c r="J83" s="14"/>
      <c r="K83" s="11"/>
      <c r="L83" s="1"/>
    </row>
    <row r="84" spans="1:12" ht="15.75" x14ac:dyDescent="0.25">
      <c r="A84" s="1"/>
      <c r="B84" s="62">
        <v>67</v>
      </c>
      <c r="C84" s="35" t="s">
        <v>69</v>
      </c>
      <c r="D84" s="28">
        <v>18</v>
      </c>
      <c r="E84" s="46">
        <v>16</v>
      </c>
      <c r="F84" s="27">
        <f t="shared" si="2"/>
        <v>2</v>
      </c>
      <c r="G84" s="28">
        <v>1350</v>
      </c>
      <c r="H84" s="28">
        <v>1</v>
      </c>
      <c r="I84" s="72">
        <f t="shared" si="6"/>
        <v>2700</v>
      </c>
      <c r="J84" s="14"/>
      <c r="K84" s="11"/>
      <c r="L84" s="1"/>
    </row>
    <row r="85" spans="1:12" ht="15.75" x14ac:dyDescent="0.25">
      <c r="A85" s="1"/>
      <c r="B85" s="61">
        <v>68</v>
      </c>
      <c r="C85" s="35" t="s">
        <v>30</v>
      </c>
      <c r="D85" s="28"/>
      <c r="E85" s="46"/>
      <c r="F85" s="27"/>
      <c r="G85" s="28"/>
      <c r="H85" s="28">
        <v>1</v>
      </c>
      <c r="I85" s="72">
        <v>0</v>
      </c>
      <c r="J85" s="14"/>
      <c r="K85" s="11"/>
      <c r="L85" s="1"/>
    </row>
    <row r="86" spans="1:12" ht="15.75" x14ac:dyDescent="0.25">
      <c r="A86" s="1"/>
      <c r="B86" s="61"/>
      <c r="C86" s="35"/>
      <c r="D86" s="28"/>
      <c r="E86" s="46"/>
      <c r="F86" s="27"/>
      <c r="G86" s="28"/>
      <c r="H86" s="28"/>
      <c r="I86" s="72"/>
      <c r="J86" s="14"/>
      <c r="K86" s="11"/>
      <c r="L86" s="1"/>
    </row>
    <row r="87" spans="1:12" ht="15.75" x14ac:dyDescent="0.25">
      <c r="A87" s="1"/>
      <c r="B87" s="62">
        <v>69</v>
      </c>
      <c r="C87" s="28" t="s">
        <v>70</v>
      </c>
      <c r="D87" s="28"/>
      <c r="E87" s="46"/>
      <c r="F87" s="27"/>
      <c r="G87" s="28">
        <v>4700</v>
      </c>
      <c r="H87" s="38">
        <v>6</v>
      </c>
      <c r="I87" s="72">
        <f>G87*H87</f>
        <v>28200</v>
      </c>
      <c r="J87" s="1"/>
      <c r="K87" s="11"/>
      <c r="L87" s="1"/>
    </row>
    <row r="88" spans="1:12" ht="15.75" x14ac:dyDescent="0.25">
      <c r="A88" s="1"/>
      <c r="B88" s="61">
        <v>70</v>
      </c>
      <c r="C88" s="28" t="s">
        <v>166</v>
      </c>
      <c r="D88" s="28"/>
      <c r="E88" s="46"/>
      <c r="F88" s="27"/>
      <c r="G88" s="28">
        <v>4500</v>
      </c>
      <c r="H88" s="38">
        <v>9</v>
      </c>
      <c r="I88" s="72">
        <f>G88*H88</f>
        <v>40500</v>
      </c>
      <c r="J88" s="14"/>
      <c r="K88" s="11"/>
      <c r="L88" s="1"/>
    </row>
    <row r="89" spans="1:12" x14ac:dyDescent="0.25">
      <c r="A89" s="1"/>
      <c r="B89" s="61">
        <v>71</v>
      </c>
      <c r="C89" s="28" t="s">
        <v>167</v>
      </c>
      <c r="D89" s="28"/>
      <c r="E89" s="41"/>
      <c r="F89" s="27"/>
      <c r="G89" s="28">
        <v>2600</v>
      </c>
      <c r="H89" s="28">
        <v>7</v>
      </c>
      <c r="I89" s="72">
        <f>G89*H89</f>
        <v>18200</v>
      </c>
      <c r="J89" s="1"/>
      <c r="K89" s="15"/>
      <c r="L89" s="1"/>
    </row>
    <row r="90" spans="1:12" ht="15.75" thickBot="1" x14ac:dyDescent="0.3">
      <c r="A90" s="1"/>
      <c r="B90" s="61"/>
      <c r="C90" s="56"/>
      <c r="D90" s="56"/>
      <c r="E90" s="57"/>
      <c r="F90" s="91"/>
      <c r="G90" s="56"/>
      <c r="H90" s="56"/>
      <c r="I90" s="76">
        <f>SUM(I73:I89)</f>
        <v>306800</v>
      </c>
      <c r="J90" s="1"/>
      <c r="K90" s="15"/>
      <c r="L90" s="1"/>
    </row>
    <row r="91" spans="1:12" ht="15.75" thickBot="1" x14ac:dyDescent="0.3">
      <c r="A91" s="1"/>
      <c r="B91" s="63"/>
      <c r="C91" s="169" t="s">
        <v>31</v>
      </c>
      <c r="D91" s="170"/>
      <c r="E91" s="170"/>
      <c r="F91" s="170"/>
      <c r="G91" s="170"/>
      <c r="H91" s="171"/>
      <c r="I91" s="77">
        <f>SUM(I90,I71,I53,I35,I19)</f>
        <v>1098313.8194444445</v>
      </c>
      <c r="J91" s="1"/>
      <c r="K91" s="15"/>
      <c r="L91" s="1"/>
    </row>
    <row r="92" spans="1:12" x14ac:dyDescent="0.25">
      <c r="A92" s="1"/>
      <c r="B92" s="64"/>
      <c r="C92" s="65"/>
      <c r="D92" s="65"/>
      <c r="E92" s="66"/>
      <c r="F92" s="92"/>
      <c r="G92" s="65"/>
      <c r="H92" s="65"/>
      <c r="I92" s="78"/>
      <c r="J92" s="1"/>
      <c r="K92" s="15" t="s">
        <v>71</v>
      </c>
      <c r="L92" s="1"/>
    </row>
    <row r="93" spans="1:12" x14ac:dyDescent="0.25">
      <c r="A93" s="1"/>
      <c r="B93" s="100" t="s">
        <v>133</v>
      </c>
      <c r="C93" s="144" t="s">
        <v>99</v>
      </c>
      <c r="D93" s="28"/>
      <c r="E93" s="41"/>
      <c r="F93" s="27"/>
      <c r="G93" s="28"/>
      <c r="H93" s="28"/>
      <c r="I93" s="72"/>
      <c r="J93" s="1"/>
      <c r="K93" s="11"/>
      <c r="L93" s="1"/>
    </row>
    <row r="94" spans="1:12" x14ac:dyDescent="0.25">
      <c r="A94" s="1"/>
      <c r="B94" s="61">
        <v>72</v>
      </c>
      <c r="C94" s="28" t="s">
        <v>25</v>
      </c>
      <c r="D94" s="28"/>
      <c r="E94" s="41"/>
      <c r="F94" s="27"/>
      <c r="G94" s="28"/>
      <c r="H94" s="28"/>
      <c r="I94" s="72">
        <v>5500</v>
      </c>
      <c r="J94" s="1"/>
      <c r="K94" s="11"/>
      <c r="L94" s="1"/>
    </row>
    <row r="95" spans="1:12" x14ac:dyDescent="0.25">
      <c r="A95" s="1"/>
      <c r="B95" s="61">
        <v>73</v>
      </c>
      <c r="C95" s="28" t="s">
        <v>168</v>
      </c>
      <c r="D95" s="28">
        <v>60</v>
      </c>
      <c r="E95" s="41">
        <v>21</v>
      </c>
      <c r="F95" s="27">
        <f>D95*E95/144</f>
        <v>8.75</v>
      </c>
      <c r="G95" s="28">
        <v>550</v>
      </c>
      <c r="H95" s="28"/>
      <c r="I95" s="72">
        <v>0</v>
      </c>
      <c r="J95" s="1"/>
      <c r="K95" s="11"/>
      <c r="L95" s="1"/>
    </row>
    <row r="96" spans="1:12" x14ac:dyDescent="0.25">
      <c r="A96" s="1"/>
      <c r="B96" s="61">
        <v>74</v>
      </c>
      <c r="C96" s="28" t="s">
        <v>26</v>
      </c>
      <c r="D96" s="28"/>
      <c r="E96" s="41"/>
      <c r="F96" s="27"/>
      <c r="G96" s="28"/>
      <c r="H96" s="28"/>
      <c r="I96" s="72">
        <v>3200</v>
      </c>
      <c r="J96" s="1"/>
      <c r="K96" s="11"/>
      <c r="L96" s="1"/>
    </row>
    <row r="97" spans="1:12" x14ac:dyDescent="0.25">
      <c r="A97" s="1"/>
      <c r="B97" s="61">
        <v>75</v>
      </c>
      <c r="C97" s="28" t="s">
        <v>17</v>
      </c>
      <c r="D97" s="28"/>
      <c r="E97" s="41"/>
      <c r="F97" s="27"/>
      <c r="G97" s="28"/>
      <c r="H97" s="28"/>
      <c r="I97" s="72">
        <v>6000</v>
      </c>
      <c r="J97" s="1"/>
      <c r="K97" s="11"/>
      <c r="L97" s="1"/>
    </row>
    <row r="98" spans="1:12" x14ac:dyDescent="0.25">
      <c r="A98" s="1"/>
      <c r="B98" s="61">
        <v>76</v>
      </c>
      <c r="C98" s="28" t="s">
        <v>169</v>
      </c>
      <c r="D98" s="28">
        <v>117</v>
      </c>
      <c r="E98" s="41">
        <v>30</v>
      </c>
      <c r="F98" s="27">
        <f>D98*E98/144</f>
        <v>24.375</v>
      </c>
      <c r="G98" s="28">
        <v>850</v>
      </c>
      <c r="H98" s="28"/>
      <c r="I98" s="72">
        <f>F98*G98</f>
        <v>20718.75</v>
      </c>
      <c r="J98" s="1"/>
      <c r="K98" s="11"/>
      <c r="L98" s="1"/>
    </row>
    <row r="99" spans="1:12" x14ac:dyDescent="0.25">
      <c r="A99" s="1"/>
      <c r="B99" s="61">
        <v>77</v>
      </c>
      <c r="C99" s="28" t="s">
        <v>170</v>
      </c>
      <c r="D99" s="28">
        <v>4</v>
      </c>
      <c r="E99" s="41">
        <v>108</v>
      </c>
      <c r="F99" s="27"/>
      <c r="G99" s="28"/>
      <c r="H99" s="28"/>
      <c r="I99" s="72">
        <v>0</v>
      </c>
      <c r="J99" s="1"/>
      <c r="K99" s="11"/>
      <c r="L99" s="1"/>
    </row>
    <row r="100" spans="1:12" x14ac:dyDescent="0.25">
      <c r="A100" s="1"/>
      <c r="B100" s="61">
        <v>78</v>
      </c>
      <c r="C100" s="28" t="s">
        <v>171</v>
      </c>
      <c r="D100" s="28">
        <v>98</v>
      </c>
      <c r="E100" s="41">
        <v>24</v>
      </c>
      <c r="F100" s="27">
        <f>D100*E100/144</f>
        <v>16.333333333333332</v>
      </c>
      <c r="G100" s="28">
        <v>90</v>
      </c>
      <c r="H100" s="28"/>
      <c r="I100" s="72">
        <f>F100*G100</f>
        <v>1470</v>
      </c>
      <c r="J100" s="1"/>
      <c r="K100" s="11"/>
      <c r="L100" s="1"/>
    </row>
    <row r="101" spans="1:12" x14ac:dyDescent="0.25">
      <c r="A101" s="1"/>
      <c r="B101" s="61">
        <v>79</v>
      </c>
      <c r="C101" s="28" t="s">
        <v>28</v>
      </c>
      <c r="D101" s="28"/>
      <c r="E101" s="41"/>
      <c r="F101" s="27"/>
      <c r="G101" s="28"/>
      <c r="H101" s="28"/>
      <c r="I101" s="72">
        <v>0</v>
      </c>
      <c r="J101" s="1"/>
      <c r="K101" s="11"/>
      <c r="L101" s="1"/>
    </row>
    <row r="102" spans="1:12" ht="15.75" thickBot="1" x14ac:dyDescent="0.3">
      <c r="A102" s="1"/>
      <c r="B102" s="67">
        <v>80</v>
      </c>
      <c r="C102" s="56" t="s">
        <v>172</v>
      </c>
      <c r="D102" s="56">
        <v>60</v>
      </c>
      <c r="E102" s="57">
        <v>24</v>
      </c>
      <c r="F102" s="91">
        <f>D102*E102/144</f>
        <v>10</v>
      </c>
      <c r="G102" s="56">
        <v>250</v>
      </c>
      <c r="H102" s="56">
        <v>1</v>
      </c>
      <c r="I102" s="130">
        <f>F102*G102*H102</f>
        <v>2500</v>
      </c>
      <c r="J102" s="1"/>
      <c r="K102" s="11"/>
      <c r="L102" s="1"/>
    </row>
    <row r="103" spans="1:12" ht="15.75" thickBot="1" x14ac:dyDescent="0.3">
      <c r="A103" s="1"/>
      <c r="B103" s="136"/>
      <c r="C103" s="172" t="s">
        <v>152</v>
      </c>
      <c r="D103" s="173"/>
      <c r="E103" s="173"/>
      <c r="F103" s="173"/>
      <c r="G103" s="173"/>
      <c r="H103" s="174"/>
      <c r="I103" s="137">
        <f>SUM(I94:I102)</f>
        <v>39388.75</v>
      </c>
      <c r="J103" s="1"/>
      <c r="K103" s="11"/>
      <c r="L103" s="1"/>
    </row>
    <row r="104" spans="1:12" x14ac:dyDescent="0.25">
      <c r="A104" s="1"/>
      <c r="B104" s="131"/>
      <c r="C104" s="132"/>
      <c r="D104" s="132"/>
      <c r="E104" s="133"/>
      <c r="F104" s="134"/>
      <c r="G104" s="132"/>
      <c r="H104" s="132"/>
      <c r="I104" s="135"/>
      <c r="J104" s="1"/>
      <c r="K104" s="11"/>
      <c r="L104" s="1"/>
    </row>
    <row r="105" spans="1:12" x14ac:dyDescent="0.25">
      <c r="A105" s="1"/>
      <c r="B105" s="100" t="s">
        <v>134</v>
      </c>
      <c r="C105" s="29" t="s">
        <v>150</v>
      </c>
      <c r="D105" s="28"/>
      <c r="E105" s="41"/>
      <c r="F105" s="27"/>
      <c r="G105" s="28"/>
      <c r="H105" s="28"/>
      <c r="I105" s="72"/>
      <c r="J105" s="14"/>
      <c r="K105" s="11"/>
      <c r="L105" s="1"/>
    </row>
    <row r="106" spans="1:12" x14ac:dyDescent="0.25">
      <c r="A106" s="1"/>
      <c r="B106" s="61">
        <v>81</v>
      </c>
      <c r="C106" s="28" t="s">
        <v>100</v>
      </c>
      <c r="D106" s="28">
        <v>18</v>
      </c>
      <c r="E106" s="41">
        <v>98</v>
      </c>
      <c r="F106" s="27">
        <f>D106*E106/144</f>
        <v>12.25</v>
      </c>
      <c r="G106" s="28">
        <v>240</v>
      </c>
      <c r="H106" s="28"/>
      <c r="I106" s="72">
        <f>F106*G106</f>
        <v>2940</v>
      </c>
      <c r="J106" s="1"/>
      <c r="K106" s="11"/>
      <c r="L106" s="1"/>
    </row>
    <row r="107" spans="1:12" x14ac:dyDescent="0.25">
      <c r="A107" s="1"/>
      <c r="B107" s="61">
        <v>82</v>
      </c>
      <c r="C107" s="28" t="s">
        <v>101</v>
      </c>
      <c r="D107" s="28">
        <v>98</v>
      </c>
      <c r="E107" s="41">
        <v>36</v>
      </c>
      <c r="F107" s="27">
        <f t="shared" ref="F107:F120" si="7">D107*E107/144</f>
        <v>24.5</v>
      </c>
      <c r="G107" s="28">
        <v>160</v>
      </c>
      <c r="H107" s="28" t="s">
        <v>71</v>
      </c>
      <c r="I107" s="72">
        <f t="shared" ref="I107:I120" si="8">F107*G107</f>
        <v>3920</v>
      </c>
      <c r="J107" s="14"/>
      <c r="K107" s="11"/>
      <c r="L107" s="1"/>
    </row>
    <row r="108" spans="1:12" x14ac:dyDescent="0.25">
      <c r="A108" s="1"/>
      <c r="B108" s="61">
        <v>83</v>
      </c>
      <c r="C108" s="28" t="s">
        <v>102</v>
      </c>
      <c r="D108" s="28">
        <v>98</v>
      </c>
      <c r="E108" s="41">
        <v>26</v>
      </c>
      <c r="F108" s="27">
        <f t="shared" si="7"/>
        <v>17.694444444444443</v>
      </c>
      <c r="G108" s="28">
        <v>240</v>
      </c>
      <c r="H108" s="28"/>
      <c r="I108" s="72">
        <f t="shared" si="8"/>
        <v>4246.6666666666661</v>
      </c>
      <c r="J108" s="1"/>
      <c r="K108" s="11"/>
      <c r="L108" s="1"/>
    </row>
    <row r="109" spans="1:12" x14ac:dyDescent="0.25">
      <c r="A109" s="1"/>
      <c r="B109" s="61">
        <v>84</v>
      </c>
      <c r="C109" s="28" t="s">
        <v>72</v>
      </c>
      <c r="D109" s="28">
        <v>15</v>
      </c>
      <c r="E109" s="41">
        <v>102</v>
      </c>
      <c r="F109" s="27">
        <f t="shared" si="7"/>
        <v>10.625</v>
      </c>
      <c r="G109" s="28">
        <v>240</v>
      </c>
      <c r="H109" s="28"/>
      <c r="I109" s="72">
        <f t="shared" si="8"/>
        <v>2550</v>
      </c>
      <c r="J109" s="14"/>
      <c r="K109" s="11"/>
      <c r="L109" s="1"/>
    </row>
    <row r="110" spans="1:12" x14ac:dyDescent="0.25">
      <c r="A110" s="1"/>
      <c r="B110" s="61">
        <v>85</v>
      </c>
      <c r="C110" s="28" t="s">
        <v>73</v>
      </c>
      <c r="D110" s="28">
        <v>15</v>
      </c>
      <c r="E110" s="41">
        <v>102</v>
      </c>
      <c r="F110" s="27">
        <f t="shared" si="7"/>
        <v>10.625</v>
      </c>
      <c r="G110" s="28">
        <v>240</v>
      </c>
      <c r="H110" s="28"/>
      <c r="I110" s="72">
        <f t="shared" si="8"/>
        <v>2550</v>
      </c>
      <c r="J110" s="1"/>
      <c r="K110" s="11"/>
      <c r="L110" s="1"/>
    </row>
    <row r="111" spans="1:12" x14ac:dyDescent="0.25">
      <c r="A111" s="1"/>
      <c r="B111" s="61">
        <v>86</v>
      </c>
      <c r="C111" s="28" t="s">
        <v>74</v>
      </c>
      <c r="D111" s="28">
        <v>15</v>
      </c>
      <c r="E111" s="41">
        <v>126</v>
      </c>
      <c r="F111" s="27">
        <f t="shared" si="7"/>
        <v>13.125</v>
      </c>
      <c r="G111" s="28">
        <v>240</v>
      </c>
      <c r="H111" s="28"/>
      <c r="I111" s="72">
        <f t="shared" si="8"/>
        <v>3150</v>
      </c>
      <c r="J111" s="14"/>
      <c r="K111" s="11"/>
      <c r="L111" s="1"/>
    </row>
    <row r="112" spans="1:12" x14ac:dyDescent="0.25">
      <c r="A112" s="1"/>
      <c r="B112" s="61">
        <v>87</v>
      </c>
      <c r="C112" s="28" t="s">
        <v>103</v>
      </c>
      <c r="D112" s="28">
        <v>86</v>
      </c>
      <c r="E112" s="41">
        <v>132</v>
      </c>
      <c r="F112" s="27">
        <f t="shared" si="7"/>
        <v>78.833333333333329</v>
      </c>
      <c r="G112" s="28">
        <v>240</v>
      </c>
      <c r="H112" s="28"/>
      <c r="I112" s="72">
        <f t="shared" si="8"/>
        <v>18920</v>
      </c>
      <c r="J112" s="1"/>
      <c r="K112" s="11"/>
      <c r="L112" s="1"/>
    </row>
    <row r="113" spans="1:12" x14ac:dyDescent="0.25">
      <c r="A113" s="1"/>
      <c r="B113" s="61">
        <v>88</v>
      </c>
      <c r="C113" s="28" t="s">
        <v>104</v>
      </c>
      <c r="D113" s="28">
        <v>84</v>
      </c>
      <c r="E113" s="41">
        <v>24</v>
      </c>
      <c r="F113" s="27">
        <f t="shared" si="7"/>
        <v>14</v>
      </c>
      <c r="G113" s="28">
        <v>240</v>
      </c>
      <c r="H113" s="28"/>
      <c r="I113" s="72">
        <v>0</v>
      </c>
      <c r="J113" s="14"/>
      <c r="K113" s="11"/>
      <c r="L113" s="1"/>
    </row>
    <row r="114" spans="1:12" x14ac:dyDescent="0.25">
      <c r="A114" s="1"/>
      <c r="B114" s="61">
        <v>89</v>
      </c>
      <c r="C114" s="28" t="s">
        <v>105</v>
      </c>
      <c r="D114" s="28">
        <v>18</v>
      </c>
      <c r="E114" s="41">
        <v>92</v>
      </c>
      <c r="F114" s="27">
        <f t="shared" si="7"/>
        <v>11.5</v>
      </c>
      <c r="G114" s="28">
        <v>240</v>
      </c>
      <c r="H114" s="28"/>
      <c r="I114" s="72">
        <v>0</v>
      </c>
      <c r="J114" s="1"/>
      <c r="K114" s="11"/>
      <c r="L114" s="1"/>
    </row>
    <row r="115" spans="1:12" x14ac:dyDescent="0.25">
      <c r="A115" s="1"/>
      <c r="B115" s="61">
        <v>90</v>
      </c>
      <c r="C115" s="28" t="s">
        <v>112</v>
      </c>
      <c r="D115" s="28">
        <v>88</v>
      </c>
      <c r="E115" s="41">
        <v>24</v>
      </c>
      <c r="F115" s="27">
        <f t="shared" si="7"/>
        <v>14.666666666666666</v>
      </c>
      <c r="G115" s="28">
        <v>240</v>
      </c>
      <c r="H115" s="28"/>
      <c r="I115" s="72">
        <f t="shared" si="8"/>
        <v>3520</v>
      </c>
      <c r="J115" s="1"/>
      <c r="K115" s="11"/>
      <c r="L115" s="1"/>
    </row>
    <row r="116" spans="1:12" x14ac:dyDescent="0.25">
      <c r="A116" s="1"/>
      <c r="B116" s="61">
        <v>91</v>
      </c>
      <c r="C116" s="28" t="s">
        <v>113</v>
      </c>
      <c r="D116" s="28">
        <v>88</v>
      </c>
      <c r="E116" s="41">
        <v>24</v>
      </c>
      <c r="F116" s="27">
        <f t="shared" si="7"/>
        <v>14.666666666666666</v>
      </c>
      <c r="G116" s="28">
        <v>240</v>
      </c>
      <c r="H116" s="28"/>
      <c r="I116" s="72">
        <f t="shared" si="8"/>
        <v>3520</v>
      </c>
      <c r="J116" s="14"/>
      <c r="K116" s="11"/>
      <c r="L116" s="1"/>
    </row>
    <row r="117" spans="1:12" x14ac:dyDescent="0.25">
      <c r="A117" s="1"/>
      <c r="B117" s="61">
        <v>92</v>
      </c>
      <c r="C117" s="28" t="s">
        <v>114</v>
      </c>
      <c r="D117" s="28">
        <v>88</v>
      </c>
      <c r="E117" s="41">
        <v>53</v>
      </c>
      <c r="F117" s="27">
        <f t="shared" si="7"/>
        <v>32.388888888888886</v>
      </c>
      <c r="G117" s="28">
        <v>240</v>
      </c>
      <c r="H117" s="28"/>
      <c r="I117" s="72">
        <f t="shared" si="8"/>
        <v>7773.3333333333321</v>
      </c>
      <c r="J117" s="1"/>
      <c r="K117" s="11"/>
      <c r="L117" s="1"/>
    </row>
    <row r="118" spans="1:12" x14ac:dyDescent="0.25">
      <c r="A118" s="1"/>
      <c r="B118" s="61">
        <v>93</v>
      </c>
      <c r="C118" s="28" t="s">
        <v>75</v>
      </c>
      <c r="D118" s="28">
        <v>78</v>
      </c>
      <c r="E118" s="41">
        <v>24</v>
      </c>
      <c r="F118" s="27">
        <f t="shared" si="7"/>
        <v>13</v>
      </c>
      <c r="G118" s="28">
        <v>240</v>
      </c>
      <c r="H118" s="28"/>
      <c r="I118" s="72">
        <f t="shared" si="8"/>
        <v>3120</v>
      </c>
      <c r="J118" s="14"/>
      <c r="K118" s="11"/>
      <c r="L118" s="1"/>
    </row>
    <row r="119" spans="1:12" x14ac:dyDescent="0.25">
      <c r="A119" s="1"/>
      <c r="B119" s="61">
        <v>94</v>
      </c>
      <c r="C119" s="28" t="s">
        <v>106</v>
      </c>
      <c r="D119" s="28">
        <v>102</v>
      </c>
      <c r="E119" s="41">
        <v>43</v>
      </c>
      <c r="F119" s="27">
        <f t="shared" si="7"/>
        <v>30.458333333333332</v>
      </c>
      <c r="G119" s="28">
        <v>240</v>
      </c>
      <c r="H119" s="28"/>
      <c r="I119" s="72">
        <f t="shared" si="8"/>
        <v>7310</v>
      </c>
      <c r="J119" s="1"/>
      <c r="K119" s="11"/>
      <c r="L119" s="1"/>
    </row>
    <row r="120" spans="1:12" ht="15.75" thickBot="1" x14ac:dyDescent="0.3">
      <c r="A120" s="1"/>
      <c r="B120" s="67">
        <v>95</v>
      </c>
      <c r="C120" s="56" t="s">
        <v>107</v>
      </c>
      <c r="D120" s="56">
        <v>78</v>
      </c>
      <c r="E120" s="57">
        <v>24</v>
      </c>
      <c r="F120" s="91">
        <f t="shared" si="7"/>
        <v>13</v>
      </c>
      <c r="G120" s="56">
        <v>240</v>
      </c>
      <c r="H120" s="56"/>
      <c r="I120" s="130">
        <f t="shared" si="8"/>
        <v>3120</v>
      </c>
      <c r="J120" s="14"/>
      <c r="K120" s="11"/>
      <c r="L120" s="1"/>
    </row>
    <row r="121" spans="1:12" ht="15.75" thickBot="1" x14ac:dyDescent="0.3">
      <c r="A121" s="1"/>
      <c r="B121" s="136"/>
      <c r="C121" s="172" t="s">
        <v>151</v>
      </c>
      <c r="D121" s="173"/>
      <c r="E121" s="173"/>
      <c r="F121" s="173"/>
      <c r="G121" s="173"/>
      <c r="H121" s="174"/>
      <c r="I121" s="137">
        <f>SUM(I106:I120)</f>
        <v>66640</v>
      </c>
      <c r="J121" s="1"/>
      <c r="K121" s="11"/>
      <c r="L121" s="1"/>
    </row>
    <row r="122" spans="1:12" x14ac:dyDescent="0.25">
      <c r="A122" s="1"/>
      <c r="B122" s="131"/>
      <c r="C122" s="132"/>
      <c r="D122" s="132"/>
      <c r="E122" s="133"/>
      <c r="F122" s="134"/>
      <c r="G122" s="132"/>
      <c r="H122" s="132"/>
      <c r="I122" s="135"/>
      <c r="J122" s="1"/>
      <c r="K122" s="11"/>
      <c r="L122" s="1"/>
    </row>
    <row r="123" spans="1:12" x14ac:dyDescent="0.25">
      <c r="A123" s="1"/>
      <c r="B123" s="100" t="s">
        <v>135</v>
      </c>
      <c r="C123" s="29" t="s">
        <v>21</v>
      </c>
      <c r="D123" s="28"/>
      <c r="E123" s="41"/>
      <c r="F123" s="27"/>
      <c r="G123" s="28"/>
      <c r="H123" s="28"/>
      <c r="I123" s="72"/>
      <c r="J123" s="14"/>
      <c r="K123" s="11"/>
      <c r="L123" s="1"/>
    </row>
    <row r="124" spans="1:12" x14ac:dyDescent="0.25">
      <c r="A124" s="1"/>
      <c r="B124" s="61">
        <v>96</v>
      </c>
      <c r="C124" s="28" t="s">
        <v>108</v>
      </c>
      <c r="D124" s="28">
        <v>40</v>
      </c>
      <c r="E124" s="41">
        <v>100</v>
      </c>
      <c r="F124" s="27">
        <f>D124*E124/144</f>
        <v>27.777777777777779</v>
      </c>
      <c r="G124" s="28">
        <v>55</v>
      </c>
      <c r="H124" s="28"/>
      <c r="I124" s="72">
        <f>F124*G124</f>
        <v>1527.7777777777778</v>
      </c>
      <c r="J124" s="1"/>
      <c r="K124" s="11"/>
      <c r="L124" s="1"/>
    </row>
    <row r="125" spans="1:12" x14ac:dyDescent="0.25">
      <c r="A125" s="1"/>
      <c r="B125" s="61">
        <v>97</v>
      </c>
      <c r="C125" s="28" t="s">
        <v>109</v>
      </c>
      <c r="D125" s="28">
        <v>48</v>
      </c>
      <c r="E125" s="41">
        <v>84</v>
      </c>
      <c r="F125" s="27">
        <f t="shared" ref="F125:F127" si="9">D125*E125/144</f>
        <v>28</v>
      </c>
      <c r="G125" s="28">
        <v>55</v>
      </c>
      <c r="H125" s="28"/>
      <c r="I125" s="72">
        <f t="shared" ref="I125:I127" si="10">F125*G125</f>
        <v>1540</v>
      </c>
      <c r="J125" s="2"/>
      <c r="K125" s="11"/>
      <c r="L125" s="1"/>
    </row>
    <row r="126" spans="1:12" ht="15.75" x14ac:dyDescent="0.25">
      <c r="A126" s="1"/>
      <c r="B126" s="61">
        <v>98</v>
      </c>
      <c r="C126" s="38" t="s">
        <v>110</v>
      </c>
      <c r="D126" s="38">
        <v>48</v>
      </c>
      <c r="E126" s="46">
        <v>84</v>
      </c>
      <c r="F126" s="27">
        <f t="shared" si="9"/>
        <v>28</v>
      </c>
      <c r="G126" s="38">
        <v>55</v>
      </c>
      <c r="H126" s="38"/>
      <c r="I126" s="72">
        <f t="shared" si="10"/>
        <v>1540</v>
      </c>
      <c r="J126" s="1"/>
      <c r="K126" s="11"/>
      <c r="L126" s="1"/>
    </row>
    <row r="127" spans="1:12" ht="15.75" thickBot="1" x14ac:dyDescent="0.3">
      <c r="A127" s="1"/>
      <c r="B127" s="67">
        <v>99</v>
      </c>
      <c r="C127" s="56" t="s">
        <v>111</v>
      </c>
      <c r="D127" s="56">
        <v>48</v>
      </c>
      <c r="E127" s="57">
        <v>84</v>
      </c>
      <c r="F127" s="91">
        <f t="shared" si="9"/>
        <v>28</v>
      </c>
      <c r="G127" s="56">
        <v>55</v>
      </c>
      <c r="H127" s="56"/>
      <c r="I127" s="130">
        <f t="shared" si="10"/>
        <v>1540</v>
      </c>
      <c r="J127" s="14"/>
      <c r="K127" s="11"/>
      <c r="L127" s="1"/>
    </row>
    <row r="128" spans="1:12" ht="15.75" thickBot="1" x14ac:dyDescent="0.3">
      <c r="A128" s="1"/>
      <c r="B128" s="136"/>
      <c r="C128" s="172" t="s">
        <v>149</v>
      </c>
      <c r="D128" s="173"/>
      <c r="E128" s="173"/>
      <c r="F128" s="173"/>
      <c r="G128" s="173"/>
      <c r="H128" s="174"/>
      <c r="I128" s="137">
        <f>SUM(I124:I127)</f>
        <v>6147.7777777777774</v>
      </c>
      <c r="J128" s="1"/>
      <c r="K128" s="11"/>
      <c r="L128" s="1"/>
    </row>
    <row r="129" spans="1:12" x14ac:dyDescent="0.25">
      <c r="A129" s="1"/>
      <c r="B129" s="131"/>
      <c r="C129" s="132"/>
      <c r="D129" s="132"/>
      <c r="E129" s="133"/>
      <c r="F129" s="134"/>
      <c r="G129" s="132"/>
      <c r="H129" s="132"/>
      <c r="I129" s="135"/>
      <c r="J129" s="1"/>
      <c r="K129" s="11"/>
      <c r="L129" s="1"/>
    </row>
    <row r="130" spans="1:12" x14ac:dyDescent="0.25">
      <c r="A130" s="1"/>
      <c r="B130" s="100" t="s">
        <v>136</v>
      </c>
      <c r="C130" s="29" t="s">
        <v>123</v>
      </c>
      <c r="D130" s="28"/>
      <c r="E130" s="41"/>
      <c r="F130" s="27"/>
      <c r="G130" s="28"/>
      <c r="H130" s="28"/>
      <c r="I130" s="72"/>
      <c r="J130" s="1"/>
      <c r="K130" s="11"/>
      <c r="L130" s="1"/>
    </row>
    <row r="131" spans="1:12" x14ac:dyDescent="0.25">
      <c r="A131" s="1"/>
      <c r="B131" s="61">
        <v>100</v>
      </c>
      <c r="C131" s="28" t="s">
        <v>115</v>
      </c>
      <c r="D131" s="28">
        <v>60</v>
      </c>
      <c r="E131" s="41">
        <v>69</v>
      </c>
      <c r="F131" s="27">
        <f>D131*E131/144</f>
        <v>28.75</v>
      </c>
      <c r="G131" s="28">
        <v>260</v>
      </c>
      <c r="H131" s="28"/>
      <c r="I131" s="72">
        <f>F131*G131</f>
        <v>7475</v>
      </c>
      <c r="J131" s="14"/>
      <c r="K131" s="11"/>
      <c r="L131" s="1"/>
    </row>
    <row r="132" spans="1:12" x14ac:dyDescent="0.25">
      <c r="A132" s="1"/>
      <c r="B132" s="61">
        <v>101</v>
      </c>
      <c r="C132" s="28" t="s">
        <v>116</v>
      </c>
      <c r="D132" s="28">
        <v>72</v>
      </c>
      <c r="E132" s="41">
        <v>60</v>
      </c>
      <c r="F132" s="27">
        <f t="shared" ref="F132:F138" si="11">D132*E132/144</f>
        <v>30</v>
      </c>
      <c r="G132" s="28">
        <v>260</v>
      </c>
      <c r="H132" s="28"/>
      <c r="I132" s="72">
        <f t="shared" ref="I132:I137" si="12">F132*G132</f>
        <v>7800</v>
      </c>
      <c r="J132" s="1"/>
      <c r="K132" s="11"/>
      <c r="L132" s="1"/>
    </row>
    <row r="133" spans="1:12" x14ac:dyDescent="0.25">
      <c r="A133" s="1"/>
      <c r="B133" s="61">
        <v>102</v>
      </c>
      <c r="C133" s="35" t="s">
        <v>117</v>
      </c>
      <c r="D133" s="28">
        <v>84</v>
      </c>
      <c r="E133" s="41">
        <v>60</v>
      </c>
      <c r="F133" s="27">
        <f t="shared" si="11"/>
        <v>35</v>
      </c>
      <c r="G133" s="28">
        <v>260</v>
      </c>
      <c r="H133" s="28"/>
      <c r="I133" s="72">
        <f t="shared" si="12"/>
        <v>9100</v>
      </c>
      <c r="J133" s="14"/>
      <c r="K133" s="11" t="s">
        <v>23</v>
      </c>
      <c r="L133" s="1"/>
    </row>
    <row r="134" spans="1:12" x14ac:dyDescent="0.25">
      <c r="A134" s="1"/>
      <c r="B134" s="61">
        <v>103</v>
      </c>
      <c r="C134" s="28" t="s">
        <v>118</v>
      </c>
      <c r="D134" s="28">
        <v>84</v>
      </c>
      <c r="E134" s="41">
        <v>60</v>
      </c>
      <c r="F134" s="27">
        <f t="shared" si="11"/>
        <v>35</v>
      </c>
      <c r="G134" s="28">
        <v>260</v>
      </c>
      <c r="H134" s="28"/>
      <c r="I134" s="72">
        <f t="shared" si="12"/>
        <v>9100</v>
      </c>
      <c r="J134" s="1"/>
      <c r="K134" s="11"/>
      <c r="L134" s="1"/>
    </row>
    <row r="135" spans="1:12" x14ac:dyDescent="0.25">
      <c r="A135" s="1"/>
      <c r="B135" s="61">
        <v>104</v>
      </c>
      <c r="C135" s="28" t="s">
        <v>119</v>
      </c>
      <c r="D135" s="28">
        <v>47</v>
      </c>
      <c r="E135" s="41">
        <v>67</v>
      </c>
      <c r="F135" s="27">
        <f t="shared" si="11"/>
        <v>21.868055555555557</v>
      </c>
      <c r="G135" s="28">
        <v>260</v>
      </c>
      <c r="H135" s="28"/>
      <c r="I135" s="72">
        <f t="shared" si="12"/>
        <v>5685.6944444444453</v>
      </c>
      <c r="J135" s="14"/>
      <c r="K135" s="11"/>
      <c r="L135" s="58"/>
    </row>
    <row r="136" spans="1:12" x14ac:dyDescent="0.25">
      <c r="A136" s="1"/>
      <c r="B136" s="61">
        <v>105</v>
      </c>
      <c r="C136" s="28" t="s">
        <v>121</v>
      </c>
      <c r="D136" s="28">
        <v>79</v>
      </c>
      <c r="E136" s="41">
        <v>43</v>
      </c>
      <c r="F136" s="27">
        <f t="shared" si="11"/>
        <v>23.590277777777779</v>
      </c>
      <c r="G136" s="28">
        <v>260</v>
      </c>
      <c r="H136" s="28"/>
      <c r="I136" s="72">
        <f t="shared" si="12"/>
        <v>6133.4722222222226</v>
      </c>
      <c r="J136" s="1"/>
      <c r="K136" s="11"/>
      <c r="L136" s="1"/>
    </row>
    <row r="137" spans="1:12" x14ac:dyDescent="0.25">
      <c r="A137" s="1"/>
      <c r="B137" s="61">
        <v>106</v>
      </c>
      <c r="C137" s="28" t="s">
        <v>122</v>
      </c>
      <c r="D137" s="28">
        <v>86</v>
      </c>
      <c r="E137" s="41">
        <v>104</v>
      </c>
      <c r="F137" s="27">
        <f t="shared" si="11"/>
        <v>62.111111111111114</v>
      </c>
      <c r="G137" s="28">
        <v>260</v>
      </c>
      <c r="H137" s="28"/>
      <c r="I137" s="72">
        <f t="shared" si="12"/>
        <v>16148.888888888891</v>
      </c>
      <c r="J137" s="14"/>
      <c r="K137" s="11"/>
      <c r="L137" s="1"/>
    </row>
    <row r="138" spans="1:12" ht="15.75" thickBot="1" x14ac:dyDescent="0.3">
      <c r="A138" s="1"/>
      <c r="B138" s="67">
        <v>107</v>
      </c>
      <c r="C138" s="56" t="s">
        <v>120</v>
      </c>
      <c r="D138" s="56">
        <v>79</v>
      </c>
      <c r="E138" s="57">
        <v>43</v>
      </c>
      <c r="F138" s="91">
        <f t="shared" si="11"/>
        <v>23.590277777777779</v>
      </c>
      <c r="G138" s="56">
        <v>260</v>
      </c>
      <c r="H138" s="56"/>
      <c r="I138" s="130">
        <v>0</v>
      </c>
      <c r="J138" s="1"/>
      <c r="K138" s="11"/>
      <c r="L138" s="1"/>
    </row>
    <row r="139" spans="1:12" ht="15.75" thickBot="1" x14ac:dyDescent="0.3">
      <c r="A139" s="1"/>
      <c r="B139" s="136"/>
      <c r="C139" s="172" t="s">
        <v>0</v>
      </c>
      <c r="D139" s="173"/>
      <c r="E139" s="173"/>
      <c r="F139" s="173"/>
      <c r="G139" s="173"/>
      <c r="H139" s="174"/>
      <c r="I139" s="137">
        <f>SUM(I131:I138)</f>
        <v>61443.055555555562</v>
      </c>
      <c r="J139" s="14"/>
      <c r="K139" s="11"/>
      <c r="L139" s="1"/>
    </row>
    <row r="140" spans="1:12" x14ac:dyDescent="0.25">
      <c r="A140" s="1"/>
      <c r="B140" s="131"/>
      <c r="C140" s="132"/>
      <c r="D140" s="132"/>
      <c r="E140" s="133"/>
      <c r="F140" s="134"/>
      <c r="G140" s="132"/>
      <c r="H140" s="132"/>
      <c r="I140" s="135"/>
      <c r="J140" s="14"/>
      <c r="K140" s="11"/>
      <c r="L140" s="1"/>
    </row>
    <row r="141" spans="1:12" x14ac:dyDescent="0.25">
      <c r="A141" s="1"/>
      <c r="B141" s="100" t="s">
        <v>137</v>
      </c>
      <c r="C141" s="29" t="s">
        <v>22</v>
      </c>
      <c r="D141" s="28"/>
      <c r="E141" s="41"/>
      <c r="F141" s="27"/>
      <c r="G141" s="28"/>
      <c r="H141" s="28"/>
      <c r="I141" s="72"/>
      <c r="J141" s="1"/>
      <c r="K141" s="11"/>
      <c r="L141" s="1"/>
    </row>
    <row r="142" spans="1:12" x14ac:dyDescent="0.25">
      <c r="A142" s="1"/>
      <c r="B142" s="61">
        <v>108</v>
      </c>
      <c r="C142" s="28" t="s">
        <v>122</v>
      </c>
      <c r="D142" s="28"/>
      <c r="E142" s="41" t="s">
        <v>173</v>
      </c>
      <c r="F142" s="27">
        <v>14</v>
      </c>
      <c r="G142" s="28">
        <v>300</v>
      </c>
      <c r="H142" s="28"/>
      <c r="I142" s="72">
        <f>F142*G142</f>
        <v>4200</v>
      </c>
      <c r="J142" s="14"/>
      <c r="K142" s="11"/>
      <c r="L142" s="1"/>
    </row>
    <row r="143" spans="1:12" x14ac:dyDescent="0.25">
      <c r="A143" s="1"/>
      <c r="B143" s="61">
        <v>109</v>
      </c>
      <c r="C143" s="28" t="s">
        <v>76</v>
      </c>
      <c r="D143" s="28"/>
      <c r="E143" s="41"/>
      <c r="F143" s="27"/>
      <c r="G143" s="28"/>
      <c r="H143" s="28"/>
      <c r="I143" s="72">
        <v>600</v>
      </c>
      <c r="J143" s="14"/>
      <c r="K143" s="11"/>
      <c r="L143" s="1"/>
    </row>
    <row r="144" spans="1:12" x14ac:dyDescent="0.25">
      <c r="A144" s="1"/>
      <c r="B144" s="61">
        <v>110</v>
      </c>
      <c r="C144" s="28" t="s">
        <v>174</v>
      </c>
      <c r="D144" s="28"/>
      <c r="E144" s="41" t="s">
        <v>173</v>
      </c>
      <c r="F144" s="27">
        <v>12</v>
      </c>
      <c r="G144" s="28">
        <v>300</v>
      </c>
      <c r="H144" s="28"/>
      <c r="I144" s="72">
        <v>0</v>
      </c>
      <c r="J144" s="1"/>
      <c r="K144" s="11"/>
      <c r="L144" s="1"/>
    </row>
    <row r="145" spans="1:12" x14ac:dyDescent="0.25">
      <c r="A145" s="1"/>
      <c r="B145" s="61">
        <v>111</v>
      </c>
      <c r="C145" s="28" t="s">
        <v>175</v>
      </c>
      <c r="D145" s="28"/>
      <c r="E145" s="41" t="s">
        <v>173</v>
      </c>
      <c r="F145" s="27">
        <v>12</v>
      </c>
      <c r="G145" s="28">
        <v>300</v>
      </c>
      <c r="H145" s="28"/>
      <c r="I145" s="72">
        <f t="shared" ref="I145:I148" si="13">F145*G145</f>
        <v>3600</v>
      </c>
      <c r="J145" s="14"/>
      <c r="K145" s="11"/>
      <c r="L145" s="1"/>
    </row>
    <row r="146" spans="1:12" x14ac:dyDescent="0.25">
      <c r="A146" s="1"/>
      <c r="B146" s="61">
        <v>112</v>
      </c>
      <c r="C146" s="28" t="s">
        <v>176</v>
      </c>
      <c r="D146" s="28"/>
      <c r="E146" s="41" t="s">
        <v>173</v>
      </c>
      <c r="F146" s="27">
        <v>12</v>
      </c>
      <c r="G146" s="28">
        <v>300</v>
      </c>
      <c r="H146" s="28"/>
      <c r="I146" s="72">
        <f t="shared" si="13"/>
        <v>3600</v>
      </c>
      <c r="J146" s="1"/>
      <c r="K146" s="11"/>
      <c r="L146" s="1"/>
    </row>
    <row r="147" spans="1:12" x14ac:dyDescent="0.25">
      <c r="A147" s="1"/>
      <c r="B147" s="61">
        <v>113</v>
      </c>
      <c r="C147" s="28" t="s">
        <v>177</v>
      </c>
      <c r="D147" s="28"/>
      <c r="E147" s="41" t="s">
        <v>173</v>
      </c>
      <c r="F147" s="27">
        <v>19</v>
      </c>
      <c r="G147" s="28">
        <v>300</v>
      </c>
      <c r="H147" s="28"/>
      <c r="I147" s="72">
        <f t="shared" si="13"/>
        <v>5700</v>
      </c>
      <c r="J147" s="14"/>
      <c r="K147" s="11"/>
      <c r="L147" s="1"/>
    </row>
    <row r="148" spans="1:12" ht="15.75" thickBot="1" x14ac:dyDescent="0.3">
      <c r="A148" s="1"/>
      <c r="B148" s="67">
        <v>114</v>
      </c>
      <c r="C148" s="56" t="s">
        <v>178</v>
      </c>
      <c r="D148" s="56"/>
      <c r="E148" s="41" t="s">
        <v>173</v>
      </c>
      <c r="F148" s="91">
        <v>50</v>
      </c>
      <c r="G148" s="56">
        <v>25</v>
      </c>
      <c r="H148" s="56"/>
      <c r="I148" s="130">
        <f t="shared" si="13"/>
        <v>1250</v>
      </c>
      <c r="J148" s="1"/>
      <c r="K148" s="11"/>
      <c r="L148" s="1"/>
    </row>
    <row r="149" spans="1:12" ht="15.75" thickBot="1" x14ac:dyDescent="0.3">
      <c r="A149" s="1"/>
      <c r="B149" s="136"/>
      <c r="C149" s="172" t="s">
        <v>147</v>
      </c>
      <c r="D149" s="173"/>
      <c r="E149" s="173"/>
      <c r="F149" s="173"/>
      <c r="G149" s="173"/>
      <c r="H149" s="174"/>
      <c r="I149" s="137">
        <f>SUM(I142:I148)</f>
        <v>18950</v>
      </c>
      <c r="J149" s="14"/>
      <c r="K149" s="11"/>
      <c r="L149" s="1"/>
    </row>
    <row r="150" spans="1:12" x14ac:dyDescent="0.25">
      <c r="A150" s="1"/>
      <c r="B150" s="131"/>
      <c r="C150" s="132"/>
      <c r="D150" s="132"/>
      <c r="E150" s="133"/>
      <c r="F150" s="134"/>
      <c r="G150" s="132"/>
      <c r="H150" s="132"/>
      <c r="I150" s="135"/>
      <c r="J150" s="14"/>
      <c r="K150" s="11"/>
      <c r="L150" s="1"/>
    </row>
    <row r="151" spans="1:12" x14ac:dyDescent="0.25">
      <c r="A151" s="1"/>
      <c r="B151" s="100" t="s">
        <v>138</v>
      </c>
      <c r="C151" s="29" t="s">
        <v>20</v>
      </c>
      <c r="D151" s="28"/>
      <c r="E151" s="41"/>
      <c r="F151" s="27"/>
      <c r="G151" s="28"/>
      <c r="H151" s="28"/>
      <c r="I151" s="72"/>
      <c r="J151" s="1"/>
      <c r="K151" s="11"/>
      <c r="L151" s="1"/>
    </row>
    <row r="152" spans="1:12" x14ac:dyDescent="0.25">
      <c r="A152" s="1"/>
      <c r="B152" s="61">
        <v>115</v>
      </c>
      <c r="C152" s="28" t="s">
        <v>81</v>
      </c>
      <c r="D152" s="28"/>
      <c r="E152" s="41"/>
      <c r="F152" s="27"/>
      <c r="G152" s="28">
        <v>490</v>
      </c>
      <c r="H152" s="28">
        <v>70</v>
      </c>
      <c r="I152" s="79">
        <f>H152*G152</f>
        <v>34300</v>
      </c>
      <c r="J152" s="1"/>
      <c r="K152" s="11"/>
      <c r="L152" s="1"/>
    </row>
    <row r="153" spans="1:12" x14ac:dyDescent="0.25">
      <c r="A153" s="1"/>
      <c r="B153" s="61">
        <v>116</v>
      </c>
      <c r="C153" s="28" t="s">
        <v>82</v>
      </c>
      <c r="D153" s="28"/>
      <c r="E153" s="41"/>
      <c r="F153" s="27"/>
      <c r="G153" s="28">
        <v>1400</v>
      </c>
      <c r="H153" s="28">
        <v>5</v>
      </c>
      <c r="I153" s="79">
        <f>H153*G153</f>
        <v>7000</v>
      </c>
      <c r="J153" s="1"/>
      <c r="K153" s="11"/>
      <c r="L153" s="1"/>
    </row>
    <row r="154" spans="1:12" x14ac:dyDescent="0.25">
      <c r="A154" s="1"/>
      <c r="B154" s="61">
        <v>117</v>
      </c>
      <c r="C154" s="28" t="s">
        <v>83</v>
      </c>
      <c r="D154" s="28"/>
      <c r="E154" s="41"/>
      <c r="F154" s="27">
        <v>250</v>
      </c>
      <c r="G154" s="28">
        <v>42</v>
      </c>
      <c r="H154" s="28"/>
      <c r="I154" s="79">
        <f>G154*F154</f>
        <v>10500</v>
      </c>
      <c r="J154" s="2"/>
      <c r="K154" s="11"/>
      <c r="L154" s="1"/>
    </row>
    <row r="155" spans="1:12" x14ac:dyDescent="0.25">
      <c r="A155" s="1"/>
      <c r="B155" s="61">
        <v>118</v>
      </c>
      <c r="C155" s="28" t="s">
        <v>84</v>
      </c>
      <c r="D155" s="28"/>
      <c r="E155" s="41"/>
      <c r="F155" s="27">
        <v>270</v>
      </c>
      <c r="G155" s="28">
        <v>36</v>
      </c>
      <c r="H155" s="28"/>
      <c r="I155" s="79">
        <f>G155*F155</f>
        <v>9720</v>
      </c>
      <c r="J155" s="14"/>
      <c r="K155" s="11"/>
      <c r="L155" s="1"/>
    </row>
    <row r="156" spans="1:12" x14ac:dyDescent="0.25">
      <c r="A156" s="1"/>
      <c r="B156" s="61">
        <v>119</v>
      </c>
      <c r="C156" s="28" t="s">
        <v>85</v>
      </c>
      <c r="D156" s="28"/>
      <c r="E156" s="41"/>
      <c r="F156" s="27"/>
      <c r="G156" s="28">
        <v>150</v>
      </c>
      <c r="H156" s="28">
        <v>6</v>
      </c>
      <c r="I156" s="79">
        <f>G156*H156</f>
        <v>900</v>
      </c>
      <c r="J156" s="14"/>
      <c r="K156" s="11"/>
      <c r="L156" s="1"/>
    </row>
    <row r="157" spans="1:12" x14ac:dyDescent="0.25">
      <c r="A157" s="1"/>
      <c r="B157" s="61">
        <v>120</v>
      </c>
      <c r="C157" s="28" t="s">
        <v>86</v>
      </c>
      <c r="D157" s="28"/>
      <c r="E157" s="41"/>
      <c r="F157" s="27"/>
      <c r="G157" s="28">
        <v>90</v>
      </c>
      <c r="H157" s="28">
        <v>70</v>
      </c>
      <c r="I157" s="79">
        <f t="shared" ref="I157:I158" si="14">G157*H157</f>
        <v>6300</v>
      </c>
      <c r="J157" s="14"/>
      <c r="K157" s="11"/>
      <c r="L157" s="1"/>
    </row>
    <row r="158" spans="1:12" x14ac:dyDescent="0.25">
      <c r="A158" s="1"/>
      <c r="B158" s="61">
        <v>121</v>
      </c>
      <c r="C158" s="28" t="s">
        <v>87</v>
      </c>
      <c r="D158" s="28"/>
      <c r="E158" s="41"/>
      <c r="F158" s="27"/>
      <c r="G158" s="28">
        <v>650</v>
      </c>
      <c r="H158" s="28">
        <v>5</v>
      </c>
      <c r="I158" s="79">
        <f t="shared" si="14"/>
        <v>3250</v>
      </c>
      <c r="J158" s="1"/>
      <c r="K158" s="11"/>
      <c r="L158" s="1"/>
    </row>
    <row r="159" spans="1:12" x14ac:dyDescent="0.25">
      <c r="A159" s="1"/>
      <c r="B159" s="61">
        <v>122</v>
      </c>
      <c r="C159" s="30" t="s">
        <v>88</v>
      </c>
      <c r="D159" s="37"/>
      <c r="E159" s="47"/>
      <c r="F159" s="93"/>
      <c r="G159" s="30">
        <v>575</v>
      </c>
      <c r="H159" s="30">
        <v>35</v>
      </c>
      <c r="I159" s="79">
        <f>H159*G159</f>
        <v>20125</v>
      </c>
      <c r="J159" s="1"/>
      <c r="K159" s="11"/>
      <c r="L159" s="1"/>
    </row>
    <row r="160" spans="1:12" x14ac:dyDescent="0.25">
      <c r="A160" s="1"/>
      <c r="B160" s="61">
        <v>123</v>
      </c>
      <c r="C160" s="28" t="s">
        <v>89</v>
      </c>
      <c r="D160" s="28"/>
      <c r="E160" s="41"/>
      <c r="F160" s="27"/>
      <c r="G160" s="28">
        <v>210</v>
      </c>
      <c r="H160" s="28">
        <v>10</v>
      </c>
      <c r="I160" s="79">
        <f>H160*G160</f>
        <v>2100</v>
      </c>
      <c r="J160" s="1"/>
      <c r="K160" s="11"/>
      <c r="L160" s="1"/>
    </row>
    <row r="161" spans="1:12" x14ac:dyDescent="0.25">
      <c r="A161" s="1"/>
      <c r="B161" s="61">
        <v>124</v>
      </c>
      <c r="C161" s="28" t="s">
        <v>90</v>
      </c>
      <c r="D161" s="28"/>
      <c r="E161" s="41"/>
      <c r="F161" s="27">
        <v>65</v>
      </c>
      <c r="G161" s="28">
        <v>70</v>
      </c>
      <c r="H161" s="28"/>
      <c r="I161" s="79">
        <f>G161*F161</f>
        <v>4550</v>
      </c>
      <c r="J161" s="1"/>
      <c r="K161" s="11"/>
      <c r="L161" s="1"/>
    </row>
    <row r="162" spans="1:12" x14ac:dyDescent="0.25">
      <c r="A162" s="1"/>
      <c r="B162" s="61">
        <v>125</v>
      </c>
      <c r="C162" s="28" t="s">
        <v>91</v>
      </c>
      <c r="D162" s="28"/>
      <c r="E162" s="41"/>
      <c r="F162" s="27"/>
      <c r="G162" s="28">
        <v>60</v>
      </c>
      <c r="H162" s="28">
        <v>10</v>
      </c>
      <c r="I162" s="79">
        <f>H162*G162</f>
        <v>600</v>
      </c>
      <c r="J162" s="1"/>
      <c r="K162" s="11"/>
      <c r="L162" s="1"/>
    </row>
    <row r="163" spans="1:12" ht="15.75" thickBot="1" x14ac:dyDescent="0.3">
      <c r="A163" s="1"/>
      <c r="B163" s="67">
        <v>126</v>
      </c>
      <c r="C163" s="56" t="s">
        <v>92</v>
      </c>
      <c r="D163" s="56"/>
      <c r="E163" s="57"/>
      <c r="F163" s="91"/>
      <c r="G163" s="56">
        <v>3500</v>
      </c>
      <c r="H163" s="56">
        <v>6</v>
      </c>
      <c r="I163" s="99">
        <v>0</v>
      </c>
      <c r="J163" s="1"/>
      <c r="K163" s="11"/>
      <c r="L163" s="1"/>
    </row>
    <row r="164" spans="1:12" ht="15.75" thickBot="1" x14ac:dyDescent="0.3">
      <c r="A164" s="1"/>
      <c r="B164" s="136"/>
      <c r="C164" s="172" t="s">
        <v>148</v>
      </c>
      <c r="D164" s="173"/>
      <c r="E164" s="173"/>
      <c r="F164" s="173"/>
      <c r="G164" s="173"/>
      <c r="H164" s="174"/>
      <c r="I164" s="143">
        <f>SUM(I152:I163)</f>
        <v>99345</v>
      </c>
      <c r="J164" s="1"/>
      <c r="K164" s="11"/>
      <c r="L164" s="1"/>
    </row>
    <row r="165" spans="1:12" ht="15.75" thickBot="1" x14ac:dyDescent="0.3">
      <c r="A165" s="1"/>
      <c r="B165" s="138"/>
      <c r="C165" s="139"/>
      <c r="D165" s="139"/>
      <c r="E165" s="140"/>
      <c r="F165" s="141"/>
      <c r="G165" s="139"/>
      <c r="H165" s="139"/>
      <c r="I165" s="142"/>
      <c r="J165" s="14"/>
      <c r="K165" s="11"/>
      <c r="L165" s="1"/>
    </row>
    <row r="166" spans="1:12" ht="15.75" x14ac:dyDescent="0.25">
      <c r="A166" s="1"/>
      <c r="B166" s="117" t="s">
        <v>124</v>
      </c>
      <c r="C166" s="175" t="s">
        <v>144</v>
      </c>
      <c r="D166" s="175"/>
      <c r="E166" s="175"/>
      <c r="F166" s="175"/>
      <c r="G166" s="175"/>
      <c r="H166" s="175"/>
      <c r="I166" s="78">
        <f>I91</f>
        <v>1098313.8194444445</v>
      </c>
      <c r="J166" s="14"/>
      <c r="K166" s="11"/>
      <c r="L166" s="1"/>
    </row>
    <row r="167" spans="1:12" ht="15.75" x14ac:dyDescent="0.25">
      <c r="A167" s="1"/>
      <c r="B167" s="100" t="s">
        <v>133</v>
      </c>
      <c r="C167" s="159" t="s">
        <v>18</v>
      </c>
      <c r="D167" s="159"/>
      <c r="E167" s="159"/>
      <c r="F167" s="159"/>
      <c r="G167" s="159"/>
      <c r="H167" s="159"/>
      <c r="I167" s="75">
        <f>I103</f>
        <v>39388.75</v>
      </c>
      <c r="J167" s="14"/>
      <c r="K167" s="11"/>
      <c r="L167" s="1"/>
    </row>
    <row r="168" spans="1:12" ht="15.75" x14ac:dyDescent="0.25">
      <c r="A168" s="1"/>
      <c r="B168" s="100" t="s">
        <v>134</v>
      </c>
      <c r="C168" s="159" t="s">
        <v>145</v>
      </c>
      <c r="D168" s="159"/>
      <c r="E168" s="159"/>
      <c r="F168" s="159"/>
      <c r="G168" s="159"/>
      <c r="H168" s="159"/>
      <c r="I168" s="75">
        <f>I121</f>
        <v>66640</v>
      </c>
      <c r="J168" s="14"/>
      <c r="K168" s="11"/>
      <c r="L168" s="1"/>
    </row>
    <row r="169" spans="1:12" ht="15.75" x14ac:dyDescent="0.25">
      <c r="A169" s="1"/>
      <c r="B169" s="100" t="s">
        <v>135</v>
      </c>
      <c r="C169" s="159" t="s">
        <v>21</v>
      </c>
      <c r="D169" s="159"/>
      <c r="E169" s="159"/>
      <c r="F169" s="159"/>
      <c r="G169" s="159"/>
      <c r="H169" s="159"/>
      <c r="I169" s="80">
        <f>I128</f>
        <v>6147.7777777777774</v>
      </c>
      <c r="J169" s="14"/>
      <c r="K169" s="11"/>
      <c r="L169" s="1"/>
    </row>
    <row r="170" spans="1:12" ht="15.75" x14ac:dyDescent="0.25">
      <c r="A170" s="1"/>
      <c r="B170" s="100" t="s">
        <v>136</v>
      </c>
      <c r="C170" s="159" t="s">
        <v>19</v>
      </c>
      <c r="D170" s="159"/>
      <c r="E170" s="159"/>
      <c r="F170" s="159"/>
      <c r="G170" s="159"/>
      <c r="H170" s="159"/>
      <c r="I170" s="80">
        <f>I139</f>
        <v>61443.055555555562</v>
      </c>
      <c r="J170" s="14"/>
      <c r="K170" s="11"/>
      <c r="L170" s="1"/>
    </row>
    <row r="171" spans="1:12" ht="15.75" x14ac:dyDescent="0.25">
      <c r="A171" s="1"/>
      <c r="B171" s="100" t="s">
        <v>137</v>
      </c>
      <c r="C171" s="159" t="s">
        <v>22</v>
      </c>
      <c r="D171" s="159"/>
      <c r="E171" s="159"/>
      <c r="F171" s="159"/>
      <c r="G171" s="159"/>
      <c r="H171" s="159"/>
      <c r="I171" s="80">
        <f>I149</f>
        <v>18950</v>
      </c>
      <c r="J171" s="14"/>
      <c r="K171" s="11"/>
      <c r="L171" s="1"/>
    </row>
    <row r="172" spans="1:12" ht="15.75" x14ac:dyDescent="0.25">
      <c r="A172" s="1"/>
      <c r="B172" s="100" t="s">
        <v>138</v>
      </c>
      <c r="C172" s="159" t="s">
        <v>20</v>
      </c>
      <c r="D172" s="159"/>
      <c r="E172" s="159"/>
      <c r="F172" s="159"/>
      <c r="G172" s="159"/>
      <c r="H172" s="159"/>
      <c r="I172" s="80">
        <f>I164</f>
        <v>99345</v>
      </c>
      <c r="J172" s="14"/>
      <c r="K172" s="11"/>
      <c r="L172" s="1"/>
    </row>
    <row r="173" spans="1:12" ht="15.75" x14ac:dyDescent="0.25">
      <c r="A173" s="1"/>
      <c r="B173" s="100" t="s">
        <v>139</v>
      </c>
      <c r="C173" s="159" t="s">
        <v>29</v>
      </c>
      <c r="D173" s="159"/>
      <c r="E173" s="159"/>
      <c r="F173" s="159"/>
      <c r="G173" s="159"/>
      <c r="H173" s="159"/>
      <c r="I173" s="75">
        <v>92000</v>
      </c>
      <c r="J173" s="1"/>
      <c r="K173" s="11"/>
      <c r="L173" s="1"/>
    </row>
    <row r="174" spans="1:12" ht="15.75" x14ac:dyDescent="0.25">
      <c r="A174" s="1"/>
      <c r="B174" s="100" t="s">
        <v>140</v>
      </c>
      <c r="C174" s="159" t="s">
        <v>146</v>
      </c>
      <c r="D174" s="159"/>
      <c r="E174" s="159"/>
      <c r="F174" s="159"/>
      <c r="G174" s="159"/>
      <c r="H174" s="159"/>
      <c r="I174" s="75">
        <v>85000</v>
      </c>
      <c r="J174" s="1"/>
      <c r="K174" s="11"/>
      <c r="L174" s="58"/>
    </row>
    <row r="175" spans="1:12" ht="15.75" x14ac:dyDescent="0.25">
      <c r="A175" s="1"/>
      <c r="B175" s="100" t="s">
        <v>141</v>
      </c>
      <c r="C175" s="159" t="s">
        <v>32</v>
      </c>
      <c r="D175" s="159"/>
      <c r="E175" s="159"/>
      <c r="F175" s="159"/>
      <c r="G175" s="159"/>
      <c r="H175" s="159"/>
      <c r="I175" s="75">
        <f>259*250</f>
        <v>64750</v>
      </c>
      <c r="J175" s="1"/>
      <c r="K175" s="11"/>
      <c r="L175" s="1"/>
    </row>
    <row r="176" spans="1:12" ht="16.5" thickBot="1" x14ac:dyDescent="0.3">
      <c r="A176" s="1"/>
      <c r="B176" s="118" t="s">
        <v>142</v>
      </c>
      <c r="C176" s="160" t="s">
        <v>93</v>
      </c>
      <c r="D176" s="161"/>
      <c r="E176" s="161"/>
      <c r="F176" s="161"/>
      <c r="G176" s="161"/>
      <c r="H176" s="162"/>
      <c r="I176" s="76">
        <v>5000</v>
      </c>
      <c r="J176" s="1"/>
      <c r="K176" s="11"/>
      <c r="L176" s="1"/>
    </row>
    <row r="177" spans="1:12" ht="16.5" thickBot="1" x14ac:dyDescent="0.3">
      <c r="A177" s="1"/>
      <c r="B177" s="119"/>
      <c r="C177" s="163" t="s">
        <v>143</v>
      </c>
      <c r="D177" s="163"/>
      <c r="E177" s="163"/>
      <c r="F177" s="163"/>
      <c r="G177" s="163"/>
      <c r="H177" s="163"/>
      <c r="I177" s="120">
        <f>SUM(I166:I176)</f>
        <v>1636978.4027777778</v>
      </c>
      <c r="J177" s="14"/>
      <c r="K177" s="11"/>
      <c r="L177" s="1"/>
    </row>
    <row r="178" spans="1:12" x14ac:dyDescent="0.25">
      <c r="A178" s="1"/>
      <c r="B178" s="11"/>
      <c r="C178" s="11"/>
      <c r="D178" s="11"/>
      <c r="E178" s="48"/>
      <c r="F178" s="15"/>
      <c r="G178" s="11"/>
      <c r="H178" s="11"/>
      <c r="I178" s="81"/>
      <c r="J178" s="1"/>
      <c r="K178" s="11"/>
      <c r="L178" s="1"/>
    </row>
    <row r="179" spans="1:12" x14ac:dyDescent="0.25">
      <c r="A179" s="1"/>
      <c r="B179" s="11"/>
      <c r="C179" s="16"/>
      <c r="D179" s="11"/>
      <c r="E179" s="48"/>
      <c r="F179" s="15"/>
      <c r="G179" s="11"/>
      <c r="H179" s="11"/>
      <c r="I179" s="81"/>
      <c r="J179" s="14"/>
      <c r="K179" s="11"/>
      <c r="L179" s="1"/>
    </row>
    <row r="180" spans="1:12" x14ac:dyDescent="0.25">
      <c r="A180" s="1"/>
      <c r="B180" s="11"/>
      <c r="C180" s="11"/>
      <c r="D180" s="11"/>
      <c r="E180" s="48"/>
      <c r="F180" s="15"/>
      <c r="G180" s="11"/>
      <c r="H180" s="11"/>
      <c r="I180" s="81"/>
      <c r="J180" s="1"/>
      <c r="K180" s="11"/>
      <c r="L180" s="1"/>
    </row>
    <row r="181" spans="1:12" x14ac:dyDescent="0.25">
      <c r="A181" s="1"/>
      <c r="B181" s="11"/>
      <c r="C181" s="11"/>
      <c r="D181" s="11"/>
      <c r="E181" s="48"/>
      <c r="F181" s="15"/>
      <c r="G181" s="11"/>
      <c r="H181" s="11"/>
      <c r="I181" s="81"/>
      <c r="J181" s="14"/>
      <c r="K181" s="11"/>
      <c r="L181" s="1"/>
    </row>
    <row r="182" spans="1:12" x14ac:dyDescent="0.25">
      <c r="A182" s="1"/>
      <c r="B182" s="11"/>
      <c r="C182" s="11"/>
      <c r="D182" s="11"/>
      <c r="E182" s="48"/>
      <c r="F182" s="15"/>
      <c r="G182" s="11"/>
      <c r="H182" s="11"/>
      <c r="I182" s="82"/>
      <c r="J182" s="2"/>
      <c r="K182" s="11"/>
      <c r="L182" s="1"/>
    </row>
    <row r="183" spans="1:12" x14ac:dyDescent="0.25">
      <c r="A183" s="1"/>
      <c r="B183" s="11"/>
      <c r="C183" s="6"/>
      <c r="D183" s="6"/>
      <c r="E183" s="49"/>
      <c r="F183" s="42"/>
      <c r="G183" s="6"/>
      <c r="H183" s="6"/>
      <c r="I183" s="83"/>
      <c r="J183" s="1"/>
      <c r="K183" s="11"/>
      <c r="L183" s="1"/>
    </row>
    <row r="184" spans="1:12" x14ac:dyDescent="0.25">
      <c r="A184" s="1"/>
      <c r="B184" s="11"/>
      <c r="C184" s="16"/>
      <c r="D184" s="11"/>
      <c r="E184" s="48"/>
      <c r="F184" s="15"/>
      <c r="G184" s="11"/>
      <c r="H184" s="11"/>
      <c r="I184" s="81"/>
      <c r="J184" s="14"/>
      <c r="K184" s="11"/>
      <c r="L184" s="1"/>
    </row>
    <row r="185" spans="1:12" x14ac:dyDescent="0.25">
      <c r="A185" s="1"/>
      <c r="B185" s="11"/>
      <c r="C185" s="11"/>
      <c r="D185" s="11"/>
      <c r="E185" s="48"/>
      <c r="F185" s="15"/>
      <c r="G185" s="11"/>
      <c r="H185" s="11"/>
      <c r="I185" s="81"/>
      <c r="J185" s="1"/>
      <c r="K185" s="11"/>
      <c r="L185" s="1"/>
    </row>
    <row r="186" spans="1:12" x14ac:dyDescent="0.25">
      <c r="A186" s="1"/>
      <c r="B186" s="11"/>
      <c r="C186" s="16"/>
      <c r="D186" s="11"/>
      <c r="E186" s="48"/>
      <c r="F186" s="15"/>
      <c r="G186" s="11"/>
      <c r="H186" s="11"/>
      <c r="I186" s="81"/>
      <c r="J186" s="14"/>
      <c r="K186" s="11"/>
      <c r="L186" s="1"/>
    </row>
    <row r="187" spans="1:12" x14ac:dyDescent="0.25">
      <c r="A187" s="1"/>
      <c r="B187" s="11"/>
      <c r="C187" s="11"/>
      <c r="D187" s="11"/>
      <c r="E187" s="48"/>
      <c r="F187" s="15"/>
      <c r="G187" s="11"/>
      <c r="H187" s="11"/>
      <c r="I187" s="81"/>
      <c r="J187" s="1"/>
      <c r="K187" s="11"/>
      <c r="L187" s="1"/>
    </row>
    <row r="188" spans="1:12" x14ac:dyDescent="0.25">
      <c r="A188" s="1"/>
      <c r="B188" s="11"/>
      <c r="C188" s="16"/>
      <c r="D188" s="11"/>
      <c r="E188" s="48"/>
      <c r="F188" s="15"/>
      <c r="G188" s="11"/>
      <c r="H188" s="11"/>
      <c r="I188" s="81"/>
      <c r="J188" s="14"/>
      <c r="K188" s="11"/>
      <c r="L188" s="1"/>
    </row>
    <row r="189" spans="1:12" x14ac:dyDescent="0.25">
      <c r="A189" s="1"/>
      <c r="B189" s="11"/>
      <c r="C189" s="11"/>
      <c r="D189" s="11"/>
      <c r="E189" s="48"/>
      <c r="F189" s="15"/>
      <c r="G189" s="11"/>
      <c r="H189" s="11"/>
      <c r="I189" s="81"/>
      <c r="J189" s="1"/>
      <c r="K189" s="11"/>
      <c r="L189" s="1"/>
    </row>
    <row r="190" spans="1:12" x14ac:dyDescent="0.25">
      <c r="A190" s="1"/>
      <c r="B190" s="11"/>
      <c r="C190" s="16"/>
      <c r="D190" s="11"/>
      <c r="E190" s="48"/>
      <c r="F190" s="15"/>
      <c r="G190" s="11"/>
      <c r="H190" s="11"/>
      <c r="I190" s="81"/>
      <c r="J190" s="14"/>
      <c r="K190" s="11"/>
      <c r="L190" s="1"/>
    </row>
    <row r="191" spans="1:12" x14ac:dyDescent="0.25">
      <c r="A191" s="1"/>
      <c r="B191" s="11"/>
      <c r="C191" s="11"/>
      <c r="D191" s="11"/>
      <c r="E191" s="48"/>
      <c r="F191" s="15"/>
      <c r="G191" s="11"/>
      <c r="H191" s="11"/>
      <c r="I191" s="82"/>
      <c r="J191" s="2"/>
      <c r="K191" s="11"/>
      <c r="L191" s="1"/>
    </row>
    <row r="192" spans="1:12" ht="15.75" x14ac:dyDescent="0.25">
      <c r="A192" s="1"/>
      <c r="B192" s="19"/>
      <c r="C192" s="18"/>
      <c r="D192" s="18"/>
      <c r="E192" s="50"/>
      <c r="F192" s="94"/>
      <c r="G192" s="18"/>
      <c r="H192" s="18"/>
      <c r="I192" s="84"/>
      <c r="J192" s="1"/>
      <c r="K192" s="11"/>
      <c r="L192" s="1"/>
    </row>
    <row r="193" spans="1:12" x14ac:dyDescent="0.25">
      <c r="A193" s="1"/>
      <c r="B193" s="11"/>
      <c r="C193" s="11"/>
      <c r="D193" s="11"/>
      <c r="E193" s="48"/>
      <c r="F193" s="15"/>
      <c r="G193" s="11"/>
      <c r="H193" s="11"/>
      <c r="I193" s="81"/>
      <c r="J193" s="1"/>
      <c r="K193" s="11"/>
      <c r="L193" s="1"/>
    </row>
    <row r="194" spans="1:12" ht="18.75" x14ac:dyDescent="0.3">
      <c r="A194" s="1"/>
      <c r="B194" s="11"/>
      <c r="C194" s="17"/>
      <c r="D194" s="11"/>
      <c r="E194" s="48"/>
      <c r="F194" s="15"/>
      <c r="G194" s="11"/>
      <c r="H194" s="11"/>
      <c r="I194" s="81"/>
      <c r="J194" s="1"/>
      <c r="K194" s="11"/>
      <c r="L194" s="1"/>
    </row>
    <row r="195" spans="1:12" x14ac:dyDescent="0.25">
      <c r="A195" s="1"/>
      <c r="B195" s="11"/>
      <c r="C195" s="11"/>
      <c r="D195" s="11"/>
      <c r="E195" s="48"/>
      <c r="F195" s="15"/>
      <c r="G195" s="11"/>
      <c r="H195" s="11"/>
      <c r="I195" s="81"/>
      <c r="J195" s="14"/>
      <c r="K195" s="11"/>
      <c r="L195" s="1"/>
    </row>
    <row r="196" spans="1:12" x14ac:dyDescent="0.25">
      <c r="A196" s="1"/>
      <c r="B196" s="11"/>
      <c r="C196" s="11"/>
      <c r="D196" s="11"/>
      <c r="E196" s="48"/>
      <c r="F196" s="15"/>
      <c r="G196" s="11"/>
      <c r="H196" s="11"/>
      <c r="I196" s="81"/>
      <c r="J196" s="1"/>
      <c r="K196" s="11"/>
      <c r="L196" s="1"/>
    </row>
    <row r="197" spans="1:12" x14ac:dyDescent="0.25">
      <c r="A197" s="1"/>
      <c r="B197" s="11"/>
      <c r="C197" s="16"/>
      <c r="D197" s="11"/>
      <c r="E197" s="48"/>
      <c r="F197" s="15"/>
      <c r="G197" s="11"/>
      <c r="H197" s="11"/>
      <c r="I197" s="81"/>
      <c r="J197" s="14"/>
      <c r="K197" s="11"/>
      <c r="L197" s="1"/>
    </row>
    <row r="198" spans="1:12" x14ac:dyDescent="0.25">
      <c r="A198" s="1"/>
      <c r="B198" s="11"/>
      <c r="C198" s="11"/>
      <c r="D198" s="11"/>
      <c r="E198" s="48"/>
      <c r="F198" s="15"/>
      <c r="G198" s="11"/>
      <c r="H198" s="11"/>
      <c r="I198" s="81"/>
      <c r="J198" s="1"/>
      <c r="K198" s="11"/>
      <c r="L198" s="1"/>
    </row>
    <row r="199" spans="1:12" x14ac:dyDescent="0.25">
      <c r="A199" s="1"/>
      <c r="B199" s="11"/>
      <c r="C199" s="11"/>
      <c r="D199" s="11"/>
      <c r="E199" s="48"/>
      <c r="F199" s="15"/>
      <c r="G199" s="11"/>
      <c r="H199" s="11"/>
      <c r="I199" s="81"/>
      <c r="J199" s="14"/>
      <c r="K199" s="11"/>
      <c r="L199" s="1"/>
    </row>
    <row r="200" spans="1:12" x14ac:dyDescent="0.25">
      <c r="A200" s="1"/>
      <c r="B200" s="11"/>
      <c r="C200" s="11"/>
      <c r="D200" s="11"/>
      <c r="E200" s="48"/>
      <c r="F200" s="15"/>
      <c r="G200" s="11"/>
      <c r="H200" s="11"/>
      <c r="I200" s="81"/>
      <c r="J200" s="1"/>
      <c r="K200" s="11"/>
      <c r="L200" s="1"/>
    </row>
    <row r="201" spans="1:12" x14ac:dyDescent="0.25">
      <c r="A201" s="1"/>
      <c r="B201" s="11"/>
      <c r="C201" s="11"/>
      <c r="D201" s="11"/>
      <c r="E201" s="48"/>
      <c r="F201" s="15"/>
      <c r="G201" s="11"/>
      <c r="H201" s="11"/>
      <c r="I201" s="81"/>
      <c r="J201" s="14"/>
      <c r="K201" s="11"/>
      <c r="L201" s="1"/>
    </row>
    <row r="202" spans="1:12" x14ac:dyDescent="0.25">
      <c r="A202" s="1"/>
      <c r="B202" s="11"/>
      <c r="C202" s="11"/>
      <c r="D202" s="11"/>
      <c r="E202" s="48"/>
      <c r="F202" s="15"/>
      <c r="G202" s="11"/>
      <c r="H202" s="11"/>
      <c r="I202" s="81"/>
      <c r="J202" s="1"/>
      <c r="K202" s="11"/>
      <c r="L202" s="1"/>
    </row>
    <row r="203" spans="1:12" x14ac:dyDescent="0.25">
      <c r="A203" s="1"/>
      <c r="B203" s="11"/>
      <c r="C203" s="11"/>
      <c r="D203" s="11"/>
      <c r="E203" s="48"/>
      <c r="F203" s="15"/>
      <c r="G203" s="11"/>
      <c r="H203" s="11"/>
      <c r="I203" s="81"/>
      <c r="J203" s="14"/>
      <c r="K203" s="11"/>
      <c r="L203" s="1"/>
    </row>
    <row r="204" spans="1:12" x14ac:dyDescent="0.25">
      <c r="A204" s="1"/>
      <c r="B204" s="11"/>
      <c r="C204" s="11"/>
      <c r="D204" s="11"/>
      <c r="E204" s="48"/>
      <c r="F204" s="15"/>
      <c r="G204" s="11"/>
      <c r="H204" s="11"/>
      <c r="I204" s="81"/>
      <c r="J204" s="1"/>
      <c r="K204" s="11"/>
      <c r="L204" s="1"/>
    </row>
    <row r="205" spans="1:12" x14ac:dyDescent="0.25">
      <c r="A205" s="1"/>
      <c r="B205" s="11"/>
      <c r="C205" s="11"/>
      <c r="D205" s="11"/>
      <c r="E205" s="48"/>
      <c r="F205" s="15"/>
      <c r="G205" s="11"/>
      <c r="H205" s="11"/>
      <c r="I205" s="81"/>
      <c r="J205" s="1"/>
      <c r="K205" s="11"/>
      <c r="L205" s="1"/>
    </row>
    <row r="206" spans="1:12" x14ac:dyDescent="0.25">
      <c r="A206" s="1"/>
      <c r="B206" s="11"/>
      <c r="C206" s="11"/>
      <c r="D206" s="11"/>
      <c r="E206" s="48"/>
      <c r="F206" s="15"/>
      <c r="G206" s="11"/>
      <c r="H206" s="11"/>
      <c r="I206" s="81"/>
      <c r="J206" s="1"/>
      <c r="K206" s="11"/>
      <c r="L206" s="1"/>
    </row>
    <row r="207" spans="1:12" x14ac:dyDescent="0.25">
      <c r="A207" s="1"/>
      <c r="B207" s="11"/>
      <c r="C207" s="16"/>
      <c r="D207" s="11"/>
      <c r="E207" s="48"/>
      <c r="F207" s="15"/>
      <c r="G207" s="11"/>
      <c r="H207" s="11"/>
      <c r="I207" s="81"/>
      <c r="J207" s="14"/>
      <c r="K207" s="11"/>
      <c r="L207" s="1"/>
    </row>
    <row r="208" spans="1:12" x14ac:dyDescent="0.25">
      <c r="A208" s="1"/>
      <c r="B208" s="11"/>
      <c r="C208" s="11"/>
      <c r="D208" s="11"/>
      <c r="E208" s="48"/>
      <c r="F208" s="15"/>
      <c r="G208" s="11"/>
      <c r="H208" s="11"/>
      <c r="I208" s="81"/>
      <c r="J208" s="1"/>
      <c r="K208" s="11"/>
      <c r="L208" s="1"/>
    </row>
    <row r="209" spans="1:14" x14ac:dyDescent="0.25">
      <c r="A209" s="1"/>
      <c r="B209" s="11"/>
      <c r="C209" s="11"/>
      <c r="D209" s="11"/>
      <c r="E209" s="48"/>
      <c r="F209" s="15"/>
      <c r="G209" s="11"/>
      <c r="H209" s="11"/>
      <c r="I209" s="81"/>
      <c r="J209" s="1"/>
      <c r="K209" s="11"/>
      <c r="L209" s="1"/>
    </row>
    <row r="210" spans="1:14" x14ac:dyDescent="0.25">
      <c r="A210" s="1"/>
      <c r="B210" s="11"/>
      <c r="C210" s="11"/>
      <c r="D210" s="11"/>
      <c r="E210" s="48"/>
      <c r="F210" s="15"/>
      <c r="G210" s="11"/>
      <c r="H210" s="11"/>
      <c r="I210" s="81"/>
      <c r="J210" s="1"/>
      <c r="K210" s="11"/>
      <c r="L210" s="1"/>
      <c r="M210" s="1"/>
      <c r="N210" s="1"/>
    </row>
    <row r="211" spans="1:14" x14ac:dyDescent="0.25">
      <c r="A211" s="1"/>
      <c r="B211" s="11"/>
      <c r="C211" s="11"/>
      <c r="D211" s="11"/>
      <c r="E211" s="48"/>
      <c r="F211" s="15"/>
      <c r="G211" s="11"/>
      <c r="H211" s="11"/>
      <c r="I211" s="81"/>
      <c r="J211" s="1"/>
      <c r="K211" s="11"/>
      <c r="L211" s="1"/>
      <c r="M211" s="1"/>
      <c r="N211" s="1"/>
    </row>
    <row r="212" spans="1:14" x14ac:dyDescent="0.25">
      <c r="A212" s="1"/>
      <c r="B212" s="11"/>
      <c r="C212" s="11"/>
      <c r="D212" s="11"/>
      <c r="E212" s="48"/>
      <c r="F212" s="15"/>
      <c r="G212" s="11"/>
      <c r="H212" s="11"/>
      <c r="I212" s="81"/>
      <c r="J212" s="1"/>
      <c r="K212" s="11"/>
      <c r="L212" s="1"/>
      <c r="M212" s="1"/>
      <c r="N212" s="1"/>
    </row>
    <row r="213" spans="1:14" x14ac:dyDescent="0.25">
      <c r="A213" s="1"/>
      <c r="B213" s="11"/>
      <c r="C213" s="11"/>
      <c r="D213" s="11"/>
      <c r="E213" s="48"/>
      <c r="F213" s="15"/>
      <c r="G213" s="11"/>
      <c r="H213" s="11"/>
      <c r="I213" s="81"/>
      <c r="J213" s="14"/>
      <c r="K213" s="11"/>
      <c r="L213" s="1"/>
      <c r="M213" s="1"/>
      <c r="N213" s="1"/>
    </row>
    <row r="214" spans="1:14" x14ac:dyDescent="0.25">
      <c r="A214" s="1"/>
      <c r="B214" s="11"/>
      <c r="C214" s="11"/>
      <c r="D214" s="11"/>
      <c r="E214" s="48"/>
      <c r="F214" s="15"/>
      <c r="G214" s="11"/>
      <c r="H214" s="11"/>
      <c r="I214" s="85"/>
      <c r="J214" s="2"/>
      <c r="K214" s="1"/>
      <c r="L214" s="1"/>
      <c r="M214" s="1"/>
      <c r="N214" s="1"/>
    </row>
    <row r="215" spans="1:14" ht="15.75" x14ac:dyDescent="0.25">
      <c r="A215" s="1"/>
      <c r="B215" s="11"/>
      <c r="C215" s="13"/>
      <c r="D215" s="13"/>
      <c r="E215" s="51"/>
      <c r="F215" s="95"/>
      <c r="G215" s="13"/>
      <c r="H215" s="13"/>
      <c r="I215" s="84"/>
      <c r="J215" s="1"/>
      <c r="K215" s="1"/>
      <c r="L215" s="1"/>
      <c r="M215" s="1"/>
      <c r="N215" s="1"/>
    </row>
    <row r="216" spans="1:14" s="12" customFormat="1" ht="15.75" x14ac:dyDescent="0.25">
      <c r="A216" s="1"/>
      <c r="B216" s="11"/>
      <c r="C216" s="10"/>
      <c r="D216" s="10"/>
      <c r="E216" s="52"/>
      <c r="F216" s="96"/>
      <c r="G216" s="10"/>
      <c r="H216" s="10"/>
      <c r="I216" s="84"/>
      <c r="J216" s="1"/>
      <c r="K216" s="1"/>
      <c r="L216" s="1"/>
      <c r="M216" s="1"/>
      <c r="N216" s="1"/>
    </row>
    <row r="217" spans="1:14" s="12" customFormat="1" ht="15.75" x14ac:dyDescent="0.25">
      <c r="A217" s="1"/>
      <c r="B217" s="11"/>
      <c r="C217" s="10"/>
      <c r="D217" s="10"/>
      <c r="E217" s="52"/>
      <c r="F217" s="96"/>
      <c r="G217" s="10"/>
      <c r="H217" s="10"/>
      <c r="I217" s="84"/>
      <c r="J217" s="1"/>
      <c r="K217" s="1"/>
      <c r="L217" s="1"/>
      <c r="M217" s="1"/>
      <c r="N217" s="1"/>
    </row>
    <row r="218" spans="1:14" ht="18.75" x14ac:dyDescent="0.3">
      <c r="A218" s="1"/>
      <c r="B218" s="11"/>
      <c r="C218" s="10"/>
      <c r="D218" s="10"/>
      <c r="E218" s="52"/>
      <c r="F218" s="96"/>
      <c r="G218" s="10"/>
      <c r="H218" s="10"/>
      <c r="I218" s="84"/>
      <c r="J218" s="1"/>
      <c r="K218" s="9"/>
      <c r="L218" s="1"/>
      <c r="M218" s="1"/>
      <c r="N218" s="1"/>
    </row>
    <row r="219" spans="1:14" ht="21" x14ac:dyDescent="0.35">
      <c r="A219" s="1"/>
      <c r="B219" s="1"/>
      <c r="C219" s="6"/>
      <c r="D219" s="6"/>
      <c r="E219" s="49"/>
      <c r="F219" s="42"/>
      <c r="G219" s="6"/>
      <c r="H219" s="5"/>
      <c r="I219" s="86"/>
      <c r="J219" s="1"/>
      <c r="K219" s="8"/>
      <c r="L219" s="1"/>
      <c r="M219" s="1"/>
      <c r="N219" s="1"/>
    </row>
    <row r="220" spans="1:14" x14ac:dyDescent="0.25">
      <c r="A220" s="1"/>
      <c r="B220" s="1"/>
      <c r="C220" s="6"/>
      <c r="D220" s="6"/>
      <c r="E220" s="49"/>
      <c r="F220" s="42"/>
      <c r="G220" s="6"/>
      <c r="H220" s="5"/>
      <c r="I220" s="86"/>
      <c r="J220" s="1"/>
      <c r="K220" s="1"/>
      <c r="L220" s="1"/>
      <c r="M220" s="1"/>
      <c r="N220" s="1"/>
    </row>
    <row r="221" spans="1:14" ht="33.75" customHeight="1" x14ac:dyDescent="0.25">
      <c r="A221" s="1"/>
      <c r="B221" s="1"/>
      <c r="C221" s="7"/>
      <c r="D221" s="6"/>
      <c r="E221" s="49"/>
      <c r="F221" s="42"/>
      <c r="G221" s="6"/>
      <c r="H221" s="5"/>
      <c r="I221" s="86"/>
      <c r="J221" s="1"/>
      <c r="K221" s="1"/>
      <c r="L221" s="1"/>
      <c r="M221" s="1"/>
      <c r="N221" s="1"/>
    </row>
    <row r="222" spans="1:14" x14ac:dyDescent="0.25">
      <c r="A222" s="1"/>
      <c r="B222" s="1"/>
      <c r="C222" s="7"/>
      <c r="D222" s="6"/>
      <c r="E222" s="49"/>
      <c r="F222" s="42"/>
      <c r="G222" s="6"/>
      <c r="H222" s="5"/>
      <c r="I222" s="86"/>
      <c r="J222" s="1"/>
      <c r="K222" s="1"/>
      <c r="L222" s="1"/>
      <c r="M222" s="1"/>
      <c r="N222" s="1"/>
    </row>
    <row r="223" spans="1:14" ht="18.75" x14ac:dyDescent="0.3">
      <c r="A223" s="1"/>
      <c r="B223" s="1"/>
      <c r="C223" s="4"/>
      <c r="D223" s="4"/>
      <c r="E223" s="53"/>
      <c r="F223" s="97"/>
      <c r="G223" s="4"/>
      <c r="H223" s="3"/>
      <c r="I223" s="87"/>
      <c r="J223" s="2"/>
      <c r="K223" s="1"/>
      <c r="L223" s="1"/>
      <c r="M223" s="1"/>
      <c r="N223" s="1"/>
    </row>
    <row r="224" spans="1:14" x14ac:dyDescent="0.25">
      <c r="A224" s="1"/>
      <c r="B224" s="1"/>
      <c r="C224" s="1"/>
      <c r="D224" s="1"/>
      <c r="E224" s="54"/>
      <c r="F224" s="2"/>
      <c r="G224" s="1"/>
      <c r="H224" s="1"/>
      <c r="I224" s="81"/>
      <c r="J224" s="1"/>
      <c r="K224" s="1"/>
      <c r="L224" s="1"/>
      <c r="M224" s="1"/>
      <c r="N224" s="1"/>
    </row>
    <row r="225" spans="1:14" x14ac:dyDescent="0.25">
      <c r="A225" s="1"/>
      <c r="B225" s="1"/>
      <c r="C225" s="1"/>
      <c r="D225" s="1"/>
      <c r="E225" s="54"/>
      <c r="F225" s="2"/>
      <c r="G225" s="1"/>
      <c r="H225" s="1"/>
      <c r="I225" s="81"/>
      <c r="J225" s="1"/>
      <c r="K225" s="1"/>
      <c r="L225" s="1"/>
      <c r="M225" s="1"/>
      <c r="N225" s="1"/>
    </row>
    <row r="226" spans="1:14" x14ac:dyDescent="0.25">
      <c r="A226" s="1"/>
      <c r="B226" s="1"/>
      <c r="C226" s="1"/>
      <c r="D226" s="1"/>
      <c r="E226" s="54"/>
      <c r="F226" s="2"/>
      <c r="G226" s="1"/>
      <c r="H226" s="1"/>
      <c r="I226" s="81"/>
      <c r="J226" s="1"/>
      <c r="K226" s="1"/>
      <c r="L226" s="1"/>
      <c r="M226" s="1"/>
      <c r="N226" s="1"/>
    </row>
  </sheetData>
  <mergeCells count="28">
    <mergeCell ref="B1:I1"/>
    <mergeCell ref="B2:D2"/>
    <mergeCell ref="B3:I3"/>
    <mergeCell ref="J3:K3"/>
    <mergeCell ref="B4:C4"/>
    <mergeCell ref="H4:I4"/>
    <mergeCell ref="C167:H167"/>
    <mergeCell ref="B5:C5"/>
    <mergeCell ref="H5:I5"/>
    <mergeCell ref="J6:K6"/>
    <mergeCell ref="C91:H91"/>
    <mergeCell ref="C103:H103"/>
    <mergeCell ref="C121:H121"/>
    <mergeCell ref="C128:H128"/>
    <mergeCell ref="C139:H139"/>
    <mergeCell ref="C149:H149"/>
    <mergeCell ref="C164:H164"/>
    <mergeCell ref="C166:H166"/>
    <mergeCell ref="C174:H174"/>
    <mergeCell ref="C175:H175"/>
    <mergeCell ref="C176:H176"/>
    <mergeCell ref="C177:H177"/>
    <mergeCell ref="C168:H168"/>
    <mergeCell ref="C169:H169"/>
    <mergeCell ref="C170:H170"/>
    <mergeCell ref="C171:H171"/>
    <mergeCell ref="C172:H172"/>
    <mergeCell ref="C173:H173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23"/>
  <sheetViews>
    <sheetView zoomScale="120" zoomScaleNormal="120" workbookViewId="0">
      <selection activeCell="K7" sqref="K7"/>
    </sheetView>
  </sheetViews>
  <sheetFormatPr defaultRowHeight="15" x14ac:dyDescent="0.25"/>
  <cols>
    <col min="2" max="2" width="4.28515625" bestFit="1" customWidth="1"/>
    <col min="3" max="3" width="39.28515625" customWidth="1"/>
    <col min="4" max="4" width="6.28515625" bestFit="1" customWidth="1"/>
    <col min="5" max="5" width="6.28515625" style="55" bestFit="1" customWidth="1"/>
    <col min="6" max="6" width="6" style="43" bestFit="1" customWidth="1"/>
    <col min="7" max="7" width="7" bestFit="1" customWidth="1"/>
    <col min="8" max="8" width="4.28515625" bestFit="1" customWidth="1"/>
    <col min="9" max="9" width="13.42578125" style="88" bestFit="1" customWidth="1"/>
    <col min="11" max="11" width="14" bestFit="1" customWidth="1"/>
  </cols>
  <sheetData>
    <row r="1" spans="1:13" ht="21.75" thickBot="1" x14ac:dyDescent="0.4">
      <c r="B1" s="176" t="s">
        <v>10</v>
      </c>
      <c r="C1" s="177"/>
      <c r="D1" s="177"/>
      <c r="E1" s="177"/>
      <c r="F1" s="177"/>
      <c r="G1" s="177"/>
      <c r="H1" s="177"/>
      <c r="I1" s="178"/>
    </row>
    <row r="2" spans="1:13" ht="59.25" customHeight="1" thickBot="1" x14ac:dyDescent="0.3">
      <c r="B2" s="179" t="s">
        <v>9</v>
      </c>
      <c r="C2" s="180"/>
      <c r="D2" s="180"/>
      <c r="E2" s="44"/>
      <c r="F2" s="89"/>
      <c r="G2" s="33"/>
      <c r="H2" s="33"/>
      <c r="I2" s="69"/>
    </row>
    <row r="3" spans="1:13" ht="19.5" thickBot="1" x14ac:dyDescent="0.35">
      <c r="B3" s="181" t="s">
        <v>12</v>
      </c>
      <c r="C3" s="182"/>
      <c r="D3" s="182"/>
      <c r="E3" s="182"/>
      <c r="F3" s="182"/>
      <c r="G3" s="182"/>
      <c r="H3" s="183"/>
      <c r="I3" s="184"/>
      <c r="J3" s="168"/>
      <c r="K3" s="168"/>
      <c r="L3" s="1"/>
    </row>
    <row r="4" spans="1:13" ht="15.75" thickBot="1" x14ac:dyDescent="0.3">
      <c r="B4" s="185" t="s">
        <v>8</v>
      </c>
      <c r="C4" s="186"/>
      <c r="D4" s="32"/>
      <c r="E4" s="45"/>
      <c r="F4" s="90"/>
      <c r="G4" s="32"/>
      <c r="H4" s="187" t="s">
        <v>179</v>
      </c>
      <c r="I4" s="188"/>
      <c r="J4" s="1"/>
      <c r="K4" s="1"/>
      <c r="L4" s="1"/>
    </row>
    <row r="5" spans="1:13" ht="30.75" customHeight="1" thickBot="1" x14ac:dyDescent="0.3">
      <c r="B5" s="164" t="s">
        <v>11</v>
      </c>
      <c r="C5" s="165"/>
      <c r="D5" s="32"/>
      <c r="E5" s="45"/>
      <c r="F5" s="90"/>
      <c r="G5" s="32"/>
      <c r="H5" s="166" t="s">
        <v>180</v>
      </c>
      <c r="I5" s="167"/>
      <c r="J5" s="1"/>
      <c r="K5" s="1"/>
      <c r="L5" s="1"/>
    </row>
    <row r="6" spans="1:13" s="25" customFormat="1" ht="30.75" customHeight="1" x14ac:dyDescent="0.25">
      <c r="B6" s="101" t="s">
        <v>7</v>
      </c>
      <c r="C6" s="102" t="s">
        <v>6</v>
      </c>
      <c r="D6" s="103" t="s">
        <v>5</v>
      </c>
      <c r="E6" s="104" t="s">
        <v>4</v>
      </c>
      <c r="F6" s="105" t="s">
        <v>3</v>
      </c>
      <c r="G6" s="106" t="s">
        <v>2</v>
      </c>
      <c r="H6" s="106" t="s">
        <v>1</v>
      </c>
      <c r="I6" s="107" t="s">
        <v>0</v>
      </c>
      <c r="J6" s="168"/>
      <c r="K6" s="168"/>
      <c r="L6" s="11"/>
    </row>
    <row r="7" spans="1:13" s="31" customFormat="1" x14ac:dyDescent="0.25">
      <c r="B7" s="127" t="s">
        <v>124</v>
      </c>
      <c r="C7" s="112" t="s">
        <v>125</v>
      </c>
      <c r="D7" s="108"/>
      <c r="E7" s="110"/>
      <c r="F7" s="111"/>
      <c r="G7" s="109"/>
      <c r="H7" s="109"/>
      <c r="I7" s="128"/>
      <c r="J7" s="68"/>
      <c r="K7" s="68"/>
      <c r="L7" s="11"/>
    </row>
    <row r="8" spans="1:13" s="31" customFormat="1" x14ac:dyDescent="0.25">
      <c r="A8" s="11"/>
      <c r="B8" s="127" t="s">
        <v>126</v>
      </c>
      <c r="C8" s="112" t="s">
        <v>127</v>
      </c>
      <c r="D8" s="113"/>
      <c r="E8" s="114"/>
      <c r="F8" s="115"/>
      <c r="G8" s="116"/>
      <c r="H8" s="116"/>
      <c r="I8" s="129"/>
      <c r="J8" s="11"/>
      <c r="K8" s="11"/>
      <c r="L8" s="11"/>
    </row>
    <row r="9" spans="1:13" ht="15.75" x14ac:dyDescent="0.25">
      <c r="A9" s="11"/>
      <c r="B9" s="59">
        <v>1</v>
      </c>
      <c r="C9" s="34" t="s">
        <v>40</v>
      </c>
      <c r="D9" s="34">
        <v>117</v>
      </c>
      <c r="E9" s="40">
        <v>30</v>
      </c>
      <c r="F9" s="39">
        <f>D9*E9/144</f>
        <v>24.375</v>
      </c>
      <c r="G9" s="34">
        <v>2600</v>
      </c>
      <c r="H9" s="34">
        <v>1</v>
      </c>
      <c r="I9" s="70">
        <f>F9*G9*H9</f>
        <v>63375</v>
      </c>
      <c r="J9" s="145"/>
      <c r="K9" s="1"/>
      <c r="L9" s="1"/>
    </row>
    <row r="10" spans="1:13" ht="15.75" x14ac:dyDescent="0.25">
      <c r="A10" s="11"/>
      <c r="B10" s="60">
        <v>2</v>
      </c>
      <c r="C10" s="28" t="s">
        <v>41</v>
      </c>
      <c r="D10" s="28">
        <v>117</v>
      </c>
      <c r="E10" s="41">
        <v>22</v>
      </c>
      <c r="F10" s="39">
        <f t="shared" ref="F10:F17" si="0">D10*E10/144</f>
        <v>17.875</v>
      </c>
      <c r="G10" s="28">
        <v>1350</v>
      </c>
      <c r="H10" s="28">
        <v>1</v>
      </c>
      <c r="I10" s="70">
        <f t="shared" ref="I10:I22" si="1">F10*G10*H10</f>
        <v>24131.25</v>
      </c>
      <c r="J10" s="26"/>
      <c r="K10" s="11"/>
      <c r="L10" s="11"/>
      <c r="M10" s="25"/>
    </row>
    <row r="11" spans="1:13" ht="15.75" x14ac:dyDescent="0.25">
      <c r="A11" s="11"/>
      <c r="B11" s="59">
        <v>3</v>
      </c>
      <c r="C11" s="28" t="s">
        <v>35</v>
      </c>
      <c r="D11" s="28">
        <v>51</v>
      </c>
      <c r="E11" s="41">
        <v>30</v>
      </c>
      <c r="F11" s="39">
        <f t="shared" si="0"/>
        <v>10.625</v>
      </c>
      <c r="G11" s="28">
        <v>1350</v>
      </c>
      <c r="H11" s="28">
        <v>1</v>
      </c>
      <c r="I11" s="70">
        <f t="shared" si="1"/>
        <v>14343.75</v>
      </c>
      <c r="J11" s="11"/>
      <c r="K11" s="11"/>
      <c r="L11" s="11"/>
      <c r="M11" s="25"/>
    </row>
    <row r="12" spans="1:13" ht="15.75" x14ac:dyDescent="0.25">
      <c r="A12" s="11"/>
      <c r="B12" s="60">
        <v>4</v>
      </c>
      <c r="C12" s="28" t="s">
        <v>36</v>
      </c>
      <c r="D12" s="28">
        <v>51</v>
      </c>
      <c r="E12" s="41">
        <v>22</v>
      </c>
      <c r="F12" s="39">
        <f t="shared" si="0"/>
        <v>7.791666666666667</v>
      </c>
      <c r="G12" s="28">
        <v>1350</v>
      </c>
      <c r="H12" s="28">
        <v>1</v>
      </c>
      <c r="I12" s="70">
        <f t="shared" si="1"/>
        <v>10518.75</v>
      </c>
      <c r="J12" s="11"/>
      <c r="K12" s="11"/>
      <c r="L12" s="11"/>
      <c r="M12" s="25"/>
    </row>
    <row r="13" spans="1:13" s="22" customFormat="1" ht="15.75" x14ac:dyDescent="0.25">
      <c r="A13" s="23"/>
      <c r="B13" s="59">
        <v>5</v>
      </c>
      <c r="C13" s="28" t="s">
        <v>39</v>
      </c>
      <c r="D13" s="28">
        <v>117</v>
      </c>
      <c r="E13" s="41">
        <v>17</v>
      </c>
      <c r="F13" s="39">
        <f t="shared" si="0"/>
        <v>13.8125</v>
      </c>
      <c r="G13" s="28">
        <v>680</v>
      </c>
      <c r="H13" s="28">
        <v>1</v>
      </c>
      <c r="I13" s="70">
        <f t="shared" si="1"/>
        <v>9392.5</v>
      </c>
      <c r="J13" s="23"/>
      <c r="K13" s="11"/>
      <c r="L13" s="23"/>
    </row>
    <row r="14" spans="1:13" ht="15.75" x14ac:dyDescent="0.25">
      <c r="A14" s="11"/>
      <c r="B14" s="60">
        <v>6</v>
      </c>
      <c r="C14" s="28" t="s">
        <v>37</v>
      </c>
      <c r="D14" s="28">
        <v>51</v>
      </c>
      <c r="E14" s="41">
        <v>32</v>
      </c>
      <c r="F14" s="39">
        <f t="shared" si="0"/>
        <v>11.333333333333334</v>
      </c>
      <c r="G14" s="30">
        <v>380</v>
      </c>
      <c r="H14" s="30">
        <v>1</v>
      </c>
      <c r="I14" s="70">
        <f t="shared" si="1"/>
        <v>4306.666666666667</v>
      </c>
      <c r="J14" s="11"/>
      <c r="K14" s="11"/>
      <c r="L14" s="11"/>
      <c r="M14" s="25"/>
    </row>
    <row r="15" spans="1:13" ht="15.75" x14ac:dyDescent="0.25">
      <c r="A15" s="11"/>
      <c r="B15" s="59">
        <v>7</v>
      </c>
      <c r="C15" s="28" t="s">
        <v>38</v>
      </c>
      <c r="D15" s="28">
        <v>51</v>
      </c>
      <c r="E15" s="41">
        <v>17</v>
      </c>
      <c r="F15" s="39">
        <f t="shared" si="0"/>
        <v>6.020833333333333</v>
      </c>
      <c r="G15" s="28">
        <v>680</v>
      </c>
      <c r="H15" s="28">
        <v>1</v>
      </c>
      <c r="I15" s="70">
        <f t="shared" si="1"/>
        <v>4094.1666666666665</v>
      </c>
      <c r="J15" s="11"/>
      <c r="K15" s="11"/>
      <c r="L15" s="11"/>
      <c r="M15" s="25"/>
    </row>
    <row r="16" spans="1:13" s="22" customFormat="1" ht="15.75" x14ac:dyDescent="0.25">
      <c r="A16" s="23"/>
      <c r="B16" s="60">
        <v>8</v>
      </c>
      <c r="C16" s="28" t="s">
        <v>42</v>
      </c>
      <c r="D16" s="28">
        <v>30</v>
      </c>
      <c r="E16" s="41">
        <v>86</v>
      </c>
      <c r="F16" s="39">
        <f t="shared" si="0"/>
        <v>17.916666666666668</v>
      </c>
      <c r="G16" s="28">
        <v>750</v>
      </c>
      <c r="H16" s="28">
        <v>1</v>
      </c>
      <c r="I16" s="70">
        <f t="shared" si="1"/>
        <v>13437.5</v>
      </c>
      <c r="J16" s="23"/>
      <c r="K16" s="11"/>
      <c r="L16" s="23"/>
    </row>
    <row r="17" spans="1:13" s="22" customFormat="1" ht="15.75" x14ac:dyDescent="0.25">
      <c r="A17" s="23"/>
      <c r="B17" s="59">
        <v>9</v>
      </c>
      <c r="C17" s="28" t="s">
        <v>43</v>
      </c>
      <c r="D17" s="28">
        <v>30</v>
      </c>
      <c r="E17" s="41">
        <v>86</v>
      </c>
      <c r="F17" s="39">
        <f t="shared" si="0"/>
        <v>17.916666666666668</v>
      </c>
      <c r="G17" s="28">
        <v>500</v>
      </c>
      <c r="H17" s="28">
        <v>1</v>
      </c>
      <c r="I17" s="70">
        <f t="shared" si="1"/>
        <v>8958.3333333333339</v>
      </c>
      <c r="J17" s="23"/>
      <c r="K17" s="11"/>
      <c r="L17" s="23"/>
    </row>
    <row r="18" spans="1:13" ht="15.75" x14ac:dyDescent="0.25">
      <c r="A18" s="11"/>
      <c r="B18" s="61"/>
      <c r="C18" s="28"/>
      <c r="D18" s="28"/>
      <c r="E18" s="41"/>
      <c r="F18" s="27"/>
      <c r="G18" s="28"/>
      <c r="H18" s="28"/>
      <c r="I18" s="71">
        <f>SUM(I9:I17)</f>
        <v>152557.91666666669</v>
      </c>
      <c r="J18" s="11"/>
      <c r="K18" s="11"/>
      <c r="L18" s="11"/>
      <c r="M18" s="25"/>
    </row>
    <row r="19" spans="1:13" ht="15.75" x14ac:dyDescent="0.25">
      <c r="A19" s="11"/>
      <c r="B19" s="100" t="s">
        <v>129</v>
      </c>
      <c r="C19" s="29" t="s">
        <v>128</v>
      </c>
      <c r="D19" s="28"/>
      <c r="E19" s="41"/>
      <c r="F19" s="27"/>
      <c r="G19" s="28"/>
      <c r="H19" s="28"/>
      <c r="I19" s="70"/>
      <c r="J19" s="11"/>
      <c r="K19" s="11"/>
      <c r="L19" s="11"/>
      <c r="M19" s="25"/>
    </row>
    <row r="20" spans="1:13" ht="15.75" x14ac:dyDescent="0.25">
      <c r="A20" s="11"/>
      <c r="B20" s="61">
        <v>10</v>
      </c>
      <c r="C20" s="28" t="s">
        <v>44</v>
      </c>
      <c r="D20" s="28">
        <v>120</v>
      </c>
      <c r="E20" s="41">
        <v>90</v>
      </c>
      <c r="F20" s="27">
        <f>D20*E20/144</f>
        <v>75</v>
      </c>
      <c r="G20" s="28">
        <v>750</v>
      </c>
      <c r="H20" s="28">
        <v>1</v>
      </c>
      <c r="I20" s="70">
        <f t="shared" si="1"/>
        <v>56250</v>
      </c>
      <c r="J20" s="26"/>
      <c r="K20" s="11"/>
      <c r="L20" s="11"/>
      <c r="M20" s="25"/>
    </row>
    <row r="21" spans="1:13" ht="15.75" x14ac:dyDescent="0.25">
      <c r="A21" s="11"/>
      <c r="B21" s="61">
        <v>11</v>
      </c>
      <c r="C21" s="28" t="s">
        <v>45</v>
      </c>
      <c r="D21" s="28">
        <v>90</v>
      </c>
      <c r="E21" s="41">
        <v>21</v>
      </c>
      <c r="F21" s="27">
        <f t="shared" ref="F21:F83" si="2">D21*E21/144</f>
        <v>13.125</v>
      </c>
      <c r="G21" s="28">
        <v>1350</v>
      </c>
      <c r="H21" s="28">
        <v>1</v>
      </c>
      <c r="I21" s="70">
        <f t="shared" si="1"/>
        <v>17718.75</v>
      </c>
      <c r="J21" s="11"/>
      <c r="K21" s="11"/>
      <c r="L21" s="11"/>
      <c r="M21" s="25"/>
    </row>
    <row r="22" spans="1:13" ht="15.75" x14ac:dyDescent="0.25">
      <c r="A22" s="11"/>
      <c r="B22" s="61">
        <v>12</v>
      </c>
      <c r="C22" s="28" t="s">
        <v>46</v>
      </c>
      <c r="D22" s="28">
        <v>218</v>
      </c>
      <c r="E22" s="41">
        <v>14</v>
      </c>
      <c r="F22" s="27">
        <f t="shared" si="2"/>
        <v>21.194444444444443</v>
      </c>
      <c r="G22" s="28">
        <v>380</v>
      </c>
      <c r="H22" s="28">
        <v>1</v>
      </c>
      <c r="I22" s="70">
        <f t="shared" si="1"/>
        <v>8053.8888888888887</v>
      </c>
      <c r="J22" s="11"/>
      <c r="K22" s="11"/>
      <c r="L22" s="11"/>
      <c r="M22" s="25"/>
    </row>
    <row r="23" spans="1:13" s="22" customFormat="1" x14ac:dyDescent="0.25">
      <c r="A23" s="23"/>
      <c r="B23" s="61">
        <v>13</v>
      </c>
      <c r="C23" s="28" t="s">
        <v>47</v>
      </c>
      <c r="D23" s="28">
        <v>38</v>
      </c>
      <c r="E23" s="41">
        <v>84</v>
      </c>
      <c r="F23" s="27">
        <f t="shared" si="2"/>
        <v>22.166666666666668</v>
      </c>
      <c r="G23" s="28"/>
      <c r="H23" s="28"/>
      <c r="I23" s="72">
        <v>22000</v>
      </c>
      <c r="J23" s="23"/>
      <c r="K23" s="11"/>
      <c r="L23" s="23"/>
    </row>
    <row r="24" spans="1:13" s="22" customFormat="1" x14ac:dyDescent="0.25">
      <c r="A24" s="23"/>
      <c r="B24" s="61">
        <v>14</v>
      </c>
      <c r="C24" s="28" t="s">
        <v>94</v>
      </c>
      <c r="D24" s="28">
        <v>38</v>
      </c>
      <c r="E24" s="41">
        <v>84</v>
      </c>
      <c r="F24" s="27"/>
      <c r="G24" s="28"/>
      <c r="H24" s="28"/>
      <c r="I24" s="72">
        <v>9000</v>
      </c>
      <c r="J24" s="23"/>
      <c r="K24" s="11"/>
      <c r="L24" s="23"/>
    </row>
    <row r="25" spans="1:13" x14ac:dyDescent="0.25">
      <c r="A25" s="11"/>
      <c r="B25" s="61">
        <v>15</v>
      </c>
      <c r="C25" s="30" t="s">
        <v>48</v>
      </c>
      <c r="D25" s="28">
        <v>60</v>
      </c>
      <c r="E25" s="41">
        <v>30</v>
      </c>
      <c r="F25" s="27">
        <f t="shared" si="2"/>
        <v>12.5</v>
      </c>
      <c r="G25" s="30">
        <v>1350</v>
      </c>
      <c r="H25" s="30">
        <v>1</v>
      </c>
      <c r="I25" s="73">
        <f>F25*G25*H25</f>
        <v>16875</v>
      </c>
      <c r="J25" s="11"/>
      <c r="K25" s="11"/>
      <c r="L25" s="11"/>
      <c r="M25" s="25"/>
    </row>
    <row r="26" spans="1:13" x14ac:dyDescent="0.25">
      <c r="A26" s="11"/>
      <c r="B26" s="61">
        <v>16</v>
      </c>
      <c r="C26" s="28" t="s">
        <v>13</v>
      </c>
      <c r="D26" s="28"/>
      <c r="E26" s="41"/>
      <c r="F26" s="27">
        <v>66</v>
      </c>
      <c r="G26" s="28">
        <v>380</v>
      </c>
      <c r="H26" s="28">
        <v>1</v>
      </c>
      <c r="I26" s="73">
        <f t="shared" ref="I26:I29" si="3">F26*G26*H26</f>
        <v>25080</v>
      </c>
      <c r="J26" s="26"/>
      <c r="K26" s="11"/>
      <c r="L26" s="11"/>
      <c r="M26" s="25"/>
    </row>
    <row r="27" spans="1:13" x14ac:dyDescent="0.25">
      <c r="A27" s="11"/>
      <c r="B27" s="61">
        <v>17</v>
      </c>
      <c r="C27" s="28" t="s">
        <v>49</v>
      </c>
      <c r="D27" s="28">
        <v>24</v>
      </c>
      <c r="E27" s="41">
        <v>36</v>
      </c>
      <c r="F27" s="27">
        <f t="shared" si="2"/>
        <v>6</v>
      </c>
      <c r="G27" s="28">
        <v>1350</v>
      </c>
      <c r="H27" s="28">
        <v>1</v>
      </c>
      <c r="I27" s="73">
        <f t="shared" si="3"/>
        <v>8100</v>
      </c>
      <c r="J27" s="11"/>
      <c r="K27" s="11"/>
      <c r="L27" s="11"/>
      <c r="M27" s="25"/>
    </row>
    <row r="28" spans="1:13" x14ac:dyDescent="0.25">
      <c r="A28" s="11"/>
      <c r="B28" s="61">
        <v>18</v>
      </c>
      <c r="C28" s="28" t="s">
        <v>50</v>
      </c>
      <c r="D28" s="28">
        <v>165</v>
      </c>
      <c r="E28" s="41">
        <v>16</v>
      </c>
      <c r="F28" s="27">
        <f t="shared" si="2"/>
        <v>18.333333333333332</v>
      </c>
      <c r="G28" s="28">
        <v>1350</v>
      </c>
      <c r="H28" s="28">
        <v>1</v>
      </c>
      <c r="I28" s="73">
        <f t="shared" si="3"/>
        <v>24750</v>
      </c>
      <c r="J28" s="26"/>
      <c r="K28" s="11"/>
      <c r="L28" s="11"/>
      <c r="M28" s="25"/>
    </row>
    <row r="29" spans="1:13" x14ac:dyDescent="0.25">
      <c r="A29" s="11"/>
      <c r="B29" s="61">
        <v>19</v>
      </c>
      <c r="C29" s="28" t="s">
        <v>51</v>
      </c>
      <c r="D29" s="28">
        <v>128</v>
      </c>
      <c r="E29" s="41">
        <v>21</v>
      </c>
      <c r="F29" s="27">
        <f t="shared" si="2"/>
        <v>18.666666666666668</v>
      </c>
      <c r="G29" s="28">
        <v>550</v>
      </c>
      <c r="H29" s="28">
        <v>1</v>
      </c>
      <c r="I29" s="73">
        <f t="shared" si="3"/>
        <v>10266.666666666668</v>
      </c>
      <c r="J29" s="11"/>
      <c r="K29" s="11"/>
      <c r="L29" s="11"/>
      <c r="M29" s="25"/>
    </row>
    <row r="30" spans="1:13" x14ac:dyDescent="0.25">
      <c r="A30" s="11"/>
      <c r="B30" s="61">
        <v>20</v>
      </c>
      <c r="C30" s="28" t="s">
        <v>52</v>
      </c>
      <c r="D30" s="28">
        <v>103</v>
      </c>
      <c r="E30" s="41">
        <v>21</v>
      </c>
      <c r="F30" s="27">
        <f t="shared" si="2"/>
        <v>15.020833333333334</v>
      </c>
      <c r="G30" s="28">
        <v>550</v>
      </c>
      <c r="H30" s="28">
        <v>1</v>
      </c>
      <c r="I30" s="73">
        <v>0</v>
      </c>
      <c r="J30" s="26"/>
      <c r="K30" s="11"/>
      <c r="L30" s="11"/>
      <c r="M30" s="25"/>
    </row>
    <row r="31" spans="1:13" x14ac:dyDescent="0.25">
      <c r="A31" s="11" t="s">
        <v>24</v>
      </c>
      <c r="B31" s="61">
        <v>21</v>
      </c>
      <c r="C31" s="28" t="s">
        <v>95</v>
      </c>
      <c r="D31" s="28"/>
      <c r="E31" s="41"/>
      <c r="F31" s="27">
        <v>16.5</v>
      </c>
      <c r="G31" s="28">
        <v>3200</v>
      </c>
      <c r="H31" s="28">
        <v>1</v>
      </c>
      <c r="I31" s="73">
        <f>F31*G31</f>
        <v>52800</v>
      </c>
      <c r="J31" s="26"/>
      <c r="K31" s="11"/>
      <c r="L31" s="11"/>
      <c r="M31" s="25"/>
    </row>
    <row r="32" spans="1:13" x14ac:dyDescent="0.25">
      <c r="A32" s="11"/>
      <c r="B32" s="61">
        <v>22</v>
      </c>
      <c r="C32" s="28" t="s">
        <v>64</v>
      </c>
      <c r="D32" s="28">
        <v>86</v>
      </c>
      <c r="E32" s="41">
        <v>86</v>
      </c>
      <c r="F32" s="27">
        <f>D32*E32/144</f>
        <v>51.361111111111114</v>
      </c>
      <c r="G32" s="28">
        <v>750</v>
      </c>
      <c r="H32" s="28"/>
      <c r="I32" s="73">
        <f>F32*G32</f>
        <v>38520.833333333336</v>
      </c>
      <c r="J32" s="26"/>
      <c r="K32" s="11"/>
      <c r="L32" s="11"/>
      <c r="M32" s="25"/>
    </row>
    <row r="33" spans="1:13" x14ac:dyDescent="0.25">
      <c r="A33" s="11"/>
      <c r="B33" s="61">
        <v>23</v>
      </c>
      <c r="C33" s="28" t="s">
        <v>53</v>
      </c>
      <c r="D33" s="28">
        <v>66</v>
      </c>
      <c r="E33" s="41">
        <v>100</v>
      </c>
      <c r="F33" s="27">
        <f>D33*E33/144</f>
        <v>45.833333333333336</v>
      </c>
      <c r="G33" s="28">
        <v>300</v>
      </c>
      <c r="H33" s="28">
        <v>1</v>
      </c>
      <c r="I33" s="73">
        <f>F33*G33</f>
        <v>13750</v>
      </c>
      <c r="J33" s="26"/>
      <c r="K33" s="11"/>
      <c r="L33" s="11"/>
      <c r="M33" s="25"/>
    </row>
    <row r="34" spans="1:13" x14ac:dyDescent="0.25">
      <c r="A34" s="11"/>
      <c r="B34" s="61"/>
      <c r="C34" s="29"/>
      <c r="D34" s="28"/>
      <c r="E34" s="41"/>
      <c r="F34" s="27"/>
      <c r="G34" s="28"/>
      <c r="H34" s="28"/>
      <c r="I34" s="74">
        <f>SUM(I20:I33)</f>
        <v>303165.13888888888</v>
      </c>
      <c r="J34" s="26"/>
      <c r="K34" s="11"/>
      <c r="L34" s="11"/>
      <c r="M34" s="25"/>
    </row>
    <row r="35" spans="1:13" x14ac:dyDescent="0.25">
      <c r="A35" s="11"/>
      <c r="B35" s="100" t="s">
        <v>130</v>
      </c>
      <c r="C35" s="29" t="s">
        <v>66</v>
      </c>
      <c r="D35" s="28"/>
      <c r="E35" s="41"/>
      <c r="F35" s="27"/>
      <c r="G35" s="28"/>
      <c r="H35" s="28"/>
      <c r="I35" s="72"/>
      <c r="J35" s="26"/>
      <c r="K35" s="11"/>
      <c r="L35" s="11"/>
      <c r="M35" s="25"/>
    </row>
    <row r="36" spans="1:13" x14ac:dyDescent="0.25">
      <c r="A36" s="11"/>
      <c r="B36" s="61">
        <v>24</v>
      </c>
      <c r="C36" s="28" t="s">
        <v>27</v>
      </c>
      <c r="D36" s="28"/>
      <c r="E36" s="41"/>
      <c r="F36" s="27"/>
      <c r="G36" s="28"/>
      <c r="H36" s="28"/>
      <c r="I36" s="72">
        <v>24000</v>
      </c>
      <c r="J36" s="11"/>
      <c r="K36" s="11"/>
      <c r="L36" s="11"/>
      <c r="M36" s="25"/>
    </row>
    <row r="37" spans="1:13" s="22" customFormat="1" x14ac:dyDescent="0.25">
      <c r="A37" s="23"/>
      <c r="B37" s="61">
        <v>25</v>
      </c>
      <c r="C37" s="28" t="s">
        <v>182</v>
      </c>
      <c r="D37" s="28">
        <v>36</v>
      </c>
      <c r="E37" s="41">
        <v>98</v>
      </c>
      <c r="F37" s="27">
        <f t="shared" si="2"/>
        <v>24.5</v>
      </c>
      <c r="G37" s="28">
        <v>550</v>
      </c>
      <c r="H37" s="28">
        <v>1</v>
      </c>
      <c r="I37" s="72">
        <f>F37*G37*H37</f>
        <v>13475</v>
      </c>
      <c r="J37" s="24"/>
      <c r="K37" s="11"/>
      <c r="L37" s="23"/>
    </row>
    <row r="38" spans="1:13" s="22" customFormat="1" ht="15.75" x14ac:dyDescent="0.25">
      <c r="A38" s="23"/>
      <c r="B38" s="61">
        <v>26</v>
      </c>
      <c r="C38" s="35" t="s">
        <v>30</v>
      </c>
      <c r="D38" s="28"/>
      <c r="E38" s="46"/>
      <c r="F38" s="27"/>
      <c r="G38" s="28">
        <v>13000</v>
      </c>
      <c r="H38" s="28">
        <v>1</v>
      </c>
      <c r="I38" s="72">
        <v>0</v>
      </c>
      <c r="J38" s="24"/>
      <c r="K38" s="11"/>
      <c r="L38" s="23"/>
    </row>
    <row r="39" spans="1:13" x14ac:dyDescent="0.25">
      <c r="A39" s="11"/>
      <c r="B39" s="61">
        <v>27</v>
      </c>
      <c r="C39" s="30" t="s">
        <v>65</v>
      </c>
      <c r="D39" s="28"/>
      <c r="E39" s="41"/>
      <c r="F39" s="27">
        <v>1</v>
      </c>
      <c r="G39" s="30">
        <v>7500</v>
      </c>
      <c r="H39" s="30">
        <v>1</v>
      </c>
      <c r="I39" s="72">
        <f t="shared" ref="I39:I43" si="4">F39*G39*H39</f>
        <v>7500</v>
      </c>
      <c r="J39" s="11"/>
      <c r="K39" s="11"/>
      <c r="L39" s="11"/>
      <c r="M39" s="25"/>
    </row>
    <row r="40" spans="1:13" x14ac:dyDescent="0.25">
      <c r="A40" s="11"/>
      <c r="B40" s="61">
        <v>28</v>
      </c>
      <c r="C40" s="30" t="s">
        <v>55</v>
      </c>
      <c r="D40" s="28">
        <v>23</v>
      </c>
      <c r="E40" s="41">
        <v>86</v>
      </c>
      <c r="F40" s="27">
        <f t="shared" si="2"/>
        <v>13.736111111111111</v>
      </c>
      <c r="G40" s="28">
        <v>1350</v>
      </c>
      <c r="H40" s="28">
        <v>1</v>
      </c>
      <c r="I40" s="72">
        <f t="shared" si="4"/>
        <v>18543.75</v>
      </c>
      <c r="J40" s="11"/>
      <c r="K40" s="11"/>
      <c r="L40" s="11"/>
      <c r="M40" s="25"/>
    </row>
    <row r="41" spans="1:13" x14ac:dyDescent="0.25">
      <c r="A41" s="11"/>
      <c r="B41" s="61">
        <v>29</v>
      </c>
      <c r="C41" s="35" t="s">
        <v>39</v>
      </c>
      <c r="D41" s="28">
        <v>78</v>
      </c>
      <c r="E41" s="41">
        <v>18</v>
      </c>
      <c r="F41" s="27">
        <f t="shared" si="2"/>
        <v>9.75</v>
      </c>
      <c r="G41" s="28">
        <v>680</v>
      </c>
      <c r="H41" s="28">
        <v>1</v>
      </c>
      <c r="I41" s="72">
        <f t="shared" si="4"/>
        <v>6630</v>
      </c>
      <c r="J41" s="11"/>
      <c r="K41" s="11"/>
      <c r="L41" s="11"/>
      <c r="M41" s="25"/>
    </row>
    <row r="42" spans="1:13" x14ac:dyDescent="0.25">
      <c r="A42" s="11"/>
      <c r="B42" s="61">
        <v>30</v>
      </c>
      <c r="C42" s="30" t="s">
        <v>56</v>
      </c>
      <c r="D42" s="28">
        <v>86</v>
      </c>
      <c r="E42" s="41">
        <v>78</v>
      </c>
      <c r="F42" s="27">
        <f t="shared" si="2"/>
        <v>46.583333333333336</v>
      </c>
      <c r="G42" s="28">
        <v>1350</v>
      </c>
      <c r="H42" s="28">
        <v>1</v>
      </c>
      <c r="I42" s="72">
        <f t="shared" si="4"/>
        <v>62887.5</v>
      </c>
      <c r="J42" s="26"/>
      <c r="K42" s="11"/>
      <c r="L42" s="11"/>
      <c r="M42" s="25"/>
    </row>
    <row r="43" spans="1:13" x14ac:dyDescent="0.25">
      <c r="A43" s="11"/>
      <c r="B43" s="61">
        <v>31</v>
      </c>
      <c r="C43" s="30" t="s">
        <v>57</v>
      </c>
      <c r="D43" s="28">
        <v>27</v>
      </c>
      <c r="E43" s="41">
        <v>114</v>
      </c>
      <c r="F43" s="27">
        <f t="shared" si="2"/>
        <v>21.375</v>
      </c>
      <c r="G43" s="28">
        <v>550</v>
      </c>
      <c r="H43" s="28">
        <v>1</v>
      </c>
      <c r="I43" s="72">
        <f t="shared" si="4"/>
        <v>11756.25</v>
      </c>
      <c r="J43" s="11"/>
      <c r="K43" s="11"/>
      <c r="L43" s="11"/>
      <c r="M43" s="25"/>
    </row>
    <row r="44" spans="1:13" x14ac:dyDescent="0.25">
      <c r="A44" s="11"/>
      <c r="B44" s="61">
        <v>32</v>
      </c>
      <c r="C44" s="30" t="s">
        <v>58</v>
      </c>
      <c r="D44" s="28">
        <v>30</v>
      </c>
      <c r="E44" s="41">
        <v>36</v>
      </c>
      <c r="F44" s="27">
        <f t="shared" si="2"/>
        <v>7.5</v>
      </c>
      <c r="G44" s="28">
        <v>1350</v>
      </c>
      <c r="H44" s="28">
        <v>1</v>
      </c>
      <c r="I44" s="72">
        <v>0</v>
      </c>
      <c r="J44" s="11"/>
      <c r="K44" s="11"/>
      <c r="L44" s="11"/>
      <c r="M44" s="25"/>
    </row>
    <row r="45" spans="1:13" x14ac:dyDescent="0.25">
      <c r="A45" s="11"/>
      <c r="B45" s="61">
        <v>33</v>
      </c>
      <c r="C45" s="30" t="s">
        <v>59</v>
      </c>
      <c r="D45" s="28">
        <v>36</v>
      </c>
      <c r="E45" s="41">
        <v>24</v>
      </c>
      <c r="F45" s="27">
        <f t="shared" si="2"/>
        <v>6</v>
      </c>
      <c r="G45" s="30">
        <v>1350</v>
      </c>
      <c r="H45" s="30">
        <v>1</v>
      </c>
      <c r="I45" s="72">
        <v>0</v>
      </c>
      <c r="J45" s="11"/>
      <c r="K45" s="11"/>
      <c r="L45" s="11"/>
      <c r="M45" s="25"/>
    </row>
    <row r="46" spans="1:13" x14ac:dyDescent="0.25">
      <c r="A46" s="11"/>
      <c r="B46" s="61">
        <v>34</v>
      </c>
      <c r="C46" s="30" t="s">
        <v>60</v>
      </c>
      <c r="D46" s="28">
        <v>31</v>
      </c>
      <c r="E46" s="41">
        <v>36</v>
      </c>
      <c r="F46" s="27">
        <f t="shared" si="2"/>
        <v>7.75</v>
      </c>
      <c r="G46" s="30">
        <v>380</v>
      </c>
      <c r="H46" s="28">
        <v>1</v>
      </c>
      <c r="I46" s="72">
        <v>0</v>
      </c>
      <c r="J46" s="26"/>
      <c r="K46" s="11"/>
      <c r="L46" s="11"/>
      <c r="M46" s="25"/>
    </row>
    <row r="47" spans="1:13" x14ac:dyDescent="0.25">
      <c r="A47" s="11"/>
      <c r="B47" s="61">
        <v>35</v>
      </c>
      <c r="C47" s="30" t="s">
        <v>61</v>
      </c>
      <c r="D47" s="28">
        <v>24</v>
      </c>
      <c r="E47" s="41">
        <v>82</v>
      </c>
      <c r="F47" s="27">
        <f t="shared" si="2"/>
        <v>13.666666666666666</v>
      </c>
      <c r="G47" s="30">
        <v>550</v>
      </c>
      <c r="H47" s="28">
        <v>1</v>
      </c>
      <c r="I47" s="72">
        <v>0</v>
      </c>
      <c r="J47" s="26"/>
      <c r="K47" s="11"/>
      <c r="L47" s="11"/>
      <c r="M47" s="25"/>
    </row>
    <row r="48" spans="1:13" s="22" customFormat="1" x14ac:dyDescent="0.25">
      <c r="A48" s="23"/>
      <c r="B48" s="61">
        <v>36</v>
      </c>
      <c r="C48" s="30" t="s">
        <v>62</v>
      </c>
      <c r="D48" s="28">
        <v>24</v>
      </c>
      <c r="E48" s="41">
        <v>139</v>
      </c>
      <c r="F48" s="27">
        <f t="shared" si="2"/>
        <v>23.166666666666668</v>
      </c>
      <c r="G48" s="30">
        <v>380</v>
      </c>
      <c r="H48" s="28">
        <v>1</v>
      </c>
      <c r="I48" s="72">
        <v>0</v>
      </c>
      <c r="J48" s="23"/>
      <c r="K48" s="11"/>
      <c r="L48" s="23"/>
    </row>
    <row r="49" spans="1:13" x14ac:dyDescent="0.25">
      <c r="A49" s="11"/>
      <c r="B49" s="61">
        <v>37</v>
      </c>
      <c r="C49" s="30" t="s">
        <v>63</v>
      </c>
      <c r="D49" s="28">
        <v>24</v>
      </c>
      <c r="E49" s="41">
        <v>58</v>
      </c>
      <c r="F49" s="27">
        <f t="shared" si="2"/>
        <v>9.6666666666666661</v>
      </c>
      <c r="G49" s="30">
        <v>1350</v>
      </c>
      <c r="H49" s="30">
        <v>1</v>
      </c>
      <c r="I49" s="72">
        <v>0</v>
      </c>
      <c r="J49" s="11"/>
      <c r="K49" s="11"/>
      <c r="L49" s="11"/>
      <c r="M49" s="25"/>
    </row>
    <row r="50" spans="1:13" x14ac:dyDescent="0.25">
      <c r="A50" s="11"/>
      <c r="B50" s="61">
        <v>38</v>
      </c>
      <c r="C50" s="30" t="s">
        <v>77</v>
      </c>
      <c r="D50" s="28">
        <v>24</v>
      </c>
      <c r="E50" s="41">
        <v>82</v>
      </c>
      <c r="F50" s="27">
        <f t="shared" si="2"/>
        <v>13.666666666666666</v>
      </c>
      <c r="G50" s="28">
        <v>300</v>
      </c>
      <c r="H50" s="28">
        <v>1</v>
      </c>
      <c r="I50" s="72">
        <v>0</v>
      </c>
      <c r="J50" s="11"/>
      <c r="K50" s="11"/>
      <c r="L50" s="11"/>
      <c r="M50" s="25"/>
    </row>
    <row r="51" spans="1:13" x14ac:dyDescent="0.25">
      <c r="A51" s="11"/>
      <c r="B51" s="61">
        <v>39</v>
      </c>
      <c r="C51" s="30" t="s">
        <v>96</v>
      </c>
      <c r="D51" s="28"/>
      <c r="E51" s="41"/>
      <c r="F51" s="27"/>
      <c r="G51" s="28"/>
      <c r="H51" s="28">
        <v>1</v>
      </c>
      <c r="I51" s="72">
        <v>9000</v>
      </c>
      <c r="J51" s="11"/>
      <c r="K51" s="11"/>
      <c r="L51" s="11"/>
      <c r="M51" s="25"/>
    </row>
    <row r="52" spans="1:13" x14ac:dyDescent="0.25">
      <c r="A52" s="11"/>
      <c r="B52" s="61"/>
      <c r="C52" s="30"/>
      <c r="D52" s="28"/>
      <c r="E52" s="41"/>
      <c r="F52" s="27"/>
      <c r="G52" s="28"/>
      <c r="H52" s="28"/>
      <c r="I52" s="75">
        <f>SUM(I36:I51)</f>
        <v>153792.5</v>
      </c>
      <c r="J52" s="11"/>
      <c r="K52" s="11"/>
      <c r="L52" s="11"/>
      <c r="M52" s="25"/>
    </row>
    <row r="53" spans="1:13" s="22" customFormat="1" x14ac:dyDescent="0.25">
      <c r="A53" s="23"/>
      <c r="B53" s="100" t="s">
        <v>131</v>
      </c>
      <c r="C53" s="36" t="s">
        <v>98</v>
      </c>
      <c r="D53" s="28"/>
      <c r="E53" s="41"/>
      <c r="F53" s="27"/>
      <c r="G53" s="28"/>
      <c r="H53" s="28"/>
      <c r="I53" s="72"/>
      <c r="J53" s="23"/>
      <c r="K53" s="11"/>
      <c r="L53" s="23"/>
    </row>
    <row r="54" spans="1:13" x14ac:dyDescent="0.25">
      <c r="A54" s="11"/>
      <c r="B54" s="61">
        <v>40</v>
      </c>
      <c r="C54" s="30" t="s">
        <v>97</v>
      </c>
      <c r="D54" s="28">
        <v>61</v>
      </c>
      <c r="E54" s="41">
        <v>87</v>
      </c>
      <c r="F54" s="27">
        <f t="shared" si="2"/>
        <v>36.854166666666664</v>
      </c>
      <c r="G54" s="30">
        <v>1350</v>
      </c>
      <c r="H54" s="30">
        <v>1</v>
      </c>
      <c r="I54" s="72">
        <f>F54*G54*H54</f>
        <v>49753.125</v>
      </c>
      <c r="J54" s="11"/>
      <c r="K54" s="11"/>
      <c r="L54" s="11"/>
      <c r="M54" s="25"/>
    </row>
    <row r="55" spans="1:13" x14ac:dyDescent="0.25">
      <c r="A55" s="11"/>
      <c r="B55" s="61">
        <v>41</v>
      </c>
      <c r="C55" s="30" t="s">
        <v>39</v>
      </c>
      <c r="D55" s="28">
        <v>61</v>
      </c>
      <c r="E55" s="41">
        <v>18</v>
      </c>
      <c r="F55" s="27">
        <f t="shared" si="2"/>
        <v>7.625</v>
      </c>
      <c r="G55" s="30">
        <v>680</v>
      </c>
      <c r="H55" s="28">
        <v>1</v>
      </c>
      <c r="I55" s="72">
        <f>F55*G55*H55</f>
        <v>5185</v>
      </c>
      <c r="J55" s="11"/>
      <c r="K55" s="11"/>
      <c r="L55" s="11"/>
      <c r="M55" s="25"/>
    </row>
    <row r="56" spans="1:13" x14ac:dyDescent="0.25">
      <c r="A56" s="11"/>
      <c r="B56" s="61">
        <v>42</v>
      </c>
      <c r="C56" s="30" t="s">
        <v>16</v>
      </c>
      <c r="D56" s="28"/>
      <c r="E56" s="41"/>
      <c r="F56" s="27"/>
      <c r="G56" s="28"/>
      <c r="H56" s="28"/>
      <c r="I56" s="72">
        <v>24000</v>
      </c>
      <c r="J56" s="11"/>
      <c r="K56" s="11"/>
      <c r="L56" s="11"/>
      <c r="M56" s="25"/>
    </row>
    <row r="57" spans="1:13" x14ac:dyDescent="0.25">
      <c r="A57" s="11"/>
      <c r="B57" s="61">
        <v>43</v>
      </c>
      <c r="C57" s="30" t="s">
        <v>79</v>
      </c>
      <c r="D57" s="28">
        <v>97</v>
      </c>
      <c r="E57" s="41">
        <v>40</v>
      </c>
      <c r="F57" s="27">
        <f t="shared" si="2"/>
        <v>26.944444444444443</v>
      </c>
      <c r="G57" s="28">
        <v>550</v>
      </c>
      <c r="H57" s="28">
        <v>1</v>
      </c>
      <c r="I57" s="72">
        <f>F57*G57*H57</f>
        <v>14819.444444444443</v>
      </c>
      <c r="J57" s="11"/>
      <c r="K57" s="11"/>
      <c r="L57" s="11"/>
      <c r="M57" s="25"/>
    </row>
    <row r="58" spans="1:13" ht="15.75" x14ac:dyDescent="0.25">
      <c r="A58" s="11"/>
      <c r="B58" s="61">
        <v>44</v>
      </c>
      <c r="C58" s="35" t="s">
        <v>30</v>
      </c>
      <c r="D58" s="28"/>
      <c r="E58" s="46"/>
      <c r="F58" s="27"/>
      <c r="G58" s="28">
        <v>13000</v>
      </c>
      <c r="H58" s="28">
        <v>1</v>
      </c>
      <c r="I58" s="72">
        <v>0</v>
      </c>
      <c r="J58" s="11"/>
      <c r="K58" s="11"/>
      <c r="L58" s="11"/>
      <c r="M58" s="25"/>
    </row>
    <row r="59" spans="1:13" x14ac:dyDescent="0.25">
      <c r="A59" s="11"/>
      <c r="B59" s="61">
        <v>45</v>
      </c>
      <c r="C59" s="30" t="s">
        <v>15</v>
      </c>
      <c r="D59" s="28"/>
      <c r="E59" s="41"/>
      <c r="F59" s="27"/>
      <c r="G59" s="28">
        <v>7500</v>
      </c>
      <c r="H59" s="28">
        <v>1</v>
      </c>
      <c r="I59" s="72">
        <f>G59*H59</f>
        <v>7500</v>
      </c>
      <c r="J59" s="11"/>
      <c r="K59" s="11"/>
      <c r="L59" s="11"/>
      <c r="M59" s="25"/>
    </row>
    <row r="60" spans="1:13" x14ac:dyDescent="0.25">
      <c r="A60" s="11"/>
      <c r="B60" s="61">
        <v>46</v>
      </c>
      <c r="C60" s="30" t="s">
        <v>80</v>
      </c>
      <c r="D60" s="28">
        <v>24</v>
      </c>
      <c r="E60" s="41">
        <v>87</v>
      </c>
      <c r="F60" s="27">
        <f t="shared" si="2"/>
        <v>14.5</v>
      </c>
      <c r="G60" s="28">
        <v>1350</v>
      </c>
      <c r="H60" s="28">
        <v>1</v>
      </c>
      <c r="I60" s="72">
        <f>F60*G60*H60</f>
        <v>19575</v>
      </c>
      <c r="J60" s="26"/>
      <c r="K60" s="146">
        <v>1350000</v>
      </c>
      <c r="L60" s="11"/>
      <c r="M60" s="25"/>
    </row>
    <row r="61" spans="1:13" x14ac:dyDescent="0.25">
      <c r="A61" s="11"/>
      <c r="B61" s="61">
        <v>47</v>
      </c>
      <c r="C61" s="30" t="s">
        <v>57</v>
      </c>
      <c r="D61" s="28">
        <v>128</v>
      </c>
      <c r="E61" s="41">
        <v>27</v>
      </c>
      <c r="F61" s="27">
        <f t="shared" si="2"/>
        <v>24</v>
      </c>
      <c r="G61" s="28">
        <v>550</v>
      </c>
      <c r="H61" s="28">
        <v>1</v>
      </c>
      <c r="I61" s="72">
        <f t="shared" ref="I61:I69" si="5">F61*G61*H61</f>
        <v>13200</v>
      </c>
      <c r="J61" s="11"/>
      <c r="K61" s="11"/>
      <c r="L61" s="11"/>
      <c r="M61" s="25"/>
    </row>
    <row r="62" spans="1:13" s="22" customFormat="1" x14ac:dyDescent="0.25">
      <c r="A62" s="23"/>
      <c r="B62" s="61">
        <v>48</v>
      </c>
      <c r="C62" s="30" t="s">
        <v>153</v>
      </c>
      <c r="D62" s="28">
        <v>24</v>
      </c>
      <c r="E62" s="41">
        <v>48</v>
      </c>
      <c r="F62" s="27">
        <f t="shared" si="2"/>
        <v>8</v>
      </c>
      <c r="G62" s="28">
        <v>1350</v>
      </c>
      <c r="H62" s="28">
        <v>1</v>
      </c>
      <c r="I62" s="72">
        <f t="shared" si="5"/>
        <v>10800</v>
      </c>
      <c r="J62" s="24"/>
      <c r="K62" s="11"/>
      <c r="L62" s="23"/>
    </row>
    <row r="63" spans="1:13" x14ac:dyDescent="0.25">
      <c r="A63" s="11"/>
      <c r="B63" s="61">
        <v>49</v>
      </c>
      <c r="C63" s="30" t="s">
        <v>153</v>
      </c>
      <c r="D63" s="28">
        <v>31</v>
      </c>
      <c r="E63" s="41">
        <v>16</v>
      </c>
      <c r="F63" s="27">
        <f t="shared" si="2"/>
        <v>3.4444444444444446</v>
      </c>
      <c r="G63" s="30">
        <v>1350</v>
      </c>
      <c r="H63" s="30">
        <v>1</v>
      </c>
      <c r="I63" s="72">
        <f t="shared" si="5"/>
        <v>4650</v>
      </c>
      <c r="J63" s="11"/>
      <c r="K63" s="11"/>
      <c r="L63" s="11"/>
      <c r="M63" s="25"/>
    </row>
    <row r="64" spans="1:13" x14ac:dyDescent="0.25">
      <c r="A64" s="11"/>
      <c r="B64" s="61">
        <v>50</v>
      </c>
      <c r="C64" s="30" t="s">
        <v>154</v>
      </c>
      <c r="D64" s="28">
        <v>31</v>
      </c>
      <c r="E64" s="41">
        <v>30</v>
      </c>
      <c r="F64" s="27">
        <f t="shared" si="2"/>
        <v>6.458333333333333</v>
      </c>
      <c r="G64" s="30">
        <v>1350</v>
      </c>
      <c r="H64" s="28">
        <v>1</v>
      </c>
      <c r="I64" s="72">
        <f t="shared" si="5"/>
        <v>8718.75</v>
      </c>
      <c r="J64" s="15"/>
      <c r="K64" s="11"/>
      <c r="L64" s="11"/>
      <c r="M64" s="25"/>
    </row>
    <row r="65" spans="1:13" s="22" customFormat="1" x14ac:dyDescent="0.25">
      <c r="A65" s="23"/>
      <c r="B65" s="61">
        <v>51</v>
      </c>
      <c r="C65" s="30" t="s">
        <v>155</v>
      </c>
      <c r="D65" s="28">
        <v>31</v>
      </c>
      <c r="E65" s="41">
        <v>18</v>
      </c>
      <c r="F65" s="27">
        <f t="shared" si="2"/>
        <v>3.875</v>
      </c>
      <c r="G65" s="30">
        <v>1350</v>
      </c>
      <c r="H65" s="30">
        <v>1</v>
      </c>
      <c r="I65" s="72">
        <f t="shared" si="5"/>
        <v>5231.25</v>
      </c>
      <c r="J65" s="23"/>
      <c r="K65" s="11"/>
      <c r="L65" s="23"/>
    </row>
    <row r="66" spans="1:13" x14ac:dyDescent="0.25">
      <c r="A66" s="11"/>
      <c r="B66" s="61">
        <v>52</v>
      </c>
      <c r="C66" s="30" t="s">
        <v>156</v>
      </c>
      <c r="D66" s="28">
        <v>31</v>
      </c>
      <c r="E66" s="41">
        <v>32</v>
      </c>
      <c r="F66" s="27">
        <f t="shared" si="2"/>
        <v>6.8888888888888893</v>
      </c>
      <c r="G66" s="30">
        <v>380</v>
      </c>
      <c r="H66" s="30">
        <v>1</v>
      </c>
      <c r="I66" s="72">
        <f t="shared" si="5"/>
        <v>2617.7777777777778</v>
      </c>
      <c r="J66" s="26"/>
      <c r="K66" s="11"/>
      <c r="L66" s="11"/>
      <c r="M66" s="25"/>
    </row>
    <row r="67" spans="1:13" x14ac:dyDescent="0.25">
      <c r="A67" s="11"/>
      <c r="B67" s="61">
        <v>53</v>
      </c>
      <c r="C67" s="30" t="s">
        <v>157</v>
      </c>
      <c r="D67" s="28">
        <v>42</v>
      </c>
      <c r="E67" s="41">
        <v>90</v>
      </c>
      <c r="F67" s="27">
        <f t="shared" si="2"/>
        <v>26.25</v>
      </c>
      <c r="G67" s="30">
        <v>750</v>
      </c>
      <c r="H67" s="28">
        <v>1</v>
      </c>
      <c r="I67" s="72">
        <v>0</v>
      </c>
      <c r="J67" s="11"/>
      <c r="K67" s="11"/>
      <c r="L67" s="11"/>
      <c r="M67" s="25"/>
    </row>
    <row r="68" spans="1:13" x14ac:dyDescent="0.25">
      <c r="A68" s="11"/>
      <c r="B68" s="61">
        <v>54</v>
      </c>
      <c r="C68" s="28" t="s">
        <v>158</v>
      </c>
      <c r="D68" s="28">
        <v>22</v>
      </c>
      <c r="E68" s="41">
        <v>81</v>
      </c>
      <c r="F68" s="27">
        <f t="shared" si="2"/>
        <v>12.375</v>
      </c>
      <c r="G68" s="28">
        <v>1350</v>
      </c>
      <c r="H68" s="28">
        <v>1</v>
      </c>
      <c r="I68" s="72">
        <v>0</v>
      </c>
      <c r="J68" s="26"/>
      <c r="K68" s="11"/>
      <c r="L68" s="11"/>
      <c r="M68" s="25"/>
    </row>
    <row r="69" spans="1:13" x14ac:dyDescent="0.25">
      <c r="A69" s="11" t="s">
        <v>78</v>
      </c>
      <c r="B69" s="61">
        <v>55</v>
      </c>
      <c r="C69" s="28" t="s">
        <v>67</v>
      </c>
      <c r="D69" s="28">
        <v>70</v>
      </c>
      <c r="E69" s="41">
        <v>89</v>
      </c>
      <c r="F69" s="27">
        <f t="shared" si="2"/>
        <v>43.263888888888886</v>
      </c>
      <c r="G69" s="28">
        <v>750</v>
      </c>
      <c r="H69" s="28">
        <v>1</v>
      </c>
      <c r="I69" s="72">
        <f t="shared" si="5"/>
        <v>32447.916666666664</v>
      </c>
      <c r="J69" s="26"/>
      <c r="K69" s="11"/>
      <c r="L69" s="11"/>
      <c r="M69" s="25"/>
    </row>
    <row r="70" spans="1:13" x14ac:dyDescent="0.25">
      <c r="A70" s="11"/>
      <c r="B70" s="61"/>
      <c r="C70" s="28"/>
      <c r="D70" s="28"/>
      <c r="E70" s="41"/>
      <c r="F70" s="27"/>
      <c r="G70" s="28"/>
      <c r="H70" s="28"/>
      <c r="I70" s="75">
        <f>SUM(I54:I69)</f>
        <v>198498.26388888888</v>
      </c>
      <c r="J70" s="26"/>
      <c r="K70" s="11"/>
      <c r="L70" s="11"/>
      <c r="M70" s="25"/>
    </row>
    <row r="71" spans="1:13" ht="15.75" x14ac:dyDescent="0.25">
      <c r="A71" s="11"/>
      <c r="B71" s="100" t="s">
        <v>132</v>
      </c>
      <c r="C71" s="36" t="s">
        <v>14</v>
      </c>
      <c r="D71" s="28"/>
      <c r="E71" s="46"/>
      <c r="F71" s="27"/>
      <c r="G71" s="28"/>
      <c r="H71" s="28"/>
      <c r="I71" s="72"/>
      <c r="J71" s="11"/>
      <c r="K71" s="11"/>
      <c r="L71" s="11"/>
      <c r="M71" s="25"/>
    </row>
    <row r="72" spans="1:13" s="22" customFormat="1" ht="15.75" x14ac:dyDescent="0.25">
      <c r="A72" s="23"/>
      <c r="B72" s="61">
        <v>56</v>
      </c>
      <c r="C72" s="28" t="s">
        <v>159</v>
      </c>
      <c r="D72" s="28">
        <v>100</v>
      </c>
      <c r="E72" s="46">
        <v>87</v>
      </c>
      <c r="F72" s="27">
        <f t="shared" si="2"/>
        <v>60.416666666666664</v>
      </c>
      <c r="G72" s="28">
        <v>1350</v>
      </c>
      <c r="H72" s="28">
        <v>1</v>
      </c>
      <c r="I72" s="72">
        <f>F72*G72*H72</f>
        <v>81562.5</v>
      </c>
      <c r="J72" s="24"/>
      <c r="K72" s="11"/>
      <c r="L72" s="23"/>
    </row>
    <row r="73" spans="1:13" s="20" customFormat="1" ht="15.75" x14ac:dyDescent="0.25">
      <c r="A73" s="21"/>
      <c r="B73" s="62">
        <v>57</v>
      </c>
      <c r="C73" s="28" t="s">
        <v>160</v>
      </c>
      <c r="D73" s="28">
        <v>100</v>
      </c>
      <c r="E73" s="46">
        <v>18</v>
      </c>
      <c r="F73" s="27">
        <f t="shared" si="2"/>
        <v>12.5</v>
      </c>
      <c r="G73" s="38">
        <v>680</v>
      </c>
      <c r="H73" s="38">
        <v>1</v>
      </c>
      <c r="I73" s="72">
        <f>F73*G73*H73</f>
        <v>8500</v>
      </c>
      <c r="J73" s="21"/>
      <c r="K73" s="11"/>
      <c r="L73" s="21"/>
    </row>
    <row r="74" spans="1:13" ht="15.75" x14ac:dyDescent="0.25">
      <c r="A74" s="1"/>
      <c r="B74" s="61">
        <v>58</v>
      </c>
      <c r="C74" s="28" t="s">
        <v>16</v>
      </c>
      <c r="D74" s="28"/>
      <c r="E74" s="46"/>
      <c r="F74" s="27"/>
      <c r="G74" s="28"/>
      <c r="H74" s="28"/>
      <c r="I74" s="72">
        <v>24000</v>
      </c>
      <c r="J74" s="14"/>
      <c r="K74" s="11"/>
      <c r="L74" s="1"/>
    </row>
    <row r="75" spans="1:13" ht="15.75" x14ac:dyDescent="0.25">
      <c r="A75" s="1"/>
      <c r="B75" s="62">
        <v>59</v>
      </c>
      <c r="C75" s="28" t="s">
        <v>161</v>
      </c>
      <c r="D75" s="28">
        <v>36</v>
      </c>
      <c r="E75" s="46">
        <v>111</v>
      </c>
      <c r="F75" s="27">
        <f t="shared" si="2"/>
        <v>27.75</v>
      </c>
      <c r="G75" s="28">
        <v>550</v>
      </c>
      <c r="H75" s="28">
        <v>1</v>
      </c>
      <c r="I75" s="72">
        <f>F75*G75*H75</f>
        <v>15262.5</v>
      </c>
      <c r="J75" s="1"/>
      <c r="K75" s="11"/>
      <c r="L75" s="1"/>
    </row>
    <row r="76" spans="1:13" ht="15.75" x14ac:dyDescent="0.25">
      <c r="A76" s="1"/>
      <c r="B76" s="61">
        <v>60</v>
      </c>
      <c r="C76" s="28" t="s">
        <v>68</v>
      </c>
      <c r="D76" s="28"/>
      <c r="E76" s="46"/>
      <c r="F76" s="27"/>
      <c r="G76" s="28">
        <v>7500</v>
      </c>
      <c r="H76" s="28">
        <v>2</v>
      </c>
      <c r="I76" s="72">
        <f>G76*H76</f>
        <v>15000</v>
      </c>
      <c r="J76" s="14"/>
      <c r="K76" s="11"/>
      <c r="L76" s="1"/>
    </row>
    <row r="77" spans="1:13" ht="15.75" x14ac:dyDescent="0.25">
      <c r="A77" s="1"/>
      <c r="B77" s="62">
        <v>61</v>
      </c>
      <c r="C77" s="28" t="s">
        <v>162</v>
      </c>
      <c r="D77" s="28">
        <v>24</v>
      </c>
      <c r="E77" s="46">
        <v>87</v>
      </c>
      <c r="F77" s="27">
        <f t="shared" si="2"/>
        <v>14.5</v>
      </c>
      <c r="G77" s="28">
        <v>1350</v>
      </c>
      <c r="H77" s="28">
        <v>1</v>
      </c>
      <c r="I77" s="72">
        <f t="shared" ref="I77:I83" si="6">F77*G77*H77</f>
        <v>19575</v>
      </c>
      <c r="J77" s="1"/>
      <c r="K77" s="11"/>
      <c r="L77" s="1"/>
    </row>
    <row r="78" spans="1:13" ht="15.75" x14ac:dyDescent="0.25">
      <c r="A78" s="1"/>
      <c r="B78" s="61">
        <v>62</v>
      </c>
      <c r="C78" s="28" t="s">
        <v>163</v>
      </c>
      <c r="D78" s="28">
        <v>43</v>
      </c>
      <c r="E78" s="46">
        <v>30</v>
      </c>
      <c r="F78" s="27">
        <f t="shared" si="2"/>
        <v>8.9583333333333339</v>
      </c>
      <c r="G78" s="28">
        <v>1350</v>
      </c>
      <c r="H78" s="28">
        <v>1</v>
      </c>
      <c r="I78" s="72">
        <v>0</v>
      </c>
      <c r="J78" s="14"/>
      <c r="K78" s="11"/>
      <c r="L78" s="1"/>
    </row>
    <row r="79" spans="1:13" ht="15.75" x14ac:dyDescent="0.25">
      <c r="A79" s="1"/>
      <c r="B79" s="62">
        <v>63</v>
      </c>
      <c r="C79" s="28" t="s">
        <v>59</v>
      </c>
      <c r="D79" s="28">
        <v>43</v>
      </c>
      <c r="E79" s="46">
        <v>18</v>
      </c>
      <c r="F79" s="27">
        <f t="shared" si="2"/>
        <v>5.375</v>
      </c>
      <c r="G79" s="28">
        <v>1350</v>
      </c>
      <c r="H79" s="28">
        <v>1</v>
      </c>
      <c r="I79" s="72">
        <v>0</v>
      </c>
      <c r="J79" s="1"/>
      <c r="K79" s="11"/>
      <c r="L79" s="1"/>
    </row>
    <row r="80" spans="1:13" ht="15.75" x14ac:dyDescent="0.25">
      <c r="A80" s="1"/>
      <c r="B80" s="61">
        <v>64</v>
      </c>
      <c r="C80" s="28" t="s">
        <v>156</v>
      </c>
      <c r="D80" s="28">
        <v>43</v>
      </c>
      <c r="E80" s="46">
        <v>32</v>
      </c>
      <c r="F80" s="27">
        <f t="shared" si="2"/>
        <v>9.5555555555555554</v>
      </c>
      <c r="G80" s="28">
        <v>380</v>
      </c>
      <c r="H80" s="28">
        <v>1</v>
      </c>
      <c r="I80" s="72">
        <v>0</v>
      </c>
      <c r="J80" s="14"/>
      <c r="K80" s="11"/>
      <c r="L80" s="1"/>
    </row>
    <row r="81" spans="1:12" ht="15.75" x14ac:dyDescent="0.25">
      <c r="A81" s="1"/>
      <c r="B81" s="62">
        <v>65</v>
      </c>
      <c r="C81" s="28" t="s">
        <v>164</v>
      </c>
      <c r="D81" s="28">
        <v>288</v>
      </c>
      <c r="E81" s="46">
        <v>28</v>
      </c>
      <c r="F81" s="27">
        <f t="shared" si="2"/>
        <v>56</v>
      </c>
      <c r="G81" s="28">
        <v>550</v>
      </c>
      <c r="H81" s="28">
        <v>1</v>
      </c>
      <c r="I81" s="72">
        <f t="shared" si="6"/>
        <v>30800</v>
      </c>
      <c r="J81" s="1"/>
      <c r="K81" s="11"/>
      <c r="L81" s="1"/>
    </row>
    <row r="82" spans="1:12" ht="15.75" x14ac:dyDescent="0.25">
      <c r="A82" s="1"/>
      <c r="B82" s="61">
        <v>66</v>
      </c>
      <c r="C82" s="35" t="s">
        <v>165</v>
      </c>
      <c r="D82" s="28">
        <v>48</v>
      </c>
      <c r="E82" s="46">
        <v>50</v>
      </c>
      <c r="F82" s="27">
        <f t="shared" si="2"/>
        <v>16.666666666666668</v>
      </c>
      <c r="G82" s="28">
        <v>1350</v>
      </c>
      <c r="H82" s="28">
        <v>1</v>
      </c>
      <c r="I82" s="72">
        <f t="shared" si="6"/>
        <v>22500</v>
      </c>
      <c r="J82" s="14"/>
      <c r="K82" s="11"/>
      <c r="L82" s="1"/>
    </row>
    <row r="83" spans="1:12" ht="15.75" x14ac:dyDescent="0.25">
      <c r="A83" s="1"/>
      <c r="B83" s="62">
        <v>67</v>
      </c>
      <c r="C83" s="35" t="s">
        <v>69</v>
      </c>
      <c r="D83" s="28">
        <v>18</v>
      </c>
      <c r="E83" s="46">
        <v>16</v>
      </c>
      <c r="F83" s="27">
        <f t="shared" si="2"/>
        <v>2</v>
      </c>
      <c r="G83" s="28">
        <v>1350</v>
      </c>
      <c r="H83" s="28">
        <v>1</v>
      </c>
      <c r="I83" s="72">
        <f t="shared" si="6"/>
        <v>2700</v>
      </c>
      <c r="J83" s="14"/>
      <c r="K83" s="11"/>
      <c r="L83" s="1"/>
    </row>
    <row r="84" spans="1:12" ht="15.75" x14ac:dyDescent="0.25">
      <c r="A84" s="1"/>
      <c r="B84" s="61">
        <v>68</v>
      </c>
      <c r="C84" s="35" t="s">
        <v>30</v>
      </c>
      <c r="D84" s="28"/>
      <c r="E84" s="46"/>
      <c r="F84" s="27"/>
      <c r="G84" s="28"/>
      <c r="H84" s="28">
        <v>1</v>
      </c>
      <c r="I84" s="72">
        <v>0</v>
      </c>
      <c r="J84" s="14"/>
      <c r="K84" s="11"/>
      <c r="L84" s="1"/>
    </row>
    <row r="85" spans="1:12" ht="15.75" x14ac:dyDescent="0.25">
      <c r="A85" s="1"/>
      <c r="B85" s="62">
        <v>69</v>
      </c>
      <c r="C85" s="28" t="s">
        <v>70</v>
      </c>
      <c r="D85" s="28"/>
      <c r="E85" s="46"/>
      <c r="F85" s="27"/>
      <c r="G85" s="28">
        <v>4700</v>
      </c>
      <c r="H85" s="38">
        <v>6</v>
      </c>
      <c r="I85" s="72">
        <f>G85*H85</f>
        <v>28200</v>
      </c>
      <c r="J85" s="1"/>
      <c r="K85" s="11"/>
      <c r="L85" s="1"/>
    </row>
    <row r="86" spans="1:12" ht="15.75" x14ac:dyDescent="0.25">
      <c r="A86" s="1"/>
      <c r="B86" s="61">
        <v>70</v>
      </c>
      <c r="C86" s="28" t="s">
        <v>166</v>
      </c>
      <c r="D86" s="28"/>
      <c r="E86" s="46"/>
      <c r="F86" s="27"/>
      <c r="G86" s="28">
        <v>4500</v>
      </c>
      <c r="H86" s="38">
        <v>9</v>
      </c>
      <c r="I86" s="72">
        <f>G86*H86</f>
        <v>40500</v>
      </c>
      <c r="J86" s="14"/>
      <c r="K86" s="11"/>
      <c r="L86" s="1"/>
    </row>
    <row r="87" spans="1:12" x14ac:dyDescent="0.25">
      <c r="A87" s="1"/>
      <c r="B87" s="61">
        <v>71</v>
      </c>
      <c r="C87" s="28" t="s">
        <v>167</v>
      </c>
      <c r="D87" s="28"/>
      <c r="E87" s="41"/>
      <c r="F87" s="27"/>
      <c r="G87" s="28">
        <v>2600</v>
      </c>
      <c r="H87" s="28">
        <v>7</v>
      </c>
      <c r="I87" s="72">
        <f>G87*H87</f>
        <v>18200</v>
      </c>
      <c r="J87" s="1"/>
      <c r="K87" s="15"/>
      <c r="L87" s="1"/>
    </row>
    <row r="88" spans="1:12" ht="15.75" thickBot="1" x14ac:dyDescent="0.3">
      <c r="A88" s="1"/>
      <c r="B88" s="61"/>
      <c r="C88" s="56"/>
      <c r="D88" s="56"/>
      <c r="E88" s="57"/>
      <c r="F88" s="91"/>
      <c r="G88" s="56"/>
      <c r="H88" s="56"/>
      <c r="I88" s="76">
        <f>SUM(I72:I87)</f>
        <v>306800</v>
      </c>
      <c r="J88" s="1"/>
      <c r="K88" s="15"/>
      <c r="L88" s="1"/>
    </row>
    <row r="89" spans="1:12" ht="15.75" thickBot="1" x14ac:dyDescent="0.3">
      <c r="A89" s="1"/>
      <c r="B89" s="63"/>
      <c r="C89" s="169" t="s">
        <v>31</v>
      </c>
      <c r="D89" s="170"/>
      <c r="E89" s="170"/>
      <c r="F89" s="170"/>
      <c r="G89" s="170"/>
      <c r="H89" s="171"/>
      <c r="I89" s="77">
        <f>SUM(I88,I70,I52,I34,I18)</f>
        <v>1114813.8194444445</v>
      </c>
      <c r="J89" s="1"/>
      <c r="K89" s="15"/>
      <c r="L89" s="1"/>
    </row>
    <row r="90" spans="1:12" x14ac:dyDescent="0.25">
      <c r="A90" s="1"/>
      <c r="B90" s="64"/>
      <c r="C90" s="65"/>
      <c r="D90" s="65"/>
      <c r="E90" s="66"/>
      <c r="F90" s="92"/>
      <c r="G90" s="65"/>
      <c r="H90" s="65"/>
      <c r="I90" s="78"/>
      <c r="J90" s="1"/>
      <c r="K90" s="15" t="s">
        <v>71</v>
      </c>
      <c r="L90" s="1"/>
    </row>
    <row r="91" spans="1:12" x14ac:dyDescent="0.25">
      <c r="A91" s="1"/>
      <c r="B91" s="100" t="s">
        <v>133</v>
      </c>
      <c r="C91" s="144" t="s">
        <v>99</v>
      </c>
      <c r="D91" s="28"/>
      <c r="E91" s="41"/>
      <c r="F91" s="27"/>
      <c r="G91" s="28"/>
      <c r="H91" s="28"/>
      <c r="I91" s="72"/>
      <c r="J91" s="1"/>
      <c r="K91" s="11"/>
      <c r="L91" s="1"/>
    </row>
    <row r="92" spans="1:12" x14ac:dyDescent="0.25">
      <c r="A92" s="1"/>
      <c r="B92" s="61">
        <v>72</v>
      </c>
      <c r="C92" s="28" t="s">
        <v>25</v>
      </c>
      <c r="D92" s="28"/>
      <c r="E92" s="41"/>
      <c r="F92" s="27"/>
      <c r="G92" s="28"/>
      <c r="H92" s="28"/>
      <c r="I92" s="72">
        <v>5000</v>
      </c>
      <c r="J92" s="1"/>
      <c r="K92" s="11"/>
      <c r="L92" s="1"/>
    </row>
    <row r="93" spans="1:12" x14ac:dyDescent="0.25">
      <c r="A93" s="1"/>
      <c r="B93" s="61">
        <v>73</v>
      </c>
      <c r="C93" s="28" t="s">
        <v>168</v>
      </c>
      <c r="D93" s="28">
        <v>60</v>
      </c>
      <c r="E93" s="41">
        <v>21</v>
      </c>
      <c r="F93" s="27">
        <f>D93*E93/144</f>
        <v>8.75</v>
      </c>
      <c r="G93" s="28">
        <v>550</v>
      </c>
      <c r="H93" s="28"/>
      <c r="I93" s="72">
        <v>0</v>
      </c>
      <c r="J93" s="1"/>
      <c r="K93" s="11"/>
      <c r="L93" s="1"/>
    </row>
    <row r="94" spans="1:12" x14ac:dyDescent="0.25">
      <c r="A94" s="1"/>
      <c r="B94" s="61">
        <v>74</v>
      </c>
      <c r="C94" s="28" t="s">
        <v>26</v>
      </c>
      <c r="D94" s="28"/>
      <c r="E94" s="41"/>
      <c r="F94" s="27"/>
      <c r="G94" s="28"/>
      <c r="H94" s="28"/>
      <c r="I94" s="72">
        <v>3200</v>
      </c>
      <c r="J94" s="1"/>
      <c r="K94" s="11"/>
      <c r="L94" s="1"/>
    </row>
    <row r="95" spans="1:12" x14ac:dyDescent="0.25">
      <c r="A95" s="1"/>
      <c r="B95" s="61">
        <v>75</v>
      </c>
      <c r="C95" s="28" t="s">
        <v>17</v>
      </c>
      <c r="D95" s="28"/>
      <c r="E95" s="41"/>
      <c r="F95" s="27"/>
      <c r="G95" s="28"/>
      <c r="H95" s="28"/>
      <c r="I95" s="72">
        <v>6000</v>
      </c>
      <c r="J95" s="1"/>
      <c r="K95" s="11"/>
      <c r="L95" s="1"/>
    </row>
    <row r="96" spans="1:12" x14ac:dyDescent="0.25">
      <c r="A96" s="1"/>
      <c r="B96" s="61">
        <v>76</v>
      </c>
      <c r="C96" s="28" t="s">
        <v>169</v>
      </c>
      <c r="D96" s="28">
        <v>117</v>
      </c>
      <c r="E96" s="41">
        <v>30</v>
      </c>
      <c r="F96" s="27">
        <f>D96*E96/144</f>
        <v>24.375</v>
      </c>
      <c r="G96" s="28">
        <v>800</v>
      </c>
      <c r="H96" s="28"/>
      <c r="I96" s="72">
        <f>F96*G96</f>
        <v>19500</v>
      </c>
      <c r="J96" s="1"/>
      <c r="K96" s="11"/>
      <c r="L96" s="1"/>
    </row>
    <row r="97" spans="1:12" x14ac:dyDescent="0.25">
      <c r="A97" s="1"/>
      <c r="B97" s="61">
        <v>77</v>
      </c>
      <c r="C97" s="28" t="s">
        <v>170</v>
      </c>
      <c r="D97" s="28">
        <v>4</v>
      </c>
      <c r="E97" s="41">
        <v>108</v>
      </c>
      <c r="F97" s="27"/>
      <c r="G97" s="28"/>
      <c r="H97" s="28"/>
      <c r="I97" s="72">
        <v>0</v>
      </c>
      <c r="J97" s="1"/>
      <c r="K97" s="11"/>
      <c r="L97" s="1"/>
    </row>
    <row r="98" spans="1:12" x14ac:dyDescent="0.25">
      <c r="A98" s="1"/>
      <c r="B98" s="61">
        <v>78</v>
      </c>
      <c r="C98" s="28" t="s">
        <v>171</v>
      </c>
      <c r="D98" s="28">
        <v>98</v>
      </c>
      <c r="E98" s="41">
        <v>24</v>
      </c>
      <c r="F98" s="27">
        <f>D98*E98/144</f>
        <v>16.333333333333332</v>
      </c>
      <c r="G98" s="28">
        <v>90</v>
      </c>
      <c r="H98" s="28"/>
      <c r="I98" s="72">
        <f>F98*G98</f>
        <v>1470</v>
      </c>
      <c r="J98" s="1"/>
      <c r="K98" s="11"/>
      <c r="L98" s="1"/>
    </row>
    <row r="99" spans="1:12" x14ac:dyDescent="0.25">
      <c r="A99" s="1"/>
      <c r="B99" s="61">
        <v>79</v>
      </c>
      <c r="C99" s="28" t="s">
        <v>28</v>
      </c>
      <c r="D99" s="28"/>
      <c r="E99" s="41"/>
      <c r="F99" s="27"/>
      <c r="G99" s="28"/>
      <c r="H99" s="28"/>
      <c r="I99" s="72">
        <v>0</v>
      </c>
      <c r="J99" s="1"/>
      <c r="K99" s="11"/>
      <c r="L99" s="1"/>
    </row>
    <row r="100" spans="1:12" ht="15.75" thickBot="1" x14ac:dyDescent="0.3">
      <c r="A100" s="1"/>
      <c r="B100" s="67">
        <v>80</v>
      </c>
      <c r="C100" s="56" t="s">
        <v>172</v>
      </c>
      <c r="D100" s="56">
        <v>60</v>
      </c>
      <c r="E100" s="57">
        <v>24</v>
      </c>
      <c r="F100" s="91">
        <f>D100*E100/144</f>
        <v>10</v>
      </c>
      <c r="G100" s="56">
        <v>250</v>
      </c>
      <c r="H100" s="56">
        <v>1</v>
      </c>
      <c r="I100" s="130">
        <f>F100*G100*H100</f>
        <v>2500</v>
      </c>
      <c r="J100" s="1"/>
      <c r="K100" s="11"/>
      <c r="L100" s="1"/>
    </row>
    <row r="101" spans="1:12" ht="15.75" thickBot="1" x14ac:dyDescent="0.3">
      <c r="A101" s="1"/>
      <c r="B101" s="136"/>
      <c r="C101" s="172" t="s">
        <v>152</v>
      </c>
      <c r="D101" s="173"/>
      <c r="E101" s="173"/>
      <c r="F101" s="173"/>
      <c r="G101" s="173"/>
      <c r="H101" s="174"/>
      <c r="I101" s="137">
        <f>SUM(I92:I100)</f>
        <v>37670</v>
      </c>
      <c r="J101" s="1"/>
      <c r="K101" s="11"/>
      <c r="L101" s="1"/>
    </row>
    <row r="102" spans="1:12" x14ac:dyDescent="0.25">
      <c r="A102" s="1"/>
      <c r="B102" s="131"/>
      <c r="C102" s="132"/>
      <c r="D102" s="132"/>
      <c r="E102" s="133"/>
      <c r="F102" s="134"/>
      <c r="G102" s="132"/>
      <c r="H102" s="132"/>
      <c r="I102" s="135"/>
      <c r="J102" s="1"/>
      <c r="K102" s="11"/>
      <c r="L102" s="1"/>
    </row>
    <row r="103" spans="1:12" x14ac:dyDescent="0.25">
      <c r="A103" s="1"/>
      <c r="B103" s="100" t="s">
        <v>134</v>
      </c>
      <c r="C103" s="29" t="s">
        <v>183</v>
      </c>
      <c r="D103" s="28"/>
      <c r="E103" s="41"/>
      <c r="F103" s="27"/>
      <c r="G103" s="28"/>
      <c r="H103" s="28"/>
      <c r="I103" s="72"/>
      <c r="J103" s="14"/>
      <c r="K103" s="11"/>
      <c r="L103" s="1"/>
    </row>
    <row r="104" spans="1:12" x14ac:dyDescent="0.25">
      <c r="A104" s="1"/>
      <c r="B104" s="61">
        <v>81</v>
      </c>
      <c r="C104" s="28" t="s">
        <v>100</v>
      </c>
      <c r="D104" s="28">
        <v>18</v>
      </c>
      <c r="E104" s="41">
        <v>98</v>
      </c>
      <c r="F104" s="27">
        <f>D104*E104/144</f>
        <v>12.25</v>
      </c>
      <c r="G104" s="28">
        <v>210</v>
      </c>
      <c r="H104" s="28"/>
      <c r="I104" s="72">
        <f>F104*G104</f>
        <v>2572.5</v>
      </c>
      <c r="J104" s="1"/>
      <c r="K104" s="11"/>
      <c r="L104" s="1"/>
    </row>
    <row r="105" spans="1:12" x14ac:dyDescent="0.25">
      <c r="A105" s="1"/>
      <c r="B105" s="61">
        <v>82</v>
      </c>
      <c r="C105" s="28" t="s">
        <v>101</v>
      </c>
      <c r="D105" s="28">
        <v>98</v>
      </c>
      <c r="E105" s="41">
        <v>36</v>
      </c>
      <c r="F105" s="27">
        <f t="shared" ref="F105:F118" si="7">D105*E105/144</f>
        <v>24.5</v>
      </c>
      <c r="G105" s="28">
        <v>160</v>
      </c>
      <c r="H105" s="28" t="s">
        <v>71</v>
      </c>
      <c r="I105" s="72">
        <f t="shared" ref="I105:I118" si="8">F105*G105</f>
        <v>3920</v>
      </c>
      <c r="J105" s="14"/>
      <c r="K105" s="11"/>
      <c r="L105" s="1"/>
    </row>
    <row r="106" spans="1:12" x14ac:dyDescent="0.25">
      <c r="A106" s="1"/>
      <c r="B106" s="61">
        <v>83</v>
      </c>
      <c r="C106" s="28" t="s">
        <v>102</v>
      </c>
      <c r="D106" s="28">
        <v>98</v>
      </c>
      <c r="E106" s="41">
        <v>26</v>
      </c>
      <c r="F106" s="27">
        <f t="shared" si="7"/>
        <v>17.694444444444443</v>
      </c>
      <c r="G106" s="28">
        <v>210</v>
      </c>
      <c r="H106" s="28"/>
      <c r="I106" s="72">
        <f t="shared" si="8"/>
        <v>3715.833333333333</v>
      </c>
      <c r="J106" s="1"/>
      <c r="K106" s="11"/>
      <c r="L106" s="1"/>
    </row>
    <row r="107" spans="1:12" x14ac:dyDescent="0.25">
      <c r="A107" s="1"/>
      <c r="B107" s="61">
        <v>84</v>
      </c>
      <c r="C107" s="28" t="s">
        <v>72</v>
      </c>
      <c r="D107" s="28">
        <v>15</v>
      </c>
      <c r="E107" s="41">
        <v>102</v>
      </c>
      <c r="F107" s="27">
        <f t="shared" si="7"/>
        <v>10.625</v>
      </c>
      <c r="G107" s="28">
        <v>210</v>
      </c>
      <c r="H107" s="28"/>
      <c r="I107" s="72">
        <f t="shared" si="8"/>
        <v>2231.25</v>
      </c>
      <c r="J107" s="14"/>
      <c r="K107" s="11"/>
      <c r="L107" s="1"/>
    </row>
    <row r="108" spans="1:12" x14ac:dyDescent="0.25">
      <c r="A108" s="1"/>
      <c r="B108" s="61">
        <v>85</v>
      </c>
      <c r="C108" s="28" t="s">
        <v>73</v>
      </c>
      <c r="D108" s="28">
        <v>15</v>
      </c>
      <c r="E108" s="41">
        <v>102</v>
      </c>
      <c r="F108" s="27">
        <f t="shared" si="7"/>
        <v>10.625</v>
      </c>
      <c r="G108" s="28">
        <v>210</v>
      </c>
      <c r="H108" s="28"/>
      <c r="I108" s="72">
        <f t="shared" si="8"/>
        <v>2231.25</v>
      </c>
      <c r="J108" s="1"/>
      <c r="K108" s="11"/>
      <c r="L108" s="1"/>
    </row>
    <row r="109" spans="1:12" x14ac:dyDescent="0.25">
      <c r="A109" s="1"/>
      <c r="B109" s="61">
        <v>86</v>
      </c>
      <c r="C109" s="28" t="s">
        <v>74</v>
      </c>
      <c r="D109" s="28">
        <v>15</v>
      </c>
      <c r="E109" s="41">
        <v>126</v>
      </c>
      <c r="F109" s="27">
        <f t="shared" si="7"/>
        <v>13.125</v>
      </c>
      <c r="G109" s="28">
        <v>210</v>
      </c>
      <c r="H109" s="28"/>
      <c r="I109" s="72">
        <f t="shared" si="8"/>
        <v>2756.25</v>
      </c>
      <c r="J109" s="14"/>
      <c r="K109" s="11"/>
      <c r="L109" s="1"/>
    </row>
    <row r="110" spans="1:12" x14ac:dyDescent="0.25">
      <c r="A110" s="1"/>
      <c r="B110" s="61">
        <v>87</v>
      </c>
      <c r="C110" s="28" t="s">
        <v>103</v>
      </c>
      <c r="D110" s="28">
        <v>86</v>
      </c>
      <c r="E110" s="41">
        <v>132</v>
      </c>
      <c r="F110" s="27">
        <f t="shared" si="7"/>
        <v>78.833333333333329</v>
      </c>
      <c r="G110" s="28">
        <v>210</v>
      </c>
      <c r="H110" s="28"/>
      <c r="I110" s="72">
        <f t="shared" si="8"/>
        <v>16555</v>
      </c>
      <c r="J110" s="1"/>
      <c r="K110" s="11"/>
      <c r="L110" s="1"/>
    </row>
    <row r="111" spans="1:12" x14ac:dyDescent="0.25">
      <c r="A111" s="1"/>
      <c r="B111" s="61">
        <v>88</v>
      </c>
      <c r="C111" s="28" t="s">
        <v>104</v>
      </c>
      <c r="D111" s="28">
        <v>84</v>
      </c>
      <c r="E111" s="41">
        <v>24</v>
      </c>
      <c r="F111" s="27">
        <f t="shared" si="7"/>
        <v>14</v>
      </c>
      <c r="G111" s="28">
        <v>210</v>
      </c>
      <c r="H111" s="28"/>
      <c r="I111" s="72">
        <v>0</v>
      </c>
      <c r="J111" s="14"/>
      <c r="K111" s="11"/>
      <c r="L111" s="1"/>
    </row>
    <row r="112" spans="1:12" x14ac:dyDescent="0.25">
      <c r="A112" s="1"/>
      <c r="B112" s="61">
        <v>89</v>
      </c>
      <c r="C112" s="28" t="s">
        <v>105</v>
      </c>
      <c r="D112" s="28">
        <v>18</v>
      </c>
      <c r="E112" s="41">
        <v>92</v>
      </c>
      <c r="F112" s="27">
        <f t="shared" si="7"/>
        <v>11.5</v>
      </c>
      <c r="G112" s="28">
        <v>210</v>
      </c>
      <c r="H112" s="28"/>
      <c r="I112" s="72">
        <v>0</v>
      </c>
      <c r="J112" s="1"/>
      <c r="K112" s="11"/>
      <c r="L112" s="1"/>
    </row>
    <row r="113" spans="1:12" x14ac:dyDescent="0.25">
      <c r="A113" s="1"/>
      <c r="B113" s="61">
        <v>90</v>
      </c>
      <c r="C113" s="28" t="s">
        <v>112</v>
      </c>
      <c r="D113" s="28">
        <v>88</v>
      </c>
      <c r="E113" s="41">
        <v>24</v>
      </c>
      <c r="F113" s="27">
        <f t="shared" si="7"/>
        <v>14.666666666666666</v>
      </c>
      <c r="G113" s="28">
        <v>210</v>
      </c>
      <c r="H113" s="28"/>
      <c r="I113" s="72">
        <f t="shared" si="8"/>
        <v>3080</v>
      </c>
      <c r="J113" s="1"/>
      <c r="K113" s="11"/>
      <c r="L113" s="1"/>
    </row>
    <row r="114" spans="1:12" x14ac:dyDescent="0.25">
      <c r="A114" s="1"/>
      <c r="B114" s="61">
        <v>91</v>
      </c>
      <c r="C114" s="28" t="s">
        <v>113</v>
      </c>
      <c r="D114" s="28">
        <v>88</v>
      </c>
      <c r="E114" s="41">
        <v>24</v>
      </c>
      <c r="F114" s="27">
        <f t="shared" si="7"/>
        <v>14.666666666666666</v>
      </c>
      <c r="G114" s="28">
        <v>210</v>
      </c>
      <c r="H114" s="28"/>
      <c r="I114" s="72">
        <f t="shared" si="8"/>
        <v>3080</v>
      </c>
      <c r="J114" s="14"/>
      <c r="K114" s="11"/>
      <c r="L114" s="1"/>
    </row>
    <row r="115" spans="1:12" x14ac:dyDescent="0.25">
      <c r="A115" s="1"/>
      <c r="B115" s="61">
        <v>92</v>
      </c>
      <c r="C115" s="28" t="s">
        <v>114</v>
      </c>
      <c r="D115" s="28">
        <v>88</v>
      </c>
      <c r="E115" s="41">
        <v>53</v>
      </c>
      <c r="F115" s="27">
        <f t="shared" si="7"/>
        <v>32.388888888888886</v>
      </c>
      <c r="G115" s="28">
        <v>210</v>
      </c>
      <c r="H115" s="28"/>
      <c r="I115" s="72">
        <f t="shared" si="8"/>
        <v>6801.6666666666661</v>
      </c>
      <c r="J115" s="1"/>
      <c r="K115" s="11"/>
      <c r="L115" s="1"/>
    </row>
    <row r="116" spans="1:12" x14ac:dyDescent="0.25">
      <c r="A116" s="1"/>
      <c r="B116" s="61">
        <v>93</v>
      </c>
      <c r="C116" s="28" t="s">
        <v>75</v>
      </c>
      <c r="D116" s="28">
        <v>78</v>
      </c>
      <c r="E116" s="41">
        <v>24</v>
      </c>
      <c r="F116" s="27">
        <f t="shared" si="7"/>
        <v>13</v>
      </c>
      <c r="G116" s="28">
        <v>210</v>
      </c>
      <c r="H116" s="28"/>
      <c r="I116" s="72">
        <f t="shared" si="8"/>
        <v>2730</v>
      </c>
      <c r="J116" s="14"/>
      <c r="K116" s="11"/>
      <c r="L116" s="1"/>
    </row>
    <row r="117" spans="1:12" x14ac:dyDescent="0.25">
      <c r="A117" s="1"/>
      <c r="B117" s="61">
        <v>94</v>
      </c>
      <c r="C117" s="28" t="s">
        <v>106</v>
      </c>
      <c r="D117" s="28">
        <v>102</v>
      </c>
      <c r="E117" s="41">
        <v>43</v>
      </c>
      <c r="F117" s="27">
        <f t="shared" si="7"/>
        <v>30.458333333333332</v>
      </c>
      <c r="G117" s="28">
        <v>210</v>
      </c>
      <c r="H117" s="28"/>
      <c r="I117" s="72">
        <f t="shared" si="8"/>
        <v>6396.25</v>
      </c>
      <c r="J117" s="1"/>
      <c r="K117" s="11"/>
      <c r="L117" s="1"/>
    </row>
    <row r="118" spans="1:12" ht="15.75" thickBot="1" x14ac:dyDescent="0.3">
      <c r="A118" s="1"/>
      <c r="B118" s="67">
        <v>95</v>
      </c>
      <c r="C118" s="56" t="s">
        <v>107</v>
      </c>
      <c r="D118" s="56">
        <v>78</v>
      </c>
      <c r="E118" s="57">
        <v>24</v>
      </c>
      <c r="F118" s="91">
        <f t="shared" si="7"/>
        <v>13</v>
      </c>
      <c r="G118" s="28">
        <v>210</v>
      </c>
      <c r="H118" s="56"/>
      <c r="I118" s="130">
        <f t="shared" si="8"/>
        <v>2730</v>
      </c>
      <c r="J118" s="14"/>
      <c r="K118" s="11"/>
      <c r="L118" s="1"/>
    </row>
    <row r="119" spans="1:12" ht="15.75" thickBot="1" x14ac:dyDescent="0.3">
      <c r="A119" s="1"/>
      <c r="B119" s="136"/>
      <c r="C119" s="172" t="s">
        <v>151</v>
      </c>
      <c r="D119" s="173"/>
      <c r="E119" s="173"/>
      <c r="F119" s="173"/>
      <c r="G119" s="173"/>
      <c r="H119" s="174"/>
      <c r="I119" s="137">
        <f>SUM(I104:I118)</f>
        <v>58799.999999999993</v>
      </c>
      <c r="J119" s="1" t="s">
        <v>181</v>
      </c>
      <c r="K119" s="11"/>
      <c r="L119" s="1"/>
    </row>
    <row r="120" spans="1:12" x14ac:dyDescent="0.25">
      <c r="A120" s="1"/>
      <c r="B120" s="131"/>
      <c r="C120" s="132"/>
      <c r="D120" s="132"/>
      <c r="E120" s="133"/>
      <c r="F120" s="134"/>
      <c r="G120" s="132"/>
      <c r="H120" s="132"/>
      <c r="I120" s="135"/>
      <c r="J120" s="1"/>
      <c r="K120" s="11"/>
      <c r="L120" s="1"/>
    </row>
    <row r="121" spans="1:12" x14ac:dyDescent="0.25">
      <c r="A121" s="1"/>
      <c r="B121" s="100" t="s">
        <v>135</v>
      </c>
      <c r="C121" s="29" t="s">
        <v>21</v>
      </c>
      <c r="D121" s="28"/>
      <c r="E121" s="41"/>
      <c r="F121" s="27"/>
      <c r="G121" s="28"/>
      <c r="H121" s="28"/>
      <c r="I121" s="72"/>
      <c r="J121" s="14"/>
      <c r="K121" s="11"/>
      <c r="L121" s="1"/>
    </row>
    <row r="122" spans="1:12" x14ac:dyDescent="0.25">
      <c r="A122" s="1"/>
      <c r="B122" s="61">
        <v>96</v>
      </c>
      <c r="C122" s="28" t="s">
        <v>108</v>
      </c>
      <c r="D122" s="28">
        <v>40</v>
      </c>
      <c r="E122" s="41">
        <v>100</v>
      </c>
      <c r="F122" s="27">
        <f>D122*E122/144</f>
        <v>27.777777777777779</v>
      </c>
      <c r="G122" s="28">
        <v>55</v>
      </c>
      <c r="H122" s="28"/>
      <c r="I122" s="72">
        <f>F122*G122</f>
        <v>1527.7777777777778</v>
      </c>
      <c r="J122" s="1"/>
      <c r="K122" s="11"/>
      <c r="L122" s="1"/>
    </row>
    <row r="123" spans="1:12" x14ac:dyDescent="0.25">
      <c r="A123" s="1"/>
      <c r="B123" s="61">
        <v>97</v>
      </c>
      <c r="C123" s="28" t="s">
        <v>109</v>
      </c>
      <c r="D123" s="28">
        <v>48</v>
      </c>
      <c r="E123" s="41">
        <v>84</v>
      </c>
      <c r="F123" s="27">
        <f t="shared" ref="F123:F125" si="9">D123*E123/144</f>
        <v>28</v>
      </c>
      <c r="G123" s="28">
        <v>55</v>
      </c>
      <c r="H123" s="28"/>
      <c r="I123" s="72">
        <f t="shared" ref="I123:I125" si="10">F123*G123</f>
        <v>1540</v>
      </c>
      <c r="J123" s="2"/>
      <c r="K123" s="11"/>
      <c r="L123" s="1"/>
    </row>
    <row r="124" spans="1:12" ht="15.75" x14ac:dyDescent="0.25">
      <c r="A124" s="1"/>
      <c r="B124" s="61">
        <v>98</v>
      </c>
      <c r="C124" s="38" t="s">
        <v>110</v>
      </c>
      <c r="D124" s="38">
        <v>48</v>
      </c>
      <c r="E124" s="46">
        <v>84</v>
      </c>
      <c r="F124" s="27">
        <f t="shared" si="9"/>
        <v>28</v>
      </c>
      <c r="G124" s="38">
        <v>55</v>
      </c>
      <c r="H124" s="38"/>
      <c r="I124" s="72">
        <f t="shared" si="10"/>
        <v>1540</v>
      </c>
      <c r="J124" s="1"/>
      <c r="K124" s="11"/>
      <c r="L124" s="1"/>
    </row>
    <row r="125" spans="1:12" ht="15.75" thickBot="1" x14ac:dyDescent="0.3">
      <c r="A125" s="1"/>
      <c r="B125" s="67">
        <v>99</v>
      </c>
      <c r="C125" s="56" t="s">
        <v>111</v>
      </c>
      <c r="D125" s="56">
        <v>48</v>
      </c>
      <c r="E125" s="57">
        <v>84</v>
      </c>
      <c r="F125" s="91">
        <f t="shared" si="9"/>
        <v>28</v>
      </c>
      <c r="G125" s="56">
        <v>55</v>
      </c>
      <c r="H125" s="56"/>
      <c r="I125" s="130">
        <f t="shared" si="10"/>
        <v>1540</v>
      </c>
      <c r="J125" s="14"/>
      <c r="K125" s="11"/>
      <c r="L125" s="1"/>
    </row>
    <row r="126" spans="1:12" ht="15.75" thickBot="1" x14ac:dyDescent="0.3">
      <c r="A126" s="1"/>
      <c r="B126" s="136"/>
      <c r="C126" s="172" t="s">
        <v>149</v>
      </c>
      <c r="D126" s="173"/>
      <c r="E126" s="173"/>
      <c r="F126" s="173"/>
      <c r="G126" s="173"/>
      <c r="H126" s="174"/>
      <c r="I126" s="137">
        <f>SUM(I122:I125)</f>
        <v>6147.7777777777774</v>
      </c>
      <c r="J126" s="1"/>
      <c r="K126" s="11"/>
      <c r="L126" s="1"/>
    </row>
    <row r="127" spans="1:12" x14ac:dyDescent="0.25">
      <c r="A127" s="1"/>
      <c r="B127" s="131"/>
      <c r="C127" s="132"/>
      <c r="D127" s="132"/>
      <c r="E127" s="133"/>
      <c r="F127" s="134"/>
      <c r="G127" s="132"/>
      <c r="H127" s="132"/>
      <c r="I127" s="135"/>
      <c r="J127" s="1"/>
      <c r="K127" s="11"/>
      <c r="L127" s="1"/>
    </row>
    <row r="128" spans="1:12" x14ac:dyDescent="0.25">
      <c r="A128" s="1"/>
      <c r="B128" s="100" t="s">
        <v>136</v>
      </c>
      <c r="C128" s="29" t="s">
        <v>123</v>
      </c>
      <c r="D128" s="28"/>
      <c r="E128" s="41"/>
      <c r="F128" s="27"/>
      <c r="G128" s="28"/>
      <c r="H128" s="28"/>
      <c r="I128" s="72"/>
      <c r="J128" s="1"/>
      <c r="K128" s="11"/>
      <c r="L128" s="1"/>
    </row>
    <row r="129" spans="1:12" x14ac:dyDescent="0.25">
      <c r="A129" s="1"/>
      <c r="B129" s="61">
        <v>100</v>
      </c>
      <c r="C129" s="28" t="s">
        <v>115</v>
      </c>
      <c r="D129" s="28">
        <v>60</v>
      </c>
      <c r="E129" s="41">
        <v>69</v>
      </c>
      <c r="F129" s="27">
        <f>D129*E129/144</f>
        <v>28.75</v>
      </c>
      <c r="G129" s="148">
        <v>235</v>
      </c>
      <c r="H129" s="28"/>
      <c r="I129" s="72">
        <f t="shared" ref="I129:I135" si="11">F129*G130</f>
        <v>6756.25</v>
      </c>
      <c r="J129" s="14"/>
      <c r="K129" s="11"/>
      <c r="L129" s="1"/>
    </row>
    <row r="130" spans="1:12" x14ac:dyDescent="0.25">
      <c r="A130" s="1"/>
      <c r="B130" s="61">
        <v>101</v>
      </c>
      <c r="C130" s="28" t="s">
        <v>116</v>
      </c>
      <c r="D130" s="28">
        <v>72</v>
      </c>
      <c r="E130" s="41">
        <v>60</v>
      </c>
      <c r="F130" s="27">
        <f t="shared" ref="F130:F136" si="12">D130*E130/144</f>
        <v>30</v>
      </c>
      <c r="G130" s="28">
        <v>235</v>
      </c>
      <c r="H130" s="28"/>
      <c r="I130" s="72">
        <f t="shared" si="11"/>
        <v>7050</v>
      </c>
      <c r="J130" s="1"/>
      <c r="K130" s="11"/>
      <c r="L130" s="1"/>
    </row>
    <row r="131" spans="1:12" x14ac:dyDescent="0.25">
      <c r="A131" s="1"/>
      <c r="B131" s="61">
        <v>102</v>
      </c>
      <c r="C131" s="35" t="s">
        <v>117</v>
      </c>
      <c r="D131" s="28">
        <v>84</v>
      </c>
      <c r="E131" s="41">
        <v>60</v>
      </c>
      <c r="F131" s="27">
        <f t="shared" si="12"/>
        <v>35</v>
      </c>
      <c r="G131" s="28">
        <v>235</v>
      </c>
      <c r="H131" s="28"/>
      <c r="I131" s="72">
        <f t="shared" si="11"/>
        <v>8225</v>
      </c>
      <c r="J131" s="14"/>
      <c r="K131" s="11" t="s">
        <v>23</v>
      </c>
      <c r="L131" s="1"/>
    </row>
    <row r="132" spans="1:12" x14ac:dyDescent="0.25">
      <c r="A132" s="1"/>
      <c r="B132" s="61">
        <v>103</v>
      </c>
      <c r="C132" s="28" t="s">
        <v>118</v>
      </c>
      <c r="D132" s="28">
        <v>84</v>
      </c>
      <c r="E132" s="41">
        <v>60</v>
      </c>
      <c r="F132" s="27">
        <f t="shared" si="12"/>
        <v>35</v>
      </c>
      <c r="G132" s="28">
        <v>235</v>
      </c>
      <c r="H132" s="28"/>
      <c r="I132" s="72">
        <f t="shared" si="11"/>
        <v>8225</v>
      </c>
      <c r="J132" s="1"/>
      <c r="K132" s="11"/>
      <c r="L132" s="1"/>
    </row>
    <row r="133" spans="1:12" x14ac:dyDescent="0.25">
      <c r="A133" s="1"/>
      <c r="B133" s="61">
        <v>104</v>
      </c>
      <c r="C133" s="28" t="s">
        <v>119</v>
      </c>
      <c r="D133" s="28">
        <v>47</v>
      </c>
      <c r="E133" s="41">
        <v>67</v>
      </c>
      <c r="F133" s="27">
        <f t="shared" si="12"/>
        <v>21.868055555555557</v>
      </c>
      <c r="G133" s="28">
        <v>235</v>
      </c>
      <c r="H133" s="28"/>
      <c r="I133" s="72">
        <f t="shared" si="11"/>
        <v>5138.9930555555557</v>
      </c>
      <c r="J133" s="14"/>
      <c r="K133" s="11"/>
      <c r="L133" s="58"/>
    </row>
    <row r="134" spans="1:12" x14ac:dyDescent="0.25">
      <c r="A134" s="1"/>
      <c r="B134" s="61">
        <v>105</v>
      </c>
      <c r="C134" s="28" t="s">
        <v>121</v>
      </c>
      <c r="D134" s="28">
        <v>79</v>
      </c>
      <c r="E134" s="41">
        <v>43</v>
      </c>
      <c r="F134" s="27">
        <f t="shared" si="12"/>
        <v>23.590277777777779</v>
      </c>
      <c r="G134" s="28">
        <v>235</v>
      </c>
      <c r="H134" s="28"/>
      <c r="I134" s="72">
        <f t="shared" si="11"/>
        <v>5543.7152777777783</v>
      </c>
      <c r="J134" s="1"/>
      <c r="K134" s="11"/>
      <c r="L134" s="1"/>
    </row>
    <row r="135" spans="1:12" x14ac:dyDescent="0.25">
      <c r="A135" s="1"/>
      <c r="B135" s="61">
        <v>106</v>
      </c>
      <c r="C135" s="28" t="s">
        <v>122</v>
      </c>
      <c r="D135" s="28">
        <v>86</v>
      </c>
      <c r="E135" s="41">
        <v>104</v>
      </c>
      <c r="F135" s="27">
        <f t="shared" si="12"/>
        <v>62.111111111111114</v>
      </c>
      <c r="G135" s="28">
        <v>235</v>
      </c>
      <c r="H135" s="28"/>
      <c r="I135" s="72">
        <f t="shared" si="11"/>
        <v>14596.111111111111</v>
      </c>
      <c r="J135" s="14"/>
      <c r="K135" s="11"/>
      <c r="L135" s="1"/>
    </row>
    <row r="136" spans="1:12" ht="15.75" thickBot="1" x14ac:dyDescent="0.3">
      <c r="A136" s="1"/>
      <c r="B136" s="67">
        <v>107</v>
      </c>
      <c r="C136" s="56" t="s">
        <v>120</v>
      </c>
      <c r="D136" s="56">
        <v>79</v>
      </c>
      <c r="E136" s="57">
        <v>43</v>
      </c>
      <c r="F136" s="91">
        <f t="shared" si="12"/>
        <v>23.590277777777779</v>
      </c>
      <c r="G136" s="28">
        <v>235</v>
      </c>
      <c r="H136" s="56"/>
      <c r="I136" s="130">
        <v>0</v>
      </c>
      <c r="J136" s="1"/>
      <c r="K136" s="11"/>
      <c r="L136" s="1"/>
    </row>
    <row r="137" spans="1:12" ht="15.75" thickBot="1" x14ac:dyDescent="0.3">
      <c r="A137" s="1"/>
      <c r="B137" s="136"/>
      <c r="C137" s="172" t="s">
        <v>0</v>
      </c>
      <c r="D137" s="173"/>
      <c r="E137" s="173"/>
      <c r="F137" s="173"/>
      <c r="G137" s="173"/>
      <c r="H137" s="174"/>
      <c r="I137" s="137">
        <f>SUM(I129:I136)</f>
        <v>55535.069444444445</v>
      </c>
      <c r="J137" s="14"/>
      <c r="K137" s="11"/>
      <c r="L137" s="1"/>
    </row>
    <row r="138" spans="1:12" x14ac:dyDescent="0.25">
      <c r="A138" s="1"/>
      <c r="B138" s="131"/>
      <c r="C138" s="132"/>
      <c r="D138" s="132"/>
      <c r="E138" s="133"/>
      <c r="F138" s="134"/>
      <c r="G138" s="132"/>
      <c r="H138" s="132"/>
      <c r="I138" s="135"/>
      <c r="J138" s="14"/>
      <c r="K138" s="11"/>
      <c r="L138" s="1"/>
    </row>
    <row r="139" spans="1:12" x14ac:dyDescent="0.25">
      <c r="A139" s="1"/>
      <c r="B139" s="100" t="s">
        <v>137</v>
      </c>
      <c r="C139" s="29" t="s">
        <v>22</v>
      </c>
      <c r="D139" s="28"/>
      <c r="E139" s="41"/>
      <c r="F139" s="27"/>
      <c r="G139" s="28"/>
      <c r="H139" s="28"/>
      <c r="I139" s="72"/>
      <c r="J139" s="1"/>
      <c r="K139" s="11"/>
      <c r="L139" s="1"/>
    </row>
    <row r="140" spans="1:12" x14ac:dyDescent="0.25">
      <c r="A140" s="1"/>
      <c r="B140" s="61">
        <v>108</v>
      </c>
      <c r="C140" s="28" t="s">
        <v>122</v>
      </c>
      <c r="D140" s="28"/>
      <c r="E140" s="41" t="s">
        <v>173</v>
      </c>
      <c r="F140" s="27">
        <v>14</v>
      </c>
      <c r="G140" s="28">
        <v>300</v>
      </c>
      <c r="H140" s="28"/>
      <c r="I140" s="72">
        <f>F140*G140</f>
        <v>4200</v>
      </c>
      <c r="J140" s="14"/>
      <c r="K140" s="11"/>
      <c r="L140" s="1"/>
    </row>
    <row r="141" spans="1:12" x14ac:dyDescent="0.25">
      <c r="A141" s="1"/>
      <c r="B141" s="61">
        <v>109</v>
      </c>
      <c r="C141" s="28" t="s">
        <v>76</v>
      </c>
      <c r="D141" s="28"/>
      <c r="E141" s="41"/>
      <c r="F141" s="27"/>
      <c r="G141" s="28"/>
      <c r="H141" s="28"/>
      <c r="I141" s="72">
        <v>600</v>
      </c>
      <c r="J141" s="14"/>
      <c r="K141" s="11"/>
      <c r="L141" s="1"/>
    </row>
    <row r="142" spans="1:12" x14ac:dyDescent="0.25">
      <c r="A142" s="1"/>
      <c r="B142" s="61">
        <v>110</v>
      </c>
      <c r="C142" s="28" t="s">
        <v>174</v>
      </c>
      <c r="D142" s="28"/>
      <c r="E142" s="41" t="s">
        <v>173</v>
      </c>
      <c r="F142" s="27">
        <v>12</v>
      </c>
      <c r="G142" s="28">
        <v>300</v>
      </c>
      <c r="H142" s="28"/>
      <c r="I142" s="72">
        <v>0</v>
      </c>
      <c r="J142" s="1"/>
      <c r="K142" s="11"/>
      <c r="L142" s="1"/>
    </row>
    <row r="143" spans="1:12" x14ac:dyDescent="0.25">
      <c r="A143" s="1"/>
      <c r="B143" s="61">
        <v>111</v>
      </c>
      <c r="C143" s="28" t="s">
        <v>175</v>
      </c>
      <c r="D143" s="28"/>
      <c r="E143" s="41" t="s">
        <v>173</v>
      </c>
      <c r="F143" s="27">
        <v>12</v>
      </c>
      <c r="G143" s="28">
        <v>300</v>
      </c>
      <c r="H143" s="28"/>
      <c r="I143" s="72">
        <f t="shared" ref="I143:I146" si="13">F143*G143</f>
        <v>3600</v>
      </c>
      <c r="J143" s="14"/>
      <c r="K143" s="11"/>
      <c r="L143" s="1"/>
    </row>
    <row r="144" spans="1:12" x14ac:dyDescent="0.25">
      <c r="A144" s="1"/>
      <c r="B144" s="61">
        <v>112</v>
      </c>
      <c r="C144" s="28" t="s">
        <v>176</v>
      </c>
      <c r="D144" s="28"/>
      <c r="E144" s="41" t="s">
        <v>173</v>
      </c>
      <c r="F144" s="27">
        <v>12</v>
      </c>
      <c r="G144" s="28">
        <v>300</v>
      </c>
      <c r="H144" s="28"/>
      <c r="I144" s="72">
        <f t="shared" si="13"/>
        <v>3600</v>
      </c>
      <c r="J144" s="1"/>
      <c r="K144" s="11"/>
      <c r="L144" s="1"/>
    </row>
    <row r="145" spans="1:12" x14ac:dyDescent="0.25">
      <c r="A145" s="1"/>
      <c r="B145" s="61">
        <v>113</v>
      </c>
      <c r="C145" s="28" t="s">
        <v>177</v>
      </c>
      <c r="D145" s="28"/>
      <c r="E145" s="41" t="s">
        <v>173</v>
      </c>
      <c r="F145" s="27">
        <v>19</v>
      </c>
      <c r="G145" s="28">
        <v>300</v>
      </c>
      <c r="H145" s="28"/>
      <c r="I145" s="72">
        <f t="shared" si="13"/>
        <v>5700</v>
      </c>
      <c r="J145" s="14"/>
      <c r="K145" s="11"/>
      <c r="L145" s="1"/>
    </row>
    <row r="146" spans="1:12" ht="15.75" thickBot="1" x14ac:dyDescent="0.3">
      <c r="A146" s="1"/>
      <c r="B146" s="67">
        <v>114</v>
      </c>
      <c r="C146" s="56" t="s">
        <v>178</v>
      </c>
      <c r="D146" s="56"/>
      <c r="E146" s="41" t="s">
        <v>173</v>
      </c>
      <c r="F146" s="91">
        <v>50</v>
      </c>
      <c r="G146" s="56">
        <v>25</v>
      </c>
      <c r="H146" s="56"/>
      <c r="I146" s="130">
        <f t="shared" si="13"/>
        <v>1250</v>
      </c>
      <c r="J146" s="1"/>
      <c r="K146" s="11"/>
      <c r="L146" s="1"/>
    </row>
    <row r="147" spans="1:12" ht="15.75" thickBot="1" x14ac:dyDescent="0.3">
      <c r="A147" s="1"/>
      <c r="B147" s="136"/>
      <c r="C147" s="172" t="s">
        <v>147</v>
      </c>
      <c r="D147" s="173"/>
      <c r="E147" s="173"/>
      <c r="F147" s="173"/>
      <c r="G147" s="173"/>
      <c r="H147" s="174"/>
      <c r="I147" s="137">
        <f>SUM(I140:I146)</f>
        <v>18950</v>
      </c>
      <c r="J147" s="14"/>
      <c r="K147" s="11"/>
      <c r="L147" s="1"/>
    </row>
    <row r="148" spans="1:12" x14ac:dyDescent="0.25">
      <c r="A148" s="1"/>
      <c r="B148" s="131"/>
      <c r="C148" s="132"/>
      <c r="D148" s="132"/>
      <c r="E148" s="133"/>
      <c r="F148" s="134"/>
      <c r="G148" s="132"/>
      <c r="H148" s="132"/>
      <c r="I148" s="135"/>
      <c r="J148" s="14"/>
      <c r="K148" s="11"/>
      <c r="L148" s="1"/>
    </row>
    <row r="149" spans="1:12" x14ac:dyDescent="0.25">
      <c r="A149" s="1"/>
      <c r="B149" s="100" t="s">
        <v>138</v>
      </c>
      <c r="C149" s="29" t="s">
        <v>20</v>
      </c>
      <c r="D149" s="28"/>
      <c r="E149" s="41"/>
      <c r="F149" s="27"/>
      <c r="G149" s="28"/>
      <c r="H149" s="28"/>
      <c r="I149" s="72"/>
      <c r="J149" s="1"/>
      <c r="K149" s="11"/>
      <c r="L149" s="1"/>
    </row>
    <row r="150" spans="1:12" x14ac:dyDescent="0.25">
      <c r="A150" s="1"/>
      <c r="B150" s="61">
        <v>115</v>
      </c>
      <c r="C150" s="28" t="s">
        <v>81</v>
      </c>
      <c r="D150" s="28"/>
      <c r="E150" s="41"/>
      <c r="F150" s="27"/>
      <c r="G150" s="28">
        <v>590</v>
      </c>
      <c r="H150" s="28">
        <v>70</v>
      </c>
      <c r="I150" s="79">
        <f>H150*G150</f>
        <v>41300</v>
      </c>
      <c r="J150" s="1"/>
      <c r="K150" s="11"/>
      <c r="L150" s="1"/>
    </row>
    <row r="151" spans="1:12" x14ac:dyDescent="0.25">
      <c r="A151" s="1"/>
      <c r="B151" s="61">
        <v>116</v>
      </c>
      <c r="C151" s="28" t="s">
        <v>82</v>
      </c>
      <c r="D151" s="28"/>
      <c r="E151" s="41"/>
      <c r="F151" s="27"/>
      <c r="G151" s="28">
        <v>1400</v>
      </c>
      <c r="H151" s="28">
        <v>5</v>
      </c>
      <c r="I151" s="79">
        <f>H151*G151</f>
        <v>7000</v>
      </c>
      <c r="J151" s="1"/>
      <c r="K151" s="11"/>
      <c r="L151" s="1"/>
    </row>
    <row r="152" spans="1:12" x14ac:dyDescent="0.25">
      <c r="A152" s="1"/>
      <c r="B152" s="61">
        <v>117</v>
      </c>
      <c r="C152" s="28" t="s">
        <v>83</v>
      </c>
      <c r="D152" s="28"/>
      <c r="E152" s="41"/>
      <c r="F152" s="27">
        <v>250</v>
      </c>
      <c r="G152" s="28">
        <v>42</v>
      </c>
      <c r="H152" s="28"/>
      <c r="I152" s="79">
        <f>G152*F152</f>
        <v>10500</v>
      </c>
      <c r="J152" s="2"/>
      <c r="K152" s="11"/>
      <c r="L152" s="1"/>
    </row>
    <row r="153" spans="1:12" x14ac:dyDescent="0.25">
      <c r="A153" s="1"/>
      <c r="B153" s="61">
        <v>118</v>
      </c>
      <c r="C153" s="28" t="s">
        <v>84</v>
      </c>
      <c r="D153" s="28"/>
      <c r="E153" s="41"/>
      <c r="F153" s="27">
        <v>270</v>
      </c>
      <c r="G153" s="28">
        <v>36</v>
      </c>
      <c r="H153" s="28"/>
      <c r="I153" s="79">
        <f>G153*F153</f>
        <v>9720</v>
      </c>
      <c r="J153" s="14"/>
      <c r="K153" s="11"/>
      <c r="L153" s="1"/>
    </row>
    <row r="154" spans="1:12" x14ac:dyDescent="0.25">
      <c r="A154" s="1"/>
      <c r="B154" s="61">
        <v>119</v>
      </c>
      <c r="C154" s="28" t="s">
        <v>85</v>
      </c>
      <c r="D154" s="28"/>
      <c r="E154" s="41"/>
      <c r="F154" s="27"/>
      <c r="G154" s="28">
        <v>150</v>
      </c>
      <c r="H154" s="28">
        <v>6</v>
      </c>
      <c r="I154" s="79">
        <f>G154*H154</f>
        <v>900</v>
      </c>
      <c r="J154" s="14"/>
      <c r="K154" s="11"/>
      <c r="L154" s="1"/>
    </row>
    <row r="155" spans="1:12" x14ac:dyDescent="0.25">
      <c r="A155" s="1"/>
      <c r="B155" s="61">
        <v>120</v>
      </c>
      <c r="C155" s="28" t="s">
        <v>86</v>
      </c>
      <c r="D155" s="28"/>
      <c r="E155" s="41"/>
      <c r="F155" s="27"/>
      <c r="G155" s="28">
        <v>90</v>
      </c>
      <c r="H155" s="28">
        <v>70</v>
      </c>
      <c r="I155" s="79">
        <f t="shared" ref="I155:I156" si="14">G155*H155</f>
        <v>6300</v>
      </c>
      <c r="J155" s="14"/>
      <c r="K155" s="11"/>
      <c r="L155" s="1"/>
    </row>
    <row r="156" spans="1:12" x14ac:dyDescent="0.25">
      <c r="A156" s="1"/>
      <c r="B156" s="61">
        <v>121</v>
      </c>
      <c r="C156" s="28" t="s">
        <v>87</v>
      </c>
      <c r="D156" s="28"/>
      <c r="E156" s="41"/>
      <c r="F156" s="27"/>
      <c r="G156" s="28">
        <v>650</v>
      </c>
      <c r="H156" s="28">
        <v>5</v>
      </c>
      <c r="I156" s="79">
        <f t="shared" si="14"/>
        <v>3250</v>
      </c>
      <c r="J156" s="1"/>
      <c r="K156" s="11"/>
      <c r="L156" s="1"/>
    </row>
    <row r="157" spans="1:12" x14ac:dyDescent="0.25">
      <c r="A157" s="1"/>
      <c r="B157" s="61">
        <v>122</v>
      </c>
      <c r="C157" s="30" t="s">
        <v>88</v>
      </c>
      <c r="D157" s="37"/>
      <c r="E157" s="47"/>
      <c r="F157" s="93"/>
      <c r="G157" s="30">
        <v>575</v>
      </c>
      <c r="H157" s="30">
        <v>35</v>
      </c>
      <c r="I157" s="79">
        <f>H157*G157</f>
        <v>20125</v>
      </c>
      <c r="J157" s="1"/>
      <c r="K157" s="11"/>
      <c r="L157" s="1"/>
    </row>
    <row r="158" spans="1:12" x14ac:dyDescent="0.25">
      <c r="A158" s="1"/>
      <c r="B158" s="61">
        <v>123</v>
      </c>
      <c r="C158" s="28" t="s">
        <v>89</v>
      </c>
      <c r="D158" s="28"/>
      <c r="E158" s="41"/>
      <c r="F158" s="27"/>
      <c r="G158" s="28">
        <v>210</v>
      </c>
      <c r="H158" s="28">
        <v>10</v>
      </c>
      <c r="I158" s="79">
        <f>H158*G158</f>
        <v>2100</v>
      </c>
      <c r="J158" s="1"/>
      <c r="K158" s="11"/>
      <c r="L158" s="1"/>
    </row>
    <row r="159" spans="1:12" x14ac:dyDescent="0.25">
      <c r="A159" s="1"/>
      <c r="B159" s="61">
        <v>124</v>
      </c>
      <c r="C159" s="28" t="s">
        <v>90</v>
      </c>
      <c r="D159" s="28"/>
      <c r="E159" s="41"/>
      <c r="F159" s="27">
        <v>65</v>
      </c>
      <c r="G159" s="28">
        <v>70</v>
      </c>
      <c r="H159" s="28"/>
      <c r="I159" s="79">
        <f>G159*F159</f>
        <v>4550</v>
      </c>
      <c r="J159" s="1"/>
      <c r="K159" s="11"/>
      <c r="L159" s="1"/>
    </row>
    <row r="160" spans="1:12" x14ac:dyDescent="0.25">
      <c r="A160" s="1"/>
      <c r="B160" s="61">
        <v>125</v>
      </c>
      <c r="C160" s="28" t="s">
        <v>91</v>
      </c>
      <c r="D160" s="28"/>
      <c r="E160" s="41"/>
      <c r="F160" s="27"/>
      <c r="G160" s="28">
        <v>60</v>
      </c>
      <c r="H160" s="28">
        <v>10</v>
      </c>
      <c r="I160" s="79">
        <f>H160*G160</f>
        <v>600</v>
      </c>
      <c r="J160" s="1"/>
      <c r="K160" s="11"/>
      <c r="L160" s="1"/>
    </row>
    <row r="161" spans="1:15" ht="15.75" thickBot="1" x14ac:dyDescent="0.3">
      <c r="A161" s="1"/>
      <c r="B161" s="67">
        <v>126</v>
      </c>
      <c r="C161" s="56" t="s">
        <v>92</v>
      </c>
      <c r="D161" s="56"/>
      <c r="E161" s="57"/>
      <c r="F161" s="91"/>
      <c r="G161" s="56">
        <v>3500</v>
      </c>
      <c r="H161" s="56">
        <v>6</v>
      </c>
      <c r="I161" s="99">
        <v>0</v>
      </c>
      <c r="J161" s="1"/>
      <c r="K161" s="11"/>
      <c r="L161" s="1"/>
    </row>
    <row r="162" spans="1:15" ht="15.75" thickBot="1" x14ac:dyDescent="0.3">
      <c r="A162" s="1"/>
      <c r="B162" s="136"/>
      <c r="C162" s="172" t="s">
        <v>148</v>
      </c>
      <c r="D162" s="173"/>
      <c r="E162" s="173"/>
      <c r="F162" s="173"/>
      <c r="G162" s="173"/>
      <c r="H162" s="174"/>
      <c r="I162" s="143">
        <f>SUM(I150:I161)</f>
        <v>106345</v>
      </c>
      <c r="J162" s="1"/>
      <c r="K162" s="11"/>
    </row>
    <row r="163" spans="1:15" ht="15.75" thickBot="1" x14ac:dyDescent="0.3">
      <c r="A163" s="1"/>
      <c r="B163" s="138"/>
      <c r="C163" s="139"/>
      <c r="D163" s="139"/>
      <c r="E163" s="140"/>
      <c r="F163" s="141"/>
      <c r="G163" s="139"/>
      <c r="H163" s="139"/>
      <c r="I163" s="142"/>
      <c r="J163" s="14"/>
      <c r="K163" s="11"/>
    </row>
    <row r="164" spans="1:15" ht="15.75" x14ac:dyDescent="0.25">
      <c r="A164" s="1"/>
      <c r="B164" s="117" t="s">
        <v>124</v>
      </c>
      <c r="C164" s="175" t="s">
        <v>144</v>
      </c>
      <c r="D164" s="175"/>
      <c r="E164" s="175"/>
      <c r="F164" s="175"/>
      <c r="G164" s="175"/>
      <c r="H164" s="175"/>
      <c r="I164" s="78">
        <f>I89</f>
        <v>1114813.8194444445</v>
      </c>
      <c r="J164" s="147"/>
      <c r="K164" s="11"/>
    </row>
    <row r="165" spans="1:15" ht="15.75" x14ac:dyDescent="0.25">
      <c r="A165" s="1"/>
      <c r="B165" s="100" t="s">
        <v>133</v>
      </c>
      <c r="C165" s="159" t="s">
        <v>18</v>
      </c>
      <c r="D165" s="159"/>
      <c r="E165" s="159"/>
      <c r="F165" s="159"/>
      <c r="G165" s="159"/>
      <c r="H165" s="159"/>
      <c r="I165" s="75">
        <f>I101</f>
        <v>37670</v>
      </c>
      <c r="J165" s="147"/>
      <c r="K165" s="11"/>
      <c r="L165" s="1"/>
    </row>
    <row r="166" spans="1:15" ht="15.75" x14ac:dyDescent="0.25">
      <c r="A166" s="1"/>
      <c r="B166" s="100" t="s">
        <v>134</v>
      </c>
      <c r="C166" s="159" t="s">
        <v>145</v>
      </c>
      <c r="D166" s="159"/>
      <c r="E166" s="159"/>
      <c r="F166" s="159"/>
      <c r="G166" s="159"/>
      <c r="H166" s="159"/>
      <c r="I166" s="75">
        <f>I119</f>
        <v>58799.999999999993</v>
      </c>
      <c r="J166" s="147"/>
      <c r="K166" s="11"/>
      <c r="L166" s="1"/>
    </row>
    <row r="167" spans="1:15" ht="15.75" x14ac:dyDescent="0.25">
      <c r="A167" s="1"/>
      <c r="B167" s="100" t="s">
        <v>135</v>
      </c>
      <c r="C167" s="159" t="s">
        <v>21</v>
      </c>
      <c r="D167" s="159"/>
      <c r="E167" s="159"/>
      <c r="F167" s="159"/>
      <c r="G167" s="159"/>
      <c r="H167" s="159"/>
      <c r="I167" s="80">
        <f>I126</f>
        <v>6147.7777777777774</v>
      </c>
      <c r="J167" s="147"/>
      <c r="K167" s="11"/>
      <c r="L167" s="1"/>
    </row>
    <row r="168" spans="1:15" ht="15.75" x14ac:dyDescent="0.25">
      <c r="A168" s="1"/>
      <c r="B168" s="100" t="s">
        <v>136</v>
      </c>
      <c r="C168" s="159" t="s">
        <v>19</v>
      </c>
      <c r="D168" s="159"/>
      <c r="E168" s="159"/>
      <c r="F168" s="159"/>
      <c r="G168" s="159"/>
      <c r="H168" s="159"/>
      <c r="I168" s="80">
        <f>I137</f>
        <v>55535.069444444445</v>
      </c>
      <c r="J168" s="147"/>
      <c r="K168" s="11"/>
      <c r="L168" s="1"/>
      <c r="N168" s="147"/>
      <c r="O168" s="11"/>
    </row>
    <row r="169" spans="1:15" ht="15.75" x14ac:dyDescent="0.25">
      <c r="A169" s="1"/>
      <c r="B169" s="100" t="s">
        <v>137</v>
      </c>
      <c r="C169" s="159" t="s">
        <v>22</v>
      </c>
      <c r="D169" s="159"/>
      <c r="E169" s="159"/>
      <c r="F169" s="159"/>
      <c r="G169" s="159"/>
      <c r="H169" s="159"/>
      <c r="I169" s="80">
        <f>I147</f>
        <v>18950</v>
      </c>
      <c r="J169" s="147"/>
      <c r="K169" s="11"/>
      <c r="L169" s="1"/>
      <c r="N169" s="147"/>
      <c r="O169" s="11"/>
    </row>
    <row r="170" spans="1:15" ht="15.75" x14ac:dyDescent="0.25">
      <c r="A170" s="1"/>
      <c r="B170" s="100" t="s">
        <v>138</v>
      </c>
      <c r="C170" s="159" t="s">
        <v>20</v>
      </c>
      <c r="D170" s="159"/>
      <c r="E170" s="159"/>
      <c r="F170" s="159"/>
      <c r="G170" s="159"/>
      <c r="H170" s="159"/>
      <c r="I170" s="80">
        <f>I162</f>
        <v>106345</v>
      </c>
      <c r="J170" s="147"/>
      <c r="K170" s="11"/>
      <c r="L170" s="1"/>
    </row>
    <row r="171" spans="1:15" ht="15.75" x14ac:dyDescent="0.25">
      <c r="A171" s="1"/>
      <c r="B171" s="100" t="s">
        <v>139</v>
      </c>
      <c r="C171" s="159" t="s">
        <v>29</v>
      </c>
      <c r="D171" s="159"/>
      <c r="E171" s="159"/>
      <c r="F171" s="159"/>
      <c r="G171" s="159"/>
      <c r="H171" s="159"/>
      <c r="I171" s="75">
        <v>90000</v>
      </c>
      <c r="J171" s="147"/>
      <c r="K171" s="11"/>
      <c r="L171" s="1"/>
    </row>
    <row r="172" spans="1:15" ht="15.75" x14ac:dyDescent="0.25">
      <c r="A172" s="1"/>
      <c r="B172" s="100" t="s">
        <v>140</v>
      </c>
      <c r="C172" s="159" t="s">
        <v>146</v>
      </c>
      <c r="D172" s="159"/>
      <c r="E172" s="159"/>
      <c r="F172" s="159"/>
      <c r="G172" s="159"/>
      <c r="H172" s="159"/>
      <c r="I172" s="75">
        <v>80000</v>
      </c>
      <c r="J172" s="147"/>
      <c r="K172" s="11"/>
      <c r="L172" s="58"/>
    </row>
    <row r="173" spans="1:15" ht="15.75" x14ac:dyDescent="0.25">
      <c r="A173" s="1"/>
      <c r="B173" s="100" t="s">
        <v>141</v>
      </c>
      <c r="C173" s="159" t="s">
        <v>32</v>
      </c>
      <c r="D173" s="159"/>
      <c r="E173" s="159"/>
      <c r="F173" s="159"/>
      <c r="G173" s="159"/>
      <c r="H173" s="159"/>
      <c r="I173" s="151">
        <v>0</v>
      </c>
      <c r="J173" s="147"/>
      <c r="K173" s="11"/>
      <c r="L173" s="1"/>
    </row>
    <row r="174" spans="1:15" ht="16.5" thickBot="1" x14ac:dyDescent="0.3">
      <c r="A174" s="1"/>
      <c r="B174" s="118" t="s">
        <v>142</v>
      </c>
      <c r="C174" s="160" t="s">
        <v>93</v>
      </c>
      <c r="D174" s="161"/>
      <c r="E174" s="161"/>
      <c r="F174" s="161"/>
      <c r="G174" s="161"/>
      <c r="H174" s="162"/>
      <c r="I174" s="76">
        <v>5000</v>
      </c>
      <c r="J174" s="147"/>
      <c r="K174" s="11"/>
      <c r="L174" s="1"/>
    </row>
    <row r="175" spans="1:15" ht="15.75" x14ac:dyDescent="0.25">
      <c r="A175" s="1"/>
      <c r="B175" s="149"/>
      <c r="C175" s="191" t="s">
        <v>184</v>
      </c>
      <c r="D175" s="191"/>
      <c r="E175" s="191"/>
      <c r="F175" s="191"/>
      <c r="G175" s="191"/>
      <c r="H175" s="191"/>
      <c r="I175" s="150">
        <f>SUM(I164:I174)</f>
        <v>1573261.6666666667</v>
      </c>
      <c r="J175" s="14"/>
      <c r="K175" s="11"/>
      <c r="L175" s="1"/>
    </row>
    <row r="176" spans="1:15" ht="15.75" thickBot="1" x14ac:dyDescent="0.3">
      <c r="A176" s="1"/>
      <c r="B176" s="67"/>
      <c r="C176" s="189" t="s">
        <v>185</v>
      </c>
      <c r="D176" s="189"/>
      <c r="E176" s="189"/>
      <c r="F176" s="189"/>
      <c r="G176" s="189"/>
      <c r="H176" s="189"/>
      <c r="I176" s="76">
        <v>25000</v>
      </c>
      <c r="J176" s="14"/>
      <c r="K176" s="11"/>
      <c r="L176" s="1"/>
    </row>
    <row r="177" spans="1:12" ht="15.75" thickBot="1" x14ac:dyDescent="0.3">
      <c r="A177" s="1"/>
      <c r="B177" s="119"/>
      <c r="C177" s="190" t="s">
        <v>186</v>
      </c>
      <c r="D177" s="190"/>
      <c r="E177" s="190"/>
      <c r="F177" s="190"/>
      <c r="G177" s="190"/>
      <c r="H177" s="190"/>
      <c r="I177" s="152">
        <f>I175-I176</f>
        <v>1548261.6666666667</v>
      </c>
      <c r="J177" s="1"/>
      <c r="K177" s="11"/>
      <c r="L177" s="1"/>
    </row>
    <row r="178" spans="1:12" x14ac:dyDescent="0.25">
      <c r="A178" s="1"/>
      <c r="B178" s="11"/>
      <c r="C178" s="11"/>
      <c r="D178" s="11"/>
      <c r="E178" s="48"/>
      <c r="F178" s="15"/>
      <c r="G178" s="11"/>
      <c r="H178" s="11"/>
      <c r="I178" s="81"/>
      <c r="J178" s="14"/>
      <c r="K178" s="11"/>
      <c r="L178" s="1"/>
    </row>
    <row r="179" spans="1:12" x14ac:dyDescent="0.25">
      <c r="A179" s="1"/>
      <c r="B179" s="11"/>
      <c r="C179" s="11"/>
      <c r="D179" s="11"/>
      <c r="E179" s="48"/>
      <c r="F179" s="15"/>
      <c r="G179" s="11"/>
      <c r="H179" s="11"/>
      <c r="I179" s="82"/>
      <c r="J179" s="2"/>
      <c r="K179" s="11"/>
      <c r="L179" s="1"/>
    </row>
    <row r="180" spans="1:12" x14ac:dyDescent="0.25">
      <c r="A180" s="1"/>
      <c r="B180" s="11"/>
      <c r="C180" s="6"/>
      <c r="D180" s="6"/>
      <c r="E180" s="49"/>
      <c r="F180" s="42"/>
      <c r="G180" s="6"/>
      <c r="H180" s="6"/>
      <c r="I180" s="83"/>
      <c r="J180" s="1"/>
      <c r="K180" s="11"/>
      <c r="L180" s="1"/>
    </row>
    <row r="181" spans="1:12" x14ac:dyDescent="0.25">
      <c r="A181" s="1"/>
      <c r="B181" s="11"/>
      <c r="C181" s="16"/>
      <c r="D181" s="11"/>
      <c r="E181" s="48"/>
      <c r="F181" s="15"/>
      <c r="G181" s="11"/>
      <c r="H181" s="11"/>
      <c r="I181" s="81"/>
      <c r="J181" s="14"/>
      <c r="K181" s="11"/>
      <c r="L181" s="1"/>
    </row>
    <row r="182" spans="1:12" x14ac:dyDescent="0.25">
      <c r="A182" s="1"/>
      <c r="B182" s="11"/>
      <c r="C182" s="11"/>
      <c r="D182" s="11"/>
      <c r="E182" s="48"/>
      <c r="F182" s="15"/>
      <c r="G182" s="11"/>
      <c r="H182" s="11"/>
      <c r="I182" s="81"/>
      <c r="J182" s="1"/>
      <c r="K182" s="11"/>
      <c r="L182" s="1"/>
    </row>
    <row r="183" spans="1:12" x14ac:dyDescent="0.25">
      <c r="A183" s="1"/>
      <c r="B183" s="11"/>
      <c r="C183" s="16"/>
      <c r="D183" s="11"/>
      <c r="E183" s="48"/>
      <c r="F183" s="15"/>
      <c r="G183" s="11"/>
      <c r="H183" s="11"/>
      <c r="I183" s="81"/>
      <c r="J183" s="14"/>
      <c r="K183" s="11"/>
      <c r="L183" s="1"/>
    </row>
    <row r="184" spans="1:12" x14ac:dyDescent="0.25">
      <c r="A184" s="1"/>
      <c r="B184" s="11"/>
      <c r="C184" s="11"/>
      <c r="D184" s="11"/>
      <c r="E184" s="48"/>
      <c r="F184" s="15"/>
      <c r="G184" s="11"/>
      <c r="H184" s="11"/>
      <c r="I184" s="81"/>
      <c r="J184" s="1"/>
      <c r="K184" s="11"/>
      <c r="L184" s="1"/>
    </row>
    <row r="185" spans="1:12" x14ac:dyDescent="0.25">
      <c r="A185" s="1"/>
      <c r="B185" s="11"/>
      <c r="C185" s="16"/>
      <c r="D185" s="11"/>
      <c r="E185" s="48"/>
      <c r="F185" s="15"/>
      <c r="G185" s="11"/>
      <c r="H185" s="11"/>
      <c r="I185" s="81"/>
      <c r="J185" s="14"/>
      <c r="K185" s="11"/>
      <c r="L185" s="1"/>
    </row>
    <row r="186" spans="1:12" x14ac:dyDescent="0.25">
      <c r="A186" s="1"/>
      <c r="B186" s="11"/>
      <c r="C186" s="11"/>
      <c r="D186" s="11"/>
      <c r="E186" s="48"/>
      <c r="F186" s="15"/>
      <c r="G186" s="11"/>
      <c r="H186" s="11"/>
      <c r="I186" s="81"/>
      <c r="J186" s="1"/>
      <c r="K186" s="11"/>
      <c r="L186" s="1"/>
    </row>
    <row r="187" spans="1:12" x14ac:dyDescent="0.25">
      <c r="A187" s="1"/>
      <c r="B187" s="11"/>
      <c r="C187" s="16"/>
      <c r="D187" s="11"/>
      <c r="E187" s="48"/>
      <c r="F187" s="15"/>
      <c r="G187" s="11"/>
      <c r="H187" s="11"/>
      <c r="I187" s="81"/>
      <c r="J187" s="14"/>
      <c r="K187" s="11"/>
      <c r="L187" s="1"/>
    </row>
    <row r="188" spans="1:12" x14ac:dyDescent="0.25">
      <c r="A188" s="1"/>
      <c r="B188" s="11"/>
      <c r="C188" s="11"/>
      <c r="D188" s="11"/>
      <c r="E188" s="48"/>
      <c r="F188" s="15"/>
      <c r="G188" s="11"/>
      <c r="H188" s="11"/>
      <c r="I188" s="82"/>
      <c r="J188" s="2"/>
      <c r="K188" s="11"/>
      <c r="L188" s="1"/>
    </row>
    <row r="189" spans="1:12" ht="15.75" x14ac:dyDescent="0.25">
      <c r="A189" s="1"/>
      <c r="B189" s="19"/>
      <c r="C189" s="18"/>
      <c r="D189" s="18"/>
      <c r="E189" s="50"/>
      <c r="F189" s="94"/>
      <c r="G189" s="18"/>
      <c r="H189" s="18"/>
      <c r="I189" s="84"/>
      <c r="J189" s="1"/>
      <c r="K189" s="11"/>
      <c r="L189" s="1"/>
    </row>
    <row r="190" spans="1:12" x14ac:dyDescent="0.25">
      <c r="A190" s="1"/>
      <c r="B190" s="11"/>
      <c r="C190" s="11"/>
      <c r="D190" s="11"/>
      <c r="E190" s="48"/>
      <c r="F190" s="15"/>
      <c r="G190" s="11"/>
      <c r="H190" s="11"/>
      <c r="I190" s="81"/>
      <c r="J190" s="1"/>
      <c r="K190" s="11"/>
      <c r="L190" s="1"/>
    </row>
    <row r="191" spans="1:12" ht="18.75" x14ac:dyDescent="0.3">
      <c r="A191" s="1"/>
      <c r="B191" s="11"/>
      <c r="C191" s="17"/>
      <c r="D191" s="11"/>
      <c r="E191" s="48"/>
      <c r="F191" s="15"/>
      <c r="G191" s="11"/>
      <c r="H191" s="11"/>
      <c r="I191" s="81"/>
      <c r="J191" s="1"/>
      <c r="K191" s="11"/>
      <c r="L191" s="1"/>
    </row>
    <row r="192" spans="1:12" x14ac:dyDescent="0.25">
      <c r="A192" s="1"/>
      <c r="B192" s="11"/>
      <c r="C192" s="11"/>
      <c r="D192" s="11"/>
      <c r="E192" s="48"/>
      <c r="F192" s="15"/>
      <c r="G192" s="11"/>
      <c r="H192" s="11"/>
      <c r="I192" s="81"/>
      <c r="J192" s="14"/>
      <c r="K192" s="11"/>
      <c r="L192" s="1"/>
    </row>
    <row r="193" spans="1:14" x14ac:dyDescent="0.25">
      <c r="A193" s="1"/>
      <c r="B193" s="11"/>
      <c r="C193" s="11"/>
      <c r="D193" s="11"/>
      <c r="E193" s="48"/>
      <c r="F193" s="15"/>
      <c r="G193" s="11"/>
      <c r="H193" s="11"/>
      <c r="I193" s="81"/>
      <c r="J193" s="1"/>
      <c r="K193" s="11"/>
      <c r="L193" s="1"/>
    </row>
    <row r="194" spans="1:14" x14ac:dyDescent="0.25">
      <c r="A194" s="1"/>
      <c r="B194" s="11"/>
      <c r="C194" s="16"/>
      <c r="D194" s="11"/>
      <c r="E194" s="48"/>
      <c r="F194" s="15"/>
      <c r="G194" s="11"/>
      <c r="H194" s="11"/>
      <c r="I194" s="81"/>
      <c r="J194" s="14"/>
      <c r="K194" s="11"/>
      <c r="L194" s="1"/>
    </row>
    <row r="195" spans="1:14" x14ac:dyDescent="0.25">
      <c r="A195" s="1"/>
      <c r="B195" s="11"/>
      <c r="C195" s="11"/>
      <c r="D195" s="11"/>
      <c r="E195" s="48"/>
      <c r="F195" s="15"/>
      <c r="G195" s="11"/>
      <c r="H195" s="11"/>
      <c r="I195" s="81"/>
      <c r="J195" s="1"/>
      <c r="K195" s="11"/>
      <c r="L195" s="1"/>
    </row>
    <row r="196" spans="1:14" x14ac:dyDescent="0.25">
      <c r="A196" s="1"/>
      <c r="B196" s="11"/>
      <c r="C196" s="11"/>
      <c r="D196" s="11"/>
      <c r="E196" s="48"/>
      <c r="F196" s="15"/>
      <c r="G196" s="11"/>
      <c r="H196" s="11"/>
      <c r="I196" s="81"/>
      <c r="J196" s="14"/>
      <c r="K196" s="11"/>
      <c r="L196" s="1"/>
    </row>
    <row r="197" spans="1:14" x14ac:dyDescent="0.25">
      <c r="A197" s="1"/>
      <c r="B197" s="11"/>
      <c r="C197" s="11"/>
      <c r="D197" s="11"/>
      <c r="E197" s="48"/>
      <c r="F197" s="15"/>
      <c r="G197" s="11"/>
      <c r="H197" s="11"/>
      <c r="I197" s="81"/>
      <c r="J197" s="1"/>
      <c r="K197" s="11"/>
      <c r="L197" s="1"/>
    </row>
    <row r="198" spans="1:14" x14ac:dyDescent="0.25">
      <c r="A198" s="1"/>
      <c r="B198" s="11"/>
      <c r="C198" s="11"/>
      <c r="D198" s="11"/>
      <c r="E198" s="48"/>
      <c r="F198" s="15"/>
      <c r="G198" s="11"/>
      <c r="H198" s="11"/>
      <c r="I198" s="81"/>
      <c r="J198" s="14"/>
      <c r="K198" s="11"/>
      <c r="L198" s="1"/>
    </row>
    <row r="199" spans="1:14" x14ac:dyDescent="0.25">
      <c r="A199" s="1"/>
      <c r="B199" s="11"/>
      <c r="C199" s="11"/>
      <c r="D199" s="11"/>
      <c r="E199" s="48"/>
      <c r="F199" s="15"/>
      <c r="G199" s="11"/>
      <c r="H199" s="11"/>
      <c r="I199" s="81"/>
      <c r="J199" s="1"/>
      <c r="K199" s="11"/>
      <c r="L199" s="1"/>
    </row>
    <row r="200" spans="1:14" x14ac:dyDescent="0.25">
      <c r="A200" s="1"/>
      <c r="B200" s="11"/>
      <c r="C200" s="11"/>
      <c r="D200" s="11"/>
      <c r="E200" s="48"/>
      <c r="F200" s="15"/>
      <c r="G200" s="11"/>
      <c r="H200" s="11"/>
      <c r="I200" s="81"/>
      <c r="J200" s="14"/>
      <c r="K200" s="11"/>
      <c r="L200" s="1"/>
    </row>
    <row r="201" spans="1:14" x14ac:dyDescent="0.25">
      <c r="A201" s="1"/>
      <c r="B201" s="11"/>
      <c r="C201" s="11"/>
      <c r="D201" s="11"/>
      <c r="E201" s="48"/>
      <c r="F201" s="15"/>
      <c r="G201" s="11"/>
      <c r="H201" s="11"/>
      <c r="I201" s="81"/>
      <c r="J201" s="1"/>
      <c r="K201" s="11"/>
      <c r="L201" s="1"/>
    </row>
    <row r="202" spans="1:14" x14ac:dyDescent="0.25">
      <c r="A202" s="1"/>
      <c r="B202" s="11"/>
      <c r="C202" s="11"/>
      <c r="D202" s="11"/>
      <c r="E202" s="48"/>
      <c r="F202" s="15"/>
      <c r="G202" s="11"/>
      <c r="H202" s="11"/>
      <c r="I202" s="81"/>
      <c r="J202" s="1"/>
      <c r="K202" s="11"/>
      <c r="L202" s="1"/>
    </row>
    <row r="203" spans="1:14" x14ac:dyDescent="0.25">
      <c r="A203" s="1"/>
      <c r="B203" s="11"/>
      <c r="C203" s="11"/>
      <c r="D203" s="11"/>
      <c r="E203" s="48"/>
      <c r="F203" s="15"/>
      <c r="G203" s="11"/>
      <c r="H203" s="11"/>
      <c r="I203" s="81"/>
      <c r="J203" s="1"/>
      <c r="K203" s="11"/>
      <c r="L203" s="1"/>
    </row>
    <row r="204" spans="1:14" x14ac:dyDescent="0.25">
      <c r="A204" s="1"/>
      <c r="B204" s="11"/>
      <c r="C204" s="16"/>
      <c r="D204" s="11"/>
      <c r="E204" s="48"/>
      <c r="F204" s="15"/>
      <c r="G204" s="11"/>
      <c r="H204" s="11"/>
      <c r="I204" s="81"/>
      <c r="J204" s="14"/>
      <c r="K204" s="11"/>
      <c r="L204" s="1"/>
    </row>
    <row r="205" spans="1:14" x14ac:dyDescent="0.25">
      <c r="A205" s="1"/>
      <c r="B205" s="11"/>
      <c r="C205" s="11"/>
      <c r="D205" s="11"/>
      <c r="E205" s="48"/>
      <c r="F205" s="15"/>
      <c r="G205" s="11"/>
      <c r="H205" s="11"/>
      <c r="I205" s="81"/>
      <c r="J205" s="1"/>
      <c r="K205" s="11"/>
      <c r="L205" s="1"/>
    </row>
    <row r="206" spans="1:14" x14ac:dyDescent="0.25">
      <c r="A206" s="1"/>
      <c r="B206" s="11"/>
      <c r="C206" s="11"/>
      <c r="D206" s="11"/>
      <c r="E206" s="48"/>
      <c r="F206" s="15"/>
      <c r="G206" s="11"/>
      <c r="H206" s="11"/>
      <c r="I206" s="81"/>
      <c r="J206" s="1"/>
      <c r="K206" s="11"/>
      <c r="L206" s="1"/>
    </row>
    <row r="207" spans="1:14" x14ac:dyDescent="0.25">
      <c r="A207" s="1"/>
      <c r="B207" s="11"/>
      <c r="C207" s="11"/>
      <c r="D207" s="11"/>
      <c r="E207" s="48"/>
      <c r="F207" s="15"/>
      <c r="G207" s="11"/>
      <c r="H207" s="11"/>
      <c r="I207" s="81"/>
      <c r="J207" s="1"/>
      <c r="K207" s="11"/>
      <c r="L207" s="1"/>
      <c r="M207" s="1"/>
      <c r="N207" s="1"/>
    </row>
    <row r="208" spans="1:14" x14ac:dyDescent="0.25">
      <c r="A208" s="1"/>
      <c r="B208" s="11"/>
      <c r="C208" s="11"/>
      <c r="D208" s="11"/>
      <c r="E208" s="48"/>
      <c r="F208" s="15"/>
      <c r="G208" s="11"/>
      <c r="H208" s="11"/>
      <c r="I208" s="81"/>
      <c r="J208" s="1"/>
      <c r="K208" s="11"/>
      <c r="L208" s="1"/>
      <c r="M208" s="1"/>
      <c r="N208" s="1"/>
    </row>
    <row r="209" spans="1:14" x14ac:dyDescent="0.25">
      <c r="A209" s="1"/>
      <c r="B209" s="11"/>
      <c r="C209" s="11"/>
      <c r="D209" s="11"/>
      <c r="E209" s="48"/>
      <c r="F209" s="15"/>
      <c r="G209" s="11"/>
      <c r="H209" s="11"/>
      <c r="I209" s="81"/>
      <c r="J209" s="1"/>
      <c r="K209" s="11"/>
      <c r="L209" s="1"/>
      <c r="M209" s="1"/>
      <c r="N209" s="1"/>
    </row>
    <row r="210" spans="1:14" x14ac:dyDescent="0.25">
      <c r="A210" s="1"/>
      <c r="B210" s="11"/>
      <c r="C210" s="11"/>
      <c r="D210" s="11"/>
      <c r="E210" s="48"/>
      <c r="F210" s="15"/>
      <c r="G210" s="11"/>
      <c r="H210" s="11"/>
      <c r="I210" s="81"/>
      <c r="J210" s="14"/>
      <c r="K210" s="11"/>
      <c r="L210" s="1"/>
      <c r="M210" s="1"/>
      <c r="N210" s="1"/>
    </row>
    <row r="211" spans="1:14" x14ac:dyDescent="0.25">
      <c r="A211" s="1"/>
      <c r="B211" s="11"/>
      <c r="C211" s="11"/>
      <c r="D211" s="11"/>
      <c r="E211" s="48"/>
      <c r="F211" s="15"/>
      <c r="G211" s="11"/>
      <c r="H211" s="11"/>
      <c r="I211" s="85"/>
      <c r="J211" s="2"/>
      <c r="K211" s="1"/>
      <c r="L211" s="1"/>
      <c r="M211" s="1"/>
      <c r="N211" s="1"/>
    </row>
    <row r="212" spans="1:14" ht="15.75" x14ac:dyDescent="0.25">
      <c r="A212" s="1"/>
      <c r="B212" s="11"/>
      <c r="C212" s="13"/>
      <c r="D212" s="13"/>
      <c r="E212" s="51"/>
      <c r="F212" s="95"/>
      <c r="G212" s="13"/>
      <c r="H212" s="13"/>
      <c r="I212" s="84"/>
      <c r="J212" s="1"/>
      <c r="K212" s="1"/>
      <c r="L212" s="1"/>
      <c r="M212" s="1"/>
      <c r="N212" s="1"/>
    </row>
    <row r="213" spans="1:14" s="12" customFormat="1" ht="15.75" x14ac:dyDescent="0.25">
      <c r="A213" s="1"/>
      <c r="B213" s="11"/>
      <c r="C213" s="10"/>
      <c r="D213" s="10"/>
      <c r="E213" s="52"/>
      <c r="F213" s="96"/>
      <c r="G213" s="10"/>
      <c r="H213" s="10"/>
      <c r="I213" s="84"/>
      <c r="J213" s="1"/>
      <c r="K213" s="1"/>
      <c r="L213" s="1"/>
      <c r="M213" s="1"/>
      <c r="N213" s="1"/>
    </row>
    <row r="214" spans="1:14" s="12" customFormat="1" ht="15.75" x14ac:dyDescent="0.25">
      <c r="A214" s="1"/>
      <c r="B214" s="11"/>
      <c r="C214" s="10"/>
      <c r="D214" s="10"/>
      <c r="E214" s="52"/>
      <c r="F214" s="96"/>
      <c r="G214" s="10"/>
      <c r="H214" s="10"/>
      <c r="I214" s="84"/>
      <c r="J214" s="1"/>
      <c r="K214" s="1"/>
      <c r="L214" s="1"/>
      <c r="M214" s="1"/>
      <c r="N214" s="1"/>
    </row>
    <row r="215" spans="1:14" ht="18.75" x14ac:dyDescent="0.3">
      <c r="A215" s="1"/>
      <c r="B215" s="11"/>
      <c r="C215" s="10"/>
      <c r="D215" s="10"/>
      <c r="E215" s="52"/>
      <c r="F215" s="96"/>
      <c r="G215" s="10"/>
      <c r="H215" s="10"/>
      <c r="I215" s="84"/>
      <c r="J215" s="1"/>
      <c r="K215" s="9"/>
      <c r="L215" s="1"/>
      <c r="M215" s="1"/>
      <c r="N215" s="1"/>
    </row>
    <row r="216" spans="1:14" ht="21" x14ac:dyDescent="0.35">
      <c r="A216" s="1"/>
      <c r="B216" s="1"/>
      <c r="C216" s="6"/>
      <c r="D216" s="6"/>
      <c r="E216" s="49"/>
      <c r="F216" s="42"/>
      <c r="G216" s="6"/>
      <c r="H216" s="5"/>
      <c r="I216" s="86"/>
      <c r="J216" s="1"/>
      <c r="K216" s="8"/>
      <c r="L216" s="1"/>
      <c r="M216" s="1"/>
      <c r="N216" s="1"/>
    </row>
    <row r="217" spans="1:14" x14ac:dyDescent="0.25">
      <c r="A217" s="1"/>
      <c r="B217" s="1"/>
      <c r="C217" s="6"/>
      <c r="D217" s="6"/>
      <c r="E217" s="49"/>
      <c r="F217" s="42"/>
      <c r="G217" s="6"/>
      <c r="H217" s="5"/>
      <c r="I217" s="86"/>
      <c r="J217" s="1"/>
      <c r="K217" s="1"/>
      <c r="L217" s="1"/>
      <c r="M217" s="1"/>
      <c r="N217" s="1"/>
    </row>
    <row r="218" spans="1:14" ht="33.75" customHeight="1" x14ac:dyDescent="0.25">
      <c r="A218" s="1"/>
      <c r="B218" s="1"/>
      <c r="C218" s="7"/>
      <c r="D218" s="6"/>
      <c r="E218" s="49"/>
      <c r="F218" s="42"/>
      <c r="G218" s="6"/>
      <c r="H218" s="5"/>
      <c r="I218" s="86"/>
      <c r="J218" s="1"/>
      <c r="K218" s="1"/>
      <c r="L218" s="1"/>
      <c r="M218" s="1"/>
      <c r="N218" s="1"/>
    </row>
    <row r="219" spans="1:14" x14ac:dyDescent="0.25">
      <c r="A219" s="1"/>
      <c r="B219" s="1"/>
      <c r="C219" s="7"/>
      <c r="D219" s="6"/>
      <c r="E219" s="49"/>
      <c r="F219" s="42"/>
      <c r="G219" s="6"/>
      <c r="H219" s="5"/>
      <c r="I219" s="86"/>
      <c r="J219" s="1"/>
      <c r="K219" s="1"/>
      <c r="L219" s="1"/>
      <c r="M219" s="1"/>
      <c r="N219" s="1"/>
    </row>
    <row r="220" spans="1:14" ht="18.75" x14ac:dyDescent="0.3">
      <c r="A220" s="1"/>
      <c r="B220" s="1"/>
      <c r="C220" s="4"/>
      <c r="D220" s="4"/>
      <c r="E220" s="53"/>
      <c r="F220" s="97"/>
      <c r="G220" s="4"/>
      <c r="H220" s="3"/>
      <c r="I220" s="87"/>
      <c r="J220" s="2"/>
      <c r="K220" s="1"/>
      <c r="L220" s="1"/>
      <c r="M220" s="1"/>
      <c r="N220" s="1"/>
    </row>
    <row r="221" spans="1:14" x14ac:dyDescent="0.25">
      <c r="A221" s="1"/>
      <c r="B221" s="1"/>
      <c r="C221" s="1"/>
      <c r="D221" s="1"/>
      <c r="E221" s="54"/>
      <c r="F221" s="2"/>
      <c r="G221" s="1"/>
      <c r="H221" s="1"/>
      <c r="I221" s="81"/>
      <c r="J221" s="1"/>
      <c r="K221" s="1"/>
      <c r="L221" s="1"/>
      <c r="M221" s="1"/>
      <c r="N221" s="1"/>
    </row>
    <row r="222" spans="1:14" x14ac:dyDescent="0.25">
      <c r="A222" s="1"/>
      <c r="B222" s="1"/>
      <c r="C222" s="1"/>
      <c r="D222" s="1"/>
      <c r="E222" s="54"/>
      <c r="F222" s="2"/>
      <c r="G222" s="1"/>
      <c r="H222" s="1"/>
      <c r="I222" s="81"/>
      <c r="J222" s="1"/>
      <c r="K222" s="1"/>
      <c r="L222" s="1"/>
      <c r="M222" s="1"/>
      <c r="N222" s="1"/>
    </row>
    <row r="223" spans="1:14" x14ac:dyDescent="0.25">
      <c r="A223" s="1"/>
      <c r="B223" s="1"/>
      <c r="C223" s="1"/>
      <c r="D223" s="1"/>
      <c r="E223" s="54"/>
      <c r="F223" s="2"/>
      <c r="G223" s="1"/>
      <c r="H223" s="1"/>
      <c r="I223" s="81"/>
      <c r="J223" s="1"/>
      <c r="K223" s="1"/>
      <c r="L223" s="1"/>
      <c r="M223" s="1"/>
      <c r="N223" s="1"/>
    </row>
  </sheetData>
  <mergeCells count="30">
    <mergeCell ref="J3:K3"/>
    <mergeCell ref="J6:K6"/>
    <mergeCell ref="B1:I1"/>
    <mergeCell ref="B2:D2"/>
    <mergeCell ref="B3:I3"/>
    <mergeCell ref="H4:I4"/>
    <mergeCell ref="H5:I5"/>
    <mergeCell ref="B4:C4"/>
    <mergeCell ref="B5:C5"/>
    <mergeCell ref="C89:H89"/>
    <mergeCell ref="C164:H164"/>
    <mergeCell ref="C165:H165"/>
    <mergeCell ref="C166:H166"/>
    <mergeCell ref="C167:H167"/>
    <mergeCell ref="C162:H162"/>
    <mergeCell ref="C147:H147"/>
    <mergeCell ref="C137:H137"/>
    <mergeCell ref="C126:H126"/>
    <mergeCell ref="C119:H119"/>
    <mergeCell ref="C101:H101"/>
    <mergeCell ref="C176:H176"/>
    <mergeCell ref="C177:H177"/>
    <mergeCell ref="C175:H175"/>
    <mergeCell ref="C173:H173"/>
    <mergeCell ref="C168:H168"/>
    <mergeCell ref="C169:H169"/>
    <mergeCell ref="C170:H170"/>
    <mergeCell ref="C171:H171"/>
    <mergeCell ref="C172:H172"/>
    <mergeCell ref="C174:H174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"/>
  <sheetViews>
    <sheetView topLeftCell="A97" zoomScale="130" zoomScaleNormal="130" workbookViewId="0">
      <selection activeCell="I111" sqref="I111"/>
    </sheetView>
  </sheetViews>
  <sheetFormatPr defaultRowHeight="15" x14ac:dyDescent="0.25"/>
  <cols>
    <col min="2" max="2" width="4.28515625" bestFit="1" customWidth="1"/>
    <col min="3" max="3" width="39.85546875" customWidth="1"/>
    <col min="4" max="4" width="6.140625" bestFit="1" customWidth="1"/>
    <col min="5" max="5" width="6.140625" style="55" bestFit="1" customWidth="1"/>
    <col min="6" max="6" width="6" style="43" bestFit="1" customWidth="1"/>
    <col min="7" max="7" width="7" bestFit="1" customWidth="1"/>
    <col min="8" max="8" width="4.140625" bestFit="1" customWidth="1"/>
    <col min="9" max="9" width="13.5703125" style="88" bestFit="1" customWidth="1"/>
    <col min="11" max="11" width="14" bestFit="1" customWidth="1"/>
  </cols>
  <sheetData>
    <row r="1" spans="1:13" ht="21.75" thickBot="1" x14ac:dyDescent="0.4">
      <c r="B1" s="176" t="s">
        <v>10</v>
      </c>
      <c r="C1" s="177"/>
      <c r="D1" s="177"/>
      <c r="E1" s="177"/>
      <c r="F1" s="177"/>
      <c r="G1" s="177"/>
      <c r="H1" s="177"/>
      <c r="I1" s="178"/>
    </row>
    <row r="2" spans="1:13" ht="59.25" customHeight="1" thickBot="1" x14ac:dyDescent="0.3">
      <c r="B2" s="179" t="s">
        <v>9</v>
      </c>
      <c r="C2" s="180"/>
      <c r="D2" s="180"/>
      <c r="E2" s="44"/>
      <c r="F2" s="89"/>
      <c r="G2" s="33"/>
      <c r="H2" s="33"/>
      <c r="I2" s="69"/>
    </row>
    <row r="3" spans="1:13" ht="19.5" thickBot="1" x14ac:dyDescent="0.35">
      <c r="B3" s="181" t="s">
        <v>12</v>
      </c>
      <c r="C3" s="182"/>
      <c r="D3" s="182"/>
      <c r="E3" s="182"/>
      <c r="F3" s="182"/>
      <c r="G3" s="182"/>
      <c r="H3" s="183"/>
      <c r="I3" s="184"/>
      <c r="J3" s="168"/>
      <c r="K3" s="168"/>
      <c r="L3" s="1"/>
    </row>
    <row r="4" spans="1:13" ht="15.75" thickBot="1" x14ac:dyDescent="0.3">
      <c r="B4" s="185" t="s">
        <v>8</v>
      </c>
      <c r="C4" s="186"/>
      <c r="D4" s="32"/>
      <c r="E4" s="45"/>
      <c r="F4" s="90"/>
      <c r="G4" s="32"/>
      <c r="H4" s="187" t="s">
        <v>187</v>
      </c>
      <c r="I4" s="188"/>
      <c r="J4" s="1"/>
      <c r="K4" s="1"/>
      <c r="L4" s="1"/>
    </row>
    <row r="5" spans="1:13" ht="30.75" customHeight="1" thickBot="1" x14ac:dyDescent="0.3">
      <c r="B5" s="164" t="s">
        <v>11</v>
      </c>
      <c r="C5" s="165"/>
      <c r="D5" s="32"/>
      <c r="E5" s="45"/>
      <c r="F5" s="90"/>
      <c r="G5" s="32"/>
      <c r="H5" s="166" t="s">
        <v>188</v>
      </c>
      <c r="I5" s="167"/>
      <c r="J5" s="1"/>
      <c r="K5" s="1"/>
      <c r="L5" s="1"/>
    </row>
    <row r="6" spans="1:13" s="25" customFormat="1" ht="30.75" customHeight="1" x14ac:dyDescent="0.25">
      <c r="B6" s="101" t="s">
        <v>7</v>
      </c>
      <c r="C6" s="102" t="s">
        <v>6</v>
      </c>
      <c r="D6" s="103" t="s">
        <v>5</v>
      </c>
      <c r="E6" s="104" t="s">
        <v>4</v>
      </c>
      <c r="F6" s="105" t="s">
        <v>3</v>
      </c>
      <c r="G6" s="106" t="s">
        <v>2</v>
      </c>
      <c r="H6" s="106" t="s">
        <v>1</v>
      </c>
      <c r="I6" s="107" t="s">
        <v>0</v>
      </c>
      <c r="J6" s="168"/>
      <c r="K6" s="168"/>
      <c r="L6" s="11"/>
    </row>
    <row r="7" spans="1:13" s="31" customFormat="1" x14ac:dyDescent="0.25">
      <c r="B7" s="127" t="s">
        <v>124</v>
      </c>
      <c r="C7" s="112" t="s">
        <v>125</v>
      </c>
      <c r="D7" s="108"/>
      <c r="E7" s="110"/>
      <c r="F7" s="111"/>
      <c r="G7" s="109"/>
      <c r="H7" s="109"/>
      <c r="I7" s="128"/>
      <c r="J7" s="153"/>
      <c r="K7" s="153"/>
      <c r="L7" s="11"/>
    </row>
    <row r="8" spans="1:13" s="31" customFormat="1" x14ac:dyDescent="0.25">
      <c r="A8" s="11"/>
      <c r="B8" s="127" t="s">
        <v>126</v>
      </c>
      <c r="C8" s="112" t="s">
        <v>127</v>
      </c>
      <c r="D8" s="113"/>
      <c r="E8" s="114"/>
      <c r="F8" s="115"/>
      <c r="G8" s="116"/>
      <c r="H8" s="116"/>
      <c r="I8" s="129"/>
      <c r="J8" s="11"/>
      <c r="K8" s="11"/>
      <c r="L8" s="11"/>
    </row>
    <row r="9" spans="1:13" ht="15.75" x14ac:dyDescent="0.25">
      <c r="A9" s="11"/>
      <c r="B9" s="59">
        <v>1</v>
      </c>
      <c r="C9" s="34" t="s">
        <v>40</v>
      </c>
      <c r="D9" s="34">
        <v>117</v>
      </c>
      <c r="E9" s="40">
        <v>30</v>
      </c>
      <c r="F9" s="39">
        <f>D9*E9/144</f>
        <v>24.375</v>
      </c>
      <c r="G9" s="34">
        <v>2600</v>
      </c>
      <c r="H9" s="34">
        <v>1</v>
      </c>
      <c r="I9" s="70">
        <f>F9*G9*H9</f>
        <v>63375</v>
      </c>
      <c r="J9" s="145"/>
      <c r="K9" s="1"/>
      <c r="L9" s="1"/>
    </row>
    <row r="10" spans="1:13" ht="15.75" x14ac:dyDescent="0.25">
      <c r="A10" s="11"/>
      <c r="B10" s="60">
        <v>2</v>
      </c>
      <c r="C10" s="28" t="s">
        <v>41</v>
      </c>
      <c r="D10" s="28">
        <v>117</v>
      </c>
      <c r="E10" s="41">
        <v>22</v>
      </c>
      <c r="F10" s="39">
        <f t="shared" ref="F10:F17" si="0">D10*E10/144</f>
        <v>17.875</v>
      </c>
      <c r="G10" s="28">
        <v>1350</v>
      </c>
      <c r="H10" s="28">
        <v>1</v>
      </c>
      <c r="I10" s="70">
        <f t="shared" ref="I10:I23" si="1">F10*G10*H10</f>
        <v>24131.25</v>
      </c>
      <c r="J10" s="26"/>
      <c r="K10" s="11"/>
      <c r="L10" s="11"/>
      <c r="M10" s="25"/>
    </row>
    <row r="11" spans="1:13" ht="15.75" x14ac:dyDescent="0.25">
      <c r="A11" s="11"/>
      <c r="B11" s="59">
        <v>3</v>
      </c>
      <c r="C11" s="28" t="s">
        <v>35</v>
      </c>
      <c r="D11" s="28">
        <v>49</v>
      </c>
      <c r="E11" s="41">
        <v>30</v>
      </c>
      <c r="F11" s="39">
        <f t="shared" si="0"/>
        <v>10.208333333333334</v>
      </c>
      <c r="G11" s="28">
        <v>1350</v>
      </c>
      <c r="H11" s="28">
        <v>1</v>
      </c>
      <c r="I11" s="70">
        <f t="shared" si="1"/>
        <v>13781.25</v>
      </c>
      <c r="J11" s="11"/>
      <c r="K11" s="11"/>
      <c r="L11" s="11"/>
      <c r="M11" s="25"/>
    </row>
    <row r="12" spans="1:13" ht="15.75" x14ac:dyDescent="0.25">
      <c r="A12" s="11"/>
      <c r="B12" s="60">
        <v>4</v>
      </c>
      <c r="C12" s="28" t="s">
        <v>37</v>
      </c>
      <c r="D12" s="28">
        <v>49</v>
      </c>
      <c r="E12" s="41">
        <v>32</v>
      </c>
      <c r="F12" s="39">
        <f t="shared" ref="F12" si="2">D12*E12/144</f>
        <v>10.888888888888889</v>
      </c>
      <c r="G12" s="30">
        <v>380</v>
      </c>
      <c r="H12" s="30">
        <v>1</v>
      </c>
      <c r="I12" s="70">
        <f t="shared" ref="I12" si="3">F12*G12*H12</f>
        <v>4137.7777777777783</v>
      </c>
      <c r="J12" s="11"/>
      <c r="K12" s="11"/>
      <c r="L12" s="11"/>
      <c r="M12" s="25"/>
    </row>
    <row r="13" spans="1:13" ht="15.75" x14ac:dyDescent="0.25">
      <c r="A13" s="11"/>
      <c r="B13" s="59">
        <v>5</v>
      </c>
      <c r="C13" s="28" t="s">
        <v>36</v>
      </c>
      <c r="D13" s="28">
        <v>85</v>
      </c>
      <c r="E13" s="41">
        <v>17</v>
      </c>
      <c r="F13" s="39">
        <f t="shared" si="0"/>
        <v>10.034722222222221</v>
      </c>
      <c r="G13" s="28">
        <v>1350</v>
      </c>
      <c r="H13" s="28">
        <v>1</v>
      </c>
      <c r="I13" s="70">
        <f t="shared" si="1"/>
        <v>13546.874999999998</v>
      </c>
      <c r="J13" s="11"/>
      <c r="K13" s="11"/>
      <c r="L13" s="11"/>
      <c r="M13" s="25"/>
    </row>
    <row r="14" spans="1:13" ht="15.75" x14ac:dyDescent="0.25">
      <c r="A14" s="11"/>
      <c r="B14" s="60">
        <v>6</v>
      </c>
      <c r="C14" s="28" t="s">
        <v>38</v>
      </c>
      <c r="D14" s="28">
        <v>85</v>
      </c>
      <c r="E14" s="41">
        <v>17</v>
      </c>
      <c r="F14" s="39">
        <f t="shared" ref="F14:F15" si="4">D14*E14/144</f>
        <v>10.034722222222221</v>
      </c>
      <c r="G14" s="28">
        <v>680</v>
      </c>
      <c r="H14" s="28">
        <v>1</v>
      </c>
      <c r="I14" s="70">
        <f t="shared" ref="I14:I15" si="5">F14*G14*H14</f>
        <v>6823.6111111111104</v>
      </c>
      <c r="J14" s="11"/>
      <c r="K14" s="11"/>
      <c r="L14" s="11"/>
      <c r="M14" s="25"/>
    </row>
    <row r="15" spans="1:13" ht="15.75" x14ac:dyDescent="0.25">
      <c r="A15" s="11"/>
      <c r="B15" s="59">
        <v>7</v>
      </c>
      <c r="C15" s="28" t="s">
        <v>191</v>
      </c>
      <c r="D15" s="28">
        <v>89</v>
      </c>
      <c r="E15" s="41">
        <v>24</v>
      </c>
      <c r="F15" s="39">
        <f t="shared" si="4"/>
        <v>14.833333333333334</v>
      </c>
      <c r="G15" s="28">
        <v>550</v>
      </c>
      <c r="H15" s="28">
        <v>1</v>
      </c>
      <c r="I15" s="70">
        <f t="shared" si="5"/>
        <v>8158.3333333333339</v>
      </c>
      <c r="J15" s="11"/>
      <c r="K15" s="11"/>
      <c r="L15" s="11"/>
      <c r="M15" s="25"/>
    </row>
    <row r="16" spans="1:13" s="22" customFormat="1" ht="15.75" x14ac:dyDescent="0.25">
      <c r="A16" s="23"/>
      <c r="B16" s="60">
        <v>8</v>
      </c>
      <c r="C16" s="28" t="s">
        <v>39</v>
      </c>
      <c r="D16" s="28">
        <v>117</v>
      </c>
      <c r="E16" s="41">
        <v>17</v>
      </c>
      <c r="F16" s="39">
        <f t="shared" si="0"/>
        <v>13.8125</v>
      </c>
      <c r="G16" s="28">
        <v>680</v>
      </c>
      <c r="H16" s="28">
        <v>1</v>
      </c>
      <c r="I16" s="70">
        <f t="shared" si="1"/>
        <v>9392.5</v>
      </c>
      <c r="J16" s="23"/>
      <c r="K16" s="11"/>
      <c r="L16" s="23"/>
    </row>
    <row r="17" spans="1:13" s="22" customFormat="1" ht="15.75" x14ac:dyDescent="0.25">
      <c r="A17" s="23"/>
      <c r="B17" s="59">
        <v>9</v>
      </c>
      <c r="C17" s="28" t="s">
        <v>192</v>
      </c>
      <c r="D17" s="28">
        <v>75</v>
      </c>
      <c r="E17" s="41">
        <v>105</v>
      </c>
      <c r="F17" s="39">
        <f t="shared" si="0"/>
        <v>54.6875</v>
      </c>
      <c r="G17" s="28">
        <v>680</v>
      </c>
      <c r="H17" s="28">
        <v>1</v>
      </c>
      <c r="I17" s="70">
        <f t="shared" si="1"/>
        <v>37187.5</v>
      </c>
      <c r="J17" s="23"/>
      <c r="K17" s="11"/>
      <c r="L17" s="23"/>
    </row>
    <row r="18" spans="1:13" s="22" customFormat="1" ht="15.75" x14ac:dyDescent="0.25">
      <c r="A18" s="23"/>
      <c r="B18" s="59"/>
      <c r="C18" s="28"/>
      <c r="D18" s="28"/>
      <c r="E18" s="41"/>
      <c r="F18" s="39"/>
      <c r="G18" s="28"/>
      <c r="H18" s="28"/>
      <c r="I18" s="70"/>
      <c r="J18" s="23"/>
      <c r="K18" s="11"/>
      <c r="L18" s="23"/>
    </row>
    <row r="19" spans="1:13" ht="15.75" x14ac:dyDescent="0.25">
      <c r="A19" s="11"/>
      <c r="B19" s="61"/>
      <c r="C19" s="28"/>
      <c r="D19" s="28"/>
      <c r="E19" s="41"/>
      <c r="F19" s="27"/>
      <c r="G19" s="28"/>
      <c r="H19" s="28"/>
      <c r="I19" s="71">
        <f>SUM(I9:I18)</f>
        <v>180534.09722222222</v>
      </c>
      <c r="J19" s="11"/>
      <c r="K19" s="11"/>
      <c r="L19" s="11"/>
      <c r="M19" s="25"/>
    </row>
    <row r="20" spans="1:13" ht="15.75" x14ac:dyDescent="0.25">
      <c r="A20" s="11"/>
      <c r="B20" s="100" t="s">
        <v>129</v>
      </c>
      <c r="C20" s="29" t="s">
        <v>128</v>
      </c>
      <c r="D20" s="28"/>
      <c r="E20" s="41"/>
      <c r="F20" s="27"/>
      <c r="G20" s="28"/>
      <c r="H20" s="28"/>
      <c r="I20" s="70"/>
      <c r="J20" s="11"/>
      <c r="K20" s="11"/>
      <c r="L20" s="11"/>
      <c r="M20" s="25"/>
    </row>
    <row r="21" spans="1:13" ht="15.75" x14ac:dyDescent="0.25">
      <c r="A21" s="11"/>
      <c r="B21" s="61">
        <v>10</v>
      </c>
      <c r="C21" s="28" t="s">
        <v>44</v>
      </c>
      <c r="D21" s="28">
        <v>86</v>
      </c>
      <c r="E21" s="41">
        <v>90</v>
      </c>
      <c r="F21" s="27">
        <f>D21*E21/144</f>
        <v>53.75</v>
      </c>
      <c r="G21" s="28">
        <v>750</v>
      </c>
      <c r="H21" s="28">
        <v>1</v>
      </c>
      <c r="I21" s="70">
        <f t="shared" si="1"/>
        <v>40312.5</v>
      </c>
      <c r="J21" s="26"/>
      <c r="K21" s="11"/>
      <c r="L21" s="11"/>
      <c r="M21" s="25"/>
    </row>
    <row r="22" spans="1:13" ht="15.75" x14ac:dyDescent="0.25">
      <c r="A22" s="11"/>
      <c r="B22" s="61">
        <v>11</v>
      </c>
      <c r="C22" s="28" t="s">
        <v>45</v>
      </c>
      <c r="D22" s="28">
        <v>90</v>
      </c>
      <c r="E22" s="41">
        <v>21</v>
      </c>
      <c r="F22" s="27">
        <f t="shared" ref="F22:F86" si="6">D22*E22/144</f>
        <v>13.125</v>
      </c>
      <c r="G22" s="28">
        <v>1350</v>
      </c>
      <c r="H22" s="28">
        <v>1</v>
      </c>
      <c r="I22" s="70">
        <f t="shared" si="1"/>
        <v>17718.75</v>
      </c>
      <c r="J22" s="11"/>
      <c r="K22" s="11"/>
      <c r="L22" s="11"/>
      <c r="M22" s="25"/>
    </row>
    <row r="23" spans="1:13" ht="15.75" x14ac:dyDescent="0.25">
      <c r="A23" s="11"/>
      <c r="B23" s="61">
        <v>12</v>
      </c>
      <c r="C23" s="28" t="s">
        <v>46</v>
      </c>
      <c r="D23" s="28">
        <v>218</v>
      </c>
      <c r="E23" s="41">
        <v>14</v>
      </c>
      <c r="F23" s="27">
        <f t="shared" si="6"/>
        <v>21.194444444444443</v>
      </c>
      <c r="G23" s="28">
        <v>380</v>
      </c>
      <c r="H23" s="28">
        <v>1</v>
      </c>
      <c r="I23" s="70">
        <f t="shared" si="1"/>
        <v>8053.8888888888887</v>
      </c>
      <c r="J23" s="11"/>
      <c r="K23" s="11"/>
      <c r="L23" s="11"/>
      <c r="M23" s="25"/>
    </row>
    <row r="24" spans="1:13" s="22" customFormat="1" x14ac:dyDescent="0.25">
      <c r="A24" s="23"/>
      <c r="B24" s="61">
        <v>13</v>
      </c>
      <c r="C24" s="28" t="s">
        <v>47</v>
      </c>
      <c r="D24" s="28">
        <v>38</v>
      </c>
      <c r="E24" s="41">
        <v>84</v>
      </c>
      <c r="F24" s="27">
        <f t="shared" si="6"/>
        <v>22.166666666666668</v>
      </c>
      <c r="G24" s="28"/>
      <c r="H24" s="28"/>
      <c r="I24" s="72">
        <v>22000</v>
      </c>
      <c r="J24" s="23"/>
      <c r="K24" s="11"/>
      <c r="L24" s="23"/>
    </row>
    <row r="25" spans="1:13" s="22" customFormat="1" x14ac:dyDescent="0.25">
      <c r="A25" s="23"/>
      <c r="B25" s="61">
        <v>14</v>
      </c>
      <c r="C25" s="28" t="s">
        <v>94</v>
      </c>
      <c r="D25" s="28">
        <v>38</v>
      </c>
      <c r="E25" s="41">
        <v>84</v>
      </c>
      <c r="F25" s="27"/>
      <c r="G25" s="28"/>
      <c r="H25" s="28"/>
      <c r="I25" s="72">
        <v>9000</v>
      </c>
      <c r="J25" s="23"/>
      <c r="K25" s="11"/>
      <c r="L25" s="23"/>
    </row>
    <row r="26" spans="1:13" x14ac:dyDescent="0.25">
      <c r="A26" s="11"/>
      <c r="B26" s="61">
        <v>15</v>
      </c>
      <c r="C26" s="30" t="s">
        <v>48</v>
      </c>
      <c r="D26" s="28">
        <v>60</v>
      </c>
      <c r="E26" s="41">
        <v>30</v>
      </c>
      <c r="F26" s="27">
        <f t="shared" si="6"/>
        <v>12.5</v>
      </c>
      <c r="G26" s="30">
        <v>1350</v>
      </c>
      <c r="H26" s="30">
        <v>1</v>
      </c>
      <c r="I26" s="73">
        <f>F26*G26*H26</f>
        <v>16875</v>
      </c>
      <c r="J26" s="11"/>
      <c r="K26" s="11"/>
      <c r="L26" s="11"/>
      <c r="M26" s="25"/>
    </row>
    <row r="27" spans="1:13" x14ac:dyDescent="0.25">
      <c r="A27" s="11"/>
      <c r="B27" s="61">
        <v>16</v>
      </c>
      <c r="C27" s="28" t="s">
        <v>13</v>
      </c>
      <c r="D27" s="28"/>
      <c r="E27" s="41"/>
      <c r="F27" s="27">
        <v>66</v>
      </c>
      <c r="G27" s="28">
        <v>380</v>
      </c>
      <c r="H27" s="28">
        <v>1</v>
      </c>
      <c r="I27" s="73">
        <f t="shared" ref="I27:I32" si="7">F27*G27*H27</f>
        <v>25080</v>
      </c>
      <c r="J27" s="26"/>
      <c r="K27" s="11"/>
      <c r="L27" s="11"/>
      <c r="M27" s="25"/>
    </row>
    <row r="28" spans="1:13" x14ac:dyDescent="0.25">
      <c r="A28" s="11"/>
      <c r="B28" s="61">
        <v>17</v>
      </c>
      <c r="C28" s="28" t="s">
        <v>196</v>
      </c>
      <c r="D28" s="28">
        <v>79</v>
      </c>
      <c r="E28" s="41">
        <v>15</v>
      </c>
      <c r="F28" s="27">
        <f>D28*E28/144</f>
        <v>8.2291666666666661</v>
      </c>
      <c r="G28" s="28">
        <v>550</v>
      </c>
      <c r="H28" s="28">
        <v>1</v>
      </c>
      <c r="I28" s="73">
        <f t="shared" si="7"/>
        <v>4526.0416666666661</v>
      </c>
      <c r="J28" s="26"/>
      <c r="K28" s="11"/>
      <c r="L28" s="11"/>
      <c r="M28" s="25"/>
    </row>
    <row r="29" spans="1:13" x14ac:dyDescent="0.25">
      <c r="A29" s="11"/>
      <c r="B29" s="61">
        <v>18</v>
      </c>
      <c r="C29" s="28" t="s">
        <v>49</v>
      </c>
      <c r="D29" s="28">
        <v>24</v>
      </c>
      <c r="E29" s="41">
        <v>36</v>
      </c>
      <c r="F29" s="27">
        <f t="shared" si="6"/>
        <v>6</v>
      </c>
      <c r="G29" s="28">
        <v>1350</v>
      </c>
      <c r="H29" s="28">
        <v>1</v>
      </c>
      <c r="I29" s="73">
        <f t="shared" si="7"/>
        <v>8100</v>
      </c>
      <c r="J29" s="11"/>
      <c r="K29" s="11"/>
      <c r="L29" s="11"/>
      <c r="M29" s="25"/>
    </row>
    <row r="30" spans="1:13" x14ac:dyDescent="0.25">
      <c r="A30" s="11"/>
      <c r="B30" s="61">
        <v>19</v>
      </c>
      <c r="C30" s="28" t="s">
        <v>50</v>
      </c>
      <c r="D30" s="28">
        <v>165</v>
      </c>
      <c r="E30" s="41">
        <v>16</v>
      </c>
      <c r="F30" s="27">
        <f t="shared" si="6"/>
        <v>18.333333333333332</v>
      </c>
      <c r="G30" s="28">
        <v>1350</v>
      </c>
      <c r="H30" s="28">
        <v>1</v>
      </c>
      <c r="I30" s="73">
        <f t="shared" si="7"/>
        <v>24750</v>
      </c>
      <c r="J30" s="26"/>
      <c r="K30" s="11"/>
      <c r="L30" s="11"/>
      <c r="M30" s="25"/>
    </row>
    <row r="31" spans="1:13" x14ac:dyDescent="0.25">
      <c r="A31" s="11"/>
      <c r="B31" s="61">
        <v>20</v>
      </c>
      <c r="C31" s="28" t="s">
        <v>51</v>
      </c>
      <c r="D31" s="28">
        <v>128</v>
      </c>
      <c r="E31" s="41">
        <v>21</v>
      </c>
      <c r="F31" s="27">
        <f t="shared" si="6"/>
        <v>18.666666666666668</v>
      </c>
      <c r="G31" s="28">
        <v>550</v>
      </c>
      <c r="H31" s="28">
        <v>1</v>
      </c>
      <c r="I31" s="73">
        <f t="shared" si="7"/>
        <v>10266.666666666668</v>
      </c>
      <c r="J31" s="11"/>
      <c r="K31" s="11"/>
      <c r="L31" s="11"/>
      <c r="M31" s="25"/>
    </row>
    <row r="32" spans="1:13" x14ac:dyDescent="0.25">
      <c r="A32" s="11"/>
      <c r="B32" s="61">
        <v>21</v>
      </c>
      <c r="C32" s="28" t="s">
        <v>52</v>
      </c>
      <c r="D32" s="28">
        <v>103</v>
      </c>
      <c r="E32" s="41">
        <v>21</v>
      </c>
      <c r="F32" s="27">
        <f t="shared" si="6"/>
        <v>15.020833333333334</v>
      </c>
      <c r="G32" s="28">
        <v>550</v>
      </c>
      <c r="H32" s="28">
        <v>1</v>
      </c>
      <c r="I32" s="73">
        <f t="shared" si="7"/>
        <v>8261.4583333333339</v>
      </c>
      <c r="J32" s="26"/>
      <c r="K32" s="11"/>
      <c r="L32" s="11"/>
      <c r="M32" s="25"/>
    </row>
    <row r="33" spans="1:13" x14ac:dyDescent="0.25">
      <c r="A33" s="11" t="s">
        <v>24</v>
      </c>
      <c r="B33" s="61">
        <v>22</v>
      </c>
      <c r="C33" s="28" t="s">
        <v>198</v>
      </c>
      <c r="D33" s="28"/>
      <c r="E33" s="41"/>
      <c r="F33" s="27">
        <v>23</v>
      </c>
      <c r="G33" s="28">
        <v>3200</v>
      </c>
      <c r="H33" s="28">
        <v>1</v>
      </c>
      <c r="I33" s="73">
        <f>F33*G33</f>
        <v>73600</v>
      </c>
      <c r="J33" s="26"/>
      <c r="K33" s="11"/>
      <c r="L33" s="11"/>
      <c r="M33" s="25"/>
    </row>
    <row r="34" spans="1:13" x14ac:dyDescent="0.25">
      <c r="A34" s="11"/>
      <c r="B34" s="61">
        <v>23</v>
      </c>
      <c r="C34" s="28" t="s">
        <v>64</v>
      </c>
      <c r="D34" s="28">
        <v>86</v>
      </c>
      <c r="E34" s="41">
        <v>86</v>
      </c>
      <c r="F34" s="27">
        <f>D34*E34/144</f>
        <v>51.361111111111114</v>
      </c>
      <c r="G34" s="28">
        <v>750</v>
      </c>
      <c r="H34" s="28"/>
      <c r="I34" s="73">
        <f>F34*G34</f>
        <v>38520.833333333336</v>
      </c>
      <c r="J34" s="26"/>
      <c r="K34" s="11"/>
      <c r="L34" s="11"/>
      <c r="M34" s="25"/>
    </row>
    <row r="35" spans="1:13" x14ac:dyDescent="0.25">
      <c r="A35" s="11"/>
      <c r="B35" s="61">
        <v>24</v>
      </c>
      <c r="C35" s="28" t="s">
        <v>53</v>
      </c>
      <c r="D35" s="28">
        <v>66</v>
      </c>
      <c r="E35" s="41">
        <v>100</v>
      </c>
      <c r="F35" s="27">
        <f>D35*E35/144</f>
        <v>45.833333333333336</v>
      </c>
      <c r="G35" s="28">
        <v>300</v>
      </c>
      <c r="H35" s="28">
        <v>1</v>
      </c>
      <c r="I35" s="73">
        <f>F35*G35</f>
        <v>13750</v>
      </c>
      <c r="J35" s="26"/>
      <c r="K35" s="11"/>
      <c r="L35" s="11"/>
      <c r="M35" s="25"/>
    </row>
    <row r="36" spans="1:13" x14ac:dyDescent="0.25">
      <c r="A36" s="11"/>
      <c r="B36" s="61">
        <v>25</v>
      </c>
      <c r="C36" s="28" t="s">
        <v>190</v>
      </c>
      <c r="D36" s="28"/>
      <c r="E36" s="27">
        <v>259</v>
      </c>
      <c r="F36" s="27">
        <f>E36/12</f>
        <v>21.583333333333332</v>
      </c>
      <c r="G36" s="28">
        <v>550</v>
      </c>
      <c r="H36" s="28">
        <v>1</v>
      </c>
      <c r="I36" s="73">
        <f>H36*G36*F36</f>
        <v>11870.833333333332</v>
      </c>
      <c r="J36" s="26"/>
      <c r="K36" s="11"/>
      <c r="L36" s="11"/>
      <c r="M36" s="25"/>
    </row>
    <row r="37" spans="1:13" x14ac:dyDescent="0.25">
      <c r="A37" s="11"/>
      <c r="B37" s="61"/>
      <c r="C37" s="29"/>
      <c r="D37" s="28"/>
      <c r="E37" s="41"/>
      <c r="F37" s="27"/>
      <c r="G37" s="28"/>
      <c r="H37" s="28"/>
      <c r="I37" s="74">
        <f>SUM(I21:I36)</f>
        <v>332685.97222222213</v>
      </c>
      <c r="J37" s="26"/>
      <c r="K37" s="11"/>
      <c r="L37" s="11"/>
      <c r="M37" s="25"/>
    </row>
    <row r="38" spans="1:13" x14ac:dyDescent="0.25">
      <c r="A38" s="11"/>
      <c r="B38" s="100" t="s">
        <v>130</v>
      </c>
      <c r="C38" s="29" t="s">
        <v>66</v>
      </c>
      <c r="D38" s="28"/>
      <c r="E38" s="41"/>
      <c r="F38" s="27"/>
      <c r="G38" s="28"/>
      <c r="H38" s="28"/>
      <c r="I38" s="72"/>
      <c r="J38" s="26"/>
      <c r="K38" s="11"/>
      <c r="L38" s="11"/>
      <c r="M38" s="25"/>
    </row>
    <row r="39" spans="1:13" x14ac:dyDescent="0.25">
      <c r="A39" s="11"/>
      <c r="B39" s="61">
        <v>26</v>
      </c>
      <c r="C39" s="28" t="s">
        <v>27</v>
      </c>
      <c r="D39" s="28"/>
      <c r="E39" s="41"/>
      <c r="F39" s="27"/>
      <c r="G39" s="28"/>
      <c r="H39" s="28"/>
      <c r="I39" s="72">
        <v>24000</v>
      </c>
      <c r="J39" s="11"/>
      <c r="K39" s="11"/>
      <c r="L39" s="11"/>
      <c r="M39" s="25"/>
    </row>
    <row r="40" spans="1:13" s="22" customFormat="1" x14ac:dyDescent="0.25">
      <c r="A40" s="23"/>
      <c r="B40" s="61">
        <v>27</v>
      </c>
      <c r="C40" s="28" t="s">
        <v>182</v>
      </c>
      <c r="D40" s="28">
        <v>36</v>
      </c>
      <c r="E40" s="41">
        <v>98</v>
      </c>
      <c r="F40" s="27">
        <f t="shared" si="6"/>
        <v>24.5</v>
      </c>
      <c r="G40" s="28">
        <v>550</v>
      </c>
      <c r="H40" s="28">
        <v>1</v>
      </c>
      <c r="I40" s="72">
        <f>F40*G40*H40</f>
        <v>13475</v>
      </c>
      <c r="J40" s="24"/>
      <c r="K40" s="11"/>
      <c r="L40" s="23"/>
    </row>
    <row r="41" spans="1:13" s="22" customFormat="1" ht="15.75" x14ac:dyDescent="0.25">
      <c r="A41" s="23"/>
      <c r="B41" s="61">
        <v>28</v>
      </c>
      <c r="C41" s="35" t="s">
        <v>30</v>
      </c>
      <c r="D41" s="28"/>
      <c r="E41" s="46"/>
      <c r="F41" s="27"/>
      <c r="G41" s="28">
        <v>13000</v>
      </c>
      <c r="H41" s="28">
        <v>1</v>
      </c>
      <c r="I41" s="72">
        <v>0</v>
      </c>
      <c r="J41" s="24"/>
      <c r="K41" s="11"/>
      <c r="L41" s="23"/>
    </row>
    <row r="42" spans="1:13" x14ac:dyDescent="0.25">
      <c r="A42" s="11"/>
      <c r="B42" s="61">
        <v>29</v>
      </c>
      <c r="C42" s="30" t="s">
        <v>65</v>
      </c>
      <c r="D42" s="28"/>
      <c r="E42" s="41"/>
      <c r="F42" s="27">
        <v>1</v>
      </c>
      <c r="G42" s="30">
        <v>7500</v>
      </c>
      <c r="H42" s="30">
        <v>1</v>
      </c>
      <c r="I42" s="72">
        <f t="shared" ref="I42:I46" si="8">F42*G42*H42</f>
        <v>7500</v>
      </c>
      <c r="J42" s="11"/>
      <c r="K42" s="11"/>
      <c r="L42" s="11"/>
      <c r="M42" s="25"/>
    </row>
    <row r="43" spans="1:13" x14ac:dyDescent="0.25">
      <c r="A43" s="11"/>
      <c r="B43" s="61">
        <v>30</v>
      </c>
      <c r="C43" s="30" t="s">
        <v>55</v>
      </c>
      <c r="D43" s="28">
        <v>23</v>
      </c>
      <c r="E43" s="41">
        <v>86</v>
      </c>
      <c r="F43" s="27">
        <f t="shared" si="6"/>
        <v>13.736111111111111</v>
      </c>
      <c r="G43" s="28">
        <v>1350</v>
      </c>
      <c r="H43" s="28">
        <v>1</v>
      </c>
      <c r="I43" s="72">
        <f t="shared" si="8"/>
        <v>18543.75</v>
      </c>
      <c r="J43" s="11"/>
      <c r="K43" s="11"/>
      <c r="L43" s="11"/>
      <c r="M43" s="25"/>
    </row>
    <row r="44" spans="1:13" x14ac:dyDescent="0.25">
      <c r="A44" s="11"/>
      <c r="B44" s="61">
        <v>31</v>
      </c>
      <c r="C44" s="35" t="s">
        <v>39</v>
      </c>
      <c r="D44" s="28">
        <v>78</v>
      </c>
      <c r="E44" s="41">
        <v>18</v>
      </c>
      <c r="F44" s="27">
        <f t="shared" si="6"/>
        <v>9.75</v>
      </c>
      <c r="G44" s="28">
        <v>680</v>
      </c>
      <c r="H44" s="28">
        <v>1</v>
      </c>
      <c r="I44" s="72">
        <f t="shared" si="8"/>
        <v>6630</v>
      </c>
      <c r="J44" s="11"/>
      <c r="K44" s="11"/>
      <c r="L44" s="11"/>
      <c r="M44" s="25"/>
    </row>
    <row r="45" spans="1:13" x14ac:dyDescent="0.25">
      <c r="A45" s="11"/>
      <c r="B45" s="61">
        <v>32</v>
      </c>
      <c r="C45" s="30" t="s">
        <v>56</v>
      </c>
      <c r="D45" s="28">
        <v>86</v>
      </c>
      <c r="E45" s="41">
        <v>78</v>
      </c>
      <c r="F45" s="27">
        <f t="shared" si="6"/>
        <v>46.583333333333336</v>
      </c>
      <c r="G45" s="28">
        <v>1350</v>
      </c>
      <c r="H45" s="28">
        <v>1</v>
      </c>
      <c r="I45" s="72">
        <f t="shared" si="8"/>
        <v>62887.5</v>
      </c>
      <c r="J45" s="26"/>
      <c r="K45" s="11"/>
      <c r="L45" s="11"/>
      <c r="M45" s="25"/>
    </row>
    <row r="46" spans="1:13" x14ac:dyDescent="0.25">
      <c r="A46" s="11"/>
      <c r="B46" s="61">
        <v>33</v>
      </c>
      <c r="C46" s="30" t="s">
        <v>57</v>
      </c>
      <c r="D46" s="28">
        <v>27</v>
      </c>
      <c r="E46" s="41">
        <v>114</v>
      </c>
      <c r="F46" s="27">
        <f t="shared" si="6"/>
        <v>21.375</v>
      </c>
      <c r="G46" s="28">
        <v>550</v>
      </c>
      <c r="H46" s="28">
        <v>1</v>
      </c>
      <c r="I46" s="72">
        <f t="shared" si="8"/>
        <v>11756.25</v>
      </c>
      <c r="J46" s="11"/>
      <c r="K46" s="11"/>
      <c r="L46" s="11"/>
      <c r="M46" s="25"/>
    </row>
    <row r="47" spans="1:13" x14ac:dyDescent="0.25">
      <c r="A47" s="11"/>
      <c r="B47" s="61">
        <v>34</v>
      </c>
      <c r="C47" s="30" t="s">
        <v>58</v>
      </c>
      <c r="D47" s="28">
        <v>30</v>
      </c>
      <c r="E47" s="41">
        <v>36</v>
      </c>
      <c r="F47" s="27">
        <f t="shared" si="6"/>
        <v>7.5</v>
      </c>
      <c r="G47" s="28">
        <v>1350</v>
      </c>
      <c r="H47" s="28">
        <v>1</v>
      </c>
      <c r="I47" s="72">
        <v>0</v>
      </c>
      <c r="J47" s="11"/>
      <c r="K47" s="11"/>
      <c r="L47" s="11"/>
      <c r="M47" s="25"/>
    </row>
    <row r="48" spans="1:13" x14ac:dyDescent="0.25">
      <c r="A48" s="11"/>
      <c r="B48" s="61">
        <v>35</v>
      </c>
      <c r="C48" s="30" t="s">
        <v>59</v>
      </c>
      <c r="D48" s="28">
        <v>36</v>
      </c>
      <c r="E48" s="41">
        <v>24</v>
      </c>
      <c r="F48" s="27">
        <f t="shared" si="6"/>
        <v>6</v>
      </c>
      <c r="G48" s="30">
        <v>1350</v>
      </c>
      <c r="H48" s="30">
        <v>1</v>
      </c>
      <c r="I48" s="72">
        <v>0</v>
      </c>
      <c r="J48" s="11"/>
      <c r="K48" s="11"/>
      <c r="L48" s="11"/>
      <c r="M48" s="25"/>
    </row>
    <row r="49" spans="1:13" x14ac:dyDescent="0.25">
      <c r="A49" s="11"/>
      <c r="B49" s="61">
        <v>36</v>
      </c>
      <c r="C49" s="30" t="s">
        <v>60</v>
      </c>
      <c r="D49" s="28">
        <v>31</v>
      </c>
      <c r="E49" s="41">
        <v>36</v>
      </c>
      <c r="F49" s="27">
        <f t="shared" si="6"/>
        <v>7.75</v>
      </c>
      <c r="G49" s="30">
        <v>380</v>
      </c>
      <c r="H49" s="28">
        <v>1</v>
      </c>
      <c r="I49" s="72">
        <v>0</v>
      </c>
      <c r="J49" s="26"/>
      <c r="K49" s="11"/>
      <c r="L49" s="11"/>
      <c r="M49" s="25"/>
    </row>
    <row r="50" spans="1:13" x14ac:dyDescent="0.25">
      <c r="A50" s="11"/>
      <c r="B50" s="61">
        <v>37</v>
      </c>
      <c r="C50" s="30" t="s">
        <v>61</v>
      </c>
      <c r="D50" s="28">
        <v>24</v>
      </c>
      <c r="E50" s="41">
        <v>82</v>
      </c>
      <c r="F50" s="27">
        <f t="shared" si="6"/>
        <v>13.666666666666666</v>
      </c>
      <c r="G50" s="30">
        <v>550</v>
      </c>
      <c r="H50" s="28">
        <v>1</v>
      </c>
      <c r="I50" s="72">
        <v>0</v>
      </c>
      <c r="J50" s="26"/>
      <c r="K50" s="11"/>
      <c r="L50" s="11"/>
      <c r="M50" s="25"/>
    </row>
    <row r="51" spans="1:13" s="22" customFormat="1" x14ac:dyDescent="0.25">
      <c r="A51" s="23"/>
      <c r="B51" s="61">
        <v>38</v>
      </c>
      <c r="C51" s="30" t="s">
        <v>62</v>
      </c>
      <c r="D51" s="28">
        <v>24</v>
      </c>
      <c r="E51" s="41">
        <v>139</v>
      </c>
      <c r="F51" s="27">
        <f t="shared" si="6"/>
        <v>23.166666666666668</v>
      </c>
      <c r="G51" s="30">
        <v>380</v>
      </c>
      <c r="H51" s="28">
        <v>1</v>
      </c>
      <c r="I51" s="72">
        <v>0</v>
      </c>
      <c r="J51" s="23"/>
      <c r="K51" s="11"/>
      <c r="L51" s="23"/>
    </row>
    <row r="52" spans="1:13" x14ac:dyDescent="0.25">
      <c r="A52" s="11"/>
      <c r="B52" s="61">
        <v>39</v>
      </c>
      <c r="C52" s="30" t="s">
        <v>63</v>
      </c>
      <c r="D52" s="28">
        <v>24</v>
      </c>
      <c r="E52" s="41">
        <v>58</v>
      </c>
      <c r="F52" s="27">
        <f t="shared" si="6"/>
        <v>9.6666666666666661</v>
      </c>
      <c r="G52" s="30">
        <v>1350</v>
      </c>
      <c r="H52" s="30">
        <v>1</v>
      </c>
      <c r="I52" s="72">
        <v>0</v>
      </c>
      <c r="J52" s="11"/>
      <c r="K52" s="11"/>
      <c r="L52" s="11"/>
      <c r="M52" s="25"/>
    </row>
    <row r="53" spans="1:13" x14ac:dyDescent="0.25">
      <c r="A53" s="11"/>
      <c r="B53" s="61">
        <v>40</v>
      </c>
      <c r="C53" s="30" t="s">
        <v>77</v>
      </c>
      <c r="D53" s="28">
        <v>24</v>
      </c>
      <c r="E53" s="41">
        <v>82</v>
      </c>
      <c r="F53" s="27">
        <f t="shared" si="6"/>
        <v>13.666666666666666</v>
      </c>
      <c r="G53" s="28">
        <v>300</v>
      </c>
      <c r="H53" s="28">
        <v>1</v>
      </c>
      <c r="I53" s="72">
        <v>0</v>
      </c>
      <c r="J53" s="11"/>
      <c r="K53" s="11"/>
      <c r="L53" s="11"/>
      <c r="M53" s="25"/>
    </row>
    <row r="54" spans="1:13" x14ac:dyDescent="0.25">
      <c r="A54" s="11"/>
      <c r="B54" s="61">
        <v>41</v>
      </c>
      <c r="C54" s="30" t="s">
        <v>96</v>
      </c>
      <c r="D54" s="28"/>
      <c r="E54" s="41"/>
      <c r="F54" s="27"/>
      <c r="G54" s="28"/>
      <c r="H54" s="28">
        <v>1</v>
      </c>
      <c r="I54" s="72">
        <v>9000</v>
      </c>
      <c r="J54" s="11"/>
      <c r="K54" s="11"/>
      <c r="L54" s="11"/>
      <c r="M54" s="25"/>
    </row>
    <row r="55" spans="1:13" x14ac:dyDescent="0.25">
      <c r="A55" s="11"/>
      <c r="B55" s="61"/>
      <c r="C55" s="30"/>
      <c r="D55" s="28"/>
      <c r="E55" s="41"/>
      <c r="F55" s="27"/>
      <c r="G55" s="28"/>
      <c r="H55" s="28"/>
      <c r="I55" s="75">
        <f>SUM(I39:I54)</f>
        <v>153792.5</v>
      </c>
      <c r="J55" s="11"/>
      <c r="K55" s="11"/>
      <c r="L55" s="11"/>
      <c r="M55" s="25"/>
    </row>
    <row r="56" spans="1:13" s="22" customFormat="1" x14ac:dyDescent="0.25">
      <c r="A56" s="23"/>
      <c r="B56" s="100" t="s">
        <v>131</v>
      </c>
      <c r="C56" s="36" t="s">
        <v>98</v>
      </c>
      <c r="D56" s="28"/>
      <c r="E56" s="41"/>
      <c r="F56" s="27"/>
      <c r="G56" s="28"/>
      <c r="H56" s="28"/>
      <c r="I56" s="72"/>
      <c r="J56" s="23"/>
      <c r="K56" s="11"/>
      <c r="L56" s="23"/>
    </row>
    <row r="57" spans="1:13" x14ac:dyDescent="0.25">
      <c r="A57" s="11"/>
      <c r="B57" s="61">
        <v>42</v>
      </c>
      <c r="C57" s="30" t="s">
        <v>97</v>
      </c>
      <c r="D57" s="28">
        <v>61</v>
      </c>
      <c r="E57" s="41">
        <v>87</v>
      </c>
      <c r="F57" s="27">
        <f t="shared" si="6"/>
        <v>36.854166666666664</v>
      </c>
      <c r="G57" s="30">
        <v>1350</v>
      </c>
      <c r="H57" s="30">
        <v>1</v>
      </c>
      <c r="I57" s="72">
        <f>F57*G57*H57</f>
        <v>49753.125</v>
      </c>
      <c r="J57" s="11"/>
      <c r="K57" s="11"/>
      <c r="L57" s="11"/>
      <c r="M57" s="25"/>
    </row>
    <row r="58" spans="1:13" x14ac:dyDescent="0.25">
      <c r="A58" s="11"/>
      <c r="B58" s="61">
        <v>43</v>
      </c>
      <c r="C58" s="30" t="s">
        <v>39</v>
      </c>
      <c r="D58" s="28">
        <v>61</v>
      </c>
      <c r="E58" s="41">
        <v>18</v>
      </c>
      <c r="F58" s="27">
        <f t="shared" si="6"/>
        <v>7.625</v>
      </c>
      <c r="G58" s="30">
        <v>680</v>
      </c>
      <c r="H58" s="28">
        <v>1</v>
      </c>
      <c r="I58" s="72">
        <f>F58*G58*H58</f>
        <v>5185</v>
      </c>
      <c r="J58" s="11"/>
      <c r="K58" s="11"/>
      <c r="L58" s="11"/>
      <c r="M58" s="25"/>
    </row>
    <row r="59" spans="1:13" x14ac:dyDescent="0.25">
      <c r="A59" s="11"/>
      <c r="B59" s="61">
        <v>44</v>
      </c>
      <c r="C59" s="30" t="s">
        <v>16</v>
      </c>
      <c r="D59" s="28"/>
      <c r="E59" s="41"/>
      <c r="F59" s="27"/>
      <c r="G59" s="28"/>
      <c r="H59" s="28"/>
      <c r="I59" s="72">
        <v>24000</v>
      </c>
      <c r="J59" s="11"/>
      <c r="K59" s="11"/>
      <c r="L59" s="11"/>
      <c r="M59" s="25"/>
    </row>
    <row r="60" spans="1:13" x14ac:dyDescent="0.25">
      <c r="A60" s="11"/>
      <c r="B60" s="61">
        <v>45</v>
      </c>
      <c r="C60" s="30" t="s">
        <v>79</v>
      </c>
      <c r="D60" s="28">
        <v>97</v>
      </c>
      <c r="E60" s="41">
        <v>40</v>
      </c>
      <c r="F60" s="27">
        <f t="shared" si="6"/>
        <v>26.944444444444443</v>
      </c>
      <c r="G60" s="28">
        <v>550</v>
      </c>
      <c r="H60" s="28">
        <v>1</v>
      </c>
      <c r="I60" s="72">
        <f>F60*G60*H60</f>
        <v>14819.444444444443</v>
      </c>
      <c r="J60" s="11"/>
      <c r="K60" s="11"/>
      <c r="L60" s="11"/>
      <c r="M60" s="25"/>
    </row>
    <row r="61" spans="1:13" ht="15.75" x14ac:dyDescent="0.25">
      <c r="A61" s="11"/>
      <c r="B61" s="61">
        <v>46</v>
      </c>
      <c r="C61" s="35" t="s">
        <v>30</v>
      </c>
      <c r="D61" s="28"/>
      <c r="E61" s="46"/>
      <c r="F61" s="27"/>
      <c r="G61" s="28">
        <v>13000</v>
      </c>
      <c r="H61" s="28">
        <v>1</v>
      </c>
      <c r="I61" s="72">
        <v>0</v>
      </c>
      <c r="J61" s="11"/>
      <c r="K61" s="11"/>
      <c r="L61" s="11"/>
      <c r="M61" s="25"/>
    </row>
    <row r="62" spans="1:13" x14ac:dyDescent="0.25">
      <c r="A62" s="11"/>
      <c r="B62" s="61">
        <v>47</v>
      </c>
      <c r="C62" s="30" t="s">
        <v>15</v>
      </c>
      <c r="D62" s="28"/>
      <c r="E62" s="41"/>
      <c r="F62" s="27"/>
      <c r="G62" s="28">
        <v>7500</v>
      </c>
      <c r="H62" s="28">
        <v>1</v>
      </c>
      <c r="I62" s="72">
        <f>G62*H62</f>
        <v>7500</v>
      </c>
      <c r="J62" s="11"/>
      <c r="K62" s="11"/>
      <c r="L62" s="11"/>
      <c r="M62" s="25"/>
    </row>
    <row r="63" spans="1:13" x14ac:dyDescent="0.25">
      <c r="A63" s="11"/>
      <c r="B63" s="61">
        <v>48</v>
      </c>
      <c r="C63" s="30" t="s">
        <v>80</v>
      </c>
      <c r="D63" s="28">
        <v>24</v>
      </c>
      <c r="E63" s="41">
        <v>87</v>
      </c>
      <c r="F63" s="27">
        <f t="shared" si="6"/>
        <v>14.5</v>
      </c>
      <c r="G63" s="28">
        <v>1350</v>
      </c>
      <c r="H63" s="28">
        <v>1</v>
      </c>
      <c r="I63" s="72">
        <f>F63*G63*H63</f>
        <v>19575</v>
      </c>
      <c r="J63" s="26"/>
      <c r="K63" s="146">
        <v>1350000</v>
      </c>
      <c r="L63" s="11"/>
      <c r="M63" s="25"/>
    </row>
    <row r="64" spans="1:13" x14ac:dyDescent="0.25">
      <c r="A64" s="11"/>
      <c r="B64" s="61">
        <v>49</v>
      </c>
      <c r="C64" s="30" t="s">
        <v>57</v>
      </c>
      <c r="D64" s="28">
        <v>128</v>
      </c>
      <c r="E64" s="41">
        <v>27</v>
      </c>
      <c r="F64" s="27">
        <f t="shared" si="6"/>
        <v>24</v>
      </c>
      <c r="G64" s="28">
        <v>550</v>
      </c>
      <c r="H64" s="28">
        <v>1</v>
      </c>
      <c r="I64" s="72">
        <f t="shared" ref="I64:I72" si="9">F64*G64*H64</f>
        <v>13200</v>
      </c>
      <c r="J64" s="11"/>
      <c r="K64" s="11"/>
      <c r="L64" s="11"/>
      <c r="M64" s="25"/>
    </row>
    <row r="65" spans="1:13" s="22" customFormat="1" x14ac:dyDescent="0.25">
      <c r="A65" s="23"/>
      <c r="B65" s="61">
        <v>50</v>
      </c>
      <c r="C65" s="30" t="s">
        <v>153</v>
      </c>
      <c r="D65" s="28">
        <v>24</v>
      </c>
      <c r="E65" s="41">
        <v>48</v>
      </c>
      <c r="F65" s="27">
        <f t="shared" si="6"/>
        <v>8</v>
      </c>
      <c r="G65" s="28">
        <v>1350</v>
      </c>
      <c r="H65" s="28">
        <v>1</v>
      </c>
      <c r="I65" s="72">
        <f t="shared" si="9"/>
        <v>10800</v>
      </c>
      <c r="J65" s="24"/>
      <c r="K65" s="11"/>
      <c r="L65" s="23"/>
    </row>
    <row r="66" spans="1:13" x14ac:dyDescent="0.25">
      <c r="A66" s="11"/>
      <c r="B66" s="61">
        <v>51</v>
      </c>
      <c r="C66" s="30" t="s">
        <v>153</v>
      </c>
      <c r="D66" s="28">
        <v>31</v>
      </c>
      <c r="E66" s="41">
        <v>16</v>
      </c>
      <c r="F66" s="27">
        <f t="shared" si="6"/>
        <v>3.4444444444444446</v>
      </c>
      <c r="G66" s="30">
        <v>1350</v>
      </c>
      <c r="H66" s="30">
        <v>1</v>
      </c>
      <c r="I66" s="72">
        <f t="shared" si="9"/>
        <v>4650</v>
      </c>
      <c r="J66" s="11"/>
      <c r="K66" s="11"/>
      <c r="L66" s="11"/>
      <c r="M66" s="25"/>
    </row>
    <row r="67" spans="1:13" x14ac:dyDescent="0.25">
      <c r="A67" s="11"/>
      <c r="B67" s="61">
        <v>52</v>
      </c>
      <c r="C67" s="30" t="s">
        <v>154</v>
      </c>
      <c r="D67" s="28">
        <v>31</v>
      </c>
      <c r="E67" s="41">
        <v>30</v>
      </c>
      <c r="F67" s="27">
        <f t="shared" si="6"/>
        <v>6.458333333333333</v>
      </c>
      <c r="G67" s="30">
        <v>1350</v>
      </c>
      <c r="H67" s="28">
        <v>1</v>
      </c>
      <c r="I67" s="72">
        <f t="shared" si="9"/>
        <v>8718.75</v>
      </c>
      <c r="J67" s="15"/>
      <c r="K67" s="11"/>
      <c r="L67" s="11"/>
      <c r="M67" s="25"/>
    </row>
    <row r="68" spans="1:13" s="22" customFormat="1" x14ac:dyDescent="0.25">
      <c r="A68" s="23"/>
      <c r="B68" s="61">
        <v>53</v>
      </c>
      <c r="C68" s="30" t="s">
        <v>155</v>
      </c>
      <c r="D68" s="28">
        <v>31</v>
      </c>
      <c r="E68" s="41">
        <v>18</v>
      </c>
      <c r="F68" s="27">
        <f t="shared" si="6"/>
        <v>3.875</v>
      </c>
      <c r="G68" s="30">
        <v>1350</v>
      </c>
      <c r="H68" s="30">
        <v>1</v>
      </c>
      <c r="I68" s="72">
        <f t="shared" si="9"/>
        <v>5231.25</v>
      </c>
      <c r="J68" s="23"/>
      <c r="K68" s="11"/>
      <c r="L68" s="23"/>
    </row>
    <row r="69" spans="1:13" x14ac:dyDescent="0.25">
      <c r="A69" s="11"/>
      <c r="B69" s="61">
        <v>54</v>
      </c>
      <c r="C69" s="30" t="s">
        <v>156</v>
      </c>
      <c r="D69" s="28">
        <v>31</v>
      </c>
      <c r="E69" s="41">
        <v>32</v>
      </c>
      <c r="F69" s="27">
        <f t="shared" si="6"/>
        <v>6.8888888888888893</v>
      </c>
      <c r="G69" s="30">
        <v>380</v>
      </c>
      <c r="H69" s="30">
        <v>1</v>
      </c>
      <c r="I69" s="72">
        <f t="shared" si="9"/>
        <v>2617.7777777777778</v>
      </c>
      <c r="J69" s="26"/>
      <c r="K69" s="11"/>
      <c r="L69" s="11"/>
      <c r="M69" s="25"/>
    </row>
    <row r="70" spans="1:13" x14ac:dyDescent="0.25">
      <c r="A70" s="11"/>
      <c r="B70" s="61">
        <v>55</v>
      </c>
      <c r="C70" s="30" t="s">
        <v>157</v>
      </c>
      <c r="D70" s="28">
        <v>42</v>
      </c>
      <c r="E70" s="41">
        <v>90</v>
      </c>
      <c r="F70" s="27">
        <f t="shared" si="6"/>
        <v>26.25</v>
      </c>
      <c r="G70" s="30">
        <v>750</v>
      </c>
      <c r="H70" s="28">
        <v>1</v>
      </c>
      <c r="I70" s="72">
        <v>0</v>
      </c>
      <c r="J70" s="11"/>
      <c r="K70" s="11"/>
      <c r="L70" s="11"/>
      <c r="M70" s="25"/>
    </row>
    <row r="71" spans="1:13" x14ac:dyDescent="0.25">
      <c r="A71" s="11"/>
      <c r="B71" s="61">
        <v>56</v>
      </c>
      <c r="C71" s="28" t="s">
        <v>158</v>
      </c>
      <c r="D71" s="28">
        <v>22</v>
      </c>
      <c r="E71" s="41">
        <v>81</v>
      </c>
      <c r="F71" s="27">
        <f t="shared" si="6"/>
        <v>12.375</v>
      </c>
      <c r="G71" s="28">
        <v>1350</v>
      </c>
      <c r="H71" s="28">
        <v>1</v>
      </c>
      <c r="I71" s="72">
        <v>0</v>
      </c>
      <c r="J71" s="26"/>
      <c r="K71" s="11"/>
      <c r="L71" s="11"/>
      <c r="M71" s="25"/>
    </row>
    <row r="72" spans="1:13" x14ac:dyDescent="0.25">
      <c r="A72" s="11" t="s">
        <v>78</v>
      </c>
      <c r="B72" s="61">
        <v>57</v>
      </c>
      <c r="C72" s="28" t="s">
        <v>67</v>
      </c>
      <c r="D72" s="28">
        <v>70</v>
      </c>
      <c r="E72" s="41">
        <v>89</v>
      </c>
      <c r="F72" s="27">
        <f t="shared" si="6"/>
        <v>43.263888888888886</v>
      </c>
      <c r="G72" s="28">
        <v>750</v>
      </c>
      <c r="H72" s="28">
        <v>1</v>
      </c>
      <c r="I72" s="72">
        <f t="shared" si="9"/>
        <v>32447.916666666664</v>
      </c>
      <c r="J72" s="26"/>
      <c r="K72" s="11"/>
      <c r="L72" s="11"/>
      <c r="M72" s="25"/>
    </row>
    <row r="73" spans="1:13" x14ac:dyDescent="0.25">
      <c r="A73" s="11"/>
      <c r="B73" s="61"/>
      <c r="C73" s="28"/>
      <c r="D73" s="28"/>
      <c r="E73" s="41"/>
      <c r="F73" s="27"/>
      <c r="G73" s="28"/>
      <c r="H73" s="28"/>
      <c r="I73" s="75">
        <f>SUM(I57:I72)</f>
        <v>198498.26388888888</v>
      </c>
      <c r="J73" s="26"/>
      <c r="K73" s="11"/>
      <c r="L73" s="11"/>
      <c r="M73" s="25"/>
    </row>
    <row r="74" spans="1:13" ht="15.75" x14ac:dyDescent="0.25">
      <c r="A74" s="11"/>
      <c r="B74" s="100" t="s">
        <v>132</v>
      </c>
      <c r="C74" s="36" t="s">
        <v>14</v>
      </c>
      <c r="D74" s="28"/>
      <c r="E74" s="46"/>
      <c r="F74" s="27"/>
      <c r="G74" s="28"/>
      <c r="H74" s="28"/>
      <c r="I74" s="72"/>
      <c r="J74" s="11"/>
      <c r="K74" s="11"/>
      <c r="L74" s="11"/>
      <c r="M74" s="25"/>
    </row>
    <row r="75" spans="1:13" s="22" customFormat="1" ht="15.75" x14ac:dyDescent="0.25">
      <c r="A75" s="23"/>
      <c r="B75" s="61">
        <v>58</v>
      </c>
      <c r="C75" s="28" t="s">
        <v>159</v>
      </c>
      <c r="D75" s="28">
        <v>100</v>
      </c>
      <c r="E75" s="46">
        <v>87</v>
      </c>
      <c r="F75" s="27">
        <f t="shared" si="6"/>
        <v>60.416666666666664</v>
      </c>
      <c r="G75" s="28">
        <v>1350</v>
      </c>
      <c r="H75" s="28">
        <v>1</v>
      </c>
      <c r="I75" s="72">
        <f>F75*G75*H75</f>
        <v>81562.5</v>
      </c>
      <c r="J75" s="24"/>
      <c r="K75" s="11"/>
      <c r="L75" s="23"/>
    </row>
    <row r="76" spans="1:13" s="20" customFormat="1" ht="15.75" x14ac:dyDescent="0.25">
      <c r="A76" s="21"/>
      <c r="B76" s="62">
        <v>59</v>
      </c>
      <c r="C76" s="28" t="s">
        <v>160</v>
      </c>
      <c r="D76" s="28">
        <v>100</v>
      </c>
      <c r="E76" s="46">
        <v>18</v>
      </c>
      <c r="F76" s="27">
        <f t="shared" si="6"/>
        <v>12.5</v>
      </c>
      <c r="G76" s="38">
        <v>680</v>
      </c>
      <c r="H76" s="38">
        <v>1</v>
      </c>
      <c r="I76" s="72">
        <f>F76*G76*H76</f>
        <v>8500</v>
      </c>
      <c r="J76" s="21"/>
      <c r="K76" s="11"/>
      <c r="L76" s="21"/>
    </row>
    <row r="77" spans="1:13" ht="15.75" x14ac:dyDescent="0.25">
      <c r="A77" s="1"/>
      <c r="B77" s="61">
        <v>60</v>
      </c>
      <c r="C77" s="28" t="s">
        <v>189</v>
      </c>
      <c r="D77" s="28"/>
      <c r="E77" s="46"/>
      <c r="F77" s="27"/>
      <c r="G77" s="28"/>
      <c r="H77" s="28"/>
      <c r="I77" s="72">
        <v>24000</v>
      </c>
      <c r="J77" s="14"/>
      <c r="K77" s="11"/>
      <c r="L77" s="1"/>
    </row>
    <row r="78" spans="1:13" ht="15.75" x14ac:dyDescent="0.25">
      <c r="A78" s="1"/>
      <c r="B78" s="62">
        <v>61</v>
      </c>
      <c r="C78" s="28" t="s">
        <v>161</v>
      </c>
      <c r="D78" s="28">
        <v>36</v>
      </c>
      <c r="E78" s="46">
        <v>76</v>
      </c>
      <c r="F78" s="27">
        <f t="shared" si="6"/>
        <v>19</v>
      </c>
      <c r="G78" s="28">
        <v>550</v>
      </c>
      <c r="H78" s="28">
        <v>1</v>
      </c>
      <c r="I78" s="72">
        <f>F78*G78*H78</f>
        <v>10450</v>
      </c>
      <c r="J78" s="1"/>
      <c r="K78" s="11"/>
      <c r="L78" s="1"/>
    </row>
    <row r="79" spans="1:13" ht="15.75" x14ac:dyDescent="0.25">
      <c r="A79" s="1"/>
      <c r="B79" s="61">
        <v>62</v>
      </c>
      <c r="C79" s="28" t="s">
        <v>68</v>
      </c>
      <c r="D79" s="28"/>
      <c r="E79" s="46"/>
      <c r="F79" s="27"/>
      <c r="G79" s="28">
        <v>7500</v>
      </c>
      <c r="H79" s="28">
        <v>0</v>
      </c>
      <c r="I79" s="72">
        <f>G79*H79</f>
        <v>0</v>
      </c>
      <c r="J79" s="14"/>
      <c r="K79" s="11"/>
      <c r="L79" s="1"/>
    </row>
    <row r="80" spans="1:13" ht="15.75" x14ac:dyDescent="0.25">
      <c r="A80" s="1"/>
      <c r="B80" s="62">
        <v>63</v>
      </c>
      <c r="C80" s="28" t="s">
        <v>162</v>
      </c>
      <c r="D80" s="28">
        <v>31.5</v>
      </c>
      <c r="E80" s="46">
        <v>77</v>
      </c>
      <c r="F80" s="27">
        <f t="shared" si="6"/>
        <v>16.84375</v>
      </c>
      <c r="G80" s="28">
        <v>1350</v>
      </c>
      <c r="H80" s="28">
        <v>1</v>
      </c>
      <c r="I80" s="72">
        <f t="shared" ref="I80:I86" si="10">F80*G80*H80</f>
        <v>22739.0625</v>
      </c>
      <c r="J80" s="1"/>
      <c r="K80" s="11"/>
      <c r="L80" s="1"/>
    </row>
    <row r="81" spans="1:12" ht="15.75" x14ac:dyDescent="0.25">
      <c r="A81" s="1"/>
      <c r="B81" s="61">
        <v>64</v>
      </c>
      <c r="C81" s="28" t="s">
        <v>163</v>
      </c>
      <c r="D81" s="28">
        <v>43</v>
      </c>
      <c r="E81" s="46">
        <v>30</v>
      </c>
      <c r="F81" s="27">
        <f t="shared" si="6"/>
        <v>8.9583333333333339</v>
      </c>
      <c r="G81" s="28">
        <v>1350</v>
      </c>
      <c r="H81" s="28">
        <v>1</v>
      </c>
      <c r="I81" s="72">
        <v>0</v>
      </c>
      <c r="J81" s="14"/>
      <c r="K81" s="11"/>
      <c r="L81" s="1"/>
    </row>
    <row r="82" spans="1:12" ht="15.75" x14ac:dyDescent="0.25">
      <c r="A82" s="1"/>
      <c r="B82" s="62">
        <v>65</v>
      </c>
      <c r="C82" s="28" t="s">
        <v>59</v>
      </c>
      <c r="D82" s="28">
        <v>43</v>
      </c>
      <c r="E82" s="46">
        <v>18</v>
      </c>
      <c r="F82" s="27">
        <f t="shared" si="6"/>
        <v>5.375</v>
      </c>
      <c r="G82" s="28">
        <v>1350</v>
      </c>
      <c r="H82" s="28">
        <v>1</v>
      </c>
      <c r="I82" s="72">
        <v>0</v>
      </c>
      <c r="J82" s="1"/>
      <c r="K82" s="11"/>
      <c r="L82" s="1"/>
    </row>
    <row r="83" spans="1:12" ht="15.75" x14ac:dyDescent="0.25">
      <c r="A83" s="1"/>
      <c r="B83" s="61">
        <v>66</v>
      </c>
      <c r="C83" s="28" t="s">
        <v>156</v>
      </c>
      <c r="D83" s="28">
        <v>43</v>
      </c>
      <c r="E83" s="46">
        <v>32</v>
      </c>
      <c r="F83" s="27">
        <f t="shared" si="6"/>
        <v>9.5555555555555554</v>
      </c>
      <c r="G83" s="28">
        <v>380</v>
      </c>
      <c r="H83" s="28">
        <v>1</v>
      </c>
      <c r="I83" s="72">
        <v>0</v>
      </c>
      <c r="J83" s="14"/>
      <c r="K83" s="11"/>
      <c r="L83" s="1"/>
    </row>
    <row r="84" spans="1:12" ht="15.75" x14ac:dyDescent="0.25">
      <c r="A84" s="1"/>
      <c r="B84" s="62">
        <v>67</v>
      </c>
      <c r="C84" s="28" t="s">
        <v>164</v>
      </c>
      <c r="D84" s="28">
        <v>288</v>
      </c>
      <c r="E84" s="46">
        <v>28</v>
      </c>
      <c r="F84" s="27">
        <f t="shared" si="6"/>
        <v>56</v>
      </c>
      <c r="G84" s="28">
        <v>550</v>
      </c>
      <c r="H84" s="28">
        <v>1</v>
      </c>
      <c r="I84" s="72">
        <f t="shared" si="10"/>
        <v>30800</v>
      </c>
      <c r="J84" s="1"/>
      <c r="K84" s="11"/>
      <c r="L84" s="1"/>
    </row>
    <row r="85" spans="1:12" ht="15.75" x14ac:dyDescent="0.25">
      <c r="A85" s="1"/>
      <c r="B85" s="61">
        <v>68</v>
      </c>
      <c r="C85" s="35" t="s">
        <v>165</v>
      </c>
      <c r="D85" s="28">
        <v>48</v>
      </c>
      <c r="E85" s="46">
        <v>50</v>
      </c>
      <c r="F85" s="27">
        <f t="shared" si="6"/>
        <v>16.666666666666668</v>
      </c>
      <c r="G85" s="28">
        <v>1350</v>
      </c>
      <c r="H85" s="28">
        <v>1</v>
      </c>
      <c r="I85" s="72">
        <f t="shared" si="10"/>
        <v>22500</v>
      </c>
      <c r="J85" s="14"/>
      <c r="K85" s="11"/>
      <c r="L85" s="1"/>
    </row>
    <row r="86" spans="1:12" ht="15.75" x14ac:dyDescent="0.25">
      <c r="A86" s="1"/>
      <c r="B86" s="62">
        <v>69</v>
      </c>
      <c r="C86" s="35" t="s">
        <v>69</v>
      </c>
      <c r="D86" s="28">
        <v>18</v>
      </c>
      <c r="E86" s="46">
        <v>16</v>
      </c>
      <c r="F86" s="27">
        <f t="shared" si="6"/>
        <v>2</v>
      </c>
      <c r="G86" s="28">
        <v>1350</v>
      </c>
      <c r="H86" s="28">
        <v>1</v>
      </c>
      <c r="I86" s="72">
        <f t="shared" si="10"/>
        <v>2700</v>
      </c>
      <c r="J86" s="14"/>
      <c r="K86" s="11"/>
      <c r="L86" s="1"/>
    </row>
    <row r="87" spans="1:12" ht="15.75" x14ac:dyDescent="0.25">
      <c r="A87" s="1"/>
      <c r="B87" s="61">
        <v>70</v>
      </c>
      <c r="C87" s="35" t="s">
        <v>30</v>
      </c>
      <c r="D87" s="28"/>
      <c r="E87" s="46"/>
      <c r="F87" s="27"/>
      <c r="G87" s="28"/>
      <c r="H87" s="28">
        <v>1</v>
      </c>
      <c r="I87" s="72">
        <v>0</v>
      </c>
      <c r="J87" s="14"/>
      <c r="K87" s="11"/>
      <c r="L87" s="1"/>
    </row>
    <row r="88" spans="1:12" ht="15.75" x14ac:dyDescent="0.25">
      <c r="A88" s="1"/>
      <c r="B88" s="61"/>
      <c r="C88" s="35"/>
      <c r="D88" s="28"/>
      <c r="E88" s="46"/>
      <c r="F88" s="27"/>
      <c r="G88" s="28"/>
      <c r="H88" s="28"/>
      <c r="I88" s="72"/>
      <c r="J88" s="14"/>
      <c r="K88" s="11"/>
      <c r="L88" s="1"/>
    </row>
    <row r="89" spans="1:12" ht="15.75" x14ac:dyDescent="0.25">
      <c r="A89" s="1"/>
      <c r="B89" s="62">
        <v>71</v>
      </c>
      <c r="C89" s="28" t="s">
        <v>70</v>
      </c>
      <c r="D89" s="28"/>
      <c r="E89" s="46"/>
      <c r="F89" s="27"/>
      <c r="G89" s="28">
        <v>4700</v>
      </c>
      <c r="H89" s="38">
        <v>5</v>
      </c>
      <c r="I89" s="72">
        <f>G89*H89</f>
        <v>23500</v>
      </c>
      <c r="J89" s="1"/>
      <c r="K89" s="11"/>
      <c r="L89" s="1"/>
    </row>
    <row r="90" spans="1:12" ht="15.75" x14ac:dyDescent="0.25">
      <c r="A90" s="1"/>
      <c r="B90" s="61">
        <v>72</v>
      </c>
      <c r="C90" s="28" t="s">
        <v>166</v>
      </c>
      <c r="D90" s="28"/>
      <c r="E90" s="46"/>
      <c r="F90" s="27"/>
      <c r="G90" s="28">
        <v>4500</v>
      </c>
      <c r="H90" s="38">
        <v>9</v>
      </c>
      <c r="I90" s="72">
        <f>G90*H90</f>
        <v>40500</v>
      </c>
      <c r="J90" s="14"/>
      <c r="K90" s="11"/>
      <c r="L90" s="1"/>
    </row>
    <row r="91" spans="1:12" ht="15.75" x14ac:dyDescent="0.25">
      <c r="A91" s="1"/>
      <c r="B91" s="62">
        <v>73</v>
      </c>
      <c r="C91" s="28" t="s">
        <v>167</v>
      </c>
      <c r="D91" s="28"/>
      <c r="E91" s="41"/>
      <c r="F91" s="27"/>
      <c r="G91" s="28">
        <v>2600</v>
      </c>
      <c r="H91" s="28">
        <v>3</v>
      </c>
      <c r="I91" s="72">
        <f>G91*H91</f>
        <v>7800</v>
      </c>
      <c r="J91" s="1"/>
      <c r="K91" s="15"/>
      <c r="L91" s="1"/>
    </row>
    <row r="92" spans="1:12" x14ac:dyDescent="0.25">
      <c r="A92" s="1"/>
      <c r="B92" s="61">
        <v>74</v>
      </c>
      <c r="C92" s="28" t="s">
        <v>197</v>
      </c>
      <c r="D92" s="56"/>
      <c r="E92" s="57"/>
      <c r="F92" s="91"/>
      <c r="G92" s="56">
        <v>1700</v>
      </c>
      <c r="H92" s="56">
        <v>3</v>
      </c>
      <c r="I92" s="72">
        <f>G92*H92</f>
        <v>5100</v>
      </c>
      <c r="J92" s="1"/>
      <c r="K92" s="15"/>
      <c r="L92" s="1"/>
    </row>
    <row r="93" spans="1:12" ht="15.75" thickBot="1" x14ac:dyDescent="0.3">
      <c r="A93" s="1"/>
      <c r="B93" s="61"/>
      <c r="C93" s="56"/>
      <c r="D93" s="56"/>
      <c r="E93" s="57"/>
      <c r="F93" s="91"/>
      <c r="G93" s="56"/>
      <c r="H93" s="56"/>
      <c r="I93" s="76">
        <f>SUM(I75:I92)</f>
        <v>280151.5625</v>
      </c>
      <c r="J93" s="1"/>
      <c r="K93" s="15"/>
      <c r="L93" s="1"/>
    </row>
    <row r="94" spans="1:12" ht="15.75" thickBot="1" x14ac:dyDescent="0.3">
      <c r="A94" s="1"/>
      <c r="B94" s="63"/>
      <c r="C94" s="169" t="s">
        <v>31</v>
      </c>
      <c r="D94" s="170"/>
      <c r="E94" s="170"/>
      <c r="F94" s="170"/>
      <c r="G94" s="170"/>
      <c r="H94" s="171"/>
      <c r="I94" s="77">
        <f>SUM(I93,I73,I55,I37,I19)</f>
        <v>1145662.3958333333</v>
      </c>
      <c r="J94" s="1"/>
      <c r="K94" s="15"/>
      <c r="L94" s="1"/>
    </row>
    <row r="95" spans="1:12" x14ac:dyDescent="0.25">
      <c r="A95" s="1"/>
      <c r="B95" s="64"/>
      <c r="C95" s="65"/>
      <c r="D95" s="65"/>
      <c r="E95" s="66"/>
      <c r="F95" s="92"/>
      <c r="G95" s="65"/>
      <c r="H95" s="65"/>
      <c r="I95" s="78"/>
      <c r="J95" s="1"/>
      <c r="K95" s="15" t="s">
        <v>71</v>
      </c>
      <c r="L95" s="1"/>
    </row>
    <row r="96" spans="1:12" x14ac:dyDescent="0.25">
      <c r="A96" s="1"/>
      <c r="B96" s="100" t="s">
        <v>133</v>
      </c>
      <c r="C96" s="144" t="s">
        <v>99</v>
      </c>
      <c r="D96" s="28"/>
      <c r="E96" s="41"/>
      <c r="F96" s="27"/>
      <c r="G96" s="28"/>
      <c r="H96" s="28"/>
      <c r="I96" s="72"/>
      <c r="J96" s="1"/>
      <c r="K96" s="11"/>
      <c r="L96" s="1"/>
    </row>
    <row r="97" spans="1:12" x14ac:dyDescent="0.25">
      <c r="A97" s="1"/>
      <c r="B97" s="61">
        <v>75</v>
      </c>
      <c r="C97" s="28" t="s">
        <v>25</v>
      </c>
      <c r="D97" s="28"/>
      <c r="E97" s="41"/>
      <c r="F97" s="27"/>
      <c r="G97" s="28"/>
      <c r="H97" s="28"/>
      <c r="I97" s="72">
        <v>5000</v>
      </c>
      <c r="J97" s="1"/>
      <c r="K97" s="11"/>
      <c r="L97" s="1"/>
    </row>
    <row r="98" spans="1:12" x14ac:dyDescent="0.25">
      <c r="A98" s="1"/>
      <c r="B98" s="61">
        <v>76</v>
      </c>
      <c r="C98" s="28" t="s">
        <v>199</v>
      </c>
      <c r="D98" s="28">
        <v>59</v>
      </c>
      <c r="E98" s="41">
        <v>144</v>
      </c>
      <c r="F98" s="27">
        <f>D98*E98/144</f>
        <v>59</v>
      </c>
      <c r="G98" s="28">
        <v>180</v>
      </c>
      <c r="H98" s="28">
        <v>1</v>
      </c>
      <c r="I98" s="72">
        <f>G98*F98*H98</f>
        <v>10620</v>
      </c>
      <c r="J98" s="1"/>
      <c r="K98" s="11"/>
      <c r="L98" s="1"/>
    </row>
    <row r="99" spans="1:12" x14ac:dyDescent="0.25">
      <c r="A99" s="1"/>
      <c r="B99" s="61">
        <v>77</v>
      </c>
      <c r="C99" s="28" t="s">
        <v>200</v>
      </c>
      <c r="D99" s="28">
        <v>25</v>
      </c>
      <c r="E99" s="41">
        <v>144</v>
      </c>
      <c r="F99" s="27">
        <f>D99*E99/144</f>
        <v>25</v>
      </c>
      <c r="G99" s="28">
        <v>80</v>
      </c>
      <c r="H99" s="28">
        <v>1</v>
      </c>
      <c r="I99" s="72">
        <f>G99*F99*H99</f>
        <v>2000</v>
      </c>
      <c r="J99" s="1"/>
      <c r="K99" s="11"/>
      <c r="L99" s="1"/>
    </row>
    <row r="100" spans="1:12" x14ac:dyDescent="0.25">
      <c r="A100" s="1"/>
      <c r="B100" s="61">
        <v>78</v>
      </c>
      <c r="C100" s="28" t="s">
        <v>168</v>
      </c>
      <c r="D100" s="28">
        <v>60</v>
      </c>
      <c r="E100" s="41">
        <v>21</v>
      </c>
      <c r="F100" s="27">
        <f>D100*E100/144</f>
        <v>8.75</v>
      </c>
      <c r="G100" s="28">
        <v>550</v>
      </c>
      <c r="H100" s="28"/>
      <c r="I100" s="72">
        <v>0</v>
      </c>
      <c r="J100" s="1" t="s">
        <v>194</v>
      </c>
      <c r="K100" s="11"/>
      <c r="L100" s="1"/>
    </row>
    <row r="101" spans="1:12" x14ac:dyDescent="0.25">
      <c r="A101" s="1"/>
      <c r="B101" s="61">
        <v>79</v>
      </c>
      <c r="C101" s="28" t="s">
        <v>26</v>
      </c>
      <c r="D101" s="28"/>
      <c r="E101" s="41"/>
      <c r="F101" s="27"/>
      <c r="G101" s="28"/>
      <c r="H101" s="28"/>
      <c r="I101" s="72">
        <v>3200</v>
      </c>
      <c r="J101" s="1"/>
      <c r="K101" s="11"/>
      <c r="L101" s="1"/>
    </row>
    <row r="102" spans="1:12" x14ac:dyDescent="0.25">
      <c r="A102" s="1"/>
      <c r="B102" s="61">
        <v>80</v>
      </c>
      <c r="C102" s="28" t="s">
        <v>17</v>
      </c>
      <c r="D102" s="28"/>
      <c r="E102" s="41"/>
      <c r="F102" s="27"/>
      <c r="G102" s="28"/>
      <c r="H102" s="28"/>
      <c r="I102" s="72">
        <v>11000</v>
      </c>
      <c r="J102" s="1"/>
      <c r="K102" s="11"/>
      <c r="L102" s="1"/>
    </row>
    <row r="103" spans="1:12" x14ac:dyDescent="0.25">
      <c r="A103" s="1"/>
      <c r="B103" s="61">
        <v>81</v>
      </c>
      <c r="C103" s="28" t="s">
        <v>202</v>
      </c>
      <c r="D103" s="28">
        <v>117</v>
      </c>
      <c r="E103" s="41">
        <v>30</v>
      </c>
      <c r="F103" s="27">
        <f>D103*E103/144</f>
        <v>24.375</v>
      </c>
      <c r="G103" s="28">
        <v>800</v>
      </c>
      <c r="H103" s="28"/>
      <c r="I103" s="72">
        <f>F103*G103</f>
        <v>19500</v>
      </c>
      <c r="J103" s="1"/>
      <c r="K103" s="11"/>
      <c r="L103" s="1"/>
    </row>
    <row r="104" spans="1:12" x14ac:dyDescent="0.25">
      <c r="A104" s="1"/>
      <c r="B104" s="61">
        <v>82</v>
      </c>
      <c r="C104" s="28" t="s">
        <v>170</v>
      </c>
      <c r="D104" s="28">
        <v>4</v>
      </c>
      <c r="E104" s="41">
        <v>108</v>
      </c>
      <c r="F104" s="27"/>
      <c r="G104" s="28"/>
      <c r="H104" s="28"/>
      <c r="I104" s="72">
        <v>0</v>
      </c>
      <c r="J104" s="1" t="s">
        <v>194</v>
      </c>
      <c r="K104" s="11"/>
      <c r="L104" s="1"/>
    </row>
    <row r="105" spans="1:12" x14ac:dyDescent="0.25">
      <c r="A105" s="1"/>
      <c r="B105" s="61">
        <v>83</v>
      </c>
      <c r="C105" s="28" t="s">
        <v>171</v>
      </c>
      <c r="D105" s="28">
        <v>98</v>
      </c>
      <c r="E105" s="41">
        <v>24</v>
      </c>
      <c r="F105" s="27">
        <f>D105*E105/144</f>
        <v>16.333333333333332</v>
      </c>
      <c r="G105" s="28">
        <v>90</v>
      </c>
      <c r="H105" s="28"/>
      <c r="I105" s="72">
        <f>F105*G105</f>
        <v>1470</v>
      </c>
      <c r="J105" s="1"/>
      <c r="K105" s="11"/>
      <c r="L105" s="1"/>
    </row>
    <row r="106" spans="1:12" x14ac:dyDescent="0.25">
      <c r="A106" s="1"/>
      <c r="B106" s="61">
        <v>84</v>
      </c>
      <c r="C106" s="28" t="s">
        <v>28</v>
      </c>
      <c r="D106" s="28"/>
      <c r="E106" s="41"/>
      <c r="F106" s="27"/>
      <c r="G106" s="28"/>
      <c r="H106" s="28"/>
      <c r="I106" s="72">
        <v>0</v>
      </c>
      <c r="J106" s="1" t="s">
        <v>194</v>
      </c>
      <c r="K106" s="11"/>
      <c r="L106" s="1"/>
    </row>
    <row r="107" spans="1:12" ht="17.25" customHeight="1" x14ac:dyDescent="0.25">
      <c r="A107" s="1"/>
      <c r="B107" s="61">
        <v>85</v>
      </c>
      <c r="C107" s="157" t="s">
        <v>201</v>
      </c>
      <c r="D107" s="56">
        <v>60</v>
      </c>
      <c r="E107" s="57">
        <v>24</v>
      </c>
      <c r="F107" s="91">
        <f>D107*E107/144</f>
        <v>10</v>
      </c>
      <c r="G107" s="56">
        <v>250</v>
      </c>
      <c r="H107" s="56">
        <v>1</v>
      </c>
      <c r="I107" s="130">
        <f>F107*G107*H107</f>
        <v>2500</v>
      </c>
      <c r="J107" s="1"/>
      <c r="K107" s="11"/>
      <c r="L107" s="1"/>
    </row>
    <row r="108" spans="1:12" x14ac:dyDescent="0.25">
      <c r="A108" s="1"/>
      <c r="B108" s="61">
        <v>86</v>
      </c>
      <c r="C108" s="28" t="s">
        <v>195</v>
      </c>
      <c r="D108" s="28">
        <v>120</v>
      </c>
      <c r="E108" s="41">
        <v>63</v>
      </c>
      <c r="F108" s="27">
        <f>E108*D108/144</f>
        <v>52.5</v>
      </c>
      <c r="G108" s="28">
        <v>180</v>
      </c>
      <c r="H108" s="28">
        <v>1</v>
      </c>
      <c r="I108" s="130">
        <f>F108*G108*H108</f>
        <v>9450</v>
      </c>
      <c r="J108" s="1"/>
      <c r="K108" s="11"/>
      <c r="L108" s="1"/>
    </row>
    <row r="109" spans="1:12" x14ac:dyDescent="0.25">
      <c r="A109" s="1"/>
      <c r="B109" s="61">
        <v>87</v>
      </c>
      <c r="C109" s="28" t="s">
        <v>193</v>
      </c>
      <c r="D109" s="28"/>
      <c r="E109" s="41"/>
      <c r="F109" s="27"/>
      <c r="G109" s="28"/>
      <c r="H109" s="28">
        <v>1</v>
      </c>
      <c r="I109" s="156">
        <v>3500</v>
      </c>
      <c r="J109" s="1"/>
      <c r="K109" s="11"/>
      <c r="L109" s="1"/>
    </row>
    <row r="110" spans="1:12" ht="15.75" thickBot="1" x14ac:dyDescent="0.3">
      <c r="A110" s="1"/>
      <c r="B110" s="154"/>
      <c r="C110" s="195" t="s">
        <v>152</v>
      </c>
      <c r="D110" s="196"/>
      <c r="E110" s="196"/>
      <c r="F110" s="196"/>
      <c r="G110" s="196"/>
      <c r="H110" s="197"/>
      <c r="I110" s="155">
        <f>SUM(I97:I109)</f>
        <v>68240</v>
      </c>
      <c r="J110" s="1"/>
      <c r="K110" s="11"/>
      <c r="L110" s="1"/>
    </row>
    <row r="111" spans="1:12" x14ac:dyDescent="0.25">
      <c r="A111" s="1"/>
      <c r="B111" s="131"/>
      <c r="C111" s="132"/>
      <c r="D111" s="132"/>
      <c r="E111" s="133"/>
      <c r="F111" s="134"/>
      <c r="G111" s="132"/>
      <c r="H111" s="132"/>
      <c r="I111" s="135"/>
      <c r="J111" s="1"/>
      <c r="K111" s="11"/>
      <c r="L111" s="1"/>
    </row>
    <row r="112" spans="1:12" x14ac:dyDescent="0.25">
      <c r="A112" s="1"/>
      <c r="B112" s="100" t="s">
        <v>134</v>
      </c>
      <c r="C112" s="29" t="s">
        <v>183</v>
      </c>
      <c r="D112" s="28"/>
      <c r="E112" s="41"/>
      <c r="F112" s="27"/>
      <c r="G112" s="28"/>
      <c r="H112" s="28"/>
      <c r="I112" s="72"/>
      <c r="J112" s="14"/>
      <c r="K112" s="11"/>
      <c r="L112" s="1"/>
    </row>
    <row r="113" spans="1:12" x14ac:dyDescent="0.25">
      <c r="A113" s="1"/>
      <c r="B113" s="61">
        <v>88</v>
      </c>
      <c r="C113" s="28" t="s">
        <v>100</v>
      </c>
      <c r="D113" s="28">
        <v>18</v>
      </c>
      <c r="E113" s="41">
        <v>98</v>
      </c>
      <c r="F113" s="27">
        <f>D113*E113/144</f>
        <v>12.25</v>
      </c>
      <c r="G113" s="28">
        <v>210</v>
      </c>
      <c r="H113" s="28"/>
      <c r="I113" s="72">
        <f>F113*G113</f>
        <v>2572.5</v>
      </c>
      <c r="J113" s="1"/>
      <c r="K113" s="11"/>
      <c r="L113" s="1"/>
    </row>
    <row r="114" spans="1:12" x14ac:dyDescent="0.25">
      <c r="A114" s="1"/>
      <c r="B114" s="61">
        <v>89</v>
      </c>
      <c r="C114" s="28" t="s">
        <v>101</v>
      </c>
      <c r="D114" s="28">
        <v>98</v>
      </c>
      <c r="E114" s="41">
        <v>36</v>
      </c>
      <c r="F114" s="27">
        <f t="shared" ref="F114:F127" si="11">D114*E114/144</f>
        <v>24.5</v>
      </c>
      <c r="G114" s="28">
        <v>160</v>
      </c>
      <c r="H114" s="28" t="s">
        <v>71</v>
      </c>
      <c r="I114" s="72">
        <f t="shared" ref="I114:I127" si="12">F114*G114</f>
        <v>3920</v>
      </c>
      <c r="J114" s="14"/>
      <c r="K114" s="11"/>
      <c r="L114" s="1"/>
    </row>
    <row r="115" spans="1:12" x14ac:dyDescent="0.25">
      <c r="A115" s="1"/>
      <c r="B115" s="61">
        <v>90</v>
      </c>
      <c r="C115" s="28" t="s">
        <v>102</v>
      </c>
      <c r="D115" s="28">
        <v>98</v>
      </c>
      <c r="E115" s="41">
        <v>26</v>
      </c>
      <c r="F115" s="27">
        <f t="shared" si="11"/>
        <v>17.694444444444443</v>
      </c>
      <c r="G115" s="28">
        <v>210</v>
      </c>
      <c r="H115" s="28"/>
      <c r="I115" s="72">
        <f t="shared" si="12"/>
        <v>3715.833333333333</v>
      </c>
      <c r="J115" s="1"/>
      <c r="K115" s="11"/>
      <c r="L115" s="1"/>
    </row>
    <row r="116" spans="1:12" x14ac:dyDescent="0.25">
      <c r="A116" s="1"/>
      <c r="B116" s="61">
        <v>91</v>
      </c>
      <c r="C116" s="28" t="s">
        <v>72</v>
      </c>
      <c r="D116" s="28">
        <v>15</v>
      </c>
      <c r="E116" s="41">
        <v>102</v>
      </c>
      <c r="F116" s="27">
        <f t="shared" si="11"/>
        <v>10.625</v>
      </c>
      <c r="G116" s="28">
        <v>210</v>
      </c>
      <c r="H116" s="28"/>
      <c r="I116" s="72">
        <f t="shared" si="12"/>
        <v>2231.25</v>
      </c>
      <c r="J116" s="14"/>
      <c r="K116" s="11"/>
      <c r="L116" s="1"/>
    </row>
    <row r="117" spans="1:12" x14ac:dyDescent="0.25">
      <c r="A117" s="1"/>
      <c r="B117" s="61">
        <v>92</v>
      </c>
      <c r="C117" s="28" t="s">
        <v>73</v>
      </c>
      <c r="D117" s="28">
        <v>15</v>
      </c>
      <c r="E117" s="41">
        <v>102</v>
      </c>
      <c r="F117" s="27">
        <f t="shared" si="11"/>
        <v>10.625</v>
      </c>
      <c r="G117" s="28">
        <v>210</v>
      </c>
      <c r="H117" s="28"/>
      <c r="I117" s="72">
        <f t="shared" si="12"/>
        <v>2231.25</v>
      </c>
      <c r="J117" s="1"/>
      <c r="K117" s="11"/>
      <c r="L117" s="1"/>
    </row>
    <row r="118" spans="1:12" x14ac:dyDescent="0.25">
      <c r="A118" s="1"/>
      <c r="B118" s="61">
        <v>93</v>
      </c>
      <c r="C118" s="28" t="s">
        <v>74</v>
      </c>
      <c r="D118" s="28">
        <v>15</v>
      </c>
      <c r="E118" s="41">
        <v>126</v>
      </c>
      <c r="F118" s="27">
        <f t="shared" si="11"/>
        <v>13.125</v>
      </c>
      <c r="G118" s="28">
        <v>210</v>
      </c>
      <c r="H118" s="28"/>
      <c r="I118" s="72">
        <f t="shared" si="12"/>
        <v>2756.25</v>
      </c>
      <c r="J118" s="14"/>
      <c r="K118" s="11"/>
      <c r="L118" s="1"/>
    </row>
    <row r="119" spans="1:12" x14ac:dyDescent="0.25">
      <c r="A119" s="1"/>
      <c r="B119" s="61">
        <v>94</v>
      </c>
      <c r="C119" s="28" t="s">
        <v>103</v>
      </c>
      <c r="D119" s="28">
        <v>86</v>
      </c>
      <c r="E119" s="41">
        <v>132</v>
      </c>
      <c r="F119" s="27">
        <f t="shared" si="11"/>
        <v>78.833333333333329</v>
      </c>
      <c r="G119" s="28">
        <v>210</v>
      </c>
      <c r="H119" s="28"/>
      <c r="I119" s="72">
        <f t="shared" si="12"/>
        <v>16555</v>
      </c>
      <c r="J119" s="1"/>
      <c r="K119" s="11"/>
      <c r="L119" s="1"/>
    </row>
    <row r="120" spans="1:12" x14ac:dyDescent="0.25">
      <c r="A120" s="1"/>
      <c r="B120" s="61">
        <v>95</v>
      </c>
      <c r="C120" s="28" t="s">
        <v>104</v>
      </c>
      <c r="D120" s="28">
        <v>84</v>
      </c>
      <c r="E120" s="41">
        <v>24</v>
      </c>
      <c r="F120" s="27">
        <f t="shared" si="11"/>
        <v>14</v>
      </c>
      <c r="G120" s="28">
        <v>210</v>
      </c>
      <c r="H120" s="28"/>
      <c r="I120" s="72">
        <v>0</v>
      </c>
      <c r="J120" s="14"/>
      <c r="K120" s="11"/>
      <c r="L120" s="1"/>
    </row>
    <row r="121" spans="1:12" x14ac:dyDescent="0.25">
      <c r="A121" s="1"/>
      <c r="B121" s="61">
        <v>96</v>
      </c>
      <c r="C121" s="28" t="s">
        <v>105</v>
      </c>
      <c r="D121" s="28">
        <v>18</v>
      </c>
      <c r="E121" s="41">
        <v>92</v>
      </c>
      <c r="F121" s="27">
        <f t="shared" si="11"/>
        <v>11.5</v>
      </c>
      <c r="G121" s="28">
        <v>210</v>
      </c>
      <c r="H121" s="28"/>
      <c r="I121" s="72">
        <v>0</v>
      </c>
      <c r="J121" s="1"/>
      <c r="K121" s="11"/>
      <c r="L121" s="1"/>
    </row>
    <row r="122" spans="1:12" x14ac:dyDescent="0.25">
      <c r="A122" s="1"/>
      <c r="B122" s="61">
        <v>97</v>
      </c>
      <c r="C122" s="28" t="s">
        <v>112</v>
      </c>
      <c r="D122" s="28">
        <v>88</v>
      </c>
      <c r="E122" s="41">
        <v>24</v>
      </c>
      <c r="F122" s="27">
        <f t="shared" si="11"/>
        <v>14.666666666666666</v>
      </c>
      <c r="G122" s="28">
        <v>210</v>
      </c>
      <c r="H122" s="28"/>
      <c r="I122" s="72">
        <f t="shared" si="12"/>
        <v>3080</v>
      </c>
      <c r="J122" s="1"/>
      <c r="K122" s="11"/>
      <c r="L122" s="1"/>
    </row>
    <row r="123" spans="1:12" x14ac:dyDescent="0.25">
      <c r="A123" s="1"/>
      <c r="B123" s="61">
        <v>98</v>
      </c>
      <c r="C123" s="28" t="s">
        <v>113</v>
      </c>
      <c r="D123" s="28">
        <v>88</v>
      </c>
      <c r="E123" s="41">
        <v>24</v>
      </c>
      <c r="F123" s="27">
        <f t="shared" si="11"/>
        <v>14.666666666666666</v>
      </c>
      <c r="G123" s="28">
        <v>210</v>
      </c>
      <c r="H123" s="28"/>
      <c r="I123" s="72">
        <f t="shared" si="12"/>
        <v>3080</v>
      </c>
      <c r="J123" s="14"/>
      <c r="K123" s="11"/>
      <c r="L123" s="1"/>
    </row>
    <row r="124" spans="1:12" x14ac:dyDescent="0.25">
      <c r="A124" s="1"/>
      <c r="B124" s="61">
        <v>99</v>
      </c>
      <c r="C124" s="28" t="s">
        <v>114</v>
      </c>
      <c r="D124" s="28">
        <v>88</v>
      </c>
      <c r="E124" s="41">
        <v>53</v>
      </c>
      <c r="F124" s="27">
        <f t="shared" si="11"/>
        <v>32.388888888888886</v>
      </c>
      <c r="G124" s="28">
        <v>210</v>
      </c>
      <c r="H124" s="28"/>
      <c r="I124" s="72">
        <f t="shared" si="12"/>
        <v>6801.6666666666661</v>
      </c>
      <c r="J124" s="1"/>
      <c r="K124" s="11"/>
      <c r="L124" s="1"/>
    </row>
    <row r="125" spans="1:12" x14ac:dyDescent="0.25">
      <c r="A125" s="1"/>
      <c r="B125" s="61">
        <v>100</v>
      </c>
      <c r="C125" s="28" t="s">
        <v>75</v>
      </c>
      <c r="D125" s="28">
        <v>78</v>
      </c>
      <c r="E125" s="41">
        <v>24</v>
      </c>
      <c r="F125" s="27">
        <f t="shared" si="11"/>
        <v>13</v>
      </c>
      <c r="G125" s="28">
        <v>210</v>
      </c>
      <c r="H125" s="28"/>
      <c r="I125" s="72">
        <f t="shared" si="12"/>
        <v>2730</v>
      </c>
      <c r="J125" s="14"/>
      <c r="K125" s="11"/>
      <c r="L125" s="1"/>
    </row>
    <row r="126" spans="1:12" x14ac:dyDescent="0.25">
      <c r="A126" s="1"/>
      <c r="B126" s="61">
        <v>101</v>
      </c>
      <c r="C126" s="28" t="s">
        <v>106</v>
      </c>
      <c r="D126" s="28">
        <v>102</v>
      </c>
      <c r="E126" s="41">
        <v>43</v>
      </c>
      <c r="F126" s="27">
        <f t="shared" si="11"/>
        <v>30.458333333333332</v>
      </c>
      <c r="G126" s="28">
        <v>210</v>
      </c>
      <c r="H126" s="28"/>
      <c r="I126" s="72">
        <f t="shared" si="12"/>
        <v>6396.25</v>
      </c>
      <c r="J126" s="1"/>
      <c r="K126" s="11"/>
      <c r="L126" s="1"/>
    </row>
    <row r="127" spans="1:12" ht="15.75" thickBot="1" x14ac:dyDescent="0.3">
      <c r="A127" s="1"/>
      <c r="B127" s="61">
        <v>102</v>
      </c>
      <c r="C127" s="56" t="s">
        <v>107</v>
      </c>
      <c r="D127" s="56">
        <v>78</v>
      </c>
      <c r="E127" s="57">
        <v>24</v>
      </c>
      <c r="F127" s="91">
        <f t="shared" si="11"/>
        <v>13</v>
      </c>
      <c r="G127" s="28">
        <v>210</v>
      </c>
      <c r="H127" s="56"/>
      <c r="I127" s="130">
        <f t="shared" si="12"/>
        <v>2730</v>
      </c>
      <c r="J127" s="14"/>
      <c r="K127" s="11"/>
      <c r="L127" s="1"/>
    </row>
    <row r="128" spans="1:12" ht="15.75" thickBot="1" x14ac:dyDescent="0.3">
      <c r="A128" s="1"/>
      <c r="B128" s="136"/>
      <c r="C128" s="172" t="s">
        <v>151</v>
      </c>
      <c r="D128" s="173"/>
      <c r="E128" s="173"/>
      <c r="F128" s="173"/>
      <c r="G128" s="173"/>
      <c r="H128" s="174"/>
      <c r="I128" s="137">
        <f>SUM(I113:I127)</f>
        <v>58799.999999999993</v>
      </c>
      <c r="J128" s="1" t="s">
        <v>181</v>
      </c>
      <c r="K128" s="11"/>
      <c r="L128" s="1"/>
    </row>
    <row r="129" spans="1:12" x14ac:dyDescent="0.25">
      <c r="A129" s="1"/>
      <c r="B129" s="131"/>
      <c r="C129" s="132"/>
      <c r="D129" s="132"/>
      <c r="E129" s="133"/>
      <c r="F129" s="134"/>
      <c r="G129" s="132"/>
      <c r="H129" s="132"/>
      <c r="I129" s="135"/>
      <c r="J129" s="1"/>
      <c r="K129" s="11"/>
      <c r="L129" s="1"/>
    </row>
    <row r="130" spans="1:12" x14ac:dyDescent="0.25">
      <c r="A130" s="1"/>
      <c r="B130" s="100" t="s">
        <v>135</v>
      </c>
      <c r="C130" s="29" t="s">
        <v>203</v>
      </c>
      <c r="D130" s="28"/>
      <c r="E130" s="41"/>
      <c r="F130" s="27"/>
      <c r="G130" s="28"/>
      <c r="H130" s="28"/>
      <c r="I130" s="72"/>
      <c r="J130" s="14"/>
      <c r="K130" s="11"/>
      <c r="L130" s="1"/>
    </row>
    <row r="131" spans="1:12" x14ac:dyDescent="0.25">
      <c r="A131" s="1"/>
      <c r="B131" s="61">
        <v>103</v>
      </c>
      <c r="C131" s="28" t="s">
        <v>108</v>
      </c>
      <c r="D131" s="28">
        <v>40</v>
      </c>
      <c r="E131" s="41">
        <v>100</v>
      </c>
      <c r="F131" s="27">
        <f>D131*E131/144</f>
        <v>27.777777777777779</v>
      </c>
      <c r="G131" s="28">
        <v>55</v>
      </c>
      <c r="H131" s="28"/>
      <c r="I131" s="72">
        <f>F131*G131</f>
        <v>1527.7777777777778</v>
      </c>
      <c r="J131" s="1"/>
      <c r="K131" s="11"/>
      <c r="L131" s="1"/>
    </row>
    <row r="132" spans="1:12" x14ac:dyDescent="0.25">
      <c r="A132" s="1"/>
      <c r="B132" s="61">
        <v>104</v>
      </c>
      <c r="C132" s="28" t="s">
        <v>109</v>
      </c>
      <c r="D132" s="28">
        <v>48</v>
      </c>
      <c r="E132" s="41">
        <v>84</v>
      </c>
      <c r="F132" s="27">
        <f t="shared" ref="F132:F134" si="13">D132*E132/144</f>
        <v>28</v>
      </c>
      <c r="G132" s="28">
        <v>55</v>
      </c>
      <c r="H132" s="28"/>
      <c r="I132" s="72">
        <f t="shared" ref="I132:I134" si="14">F132*G132</f>
        <v>1540</v>
      </c>
      <c r="J132" s="2"/>
      <c r="K132" s="11"/>
      <c r="L132" s="1"/>
    </row>
    <row r="133" spans="1:12" ht="15.75" x14ac:dyDescent="0.25">
      <c r="A133" s="1"/>
      <c r="B133" s="61">
        <v>105</v>
      </c>
      <c r="C133" s="38" t="s">
        <v>110</v>
      </c>
      <c r="D133" s="38">
        <v>48</v>
      </c>
      <c r="E133" s="46">
        <v>84</v>
      </c>
      <c r="F133" s="27">
        <f t="shared" si="13"/>
        <v>28</v>
      </c>
      <c r="G133" s="38">
        <v>55</v>
      </c>
      <c r="H133" s="38"/>
      <c r="I133" s="72">
        <f t="shared" si="14"/>
        <v>1540</v>
      </c>
      <c r="J133" s="1"/>
      <c r="K133" s="11"/>
      <c r="L133" s="1"/>
    </row>
    <row r="134" spans="1:12" ht="15.75" thickBot="1" x14ac:dyDescent="0.3">
      <c r="A134" s="1"/>
      <c r="B134" s="67">
        <v>106</v>
      </c>
      <c r="C134" s="56" t="s">
        <v>111</v>
      </c>
      <c r="D134" s="56">
        <v>48</v>
      </c>
      <c r="E134" s="57">
        <v>84</v>
      </c>
      <c r="F134" s="91">
        <f t="shared" si="13"/>
        <v>28</v>
      </c>
      <c r="G134" s="56">
        <v>55</v>
      </c>
      <c r="H134" s="56"/>
      <c r="I134" s="130">
        <f t="shared" si="14"/>
        <v>1540</v>
      </c>
      <c r="J134" s="14"/>
      <c r="K134" s="11"/>
      <c r="L134" s="1"/>
    </row>
    <row r="135" spans="1:12" ht="15.75" thickBot="1" x14ac:dyDescent="0.3">
      <c r="A135" s="1"/>
      <c r="B135" s="136"/>
      <c r="C135" s="172" t="s">
        <v>204</v>
      </c>
      <c r="D135" s="173"/>
      <c r="E135" s="173"/>
      <c r="F135" s="173"/>
      <c r="G135" s="173"/>
      <c r="H135" s="174"/>
      <c r="I135" s="137">
        <f>SUM(I131:I134)</f>
        <v>6147.7777777777774</v>
      </c>
      <c r="J135" s="1"/>
      <c r="K135" s="11"/>
      <c r="L135" s="1"/>
    </row>
    <row r="136" spans="1:12" x14ac:dyDescent="0.25">
      <c r="A136" s="1"/>
      <c r="B136" s="131"/>
      <c r="C136" s="132"/>
      <c r="D136" s="132"/>
      <c r="E136" s="133"/>
      <c r="F136" s="134"/>
      <c r="G136" s="132"/>
      <c r="H136" s="132"/>
      <c r="I136" s="135"/>
      <c r="J136" s="1"/>
      <c r="K136" s="11"/>
      <c r="L136" s="1"/>
    </row>
    <row r="137" spans="1:12" x14ac:dyDescent="0.25">
      <c r="A137" s="1"/>
      <c r="B137" s="100" t="s">
        <v>136</v>
      </c>
      <c r="C137" s="29" t="s">
        <v>123</v>
      </c>
      <c r="D137" s="28"/>
      <c r="E137" s="41"/>
      <c r="F137" s="27"/>
      <c r="G137" s="28"/>
      <c r="H137" s="28"/>
      <c r="I137" s="72"/>
      <c r="J137" s="1"/>
      <c r="K137" s="11"/>
      <c r="L137" s="1"/>
    </row>
    <row r="138" spans="1:12" x14ac:dyDescent="0.25">
      <c r="A138" s="1"/>
      <c r="B138" s="61">
        <v>107</v>
      </c>
      <c r="C138" s="28" t="s">
        <v>115</v>
      </c>
      <c r="D138" s="28">
        <v>60</v>
      </c>
      <c r="E138" s="41">
        <v>69</v>
      </c>
      <c r="F138" s="27">
        <f>D138*E138/144</f>
        <v>28.75</v>
      </c>
      <c r="G138" s="148">
        <v>235</v>
      </c>
      <c r="H138" s="28"/>
      <c r="I138" s="72">
        <f t="shared" ref="I138:I144" si="15">F138*G139</f>
        <v>6756.25</v>
      </c>
      <c r="J138" s="14"/>
      <c r="K138" s="11"/>
      <c r="L138" s="1"/>
    </row>
    <row r="139" spans="1:12" x14ac:dyDescent="0.25">
      <c r="A139" s="1"/>
      <c r="B139" s="61">
        <v>108</v>
      </c>
      <c r="C139" s="28" t="s">
        <v>116</v>
      </c>
      <c r="D139" s="28">
        <v>72</v>
      </c>
      <c r="E139" s="41">
        <v>60</v>
      </c>
      <c r="F139" s="27">
        <f t="shared" ref="F139:F145" si="16">D139*E139/144</f>
        <v>30</v>
      </c>
      <c r="G139" s="28">
        <v>235</v>
      </c>
      <c r="H139" s="28"/>
      <c r="I139" s="72">
        <f t="shared" si="15"/>
        <v>7050</v>
      </c>
      <c r="J139" s="1"/>
      <c r="K139" s="11"/>
      <c r="L139" s="1"/>
    </row>
    <row r="140" spans="1:12" x14ac:dyDescent="0.25">
      <c r="A140" s="1"/>
      <c r="B140" s="61">
        <v>109</v>
      </c>
      <c r="C140" s="35" t="s">
        <v>117</v>
      </c>
      <c r="D140" s="28">
        <v>84</v>
      </c>
      <c r="E140" s="41">
        <v>60</v>
      </c>
      <c r="F140" s="27">
        <f t="shared" si="16"/>
        <v>35</v>
      </c>
      <c r="G140" s="28">
        <v>235</v>
      </c>
      <c r="H140" s="28"/>
      <c r="I140" s="72">
        <f t="shared" si="15"/>
        <v>8225</v>
      </c>
      <c r="J140" s="14"/>
      <c r="K140" s="11" t="s">
        <v>23</v>
      </c>
      <c r="L140" s="1"/>
    </row>
    <row r="141" spans="1:12" x14ac:dyDescent="0.25">
      <c r="A141" s="1"/>
      <c r="B141" s="61">
        <v>110</v>
      </c>
      <c r="C141" s="28" t="s">
        <v>118</v>
      </c>
      <c r="D141" s="28">
        <v>84</v>
      </c>
      <c r="E141" s="41">
        <v>60</v>
      </c>
      <c r="F141" s="27">
        <f t="shared" si="16"/>
        <v>35</v>
      </c>
      <c r="G141" s="28">
        <v>235</v>
      </c>
      <c r="H141" s="28"/>
      <c r="I141" s="72">
        <f t="shared" si="15"/>
        <v>8225</v>
      </c>
      <c r="J141" s="1"/>
      <c r="K141" s="11"/>
      <c r="L141" s="1"/>
    </row>
    <row r="142" spans="1:12" x14ac:dyDescent="0.25">
      <c r="A142" s="1"/>
      <c r="B142" s="61">
        <v>111</v>
      </c>
      <c r="C142" s="28" t="s">
        <v>119</v>
      </c>
      <c r="D142" s="28">
        <v>47</v>
      </c>
      <c r="E142" s="41">
        <v>67</v>
      </c>
      <c r="F142" s="27">
        <f t="shared" si="16"/>
        <v>21.868055555555557</v>
      </c>
      <c r="G142" s="28">
        <v>235</v>
      </c>
      <c r="H142" s="28"/>
      <c r="I142" s="72">
        <f t="shared" si="15"/>
        <v>5138.9930555555557</v>
      </c>
      <c r="J142" s="14"/>
      <c r="K142" s="11"/>
      <c r="L142" s="58"/>
    </row>
    <row r="143" spans="1:12" x14ac:dyDescent="0.25">
      <c r="A143" s="1"/>
      <c r="B143" s="61">
        <v>112</v>
      </c>
      <c r="C143" s="28" t="s">
        <v>121</v>
      </c>
      <c r="D143" s="28">
        <v>79</v>
      </c>
      <c r="E143" s="41">
        <v>43</v>
      </c>
      <c r="F143" s="27">
        <f t="shared" si="16"/>
        <v>23.590277777777779</v>
      </c>
      <c r="G143" s="28">
        <v>235</v>
      </c>
      <c r="H143" s="28"/>
      <c r="I143" s="72">
        <f t="shared" si="15"/>
        <v>5543.7152777777783</v>
      </c>
      <c r="J143" s="1"/>
      <c r="K143" s="11"/>
      <c r="L143" s="1"/>
    </row>
    <row r="144" spans="1:12" x14ac:dyDescent="0.25">
      <c r="A144" s="1"/>
      <c r="B144" s="61">
        <v>113</v>
      </c>
      <c r="C144" s="28" t="s">
        <v>122</v>
      </c>
      <c r="D144" s="28">
        <v>86</v>
      </c>
      <c r="E144" s="41">
        <v>104</v>
      </c>
      <c r="F144" s="27">
        <f t="shared" si="16"/>
        <v>62.111111111111114</v>
      </c>
      <c r="G144" s="28">
        <v>235</v>
      </c>
      <c r="H144" s="28"/>
      <c r="I144" s="72">
        <f t="shared" si="15"/>
        <v>14596.111111111111</v>
      </c>
      <c r="J144" s="14"/>
      <c r="K144" s="11"/>
      <c r="L144" s="1"/>
    </row>
    <row r="145" spans="1:12" ht="15.75" thickBot="1" x14ac:dyDescent="0.3">
      <c r="A145" s="1"/>
      <c r="B145" s="61">
        <v>114</v>
      </c>
      <c r="C145" s="56" t="s">
        <v>120</v>
      </c>
      <c r="D145" s="56">
        <v>79</v>
      </c>
      <c r="E145" s="57">
        <v>43</v>
      </c>
      <c r="F145" s="91">
        <f t="shared" si="16"/>
        <v>23.590277777777779</v>
      </c>
      <c r="G145" s="28">
        <v>235</v>
      </c>
      <c r="H145" s="56"/>
      <c r="I145" s="130">
        <v>0</v>
      </c>
      <c r="J145" s="1"/>
      <c r="K145" s="11"/>
      <c r="L145" s="1"/>
    </row>
    <row r="146" spans="1:12" ht="15.75" thickBot="1" x14ac:dyDescent="0.3">
      <c r="A146" s="1"/>
      <c r="B146" s="136"/>
      <c r="C146" s="172" t="s">
        <v>0</v>
      </c>
      <c r="D146" s="173"/>
      <c r="E146" s="173"/>
      <c r="F146" s="173"/>
      <c r="G146" s="173"/>
      <c r="H146" s="174"/>
      <c r="I146" s="137">
        <f>SUM(I138:I145)</f>
        <v>55535.069444444445</v>
      </c>
      <c r="J146" s="14"/>
      <c r="K146" s="11"/>
      <c r="L146" s="1"/>
    </row>
    <row r="147" spans="1:12" x14ac:dyDescent="0.25">
      <c r="A147" s="1"/>
      <c r="B147" s="131"/>
      <c r="C147" s="132"/>
      <c r="D147" s="132"/>
      <c r="E147" s="133"/>
      <c r="F147" s="134"/>
      <c r="G147" s="132"/>
      <c r="H147" s="132"/>
      <c r="I147" s="135"/>
      <c r="J147" s="14"/>
      <c r="K147" s="11"/>
      <c r="L147" s="1"/>
    </row>
    <row r="148" spans="1:12" x14ac:dyDescent="0.25">
      <c r="A148" s="1"/>
      <c r="B148" s="100" t="s">
        <v>137</v>
      </c>
      <c r="C148" s="29" t="s">
        <v>22</v>
      </c>
      <c r="D148" s="28"/>
      <c r="E148" s="41"/>
      <c r="F148" s="27"/>
      <c r="G148" s="28"/>
      <c r="H148" s="28"/>
      <c r="I148" s="72"/>
      <c r="J148" s="1"/>
      <c r="K148" s="11"/>
      <c r="L148" s="1"/>
    </row>
    <row r="149" spans="1:12" x14ac:dyDescent="0.25">
      <c r="A149" s="1"/>
      <c r="B149" s="61">
        <v>115</v>
      </c>
      <c r="C149" s="28" t="s">
        <v>122</v>
      </c>
      <c r="D149" s="28"/>
      <c r="E149" s="41" t="s">
        <v>173</v>
      </c>
      <c r="F149" s="27">
        <v>14</v>
      </c>
      <c r="G149" s="28">
        <v>300</v>
      </c>
      <c r="H149" s="28"/>
      <c r="I149" s="72">
        <f>F149*G149</f>
        <v>4200</v>
      </c>
      <c r="J149" s="14"/>
      <c r="K149" s="11"/>
      <c r="L149" s="1"/>
    </row>
    <row r="150" spans="1:12" x14ac:dyDescent="0.25">
      <c r="A150" s="1"/>
      <c r="B150" s="61">
        <v>116</v>
      </c>
      <c r="C150" s="28" t="s">
        <v>76</v>
      </c>
      <c r="D150" s="28"/>
      <c r="E150" s="41"/>
      <c r="F150" s="27"/>
      <c r="G150" s="28"/>
      <c r="H150" s="28"/>
      <c r="I150" s="72">
        <v>600</v>
      </c>
      <c r="J150" s="14"/>
      <c r="K150" s="11"/>
      <c r="L150" s="1"/>
    </row>
    <row r="151" spans="1:12" x14ac:dyDescent="0.25">
      <c r="A151" s="1"/>
      <c r="B151" s="61">
        <v>117</v>
      </c>
      <c r="C151" s="28" t="s">
        <v>174</v>
      </c>
      <c r="D151" s="28"/>
      <c r="E151" s="41" t="s">
        <v>173</v>
      </c>
      <c r="F151" s="27">
        <v>12</v>
      </c>
      <c r="G151" s="28">
        <v>300</v>
      </c>
      <c r="H151" s="28"/>
      <c r="I151" s="72">
        <v>0</v>
      </c>
      <c r="J151" s="1"/>
      <c r="K151" s="11"/>
      <c r="L151" s="1"/>
    </row>
    <row r="152" spans="1:12" x14ac:dyDescent="0.25">
      <c r="A152" s="1"/>
      <c r="B152" s="61">
        <v>118</v>
      </c>
      <c r="C152" s="28" t="s">
        <v>175</v>
      </c>
      <c r="D152" s="28"/>
      <c r="E152" s="41" t="s">
        <v>173</v>
      </c>
      <c r="F152" s="27">
        <v>12</v>
      </c>
      <c r="G152" s="28">
        <v>300</v>
      </c>
      <c r="H152" s="28"/>
      <c r="I152" s="72">
        <f t="shared" ref="I152:I155" si="17">F152*G152</f>
        <v>3600</v>
      </c>
      <c r="J152" s="14"/>
      <c r="K152" s="11"/>
      <c r="L152" s="1"/>
    </row>
    <row r="153" spans="1:12" x14ac:dyDescent="0.25">
      <c r="A153" s="1"/>
      <c r="B153" s="61">
        <v>119</v>
      </c>
      <c r="C153" s="28" t="s">
        <v>176</v>
      </c>
      <c r="D153" s="28"/>
      <c r="E153" s="41" t="s">
        <v>173</v>
      </c>
      <c r="F153" s="27">
        <v>12</v>
      </c>
      <c r="G153" s="28">
        <v>300</v>
      </c>
      <c r="H153" s="28"/>
      <c r="I153" s="72">
        <f t="shared" si="17"/>
        <v>3600</v>
      </c>
      <c r="J153" s="1"/>
      <c r="K153" s="11"/>
      <c r="L153" s="1"/>
    </row>
    <row r="154" spans="1:12" x14ac:dyDescent="0.25">
      <c r="A154" s="1"/>
      <c r="B154" s="61">
        <v>120</v>
      </c>
      <c r="C154" s="28" t="s">
        <v>177</v>
      </c>
      <c r="D154" s="28"/>
      <c r="E154" s="41" t="s">
        <v>173</v>
      </c>
      <c r="F154" s="27">
        <v>19</v>
      </c>
      <c r="G154" s="28">
        <v>300</v>
      </c>
      <c r="H154" s="28"/>
      <c r="I154" s="72">
        <f t="shared" si="17"/>
        <v>5700</v>
      </c>
      <c r="J154" s="14"/>
      <c r="K154" s="11"/>
      <c r="L154" s="1"/>
    </row>
    <row r="155" spans="1:12" ht="15.75" thickBot="1" x14ac:dyDescent="0.3">
      <c r="A155" s="1"/>
      <c r="B155" s="61">
        <v>121</v>
      </c>
      <c r="C155" s="56" t="s">
        <v>178</v>
      </c>
      <c r="D155" s="56"/>
      <c r="E155" s="41" t="s">
        <v>173</v>
      </c>
      <c r="F155" s="91">
        <v>50</v>
      </c>
      <c r="G155" s="56">
        <v>25</v>
      </c>
      <c r="H155" s="56"/>
      <c r="I155" s="130">
        <f t="shared" si="17"/>
        <v>1250</v>
      </c>
      <c r="J155" s="1"/>
      <c r="K155" s="11"/>
      <c r="L155" s="1"/>
    </row>
    <row r="156" spans="1:12" ht="15.75" thickBot="1" x14ac:dyDescent="0.3">
      <c r="A156" s="1"/>
      <c r="B156" s="136"/>
      <c r="C156" s="172" t="s">
        <v>147</v>
      </c>
      <c r="D156" s="173"/>
      <c r="E156" s="173"/>
      <c r="F156" s="173"/>
      <c r="G156" s="173"/>
      <c r="H156" s="174"/>
      <c r="I156" s="137">
        <f>SUM(I149:I155)</f>
        <v>18950</v>
      </c>
      <c r="J156" s="14"/>
      <c r="K156" s="11"/>
      <c r="L156" s="1"/>
    </row>
    <row r="157" spans="1:12" x14ac:dyDescent="0.25">
      <c r="A157" s="1"/>
      <c r="B157" s="131"/>
      <c r="C157" s="132"/>
      <c r="D157" s="132"/>
      <c r="E157" s="133"/>
      <c r="F157" s="134"/>
      <c r="G157" s="132"/>
      <c r="H157" s="132"/>
      <c r="I157" s="135"/>
      <c r="J157" s="14"/>
      <c r="K157" s="11"/>
      <c r="L157" s="1"/>
    </row>
    <row r="158" spans="1:12" x14ac:dyDescent="0.25">
      <c r="A158" s="1"/>
      <c r="B158" s="100" t="s">
        <v>138</v>
      </c>
      <c r="C158" s="29" t="s">
        <v>20</v>
      </c>
      <c r="D158" s="28"/>
      <c r="E158" s="41"/>
      <c r="F158" s="27"/>
      <c r="G158" s="28"/>
      <c r="H158" s="28"/>
      <c r="I158" s="72"/>
      <c r="J158" s="1"/>
      <c r="K158" s="11"/>
      <c r="L158" s="1"/>
    </row>
    <row r="159" spans="1:12" x14ac:dyDescent="0.25">
      <c r="A159" s="1"/>
      <c r="B159" s="61">
        <v>122</v>
      </c>
      <c r="C159" s="28" t="s">
        <v>81</v>
      </c>
      <c r="D159" s="28"/>
      <c r="E159" s="41"/>
      <c r="F159" s="27"/>
      <c r="G159" s="28">
        <v>590</v>
      </c>
      <c r="H159" s="28">
        <v>70</v>
      </c>
      <c r="I159" s="79">
        <f>H159*G159</f>
        <v>41300</v>
      </c>
      <c r="J159" s="1"/>
      <c r="K159" s="11"/>
      <c r="L159" s="1"/>
    </row>
    <row r="160" spans="1:12" x14ac:dyDescent="0.25">
      <c r="A160" s="1"/>
      <c r="B160" s="61">
        <v>123</v>
      </c>
      <c r="C160" s="28" t="s">
        <v>82</v>
      </c>
      <c r="D160" s="28"/>
      <c r="E160" s="41"/>
      <c r="F160" s="27"/>
      <c r="G160" s="28">
        <v>1400</v>
      </c>
      <c r="H160" s="28">
        <v>5</v>
      </c>
      <c r="I160" s="79">
        <f>H160*G160</f>
        <v>7000</v>
      </c>
      <c r="J160" s="1"/>
      <c r="K160" s="11"/>
      <c r="L160" s="1"/>
    </row>
    <row r="161" spans="1:12" x14ac:dyDescent="0.25">
      <c r="A161" s="1"/>
      <c r="B161" s="61">
        <v>124</v>
      </c>
      <c r="C161" s="28" t="s">
        <v>83</v>
      </c>
      <c r="D161" s="28"/>
      <c r="E161" s="41"/>
      <c r="F161" s="27">
        <v>250</v>
      </c>
      <c r="G161" s="28">
        <v>42</v>
      </c>
      <c r="H161" s="28"/>
      <c r="I161" s="79">
        <f>G161*F161</f>
        <v>10500</v>
      </c>
      <c r="J161" s="2"/>
      <c r="K161" s="11"/>
      <c r="L161" s="1"/>
    </row>
    <row r="162" spans="1:12" x14ac:dyDescent="0.25">
      <c r="A162" s="1"/>
      <c r="B162" s="61">
        <v>125</v>
      </c>
      <c r="C162" s="28" t="s">
        <v>84</v>
      </c>
      <c r="D162" s="28"/>
      <c r="E162" s="41"/>
      <c r="F162" s="27">
        <v>270</v>
      </c>
      <c r="G162" s="28">
        <v>36</v>
      </c>
      <c r="H162" s="28"/>
      <c r="I162" s="79">
        <f>G162*F162</f>
        <v>9720</v>
      </c>
      <c r="J162" s="14"/>
      <c r="K162" s="11"/>
      <c r="L162" s="1"/>
    </row>
    <row r="163" spans="1:12" x14ac:dyDescent="0.25">
      <c r="A163" s="1"/>
      <c r="B163" s="61">
        <v>126</v>
      </c>
      <c r="C163" s="28" t="s">
        <v>85</v>
      </c>
      <c r="D163" s="28"/>
      <c r="E163" s="41"/>
      <c r="F163" s="27"/>
      <c r="G163" s="28">
        <v>150</v>
      </c>
      <c r="H163" s="28">
        <v>6</v>
      </c>
      <c r="I163" s="79">
        <f>G163*H163</f>
        <v>900</v>
      </c>
      <c r="J163" s="14"/>
      <c r="K163" s="11"/>
      <c r="L163" s="1"/>
    </row>
    <row r="164" spans="1:12" x14ac:dyDescent="0.25">
      <c r="A164" s="1"/>
      <c r="B164" s="61">
        <v>127</v>
      </c>
      <c r="C164" s="28" t="s">
        <v>86</v>
      </c>
      <c r="D164" s="28"/>
      <c r="E164" s="41"/>
      <c r="F164" s="27"/>
      <c r="G164" s="28">
        <v>90</v>
      </c>
      <c r="H164" s="28">
        <v>70</v>
      </c>
      <c r="I164" s="79">
        <f t="shared" ref="I164:I165" si="18">G164*H164</f>
        <v>6300</v>
      </c>
      <c r="J164" s="14"/>
      <c r="K164" s="11"/>
      <c r="L164" s="1"/>
    </row>
    <row r="165" spans="1:12" x14ac:dyDescent="0.25">
      <c r="A165" s="1"/>
      <c r="B165" s="61">
        <v>128</v>
      </c>
      <c r="C165" s="28" t="s">
        <v>87</v>
      </c>
      <c r="D165" s="28"/>
      <c r="E165" s="41"/>
      <c r="F165" s="27"/>
      <c r="G165" s="28">
        <v>650</v>
      </c>
      <c r="H165" s="28">
        <v>5</v>
      </c>
      <c r="I165" s="79">
        <f t="shared" si="18"/>
        <v>3250</v>
      </c>
      <c r="J165" s="1"/>
      <c r="K165" s="11"/>
      <c r="L165" s="1"/>
    </row>
    <row r="166" spans="1:12" x14ac:dyDescent="0.25">
      <c r="A166" s="1"/>
      <c r="B166" s="61">
        <v>129</v>
      </c>
      <c r="C166" s="30" t="s">
        <v>88</v>
      </c>
      <c r="D166" s="37"/>
      <c r="E166" s="47"/>
      <c r="F166" s="93"/>
      <c r="G166" s="30">
        <v>575</v>
      </c>
      <c r="H166" s="30">
        <v>35</v>
      </c>
      <c r="I166" s="79">
        <f>H166*G166</f>
        <v>20125</v>
      </c>
      <c r="J166" s="1"/>
      <c r="K166" s="11"/>
      <c r="L166" s="1"/>
    </row>
    <row r="167" spans="1:12" x14ac:dyDescent="0.25">
      <c r="A167" s="1"/>
      <c r="B167" s="61">
        <v>130</v>
      </c>
      <c r="C167" s="28" t="s">
        <v>89</v>
      </c>
      <c r="D167" s="28"/>
      <c r="E167" s="41"/>
      <c r="F167" s="27"/>
      <c r="G167" s="28">
        <v>210</v>
      </c>
      <c r="H167" s="28">
        <v>10</v>
      </c>
      <c r="I167" s="79">
        <f>H167*G167</f>
        <v>2100</v>
      </c>
      <c r="J167" s="1"/>
      <c r="K167" s="11"/>
      <c r="L167" s="1"/>
    </row>
    <row r="168" spans="1:12" x14ac:dyDescent="0.25">
      <c r="A168" s="1"/>
      <c r="B168" s="61">
        <v>131</v>
      </c>
      <c r="C168" s="28" t="s">
        <v>90</v>
      </c>
      <c r="D168" s="28"/>
      <c r="E168" s="41"/>
      <c r="F168" s="27">
        <v>65</v>
      </c>
      <c r="G168" s="28">
        <v>70</v>
      </c>
      <c r="H168" s="28"/>
      <c r="I168" s="79">
        <f>G168*F168</f>
        <v>4550</v>
      </c>
      <c r="J168" s="1"/>
      <c r="K168" s="11"/>
      <c r="L168" s="1"/>
    </row>
    <row r="169" spans="1:12" x14ac:dyDescent="0.25">
      <c r="A169" s="1"/>
      <c r="B169" s="61">
        <v>132</v>
      </c>
      <c r="C169" s="28" t="s">
        <v>91</v>
      </c>
      <c r="D169" s="28"/>
      <c r="E169" s="41"/>
      <c r="F169" s="27"/>
      <c r="G169" s="28">
        <v>60</v>
      </c>
      <c r="H169" s="28">
        <v>10</v>
      </c>
      <c r="I169" s="79">
        <f>H169*G169</f>
        <v>600</v>
      </c>
      <c r="J169" s="1"/>
      <c r="K169" s="11"/>
      <c r="L169" s="1"/>
    </row>
    <row r="170" spans="1:12" ht="15.75" thickBot="1" x14ac:dyDescent="0.3">
      <c r="A170" s="1"/>
      <c r="B170" s="61">
        <v>133</v>
      </c>
      <c r="C170" s="56" t="s">
        <v>92</v>
      </c>
      <c r="D170" s="56"/>
      <c r="E170" s="57"/>
      <c r="F170" s="91"/>
      <c r="G170" s="56">
        <v>3500</v>
      </c>
      <c r="H170" s="56">
        <v>6</v>
      </c>
      <c r="I170" s="99">
        <v>0</v>
      </c>
      <c r="J170" s="1"/>
      <c r="K170" s="11"/>
      <c r="L170" s="1"/>
    </row>
    <row r="171" spans="1:12" ht="15.75" thickBot="1" x14ac:dyDescent="0.3">
      <c r="A171" s="1"/>
      <c r="B171" s="136"/>
      <c r="C171" s="172" t="s">
        <v>148</v>
      </c>
      <c r="D171" s="173"/>
      <c r="E171" s="173"/>
      <c r="F171" s="173"/>
      <c r="G171" s="173"/>
      <c r="H171" s="174"/>
      <c r="I171" s="143">
        <f>SUM(I159:I170)</f>
        <v>106345</v>
      </c>
      <c r="J171" s="1"/>
      <c r="K171" s="11"/>
    </row>
    <row r="172" spans="1:12" ht="15.75" thickBot="1" x14ac:dyDescent="0.3">
      <c r="A172" s="1"/>
      <c r="B172" s="138"/>
      <c r="C172" s="139"/>
      <c r="D172" s="139"/>
      <c r="E172" s="140"/>
      <c r="F172" s="141"/>
      <c r="G172" s="139"/>
      <c r="H172" s="139"/>
      <c r="I172" s="142"/>
      <c r="J172" s="14"/>
      <c r="K172" s="11"/>
    </row>
    <row r="173" spans="1:12" ht="15.75" x14ac:dyDescent="0.25">
      <c r="A173" s="1"/>
      <c r="B173" s="117" t="s">
        <v>124</v>
      </c>
      <c r="C173" s="175" t="s">
        <v>144</v>
      </c>
      <c r="D173" s="175"/>
      <c r="E173" s="175"/>
      <c r="F173" s="175"/>
      <c r="G173" s="175"/>
      <c r="H173" s="175"/>
      <c r="I173" s="78">
        <f>I94</f>
        <v>1145662.3958333333</v>
      </c>
      <c r="J173" s="147"/>
      <c r="K173" s="11"/>
    </row>
    <row r="174" spans="1:12" ht="15.75" x14ac:dyDescent="0.25">
      <c r="A174" s="1"/>
      <c r="B174" s="100" t="s">
        <v>133</v>
      </c>
      <c r="C174" s="159" t="s">
        <v>18</v>
      </c>
      <c r="D174" s="159"/>
      <c r="E174" s="159"/>
      <c r="F174" s="159"/>
      <c r="G174" s="159"/>
      <c r="H174" s="159"/>
      <c r="I174" s="75">
        <f>I110</f>
        <v>68240</v>
      </c>
      <c r="J174" s="147"/>
      <c r="K174" s="11"/>
      <c r="L174" s="1"/>
    </row>
    <row r="175" spans="1:12" ht="15.75" x14ac:dyDescent="0.25">
      <c r="A175" s="1"/>
      <c r="B175" s="100" t="s">
        <v>134</v>
      </c>
      <c r="C175" s="159" t="s">
        <v>145</v>
      </c>
      <c r="D175" s="159"/>
      <c r="E175" s="159"/>
      <c r="F175" s="159"/>
      <c r="G175" s="159"/>
      <c r="H175" s="159"/>
      <c r="I175" s="75">
        <f>I128</f>
        <v>58799.999999999993</v>
      </c>
      <c r="J175" s="147"/>
      <c r="K175" s="11"/>
      <c r="L175" s="1"/>
    </row>
    <row r="176" spans="1:12" ht="15.75" x14ac:dyDescent="0.25">
      <c r="A176" s="1"/>
      <c r="B176" s="100" t="s">
        <v>135</v>
      </c>
      <c r="C176" s="159" t="str">
        <f>C130</f>
        <v xml:space="preserve">Nylon Bird net </v>
      </c>
      <c r="D176" s="159"/>
      <c r="E176" s="159"/>
      <c r="F176" s="159"/>
      <c r="G176" s="159"/>
      <c r="H176" s="159"/>
      <c r="I176" s="80">
        <f>I135</f>
        <v>6147.7777777777774</v>
      </c>
      <c r="J176" s="147"/>
      <c r="K176" s="11"/>
      <c r="L176" s="1"/>
    </row>
    <row r="177" spans="1:15" ht="15.75" x14ac:dyDescent="0.25">
      <c r="A177" s="1"/>
      <c r="B177" s="100" t="s">
        <v>136</v>
      </c>
      <c r="C177" s="159" t="s">
        <v>19</v>
      </c>
      <c r="D177" s="159"/>
      <c r="E177" s="159"/>
      <c r="F177" s="159"/>
      <c r="G177" s="159"/>
      <c r="H177" s="159"/>
      <c r="I177" s="80">
        <f>I146</f>
        <v>55535.069444444445</v>
      </c>
      <c r="J177" s="147"/>
      <c r="K177" s="11"/>
      <c r="L177" s="1"/>
      <c r="N177" s="147"/>
      <c r="O177" s="11"/>
    </row>
    <row r="178" spans="1:15" ht="15.75" x14ac:dyDescent="0.25">
      <c r="A178" s="1"/>
      <c r="B178" s="100" t="s">
        <v>137</v>
      </c>
      <c r="C178" s="159" t="s">
        <v>22</v>
      </c>
      <c r="D178" s="159"/>
      <c r="E178" s="159"/>
      <c r="F178" s="159"/>
      <c r="G178" s="159"/>
      <c r="H178" s="159"/>
      <c r="I178" s="80">
        <f>I156</f>
        <v>18950</v>
      </c>
      <c r="J178" s="147"/>
      <c r="K178" s="11"/>
      <c r="L178" s="1"/>
      <c r="N178" s="147"/>
      <c r="O178" s="11"/>
    </row>
    <row r="179" spans="1:15" ht="15.75" x14ac:dyDescent="0.25">
      <c r="A179" s="1"/>
      <c r="B179" s="100" t="s">
        <v>138</v>
      </c>
      <c r="C179" s="159" t="s">
        <v>20</v>
      </c>
      <c r="D179" s="159"/>
      <c r="E179" s="159"/>
      <c r="F179" s="159"/>
      <c r="G179" s="159"/>
      <c r="H179" s="159"/>
      <c r="I179" s="80">
        <f>I171</f>
        <v>106345</v>
      </c>
      <c r="J179" s="147"/>
      <c r="K179" s="11"/>
      <c r="L179" s="1"/>
    </row>
    <row r="180" spans="1:15" ht="15.75" x14ac:dyDescent="0.25">
      <c r="A180" s="1"/>
      <c r="B180" s="100" t="s">
        <v>139</v>
      </c>
      <c r="C180" s="159" t="s">
        <v>29</v>
      </c>
      <c r="D180" s="159"/>
      <c r="E180" s="159"/>
      <c r="F180" s="159"/>
      <c r="G180" s="159"/>
      <c r="H180" s="159"/>
      <c r="I180" s="75">
        <v>90000</v>
      </c>
      <c r="J180" s="147"/>
      <c r="K180" s="11"/>
      <c r="L180" s="1"/>
    </row>
    <row r="181" spans="1:15" ht="15.75" x14ac:dyDescent="0.25">
      <c r="A181" s="1"/>
      <c r="B181" s="100" t="s">
        <v>140</v>
      </c>
      <c r="C181" s="192" t="s">
        <v>206</v>
      </c>
      <c r="D181" s="193"/>
      <c r="E181" s="193"/>
      <c r="F181" s="193"/>
      <c r="G181" s="193"/>
      <c r="H181" s="194"/>
      <c r="I181" s="75">
        <v>18000</v>
      </c>
      <c r="J181" s="147"/>
      <c r="K181" s="11"/>
      <c r="L181" s="1"/>
    </row>
    <row r="182" spans="1:15" ht="15.75" x14ac:dyDescent="0.25">
      <c r="A182" s="1"/>
      <c r="B182" s="100" t="s">
        <v>141</v>
      </c>
      <c r="C182" s="159" t="s">
        <v>146</v>
      </c>
      <c r="D182" s="159"/>
      <c r="E182" s="159"/>
      <c r="F182" s="159"/>
      <c r="G182" s="159"/>
      <c r="H182" s="159"/>
      <c r="I182" s="75">
        <v>80000</v>
      </c>
      <c r="J182" s="147"/>
      <c r="K182" s="11"/>
      <c r="L182" s="58"/>
    </row>
    <row r="183" spans="1:15" ht="15.75" x14ac:dyDescent="0.25">
      <c r="A183" s="1"/>
      <c r="B183" s="118" t="s">
        <v>142</v>
      </c>
      <c r="C183" s="159" t="s">
        <v>32</v>
      </c>
      <c r="D183" s="159"/>
      <c r="E183" s="159"/>
      <c r="F183" s="159"/>
      <c r="G183" s="159"/>
      <c r="H183" s="159"/>
      <c r="I183" s="151">
        <v>0</v>
      </c>
      <c r="J183" s="147"/>
      <c r="K183" s="11"/>
      <c r="L183" s="1"/>
    </row>
    <row r="184" spans="1:15" ht="16.5" thickBot="1" x14ac:dyDescent="0.3">
      <c r="A184" s="1"/>
      <c r="B184" s="118" t="s">
        <v>205</v>
      </c>
      <c r="C184" s="160" t="s">
        <v>93</v>
      </c>
      <c r="D184" s="161"/>
      <c r="E184" s="161"/>
      <c r="F184" s="161"/>
      <c r="G184" s="161"/>
      <c r="H184" s="162"/>
      <c r="I184" s="76">
        <v>5000</v>
      </c>
      <c r="J184" s="147"/>
      <c r="K184" s="11"/>
      <c r="L184" s="1"/>
    </row>
    <row r="185" spans="1:15" ht="15.75" x14ac:dyDescent="0.25">
      <c r="A185" s="1"/>
      <c r="B185" s="149"/>
      <c r="C185" s="191" t="s">
        <v>207</v>
      </c>
      <c r="D185" s="191"/>
      <c r="E185" s="191"/>
      <c r="F185" s="191"/>
      <c r="G185" s="191"/>
      <c r="H185" s="191"/>
      <c r="I185" s="150">
        <f>SUM(I173:I184)</f>
        <v>1652680.2430555555</v>
      </c>
      <c r="J185" s="14"/>
      <c r="K185" s="11"/>
      <c r="L185" s="1"/>
    </row>
    <row r="186" spans="1:15" ht="15.75" thickBot="1" x14ac:dyDescent="0.3">
      <c r="A186" s="1"/>
      <c r="B186" s="67"/>
      <c r="C186" s="189" t="s">
        <v>185</v>
      </c>
      <c r="D186" s="189"/>
      <c r="E186" s="189"/>
      <c r="F186" s="189"/>
      <c r="G186" s="189"/>
      <c r="H186" s="189"/>
      <c r="I186" s="76">
        <v>28000</v>
      </c>
      <c r="J186" s="14"/>
      <c r="K186" s="11"/>
      <c r="L186" s="1"/>
    </row>
    <row r="187" spans="1:15" ht="15.75" thickBot="1" x14ac:dyDescent="0.3">
      <c r="A187" s="1"/>
      <c r="B187" s="119"/>
      <c r="C187" s="190" t="s">
        <v>186</v>
      </c>
      <c r="D187" s="190"/>
      <c r="E187" s="190"/>
      <c r="F187" s="190"/>
      <c r="G187" s="190"/>
      <c r="H187" s="190"/>
      <c r="I187" s="152">
        <f>I185-I186</f>
        <v>1624680.2430555555</v>
      </c>
      <c r="J187" s="1"/>
      <c r="K187" s="11"/>
      <c r="L187" s="1"/>
    </row>
    <row r="188" spans="1:15" x14ac:dyDescent="0.25">
      <c r="A188" s="1"/>
      <c r="B188" s="11"/>
      <c r="C188" s="11"/>
      <c r="D188" s="11"/>
      <c r="E188" s="48"/>
      <c r="F188" s="15"/>
      <c r="G188" s="11"/>
      <c r="H188" s="11"/>
      <c r="I188" s="81"/>
      <c r="J188" s="14"/>
      <c r="K188" s="11"/>
      <c r="L188" s="1"/>
    </row>
    <row r="189" spans="1:15" x14ac:dyDescent="0.25">
      <c r="A189" s="1"/>
      <c r="B189" s="11"/>
      <c r="C189" s="11"/>
      <c r="D189" s="11"/>
      <c r="E189" s="48"/>
      <c r="F189" s="15"/>
      <c r="G189" s="11"/>
      <c r="H189" s="11"/>
      <c r="I189" s="82"/>
      <c r="J189" s="2"/>
      <c r="K189" s="11"/>
      <c r="L189" s="1"/>
    </row>
    <row r="190" spans="1:15" x14ac:dyDescent="0.25">
      <c r="A190" s="1"/>
      <c r="B190" s="11"/>
      <c r="C190" s="6"/>
      <c r="D190" s="6"/>
      <c r="E190" s="49"/>
      <c r="F190" s="42"/>
      <c r="G190" s="6"/>
      <c r="H190" s="6"/>
      <c r="I190" s="83"/>
      <c r="J190" s="1"/>
      <c r="K190" s="11"/>
      <c r="L190" s="1"/>
    </row>
    <row r="191" spans="1:15" x14ac:dyDescent="0.25">
      <c r="A191" s="1"/>
      <c r="B191" s="11"/>
      <c r="C191" s="16"/>
      <c r="D191" s="11"/>
      <c r="E191" s="48"/>
      <c r="F191" s="15"/>
      <c r="G191" s="11"/>
      <c r="H191" s="11"/>
      <c r="I191" s="81"/>
      <c r="J191" s="14"/>
      <c r="K191" s="11"/>
      <c r="L191" s="1"/>
    </row>
    <row r="192" spans="1:15" x14ac:dyDescent="0.25">
      <c r="A192" s="1"/>
      <c r="B192" s="11"/>
      <c r="C192" s="11"/>
      <c r="D192" s="11"/>
      <c r="E192" s="48"/>
      <c r="F192" s="15"/>
      <c r="G192" s="11"/>
      <c r="H192" s="11"/>
      <c r="I192" s="81"/>
      <c r="J192" s="1"/>
      <c r="K192" s="11"/>
      <c r="L192" s="1"/>
    </row>
    <row r="193" spans="1:12" x14ac:dyDescent="0.25">
      <c r="A193" s="1"/>
      <c r="B193" s="11"/>
      <c r="C193" s="16"/>
      <c r="D193" s="11"/>
      <c r="E193" s="48"/>
      <c r="F193" s="15"/>
      <c r="G193" s="11"/>
      <c r="H193" s="11"/>
      <c r="I193" s="81"/>
      <c r="J193" s="14"/>
      <c r="K193" s="11"/>
      <c r="L193" s="1"/>
    </row>
    <row r="194" spans="1:12" x14ac:dyDescent="0.25">
      <c r="A194" s="1"/>
      <c r="B194" s="11"/>
      <c r="C194" s="11"/>
      <c r="D194" s="11"/>
      <c r="E194" s="48"/>
      <c r="F194" s="15"/>
      <c r="G194" s="11"/>
      <c r="H194" s="11"/>
      <c r="I194" s="81"/>
      <c r="J194" s="1"/>
      <c r="K194" s="11"/>
      <c r="L194" s="1"/>
    </row>
    <row r="195" spans="1:12" x14ac:dyDescent="0.25">
      <c r="A195" s="1"/>
      <c r="B195" s="11"/>
      <c r="C195" s="16"/>
      <c r="D195" s="11"/>
      <c r="E195" s="48"/>
      <c r="F195" s="15"/>
      <c r="G195" s="11"/>
      <c r="H195" s="11"/>
      <c r="I195" s="81"/>
      <c r="J195" s="14"/>
      <c r="K195" s="11"/>
      <c r="L195" s="1"/>
    </row>
    <row r="196" spans="1:12" x14ac:dyDescent="0.25">
      <c r="A196" s="1"/>
      <c r="B196" s="11"/>
      <c r="C196" s="11"/>
      <c r="D196" s="11"/>
      <c r="E196" s="48"/>
      <c r="F196" s="15"/>
      <c r="G196" s="11"/>
      <c r="H196" s="11"/>
      <c r="I196" s="81"/>
      <c r="J196" s="1"/>
      <c r="K196" s="11"/>
      <c r="L196" s="1"/>
    </row>
    <row r="197" spans="1:12" x14ac:dyDescent="0.25">
      <c r="A197" s="1"/>
      <c r="B197" s="11"/>
      <c r="C197" s="16"/>
      <c r="D197" s="11"/>
      <c r="E197" s="48"/>
      <c r="F197" s="15"/>
      <c r="G197" s="11"/>
      <c r="H197" s="11"/>
      <c r="I197" s="81"/>
      <c r="J197" s="14"/>
      <c r="K197" s="11"/>
      <c r="L197" s="1"/>
    </row>
    <row r="198" spans="1:12" x14ac:dyDescent="0.25">
      <c r="A198" s="1"/>
      <c r="B198" s="11"/>
      <c r="C198" s="11"/>
      <c r="D198" s="11"/>
      <c r="E198" s="48"/>
      <c r="F198" s="15"/>
      <c r="G198" s="11"/>
      <c r="H198" s="11"/>
      <c r="I198" s="82"/>
      <c r="J198" s="2"/>
      <c r="K198" s="11"/>
      <c r="L198" s="1"/>
    </row>
    <row r="199" spans="1:12" ht="15.75" x14ac:dyDescent="0.25">
      <c r="A199" s="1"/>
      <c r="B199" s="19"/>
      <c r="C199" s="18"/>
      <c r="D199" s="18"/>
      <c r="E199" s="50"/>
      <c r="F199" s="94"/>
      <c r="G199" s="18"/>
      <c r="H199" s="18"/>
      <c r="I199" s="84"/>
      <c r="J199" s="1"/>
      <c r="K199" s="11"/>
      <c r="L199" s="1"/>
    </row>
    <row r="200" spans="1:12" x14ac:dyDescent="0.25">
      <c r="A200" s="1"/>
      <c r="B200" s="11"/>
      <c r="C200" s="11"/>
      <c r="D200" s="11"/>
      <c r="E200" s="48"/>
      <c r="F200" s="15"/>
      <c r="G200" s="11"/>
      <c r="H200" s="11"/>
      <c r="I200" s="81"/>
      <c r="J200" s="1"/>
      <c r="K200" s="11"/>
      <c r="L200" s="1"/>
    </row>
    <row r="201" spans="1:12" ht="18.75" x14ac:dyDescent="0.3">
      <c r="A201" s="1"/>
      <c r="B201" s="11"/>
      <c r="C201" s="17"/>
      <c r="D201" s="11"/>
      <c r="E201" s="48"/>
      <c r="F201" s="15"/>
      <c r="G201" s="11"/>
      <c r="H201" s="11"/>
      <c r="I201" s="81"/>
      <c r="J201" s="1"/>
      <c r="K201" s="11"/>
      <c r="L201" s="1"/>
    </row>
    <row r="202" spans="1:12" x14ac:dyDescent="0.25">
      <c r="A202" s="1"/>
      <c r="B202" s="11"/>
      <c r="C202" s="11"/>
      <c r="D202" s="11"/>
      <c r="E202" s="48"/>
      <c r="F202" s="15"/>
      <c r="G202" s="11"/>
      <c r="H202" s="11"/>
      <c r="I202" s="81"/>
      <c r="J202" s="14"/>
      <c r="K202" s="11"/>
      <c r="L202" s="1"/>
    </row>
    <row r="203" spans="1:12" x14ac:dyDescent="0.25">
      <c r="A203" s="1"/>
      <c r="B203" s="11"/>
      <c r="C203" s="11"/>
      <c r="D203" s="11"/>
      <c r="E203" s="48"/>
      <c r="F203" s="15"/>
      <c r="G203" s="11"/>
      <c r="H203" s="11"/>
      <c r="I203" s="81"/>
      <c r="J203" s="1"/>
      <c r="K203" s="11"/>
      <c r="L203" s="1"/>
    </row>
    <row r="204" spans="1:12" x14ac:dyDescent="0.25">
      <c r="A204" s="1"/>
      <c r="B204" s="11"/>
      <c r="C204" s="16"/>
      <c r="D204" s="11"/>
      <c r="E204" s="48"/>
      <c r="F204" s="15"/>
      <c r="G204" s="11"/>
      <c r="H204" s="11"/>
      <c r="I204" s="81"/>
      <c r="J204" s="14"/>
      <c r="K204" s="11"/>
      <c r="L204" s="1"/>
    </row>
    <row r="205" spans="1:12" x14ac:dyDescent="0.25">
      <c r="A205" s="1"/>
      <c r="B205" s="11"/>
      <c r="C205" s="11"/>
      <c r="D205" s="11"/>
      <c r="E205" s="48"/>
      <c r="F205" s="15"/>
      <c r="G205" s="11"/>
      <c r="H205" s="11"/>
      <c r="I205" s="81"/>
      <c r="J205" s="1"/>
      <c r="K205" s="11"/>
      <c r="L205" s="1"/>
    </row>
    <row r="206" spans="1:12" x14ac:dyDescent="0.25">
      <c r="A206" s="1"/>
      <c r="B206" s="11"/>
      <c r="C206" s="11"/>
      <c r="D206" s="11"/>
      <c r="E206" s="48"/>
      <c r="F206" s="15"/>
      <c r="G206" s="11"/>
      <c r="H206" s="11"/>
      <c r="I206" s="81"/>
      <c r="J206" s="14"/>
      <c r="K206" s="11"/>
      <c r="L206" s="1"/>
    </row>
    <row r="207" spans="1:12" x14ac:dyDescent="0.25">
      <c r="A207" s="1"/>
      <c r="B207" s="11"/>
      <c r="C207" s="11"/>
      <c r="D207" s="11"/>
      <c r="E207" s="48"/>
      <c r="F207" s="15"/>
      <c r="G207" s="11"/>
      <c r="H207" s="11"/>
      <c r="I207" s="81"/>
      <c r="J207" s="1"/>
      <c r="K207" s="11"/>
      <c r="L207" s="1"/>
    </row>
    <row r="208" spans="1:12" x14ac:dyDescent="0.25">
      <c r="A208" s="1"/>
      <c r="B208" s="11"/>
      <c r="C208" s="11"/>
      <c r="D208" s="11"/>
      <c r="E208" s="48"/>
      <c r="F208" s="15"/>
      <c r="G208" s="11"/>
      <c r="H208" s="11"/>
      <c r="I208" s="81"/>
      <c r="J208" s="14"/>
      <c r="K208" s="11"/>
      <c r="L208" s="1"/>
    </row>
    <row r="209" spans="1:14" x14ac:dyDescent="0.25">
      <c r="A209" s="1"/>
      <c r="B209" s="11"/>
      <c r="C209" s="11"/>
      <c r="D209" s="11"/>
      <c r="E209" s="48"/>
      <c r="F209" s="15"/>
      <c r="G209" s="11"/>
      <c r="H209" s="11"/>
      <c r="I209" s="81"/>
      <c r="J209" s="1"/>
      <c r="K209" s="11"/>
      <c r="L209" s="1"/>
    </row>
    <row r="210" spans="1:14" x14ac:dyDescent="0.25">
      <c r="A210" s="1"/>
      <c r="B210" s="11"/>
      <c r="C210" s="11"/>
      <c r="D210" s="11"/>
      <c r="E210" s="48"/>
      <c r="F210" s="15"/>
      <c r="G210" s="11"/>
      <c r="H210" s="11"/>
      <c r="I210" s="81"/>
      <c r="J210" s="14"/>
      <c r="K210" s="11"/>
      <c r="L210" s="1"/>
    </row>
    <row r="211" spans="1:14" x14ac:dyDescent="0.25">
      <c r="A211" s="1"/>
      <c r="B211" s="11"/>
      <c r="C211" s="11"/>
      <c r="D211" s="11"/>
      <c r="E211" s="48"/>
      <c r="F211" s="15"/>
      <c r="G211" s="11"/>
      <c r="H211" s="11"/>
      <c r="I211" s="81"/>
      <c r="J211" s="1"/>
      <c r="K211" s="11"/>
      <c r="L211" s="1"/>
    </row>
    <row r="212" spans="1:14" x14ac:dyDescent="0.25">
      <c r="A212" s="1"/>
      <c r="B212" s="11"/>
      <c r="C212" s="11"/>
      <c r="D212" s="11"/>
      <c r="E212" s="48"/>
      <c r="F212" s="15"/>
      <c r="G212" s="11"/>
      <c r="H212" s="11"/>
      <c r="I212" s="81"/>
      <c r="J212" s="1"/>
      <c r="K212" s="11"/>
      <c r="L212" s="1"/>
    </row>
    <row r="213" spans="1:14" x14ac:dyDescent="0.25">
      <c r="A213" s="1"/>
      <c r="B213" s="11"/>
      <c r="C213" s="11"/>
      <c r="D213" s="11"/>
      <c r="E213" s="48"/>
      <c r="F213" s="15"/>
      <c r="G213" s="11"/>
      <c r="H213" s="11"/>
      <c r="I213" s="81"/>
      <c r="J213" s="1"/>
      <c r="K213" s="11"/>
      <c r="L213" s="1"/>
    </row>
    <row r="214" spans="1:14" x14ac:dyDescent="0.25">
      <c r="A214" s="1"/>
      <c r="B214" s="11"/>
      <c r="C214" s="16"/>
      <c r="D214" s="11"/>
      <c r="E214" s="48"/>
      <c r="F214" s="15"/>
      <c r="G214" s="11"/>
      <c r="H214" s="11"/>
      <c r="I214" s="81"/>
      <c r="J214" s="14"/>
      <c r="K214" s="11"/>
      <c r="L214" s="1"/>
    </row>
    <row r="215" spans="1:14" x14ac:dyDescent="0.25">
      <c r="A215" s="1"/>
      <c r="B215" s="11"/>
      <c r="C215" s="11"/>
      <c r="D215" s="11"/>
      <c r="E215" s="48"/>
      <c r="F215" s="15"/>
      <c r="G215" s="11"/>
      <c r="H215" s="11"/>
      <c r="I215" s="81"/>
      <c r="J215" s="1"/>
      <c r="K215" s="11"/>
      <c r="L215" s="1"/>
    </row>
    <row r="216" spans="1:14" x14ac:dyDescent="0.25">
      <c r="A216" s="1"/>
      <c r="B216" s="11"/>
      <c r="C216" s="11"/>
      <c r="D216" s="11"/>
      <c r="E216" s="48"/>
      <c r="F216" s="15"/>
      <c r="G216" s="11"/>
      <c r="H216" s="11"/>
      <c r="I216" s="81"/>
      <c r="J216" s="1"/>
      <c r="K216" s="11"/>
      <c r="L216" s="1"/>
    </row>
    <row r="217" spans="1:14" x14ac:dyDescent="0.25">
      <c r="A217" s="1"/>
      <c r="B217" s="11"/>
      <c r="C217" s="11"/>
      <c r="D217" s="11"/>
      <c r="E217" s="48"/>
      <c r="F217" s="15"/>
      <c r="G217" s="11"/>
      <c r="H217" s="11"/>
      <c r="I217" s="81"/>
      <c r="J217" s="1"/>
      <c r="K217" s="11"/>
      <c r="L217" s="1"/>
      <c r="M217" s="1"/>
      <c r="N217" s="1"/>
    </row>
    <row r="218" spans="1:14" x14ac:dyDescent="0.25">
      <c r="A218" s="1"/>
      <c r="B218" s="11"/>
      <c r="C218" s="11"/>
      <c r="D218" s="11"/>
      <c r="E218" s="48"/>
      <c r="F218" s="15"/>
      <c r="G218" s="11"/>
      <c r="H218" s="11"/>
      <c r="I218" s="81"/>
      <c r="J218" s="1"/>
      <c r="K218" s="11"/>
      <c r="L218" s="1"/>
      <c r="M218" s="1"/>
      <c r="N218" s="1"/>
    </row>
    <row r="219" spans="1:14" x14ac:dyDescent="0.25">
      <c r="A219" s="1"/>
      <c r="B219" s="11"/>
      <c r="C219" s="11"/>
      <c r="D219" s="11"/>
      <c r="E219" s="48"/>
      <c r="F219" s="15"/>
      <c r="G219" s="11"/>
      <c r="H219" s="11"/>
      <c r="I219" s="81"/>
      <c r="J219" s="1"/>
      <c r="K219" s="11"/>
      <c r="L219" s="1"/>
      <c r="M219" s="1"/>
      <c r="N219" s="1"/>
    </row>
    <row r="220" spans="1:14" x14ac:dyDescent="0.25">
      <c r="A220" s="1"/>
      <c r="B220" s="11"/>
      <c r="C220" s="11"/>
      <c r="D220" s="11"/>
      <c r="E220" s="48"/>
      <c r="F220" s="15"/>
      <c r="G220" s="11"/>
      <c r="H220" s="11"/>
      <c r="I220" s="81"/>
      <c r="J220" s="14"/>
      <c r="K220" s="11"/>
      <c r="L220" s="1"/>
      <c r="M220" s="1"/>
      <c r="N220" s="1"/>
    </row>
    <row r="221" spans="1:14" x14ac:dyDescent="0.25">
      <c r="A221" s="1"/>
      <c r="B221" s="11"/>
      <c r="C221" s="11"/>
      <c r="D221" s="11"/>
      <c r="E221" s="48"/>
      <c r="F221" s="15"/>
      <c r="G221" s="11"/>
      <c r="H221" s="11"/>
      <c r="I221" s="85"/>
      <c r="J221" s="2"/>
      <c r="K221" s="1"/>
      <c r="L221" s="1"/>
      <c r="M221" s="1"/>
      <c r="N221" s="1"/>
    </row>
    <row r="222" spans="1:14" ht="15.75" x14ac:dyDescent="0.25">
      <c r="A222" s="1"/>
      <c r="B222" s="11"/>
      <c r="C222" s="13"/>
      <c r="D222" s="13"/>
      <c r="E222" s="51"/>
      <c r="F222" s="95"/>
      <c r="G222" s="13"/>
      <c r="H222" s="13"/>
      <c r="I222" s="84"/>
      <c r="J222" s="1"/>
      <c r="K222" s="1"/>
      <c r="L222" s="1"/>
      <c r="M222" s="1"/>
      <c r="N222" s="1"/>
    </row>
    <row r="223" spans="1:14" s="12" customFormat="1" ht="15.75" x14ac:dyDescent="0.25">
      <c r="A223" s="1"/>
      <c r="B223" s="11"/>
      <c r="C223" s="10"/>
      <c r="D223" s="10"/>
      <c r="E223" s="52"/>
      <c r="F223" s="96"/>
      <c r="G223" s="10"/>
      <c r="H223" s="10"/>
      <c r="I223" s="84"/>
      <c r="J223" s="1"/>
      <c r="K223" s="1"/>
      <c r="L223" s="1"/>
      <c r="M223" s="1"/>
      <c r="N223" s="1"/>
    </row>
    <row r="224" spans="1:14" s="12" customFormat="1" ht="15.75" x14ac:dyDescent="0.25">
      <c r="A224" s="1"/>
      <c r="B224" s="11"/>
      <c r="C224" s="10"/>
      <c r="D224" s="10"/>
      <c r="E224" s="52"/>
      <c r="F224" s="96"/>
      <c r="G224" s="10"/>
      <c r="H224" s="10"/>
      <c r="I224" s="84"/>
      <c r="J224" s="1"/>
      <c r="K224" s="1"/>
      <c r="L224" s="1"/>
      <c r="M224" s="1"/>
      <c r="N224" s="1"/>
    </row>
    <row r="225" spans="1:14" ht="18.75" x14ac:dyDescent="0.3">
      <c r="A225" s="1"/>
      <c r="B225" s="11"/>
      <c r="C225" s="10"/>
      <c r="D225" s="10"/>
      <c r="E225" s="52"/>
      <c r="F225" s="96"/>
      <c r="G225" s="10"/>
      <c r="H225" s="10"/>
      <c r="I225" s="84"/>
      <c r="J225" s="1"/>
      <c r="K225" s="9"/>
      <c r="L225" s="1"/>
      <c r="M225" s="1"/>
      <c r="N225" s="1"/>
    </row>
    <row r="226" spans="1:14" ht="21" x14ac:dyDescent="0.35">
      <c r="A226" s="1"/>
      <c r="B226" s="1"/>
      <c r="C226" s="6"/>
      <c r="D226" s="6"/>
      <c r="E226" s="49"/>
      <c r="F226" s="42"/>
      <c r="G226" s="6"/>
      <c r="H226" s="5"/>
      <c r="I226" s="86"/>
      <c r="J226" s="1"/>
      <c r="K226" s="8"/>
      <c r="L226" s="1"/>
      <c r="M226" s="1"/>
      <c r="N226" s="1"/>
    </row>
    <row r="227" spans="1:14" x14ac:dyDescent="0.25">
      <c r="A227" s="1"/>
      <c r="B227" s="1"/>
      <c r="C227" s="6"/>
      <c r="D227" s="6"/>
      <c r="E227" s="49"/>
      <c r="F227" s="42"/>
      <c r="G227" s="6"/>
      <c r="H227" s="5"/>
      <c r="I227" s="86"/>
      <c r="J227" s="1"/>
      <c r="K227" s="1"/>
      <c r="L227" s="1"/>
      <c r="M227" s="1"/>
      <c r="N227" s="1"/>
    </row>
    <row r="228" spans="1:14" ht="33.75" customHeight="1" x14ac:dyDescent="0.25">
      <c r="A228" s="1"/>
      <c r="B228" s="1"/>
      <c r="C228" s="7"/>
      <c r="D228" s="6"/>
      <c r="E228" s="49"/>
      <c r="F228" s="42"/>
      <c r="G228" s="6"/>
      <c r="H228" s="5"/>
      <c r="I228" s="86"/>
      <c r="J228" s="1"/>
      <c r="K228" s="1"/>
      <c r="L228" s="1"/>
      <c r="M228" s="1"/>
      <c r="N228" s="1"/>
    </row>
    <row r="229" spans="1:14" x14ac:dyDescent="0.25">
      <c r="A229" s="1"/>
      <c r="B229" s="1"/>
      <c r="C229" s="7"/>
      <c r="D229" s="6"/>
      <c r="E229" s="49"/>
      <c r="F229" s="42"/>
      <c r="G229" s="6"/>
      <c r="H229" s="5"/>
      <c r="I229" s="86"/>
      <c r="J229" s="1"/>
      <c r="K229" s="1"/>
      <c r="L229" s="1"/>
      <c r="M229" s="1"/>
      <c r="N229" s="1"/>
    </row>
    <row r="230" spans="1:14" ht="18.75" x14ac:dyDescent="0.3">
      <c r="A230" s="1"/>
      <c r="B230" s="1"/>
      <c r="C230" s="4"/>
      <c r="D230" s="4"/>
      <c r="E230" s="53"/>
      <c r="F230" s="97"/>
      <c r="G230" s="4"/>
      <c r="H230" s="3"/>
      <c r="I230" s="87"/>
      <c r="J230" s="2"/>
      <c r="K230" s="1"/>
      <c r="L230" s="1"/>
      <c r="M230" s="1"/>
      <c r="N230" s="1"/>
    </row>
    <row r="231" spans="1:14" x14ac:dyDescent="0.25">
      <c r="A231" s="1"/>
      <c r="B231" s="1"/>
      <c r="C231" s="1"/>
      <c r="D231" s="1"/>
      <c r="E231" s="54"/>
      <c r="F231" s="2"/>
      <c r="G231" s="1"/>
      <c r="H231" s="1"/>
      <c r="I231" s="81"/>
      <c r="J231" s="1"/>
      <c r="K231" s="1"/>
      <c r="L231" s="1"/>
      <c r="M231" s="1"/>
      <c r="N231" s="1"/>
    </row>
    <row r="232" spans="1:14" x14ac:dyDescent="0.25">
      <c r="A232" s="1"/>
      <c r="B232" s="1"/>
      <c r="C232" s="1"/>
      <c r="D232" s="1"/>
      <c r="E232" s="54"/>
      <c r="F232" s="2"/>
      <c r="G232" s="1"/>
      <c r="H232" s="1"/>
      <c r="I232" s="81"/>
      <c r="J232" s="1"/>
      <c r="K232" s="1"/>
      <c r="L232" s="1"/>
      <c r="M232" s="1"/>
      <c r="N232" s="1"/>
    </row>
    <row r="233" spans="1:14" x14ac:dyDescent="0.25">
      <c r="A233" s="1"/>
      <c r="B233" s="1"/>
      <c r="C233" s="1"/>
      <c r="D233" s="1"/>
      <c r="E233" s="54"/>
      <c r="F233" s="2"/>
      <c r="G233" s="1"/>
      <c r="H233" s="1"/>
      <c r="I233" s="81"/>
      <c r="J233" s="1"/>
      <c r="K233" s="1"/>
      <c r="L233" s="1"/>
      <c r="M233" s="1"/>
      <c r="N233" s="1"/>
    </row>
  </sheetData>
  <mergeCells count="31">
    <mergeCell ref="B1:I1"/>
    <mergeCell ref="B2:D2"/>
    <mergeCell ref="B3:I3"/>
    <mergeCell ref="J3:K3"/>
    <mergeCell ref="B4:C4"/>
    <mergeCell ref="H4:I4"/>
    <mergeCell ref="C174:H174"/>
    <mergeCell ref="B5:C5"/>
    <mergeCell ref="H5:I5"/>
    <mergeCell ref="J6:K6"/>
    <mergeCell ref="C94:H94"/>
    <mergeCell ref="C110:H110"/>
    <mergeCell ref="C128:H128"/>
    <mergeCell ref="C135:H135"/>
    <mergeCell ref="C146:H146"/>
    <mergeCell ref="C156:H156"/>
    <mergeCell ref="C171:H171"/>
    <mergeCell ref="C173:H173"/>
    <mergeCell ref="C187:H187"/>
    <mergeCell ref="C175:H175"/>
    <mergeCell ref="C176:H176"/>
    <mergeCell ref="C177:H177"/>
    <mergeCell ref="C178:H178"/>
    <mergeCell ref="C179:H179"/>
    <mergeCell ref="C180:H180"/>
    <mergeCell ref="C182:H182"/>
    <mergeCell ref="C183:H183"/>
    <mergeCell ref="C184:H184"/>
    <mergeCell ref="C185:H185"/>
    <mergeCell ref="C186:H186"/>
    <mergeCell ref="C181:H181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3"/>
  <sheetViews>
    <sheetView tabSelected="1" zoomScale="90" zoomScaleNormal="90" workbookViewId="0">
      <selection activeCell="L4" sqref="L4"/>
    </sheetView>
  </sheetViews>
  <sheetFormatPr defaultRowHeight="15" x14ac:dyDescent="0.25"/>
  <cols>
    <col min="2" max="2" width="4.28515625" bestFit="1" customWidth="1"/>
    <col min="3" max="3" width="40.42578125" customWidth="1"/>
    <col min="4" max="4" width="6.140625" bestFit="1" customWidth="1"/>
    <col min="5" max="5" width="6.140625" style="55" bestFit="1" customWidth="1"/>
    <col min="6" max="6" width="6" style="43" bestFit="1" customWidth="1"/>
    <col min="7" max="7" width="7" bestFit="1" customWidth="1"/>
    <col min="8" max="8" width="4.140625" bestFit="1" customWidth="1"/>
    <col min="9" max="9" width="14.28515625" style="254" bestFit="1" customWidth="1"/>
    <col min="11" max="11" width="14" bestFit="1" customWidth="1"/>
  </cols>
  <sheetData>
    <row r="1" spans="1:13" ht="21.75" thickBot="1" x14ac:dyDescent="0.4">
      <c r="B1" s="176" t="s">
        <v>10</v>
      </c>
      <c r="C1" s="177"/>
      <c r="D1" s="177"/>
      <c r="E1" s="177"/>
      <c r="F1" s="177"/>
      <c r="G1" s="177"/>
      <c r="H1" s="177"/>
      <c r="I1" s="178"/>
    </row>
    <row r="2" spans="1:13" ht="59.25" customHeight="1" thickBot="1" x14ac:dyDescent="0.3">
      <c r="B2" s="179" t="s">
        <v>9</v>
      </c>
      <c r="C2" s="180"/>
      <c r="D2" s="180"/>
      <c r="E2" s="44"/>
      <c r="F2" s="89"/>
      <c r="G2" s="33"/>
      <c r="H2" s="33"/>
      <c r="I2" s="225"/>
    </row>
    <row r="3" spans="1:13" ht="19.5" thickBot="1" x14ac:dyDescent="0.35">
      <c r="B3" s="181" t="s">
        <v>275</v>
      </c>
      <c r="C3" s="182"/>
      <c r="D3" s="182"/>
      <c r="E3" s="182"/>
      <c r="F3" s="182"/>
      <c r="G3" s="182"/>
      <c r="H3" s="183"/>
      <c r="I3" s="184"/>
      <c r="J3" s="275"/>
      <c r="K3" s="275"/>
      <c r="L3" s="1"/>
    </row>
    <row r="4" spans="1:13" ht="15.75" thickBot="1" x14ac:dyDescent="0.3">
      <c r="B4" s="185" t="s">
        <v>8</v>
      </c>
      <c r="C4" s="186"/>
      <c r="D4" s="32"/>
      <c r="E4" s="45"/>
      <c r="F4" s="90"/>
      <c r="G4" s="32"/>
      <c r="H4" s="187" t="s">
        <v>208</v>
      </c>
      <c r="I4" s="188"/>
      <c r="J4" s="1"/>
      <c r="K4" s="1"/>
      <c r="L4" s="1"/>
    </row>
    <row r="5" spans="1:13" ht="30.75" customHeight="1" thickBot="1" x14ac:dyDescent="0.3">
      <c r="B5" s="164" t="s">
        <v>11</v>
      </c>
      <c r="C5" s="165"/>
      <c r="D5" s="32"/>
      <c r="E5" s="45"/>
      <c r="F5" s="90"/>
      <c r="G5" s="32"/>
      <c r="H5" s="166" t="s">
        <v>209</v>
      </c>
      <c r="I5" s="167"/>
      <c r="J5" s="1"/>
      <c r="K5" s="1"/>
      <c r="L5" s="1"/>
    </row>
    <row r="6" spans="1:13" s="25" customFormat="1" ht="30.75" customHeight="1" thickBot="1" x14ac:dyDescent="0.3">
      <c r="B6" s="205" t="s">
        <v>7</v>
      </c>
      <c r="C6" s="206" t="s">
        <v>6</v>
      </c>
      <c r="D6" s="207" t="s">
        <v>5</v>
      </c>
      <c r="E6" s="208" t="s">
        <v>4</v>
      </c>
      <c r="F6" s="209" t="s">
        <v>3</v>
      </c>
      <c r="G6" s="210" t="s">
        <v>2</v>
      </c>
      <c r="H6" s="210" t="s">
        <v>1</v>
      </c>
      <c r="I6" s="226" t="s">
        <v>0</v>
      </c>
      <c r="J6" s="275"/>
      <c r="K6" s="275"/>
      <c r="L6" s="11"/>
    </row>
    <row r="7" spans="1:13" s="31" customFormat="1" x14ac:dyDescent="0.25">
      <c r="B7" s="199" t="s">
        <v>124</v>
      </c>
      <c r="C7" s="200" t="s">
        <v>254</v>
      </c>
      <c r="D7" s="201"/>
      <c r="E7" s="202"/>
      <c r="F7" s="203"/>
      <c r="G7" s="204"/>
      <c r="H7" s="204"/>
      <c r="I7" s="227"/>
      <c r="J7" s="158"/>
      <c r="K7" s="158"/>
      <c r="L7" s="11"/>
    </row>
    <row r="8" spans="1:13" s="31" customFormat="1" x14ac:dyDescent="0.25">
      <c r="A8" s="11"/>
      <c r="B8" s="127" t="s">
        <v>126</v>
      </c>
      <c r="C8" s="112" t="s">
        <v>255</v>
      </c>
      <c r="D8" s="113"/>
      <c r="E8" s="114"/>
      <c r="F8" s="115"/>
      <c r="G8" s="116"/>
      <c r="H8" s="116"/>
      <c r="I8" s="228"/>
      <c r="J8" s="11"/>
      <c r="K8" s="11"/>
      <c r="L8" s="11"/>
    </row>
    <row r="9" spans="1:13" ht="15.75" x14ac:dyDescent="0.25">
      <c r="A9" s="11"/>
      <c r="B9" s="59">
        <v>1</v>
      </c>
      <c r="C9" s="34" t="s">
        <v>40</v>
      </c>
      <c r="D9" s="34">
        <v>117</v>
      </c>
      <c r="E9" s="40">
        <v>30</v>
      </c>
      <c r="F9" s="39">
        <f>D9*E9/144</f>
        <v>24.375</v>
      </c>
      <c r="G9" s="34">
        <v>2600</v>
      </c>
      <c r="H9" s="34">
        <v>1</v>
      </c>
      <c r="I9" s="229">
        <f>F9*G9*H9</f>
        <v>63375</v>
      </c>
      <c r="J9" s="145"/>
      <c r="K9" s="1"/>
      <c r="L9" s="1"/>
    </row>
    <row r="10" spans="1:13" ht="15.75" x14ac:dyDescent="0.25">
      <c r="A10" s="11"/>
      <c r="B10" s="60">
        <v>2</v>
      </c>
      <c r="C10" s="28" t="s">
        <v>41</v>
      </c>
      <c r="D10" s="28">
        <v>117</v>
      </c>
      <c r="E10" s="41">
        <v>22</v>
      </c>
      <c r="F10" s="39">
        <f t="shared" ref="F10:F17" si="0">D10*E10/144</f>
        <v>17.875</v>
      </c>
      <c r="G10" s="28">
        <v>1350</v>
      </c>
      <c r="H10" s="28">
        <v>1</v>
      </c>
      <c r="I10" s="229">
        <f t="shared" ref="I10:I25" si="1">F10*G10*H10</f>
        <v>24131.25</v>
      </c>
      <c r="J10" s="26"/>
      <c r="K10" s="11"/>
      <c r="L10" s="11"/>
      <c r="M10" s="25"/>
    </row>
    <row r="11" spans="1:13" ht="15.75" x14ac:dyDescent="0.25">
      <c r="A11" s="11"/>
      <c r="B11" s="59">
        <v>3</v>
      </c>
      <c r="C11" s="28" t="s">
        <v>35</v>
      </c>
      <c r="D11" s="28">
        <v>49</v>
      </c>
      <c r="E11" s="41">
        <v>30</v>
      </c>
      <c r="F11" s="39">
        <f t="shared" si="0"/>
        <v>10.208333333333334</v>
      </c>
      <c r="G11" s="28">
        <v>1350</v>
      </c>
      <c r="H11" s="28">
        <v>1</v>
      </c>
      <c r="I11" s="229">
        <f t="shared" si="1"/>
        <v>13781.25</v>
      </c>
      <c r="J11" s="11"/>
      <c r="K11" s="11"/>
      <c r="L11" s="11"/>
      <c r="M11" s="25"/>
    </row>
    <row r="12" spans="1:13" ht="15.75" x14ac:dyDescent="0.25">
      <c r="A12" s="11"/>
      <c r="B12" s="60">
        <v>4</v>
      </c>
      <c r="C12" s="28" t="s">
        <v>37</v>
      </c>
      <c r="D12" s="28">
        <v>49</v>
      </c>
      <c r="E12" s="41">
        <v>32</v>
      </c>
      <c r="F12" s="39">
        <f t="shared" si="0"/>
        <v>10.888888888888889</v>
      </c>
      <c r="G12" s="30">
        <v>380</v>
      </c>
      <c r="H12" s="30">
        <v>1</v>
      </c>
      <c r="I12" s="229">
        <v>0</v>
      </c>
      <c r="J12" s="11" t="s">
        <v>217</v>
      </c>
      <c r="K12" s="11"/>
      <c r="L12" s="11"/>
      <c r="M12" s="25"/>
    </row>
    <row r="13" spans="1:13" ht="15.75" x14ac:dyDescent="0.25">
      <c r="A13" s="11"/>
      <c r="B13" s="59">
        <v>5</v>
      </c>
      <c r="C13" s="28" t="s">
        <v>36</v>
      </c>
      <c r="D13" s="28">
        <v>85</v>
      </c>
      <c r="E13" s="41">
        <v>17</v>
      </c>
      <c r="F13" s="39">
        <f t="shared" si="0"/>
        <v>10.034722222222221</v>
      </c>
      <c r="G13" s="28">
        <v>1350</v>
      </c>
      <c r="H13" s="28">
        <v>1</v>
      </c>
      <c r="I13" s="229">
        <f t="shared" si="1"/>
        <v>13546.874999999998</v>
      </c>
      <c r="J13" s="11"/>
      <c r="K13" s="11"/>
      <c r="L13" s="11"/>
      <c r="M13" s="25"/>
    </row>
    <row r="14" spans="1:13" ht="15.75" x14ac:dyDescent="0.25">
      <c r="A14" s="11"/>
      <c r="B14" s="60">
        <v>6</v>
      </c>
      <c r="C14" s="28" t="s">
        <v>38</v>
      </c>
      <c r="D14" s="28">
        <v>85</v>
      </c>
      <c r="E14" s="41">
        <v>17</v>
      </c>
      <c r="F14" s="39">
        <f t="shared" si="0"/>
        <v>10.034722222222221</v>
      </c>
      <c r="G14" s="28">
        <v>680</v>
      </c>
      <c r="H14" s="28">
        <v>1</v>
      </c>
      <c r="I14" s="229">
        <f t="shared" si="1"/>
        <v>6823.6111111111104</v>
      </c>
      <c r="J14" s="11"/>
      <c r="K14" s="11"/>
      <c r="L14" s="11"/>
      <c r="M14" s="25"/>
    </row>
    <row r="15" spans="1:13" ht="15.75" x14ac:dyDescent="0.25">
      <c r="A15" s="11"/>
      <c r="B15" s="59">
        <v>7</v>
      </c>
      <c r="C15" s="28" t="s">
        <v>191</v>
      </c>
      <c r="D15" s="28">
        <v>89</v>
      </c>
      <c r="E15" s="41">
        <v>24</v>
      </c>
      <c r="F15" s="39">
        <f t="shared" si="0"/>
        <v>14.833333333333334</v>
      </c>
      <c r="G15" s="28">
        <v>550</v>
      </c>
      <c r="H15" s="28">
        <v>1</v>
      </c>
      <c r="I15" s="229">
        <v>0</v>
      </c>
      <c r="J15" s="11"/>
      <c r="K15" s="11"/>
      <c r="L15" s="11"/>
      <c r="M15" s="25"/>
    </row>
    <row r="16" spans="1:13" s="22" customFormat="1" ht="15.75" x14ac:dyDescent="0.25">
      <c r="A16" s="23"/>
      <c r="B16" s="60">
        <v>8</v>
      </c>
      <c r="C16" s="28" t="s">
        <v>39</v>
      </c>
      <c r="D16" s="28">
        <v>117</v>
      </c>
      <c r="E16" s="41">
        <v>17</v>
      </c>
      <c r="F16" s="39">
        <f t="shared" si="0"/>
        <v>13.8125</v>
      </c>
      <c r="G16" s="28">
        <v>680</v>
      </c>
      <c r="H16" s="28">
        <v>1</v>
      </c>
      <c r="I16" s="229">
        <f t="shared" si="1"/>
        <v>9392.5</v>
      </c>
      <c r="J16" s="23"/>
      <c r="K16" s="11"/>
      <c r="L16" s="23"/>
    </row>
    <row r="17" spans="1:13" s="22" customFormat="1" ht="15.75" x14ac:dyDescent="0.25">
      <c r="A17" s="23"/>
      <c r="B17" s="59">
        <v>9</v>
      </c>
      <c r="C17" s="28" t="s">
        <v>192</v>
      </c>
      <c r="D17" s="28">
        <v>75</v>
      </c>
      <c r="E17" s="41">
        <v>105</v>
      </c>
      <c r="F17" s="39">
        <f t="shared" si="0"/>
        <v>54.6875</v>
      </c>
      <c r="G17" s="28">
        <v>680</v>
      </c>
      <c r="H17" s="28">
        <v>1</v>
      </c>
      <c r="I17" s="229">
        <f t="shared" si="1"/>
        <v>37187.5</v>
      </c>
      <c r="J17" s="23"/>
      <c r="K17" s="11"/>
      <c r="L17" s="23"/>
    </row>
    <row r="18" spans="1:13" ht="15.75" x14ac:dyDescent="0.25">
      <c r="A18" s="11"/>
      <c r="B18" s="61"/>
      <c r="C18" s="28"/>
      <c r="D18" s="28"/>
      <c r="E18" s="41"/>
      <c r="F18" s="27"/>
      <c r="G18" s="28"/>
      <c r="H18" s="28"/>
      <c r="I18" s="230">
        <f>SUM(I9:I17)</f>
        <v>168237.98611111112</v>
      </c>
      <c r="J18" s="11"/>
      <c r="K18" s="11"/>
      <c r="L18" s="11"/>
      <c r="M18" s="25"/>
    </row>
    <row r="19" spans="1:13" ht="15.75" x14ac:dyDescent="0.25">
      <c r="A19" s="11"/>
      <c r="B19" s="100" t="s">
        <v>129</v>
      </c>
      <c r="C19" s="29" t="s">
        <v>256</v>
      </c>
      <c r="D19" s="28"/>
      <c r="E19" s="41"/>
      <c r="F19" s="27"/>
      <c r="G19" s="28"/>
      <c r="H19" s="28"/>
      <c r="I19" s="229"/>
      <c r="J19" s="11"/>
      <c r="K19" s="11"/>
      <c r="L19" s="11"/>
      <c r="M19" s="25"/>
    </row>
    <row r="20" spans="1:13" ht="15.75" x14ac:dyDescent="0.25">
      <c r="A20" s="11"/>
      <c r="B20" s="61">
        <v>10</v>
      </c>
      <c r="C20" s="28" t="s">
        <v>44</v>
      </c>
      <c r="D20" s="28">
        <v>110</v>
      </c>
      <c r="E20" s="41">
        <v>95</v>
      </c>
      <c r="F20" s="27">
        <f>D20*E20/144</f>
        <v>72.569444444444443</v>
      </c>
      <c r="G20" s="28">
        <v>750</v>
      </c>
      <c r="H20" s="28">
        <v>1</v>
      </c>
      <c r="I20" s="229">
        <f t="shared" si="1"/>
        <v>54427.083333333336</v>
      </c>
      <c r="J20" s="26" t="s">
        <v>24</v>
      </c>
      <c r="K20" s="11" t="s">
        <v>216</v>
      </c>
      <c r="L20" s="11"/>
      <c r="M20" s="25"/>
    </row>
    <row r="21" spans="1:13" ht="15.75" x14ac:dyDescent="0.25">
      <c r="A21" s="11"/>
      <c r="B21" s="61">
        <v>11</v>
      </c>
      <c r="C21" s="28" t="s">
        <v>219</v>
      </c>
      <c r="D21" s="28">
        <v>90</v>
      </c>
      <c r="E21" s="41">
        <v>27</v>
      </c>
      <c r="F21" s="27">
        <f t="shared" ref="F21:F91" si="2">D21*E21/144</f>
        <v>16.875</v>
      </c>
      <c r="G21" s="28">
        <v>1350</v>
      </c>
      <c r="H21" s="28">
        <v>1</v>
      </c>
      <c r="I21" s="229">
        <f t="shared" si="1"/>
        <v>22781.25</v>
      </c>
      <c r="J21" s="11" t="s">
        <v>24</v>
      </c>
      <c r="K21" s="11" t="s">
        <v>216</v>
      </c>
      <c r="L21" s="11"/>
      <c r="M21" s="25"/>
    </row>
    <row r="22" spans="1:13" ht="15.75" x14ac:dyDescent="0.25">
      <c r="A22" s="11"/>
      <c r="B22" s="61">
        <v>12</v>
      </c>
      <c r="C22" s="28" t="s">
        <v>220</v>
      </c>
      <c r="D22" s="28">
        <v>90</v>
      </c>
      <c r="E22" s="41">
        <v>15</v>
      </c>
      <c r="F22" s="27">
        <f t="shared" si="2"/>
        <v>9.375</v>
      </c>
      <c r="G22" s="28">
        <v>1350</v>
      </c>
      <c r="H22" s="28">
        <v>1</v>
      </c>
      <c r="I22" s="229">
        <f t="shared" si="1"/>
        <v>12656.25</v>
      </c>
      <c r="J22" s="11" t="s">
        <v>24</v>
      </c>
      <c r="K22" s="11" t="s">
        <v>216</v>
      </c>
      <c r="L22" s="11"/>
      <c r="M22" s="25"/>
    </row>
    <row r="23" spans="1:13" ht="15.75" x14ac:dyDescent="0.25">
      <c r="A23" s="11"/>
      <c r="B23" s="61">
        <v>13</v>
      </c>
      <c r="C23" s="28" t="s">
        <v>221</v>
      </c>
      <c r="D23" s="28">
        <v>57</v>
      </c>
      <c r="E23" s="41">
        <v>30</v>
      </c>
      <c r="F23" s="27">
        <f t="shared" si="2"/>
        <v>11.875</v>
      </c>
      <c r="G23" s="28">
        <v>1350</v>
      </c>
      <c r="H23" s="28">
        <v>1</v>
      </c>
      <c r="I23" s="229">
        <f t="shared" si="1"/>
        <v>16031.25</v>
      </c>
      <c r="J23" s="11" t="s">
        <v>24</v>
      </c>
      <c r="K23" s="11" t="s">
        <v>216</v>
      </c>
      <c r="L23" s="11"/>
      <c r="M23" s="25"/>
    </row>
    <row r="24" spans="1:13" x14ac:dyDescent="0.25">
      <c r="A24" s="11"/>
      <c r="B24" s="61">
        <v>14</v>
      </c>
      <c r="C24" s="28" t="s">
        <v>223</v>
      </c>
      <c r="D24" s="28">
        <v>60</v>
      </c>
      <c r="E24" s="41">
        <v>57</v>
      </c>
      <c r="F24" s="27">
        <f>D24*E24/144</f>
        <v>23.75</v>
      </c>
      <c r="G24" s="28">
        <v>750</v>
      </c>
      <c r="H24" s="28"/>
      <c r="I24" s="231">
        <f>F24*G24</f>
        <v>17812.5</v>
      </c>
      <c r="J24" s="11" t="s">
        <v>224</v>
      </c>
      <c r="K24" s="11"/>
      <c r="L24" s="11"/>
      <c r="M24" s="25"/>
    </row>
    <row r="25" spans="1:13" ht="15.75" x14ac:dyDescent="0.25">
      <c r="A25" s="11"/>
      <c r="B25" s="61">
        <v>15</v>
      </c>
      <c r="C25" s="28" t="s">
        <v>46</v>
      </c>
      <c r="D25" s="28">
        <v>257</v>
      </c>
      <c r="E25" s="27">
        <v>13.5</v>
      </c>
      <c r="F25" s="27">
        <f t="shared" si="2"/>
        <v>24.09375</v>
      </c>
      <c r="G25" s="28">
        <v>380</v>
      </c>
      <c r="H25" s="28">
        <v>1</v>
      </c>
      <c r="I25" s="229">
        <f t="shared" si="1"/>
        <v>9155.625</v>
      </c>
      <c r="J25" s="11" t="s">
        <v>215</v>
      </c>
      <c r="K25" s="11" t="s">
        <v>216</v>
      </c>
      <c r="L25" s="11"/>
      <c r="M25" s="25"/>
    </row>
    <row r="26" spans="1:13" s="22" customFormat="1" x14ac:dyDescent="0.25">
      <c r="A26" s="23"/>
      <c r="B26" s="61">
        <v>16</v>
      </c>
      <c r="C26" s="28" t="s">
        <v>47</v>
      </c>
      <c r="D26" s="28">
        <v>38</v>
      </c>
      <c r="E26" s="41">
        <v>84</v>
      </c>
      <c r="F26" s="27">
        <f t="shared" si="2"/>
        <v>22.166666666666668</v>
      </c>
      <c r="G26" s="28"/>
      <c r="H26" s="28"/>
      <c r="I26" s="232">
        <v>22000</v>
      </c>
      <c r="J26" s="23"/>
      <c r="K26" s="11" t="s">
        <v>216</v>
      </c>
      <c r="L26" s="23"/>
    </row>
    <row r="27" spans="1:13" s="22" customFormat="1" x14ac:dyDescent="0.25">
      <c r="A27" s="23"/>
      <c r="B27" s="61">
        <v>17</v>
      </c>
      <c r="C27" s="28" t="s">
        <v>94</v>
      </c>
      <c r="D27" s="28">
        <v>38</v>
      </c>
      <c r="E27" s="41">
        <v>84</v>
      </c>
      <c r="F27" s="27"/>
      <c r="G27" s="28"/>
      <c r="H27" s="28"/>
      <c r="I27" s="232">
        <v>9000</v>
      </c>
      <c r="J27" s="23"/>
      <c r="K27" s="11" t="s">
        <v>216</v>
      </c>
      <c r="L27" s="23"/>
    </row>
    <row r="28" spans="1:13" x14ac:dyDescent="0.25">
      <c r="A28" s="11"/>
      <c r="B28" s="61">
        <v>18</v>
      </c>
      <c r="C28" s="30" t="s">
        <v>48</v>
      </c>
      <c r="D28" s="28">
        <v>60</v>
      </c>
      <c r="E28" s="41">
        <v>30</v>
      </c>
      <c r="F28" s="27">
        <f t="shared" si="2"/>
        <v>12.5</v>
      </c>
      <c r="G28" s="30">
        <v>1350</v>
      </c>
      <c r="H28" s="30">
        <v>1</v>
      </c>
      <c r="I28" s="231">
        <f>F28*G28*H28</f>
        <v>16875</v>
      </c>
      <c r="J28" s="11"/>
      <c r="K28" s="11" t="s">
        <v>216</v>
      </c>
      <c r="L28" s="11"/>
      <c r="M28" s="25"/>
    </row>
    <row r="29" spans="1:13" x14ac:dyDescent="0.25">
      <c r="A29" s="11"/>
      <c r="B29" s="61">
        <v>19</v>
      </c>
      <c r="C29" s="28" t="s">
        <v>13</v>
      </c>
      <c r="D29" s="28"/>
      <c r="E29" s="41"/>
      <c r="F29" s="27">
        <v>66</v>
      </c>
      <c r="G29" s="28">
        <v>380</v>
      </c>
      <c r="H29" s="28">
        <v>1</v>
      </c>
      <c r="I29" s="231">
        <f t="shared" ref="I29:I35" si="3">F29*G29*H29</f>
        <v>25080</v>
      </c>
      <c r="J29" s="26"/>
      <c r="K29" s="11" t="s">
        <v>216</v>
      </c>
      <c r="L29" s="11"/>
      <c r="M29" s="25"/>
    </row>
    <row r="30" spans="1:13" x14ac:dyDescent="0.25">
      <c r="A30" s="11"/>
      <c r="B30" s="61">
        <v>20</v>
      </c>
      <c r="C30" s="28" t="s">
        <v>196</v>
      </c>
      <c r="D30" s="28">
        <v>79</v>
      </c>
      <c r="E30" s="41">
        <v>15</v>
      </c>
      <c r="F30" s="27">
        <f>D30*E30/144</f>
        <v>8.2291666666666661</v>
      </c>
      <c r="G30" s="28">
        <v>550</v>
      </c>
      <c r="H30" s="28">
        <v>1</v>
      </c>
      <c r="I30" s="231">
        <f t="shared" si="3"/>
        <v>4526.0416666666661</v>
      </c>
      <c r="J30" s="26"/>
      <c r="K30" s="11" t="s">
        <v>216</v>
      </c>
      <c r="L30" s="11"/>
      <c r="M30" s="25"/>
    </row>
    <row r="31" spans="1:13" x14ac:dyDescent="0.25">
      <c r="A31" s="11"/>
      <c r="B31" s="61">
        <v>21</v>
      </c>
      <c r="C31" s="28" t="s">
        <v>218</v>
      </c>
      <c r="D31" s="28">
        <v>24</v>
      </c>
      <c r="E31" s="41">
        <v>36</v>
      </c>
      <c r="F31" s="27">
        <f t="shared" si="2"/>
        <v>6</v>
      </c>
      <c r="G31" s="28">
        <v>1350</v>
      </c>
      <c r="H31" s="28">
        <v>1</v>
      </c>
      <c r="I31" s="231">
        <f t="shared" si="3"/>
        <v>8100</v>
      </c>
      <c r="J31" s="11"/>
      <c r="K31" s="11" t="s">
        <v>216</v>
      </c>
      <c r="L31" s="11"/>
      <c r="M31" s="25"/>
    </row>
    <row r="32" spans="1:13" x14ac:dyDescent="0.25">
      <c r="A32" s="11"/>
      <c r="B32" s="61">
        <v>22</v>
      </c>
      <c r="C32" s="28" t="s">
        <v>50</v>
      </c>
      <c r="D32" s="28">
        <v>165</v>
      </c>
      <c r="E32" s="41">
        <v>16</v>
      </c>
      <c r="F32" s="27">
        <f t="shared" si="2"/>
        <v>18.333333333333332</v>
      </c>
      <c r="G32" s="28">
        <v>1350</v>
      </c>
      <c r="H32" s="28">
        <v>1</v>
      </c>
      <c r="I32" s="231">
        <f t="shared" si="3"/>
        <v>24750</v>
      </c>
      <c r="J32" s="26"/>
      <c r="K32" s="11" t="s">
        <v>216</v>
      </c>
      <c r="L32" s="11"/>
      <c r="M32" s="25"/>
    </row>
    <row r="33" spans="1:13" x14ac:dyDescent="0.25">
      <c r="A33" s="11"/>
      <c r="B33" s="61">
        <v>23</v>
      </c>
      <c r="C33" s="28" t="s">
        <v>225</v>
      </c>
      <c r="D33" s="28">
        <v>16</v>
      </c>
      <c r="E33" s="41">
        <v>165</v>
      </c>
      <c r="F33" s="27">
        <f t="shared" si="2"/>
        <v>18.333333333333332</v>
      </c>
      <c r="G33" s="28">
        <v>300</v>
      </c>
      <c r="H33" s="28">
        <v>1</v>
      </c>
      <c r="I33" s="231">
        <f t="shared" si="3"/>
        <v>5500</v>
      </c>
      <c r="J33" s="26" t="s">
        <v>24</v>
      </c>
      <c r="K33" s="11" t="s">
        <v>216</v>
      </c>
      <c r="L33" s="11"/>
      <c r="M33" s="25"/>
    </row>
    <row r="34" spans="1:13" x14ac:dyDescent="0.25">
      <c r="A34" s="11"/>
      <c r="B34" s="61">
        <v>24</v>
      </c>
      <c r="C34" s="28" t="s">
        <v>226</v>
      </c>
      <c r="D34" s="28">
        <v>16</v>
      </c>
      <c r="E34" s="41">
        <v>165</v>
      </c>
      <c r="F34" s="27">
        <f t="shared" si="2"/>
        <v>18.333333333333332</v>
      </c>
      <c r="G34" s="28">
        <v>550</v>
      </c>
      <c r="H34" s="28">
        <v>1</v>
      </c>
      <c r="I34" s="231">
        <f t="shared" si="3"/>
        <v>10083.333333333332</v>
      </c>
      <c r="J34" s="26" t="s">
        <v>24</v>
      </c>
      <c r="K34" s="11" t="s">
        <v>216</v>
      </c>
      <c r="L34" s="11"/>
      <c r="M34" s="25"/>
    </row>
    <row r="35" spans="1:13" x14ac:dyDescent="0.25">
      <c r="A35" s="11"/>
      <c r="B35" s="61">
        <v>25</v>
      </c>
      <c r="C35" s="28" t="s">
        <v>52</v>
      </c>
      <c r="D35" s="28">
        <v>102</v>
      </c>
      <c r="E35" s="41">
        <v>22</v>
      </c>
      <c r="F35" s="27">
        <f t="shared" si="2"/>
        <v>15.583333333333334</v>
      </c>
      <c r="G35" s="28">
        <v>550</v>
      </c>
      <c r="H35" s="28">
        <v>1</v>
      </c>
      <c r="I35" s="231">
        <f t="shared" si="3"/>
        <v>8570.8333333333339</v>
      </c>
      <c r="J35" s="11" t="s">
        <v>24</v>
      </c>
      <c r="K35" s="11" t="s">
        <v>216</v>
      </c>
      <c r="L35" s="11"/>
      <c r="M35" s="25"/>
    </row>
    <row r="36" spans="1:13" x14ac:dyDescent="0.25">
      <c r="A36" s="11"/>
      <c r="B36" s="61">
        <v>26</v>
      </c>
      <c r="C36" s="28" t="s">
        <v>51</v>
      </c>
      <c r="D36" s="28">
        <v>132</v>
      </c>
      <c r="E36" s="41">
        <v>20</v>
      </c>
      <c r="F36" s="27">
        <f t="shared" ref="F36" si="4">D36*E36/144</f>
        <v>18.333333333333332</v>
      </c>
      <c r="G36" s="28">
        <v>550</v>
      </c>
      <c r="H36" s="28">
        <v>1</v>
      </c>
      <c r="I36" s="231">
        <f t="shared" ref="I36" si="5">F36*G36*H36</f>
        <v>10083.333333333332</v>
      </c>
      <c r="J36" s="11" t="s">
        <v>224</v>
      </c>
      <c r="K36" s="11" t="s">
        <v>216</v>
      </c>
      <c r="L36" s="11"/>
      <c r="M36" s="25"/>
    </row>
    <row r="37" spans="1:13" x14ac:dyDescent="0.25">
      <c r="A37" s="11" t="s">
        <v>24</v>
      </c>
      <c r="B37" s="61">
        <v>27</v>
      </c>
      <c r="C37" s="28" t="s">
        <v>198</v>
      </c>
      <c r="D37" s="28"/>
      <c r="E37" s="41"/>
      <c r="F37" s="27">
        <v>23</v>
      </c>
      <c r="G37" s="28">
        <v>3200</v>
      </c>
      <c r="H37" s="28">
        <v>1</v>
      </c>
      <c r="I37" s="231">
        <f>F37*G37</f>
        <v>73600</v>
      </c>
      <c r="J37" s="26"/>
      <c r="K37" s="11" t="s">
        <v>216</v>
      </c>
      <c r="L37" s="11"/>
      <c r="M37" s="25"/>
    </row>
    <row r="38" spans="1:13" x14ac:dyDescent="0.25">
      <c r="A38" s="11"/>
      <c r="B38" s="61">
        <v>28</v>
      </c>
      <c r="C38" s="28" t="s">
        <v>53</v>
      </c>
      <c r="D38" s="28">
        <v>66</v>
      </c>
      <c r="E38" s="41">
        <v>100</v>
      </c>
      <c r="F38" s="27">
        <f>D38*E38/144</f>
        <v>45.833333333333336</v>
      </c>
      <c r="G38" s="28">
        <v>300</v>
      </c>
      <c r="H38" s="28">
        <v>1</v>
      </c>
      <c r="I38" s="231">
        <f>F38*G38</f>
        <v>13750</v>
      </c>
      <c r="J38" s="26"/>
      <c r="K38" s="11" t="s">
        <v>216</v>
      </c>
      <c r="L38" s="11"/>
      <c r="M38" s="25"/>
    </row>
    <row r="39" spans="1:13" x14ac:dyDescent="0.25">
      <c r="A39" s="11"/>
      <c r="B39" s="61">
        <v>29</v>
      </c>
      <c r="C39" s="28" t="s">
        <v>222</v>
      </c>
      <c r="D39" s="28"/>
      <c r="E39" s="27">
        <v>259</v>
      </c>
      <c r="F39" s="27">
        <f>E39/12</f>
        <v>21.583333333333332</v>
      </c>
      <c r="G39" s="28">
        <v>550</v>
      </c>
      <c r="H39" s="28">
        <v>1</v>
      </c>
      <c r="I39" s="231">
        <f>H39*G39*F39</f>
        <v>11870.833333333332</v>
      </c>
      <c r="J39" s="26"/>
      <c r="K39" s="11" t="s">
        <v>216</v>
      </c>
      <c r="L39" s="11"/>
      <c r="M39" s="25"/>
    </row>
    <row r="40" spans="1:13" x14ac:dyDescent="0.25">
      <c r="A40" s="11"/>
      <c r="B40" s="61">
        <v>30</v>
      </c>
      <c r="C40" s="28" t="s">
        <v>227</v>
      </c>
      <c r="D40" s="28"/>
      <c r="E40" s="27"/>
      <c r="F40" s="27"/>
      <c r="G40" s="28">
        <v>1500</v>
      </c>
      <c r="H40" s="28">
        <v>4</v>
      </c>
      <c r="I40" s="231">
        <f>H40*G40</f>
        <v>6000</v>
      </c>
      <c r="J40" s="26" t="s">
        <v>24</v>
      </c>
      <c r="K40" s="11" t="s">
        <v>216</v>
      </c>
      <c r="L40" s="11"/>
      <c r="M40" s="25"/>
    </row>
    <row r="41" spans="1:13" x14ac:dyDescent="0.25">
      <c r="A41" s="11"/>
      <c r="B41" s="61"/>
      <c r="C41" s="29"/>
      <c r="D41" s="28"/>
      <c r="E41" s="41"/>
      <c r="F41" s="27"/>
      <c r="G41" s="28"/>
      <c r="H41" s="28"/>
      <c r="I41" s="233">
        <f>SUM(I20:I40)</f>
        <v>382653.33333333331</v>
      </c>
      <c r="J41" s="26"/>
      <c r="K41" s="11"/>
      <c r="L41" s="11"/>
      <c r="M41" s="25"/>
    </row>
    <row r="42" spans="1:13" x14ac:dyDescent="0.25">
      <c r="A42" s="11"/>
      <c r="B42" s="100" t="s">
        <v>130</v>
      </c>
      <c r="C42" s="29" t="s">
        <v>257</v>
      </c>
      <c r="D42" s="28"/>
      <c r="E42" s="41"/>
      <c r="F42" s="27"/>
      <c r="G42" s="28"/>
      <c r="H42" s="28"/>
      <c r="I42" s="232"/>
      <c r="J42" s="26"/>
      <c r="K42" s="11"/>
      <c r="L42" s="11"/>
      <c r="M42" s="25"/>
    </row>
    <row r="43" spans="1:13" x14ac:dyDescent="0.25">
      <c r="A43" s="11"/>
      <c r="B43" s="61">
        <v>31</v>
      </c>
      <c r="C43" s="28" t="s">
        <v>27</v>
      </c>
      <c r="D43" s="28"/>
      <c r="E43" s="41"/>
      <c r="F43" s="27"/>
      <c r="G43" s="28"/>
      <c r="H43" s="28"/>
      <c r="I43" s="232">
        <v>24000</v>
      </c>
      <c r="J43" s="11"/>
      <c r="K43" s="11" t="s">
        <v>216</v>
      </c>
      <c r="L43" s="11"/>
      <c r="M43" s="25"/>
    </row>
    <row r="44" spans="1:13" s="22" customFormat="1" x14ac:dyDescent="0.25">
      <c r="A44" s="23"/>
      <c r="B44" s="61">
        <v>32</v>
      </c>
      <c r="C44" s="28" t="s">
        <v>182</v>
      </c>
      <c r="D44" s="28">
        <v>36</v>
      </c>
      <c r="E44" s="41">
        <v>98</v>
      </c>
      <c r="F44" s="27">
        <f t="shared" si="2"/>
        <v>24.5</v>
      </c>
      <c r="G44" s="28">
        <v>550</v>
      </c>
      <c r="H44" s="28">
        <v>1</v>
      </c>
      <c r="I44" s="232">
        <f>F44*G44*H44</f>
        <v>13475</v>
      </c>
      <c r="J44" s="24"/>
      <c r="K44" s="11" t="s">
        <v>216</v>
      </c>
      <c r="L44" s="23"/>
    </row>
    <row r="45" spans="1:13" s="22" customFormat="1" ht="15.75" x14ac:dyDescent="0.25">
      <c r="A45" s="23"/>
      <c r="B45" s="61">
        <v>33</v>
      </c>
      <c r="C45" s="35" t="s">
        <v>30</v>
      </c>
      <c r="D45" s="28"/>
      <c r="E45" s="46"/>
      <c r="F45" s="27"/>
      <c r="G45" s="28">
        <v>13000</v>
      </c>
      <c r="H45" s="28">
        <v>1</v>
      </c>
      <c r="I45" s="232">
        <v>0</v>
      </c>
      <c r="J45" s="24"/>
      <c r="K45" s="11" t="s">
        <v>216</v>
      </c>
      <c r="L45" s="23"/>
    </row>
    <row r="46" spans="1:13" x14ac:dyDescent="0.25">
      <c r="A46" s="11"/>
      <c r="B46" s="61">
        <v>34</v>
      </c>
      <c r="C46" s="30" t="s">
        <v>65</v>
      </c>
      <c r="D46" s="28"/>
      <c r="E46" s="41"/>
      <c r="F46" s="27">
        <v>1</v>
      </c>
      <c r="G46" s="30">
        <v>7500</v>
      </c>
      <c r="H46" s="30">
        <v>1</v>
      </c>
      <c r="I46" s="232">
        <f t="shared" ref="I46:I50" si="6">F46*G46*H46</f>
        <v>7500</v>
      </c>
      <c r="J46" s="11"/>
      <c r="K46" s="11" t="s">
        <v>216</v>
      </c>
      <c r="L46" s="11"/>
      <c r="M46" s="25"/>
    </row>
    <row r="47" spans="1:13" x14ac:dyDescent="0.25">
      <c r="A47" s="11"/>
      <c r="B47" s="61">
        <v>35</v>
      </c>
      <c r="C47" s="30" t="s">
        <v>55</v>
      </c>
      <c r="D47" s="28">
        <v>23</v>
      </c>
      <c r="E47" s="41">
        <v>86</v>
      </c>
      <c r="F47" s="27">
        <f t="shared" si="2"/>
        <v>13.736111111111111</v>
      </c>
      <c r="G47" s="28">
        <v>1350</v>
      </c>
      <c r="H47" s="28">
        <v>1</v>
      </c>
      <c r="I47" s="232">
        <f t="shared" si="6"/>
        <v>18543.75</v>
      </c>
      <c r="J47" s="11"/>
      <c r="K47" s="11" t="s">
        <v>216</v>
      </c>
      <c r="L47" s="11"/>
      <c r="M47" s="25"/>
    </row>
    <row r="48" spans="1:13" x14ac:dyDescent="0.25">
      <c r="A48" s="11"/>
      <c r="B48" s="61">
        <v>36</v>
      </c>
      <c r="C48" s="35" t="s">
        <v>39</v>
      </c>
      <c r="D48" s="28">
        <v>78</v>
      </c>
      <c r="E48" s="41">
        <v>18</v>
      </c>
      <c r="F48" s="27">
        <f t="shared" si="2"/>
        <v>9.75</v>
      </c>
      <c r="G48" s="28">
        <v>680</v>
      </c>
      <c r="H48" s="28">
        <v>1</v>
      </c>
      <c r="I48" s="232"/>
      <c r="J48" s="11" t="s">
        <v>217</v>
      </c>
      <c r="K48" s="11"/>
      <c r="L48" s="11"/>
      <c r="M48" s="25"/>
    </row>
    <row r="49" spans="1:13" x14ac:dyDescent="0.25">
      <c r="A49" s="11"/>
      <c r="B49" s="61">
        <v>37</v>
      </c>
      <c r="C49" s="30" t="s">
        <v>56</v>
      </c>
      <c r="D49" s="28">
        <v>97</v>
      </c>
      <c r="E49" s="41">
        <v>76</v>
      </c>
      <c r="F49" s="27">
        <f t="shared" si="2"/>
        <v>51.194444444444443</v>
      </c>
      <c r="G49" s="28">
        <v>1350</v>
      </c>
      <c r="H49" s="28">
        <v>1</v>
      </c>
      <c r="I49" s="232">
        <f t="shared" si="6"/>
        <v>69112.5</v>
      </c>
      <c r="J49" s="26" t="s">
        <v>24</v>
      </c>
      <c r="K49" s="11" t="s">
        <v>216</v>
      </c>
      <c r="L49" s="11"/>
      <c r="M49" s="25"/>
    </row>
    <row r="50" spans="1:13" x14ac:dyDescent="0.25">
      <c r="A50" s="11"/>
      <c r="B50" s="61">
        <v>38</v>
      </c>
      <c r="C50" s="30" t="s">
        <v>57</v>
      </c>
      <c r="D50" s="28">
        <v>22</v>
      </c>
      <c r="E50" s="41">
        <v>113</v>
      </c>
      <c r="F50" s="27">
        <f t="shared" si="2"/>
        <v>17.263888888888889</v>
      </c>
      <c r="G50" s="28">
        <v>550</v>
      </c>
      <c r="H50" s="28">
        <v>1</v>
      </c>
      <c r="I50" s="232">
        <f t="shared" si="6"/>
        <v>9495.1388888888887</v>
      </c>
      <c r="J50" s="11" t="s">
        <v>224</v>
      </c>
      <c r="K50" s="11" t="s">
        <v>216</v>
      </c>
      <c r="L50" s="11"/>
      <c r="M50" s="25"/>
    </row>
    <row r="51" spans="1:13" x14ac:dyDescent="0.25">
      <c r="A51" s="11"/>
      <c r="B51" s="61">
        <v>39</v>
      </c>
      <c r="C51" s="30" t="s">
        <v>58</v>
      </c>
      <c r="D51" s="28">
        <v>30</v>
      </c>
      <c r="E51" s="41">
        <v>36</v>
      </c>
      <c r="F51" s="27">
        <f t="shared" si="2"/>
        <v>7.5</v>
      </c>
      <c r="G51" s="28">
        <v>1350</v>
      </c>
      <c r="H51" s="28">
        <v>1</v>
      </c>
      <c r="I51" s="232">
        <v>0</v>
      </c>
      <c r="J51" s="11"/>
      <c r="K51" s="11"/>
      <c r="L51" s="11"/>
      <c r="M51" s="25"/>
    </row>
    <row r="52" spans="1:13" x14ac:dyDescent="0.25">
      <c r="A52" s="11"/>
      <c r="B52" s="61">
        <v>40</v>
      </c>
      <c r="C52" s="30" t="s">
        <v>59</v>
      </c>
      <c r="D52" s="28">
        <v>36</v>
      </c>
      <c r="E52" s="41">
        <v>24</v>
      </c>
      <c r="F52" s="27">
        <f t="shared" si="2"/>
        <v>6</v>
      </c>
      <c r="G52" s="30">
        <v>1350</v>
      </c>
      <c r="H52" s="30">
        <v>1</v>
      </c>
      <c r="I52" s="232">
        <v>0</v>
      </c>
      <c r="J52" s="11"/>
      <c r="K52" s="11"/>
      <c r="L52" s="11"/>
      <c r="M52" s="25"/>
    </row>
    <row r="53" spans="1:13" x14ac:dyDescent="0.25">
      <c r="A53" s="11"/>
      <c r="B53" s="61">
        <v>41</v>
      </c>
      <c r="C53" s="30" t="s">
        <v>60</v>
      </c>
      <c r="D53" s="28">
        <v>31</v>
      </c>
      <c r="E53" s="41">
        <v>36</v>
      </c>
      <c r="F53" s="27">
        <f t="shared" si="2"/>
        <v>7.75</v>
      </c>
      <c r="G53" s="30">
        <v>380</v>
      </c>
      <c r="H53" s="28">
        <v>1</v>
      </c>
      <c r="I53" s="232">
        <v>0</v>
      </c>
      <c r="J53" s="26"/>
      <c r="K53" s="11"/>
      <c r="L53" s="11"/>
      <c r="M53" s="25"/>
    </row>
    <row r="54" spans="1:13" x14ac:dyDescent="0.25">
      <c r="A54" s="11"/>
      <c r="B54" s="61">
        <v>42</v>
      </c>
      <c r="C54" s="30" t="s">
        <v>61</v>
      </c>
      <c r="D54" s="28">
        <v>24</v>
      </c>
      <c r="E54" s="41">
        <v>82</v>
      </c>
      <c r="F54" s="27">
        <f t="shared" si="2"/>
        <v>13.666666666666666</v>
      </c>
      <c r="G54" s="30">
        <v>550</v>
      </c>
      <c r="H54" s="28">
        <v>1</v>
      </c>
      <c r="I54" s="232">
        <v>0</v>
      </c>
      <c r="J54" s="26"/>
      <c r="K54" s="11"/>
      <c r="L54" s="11"/>
      <c r="M54" s="25"/>
    </row>
    <row r="55" spans="1:13" s="22" customFormat="1" x14ac:dyDescent="0.25">
      <c r="A55" s="23"/>
      <c r="B55" s="61">
        <v>43</v>
      </c>
      <c r="C55" s="30" t="s">
        <v>62</v>
      </c>
      <c r="D55" s="28">
        <v>24</v>
      </c>
      <c r="E55" s="41">
        <v>139</v>
      </c>
      <c r="F55" s="27">
        <f t="shared" si="2"/>
        <v>23.166666666666668</v>
      </c>
      <c r="G55" s="30">
        <v>380</v>
      </c>
      <c r="H55" s="28">
        <v>1</v>
      </c>
      <c r="I55" s="232">
        <v>0</v>
      </c>
      <c r="J55" s="23"/>
      <c r="K55" s="11"/>
      <c r="L55" s="23"/>
    </row>
    <row r="56" spans="1:13" x14ac:dyDescent="0.25">
      <c r="A56" s="11"/>
      <c r="B56" s="61">
        <v>44</v>
      </c>
      <c r="C56" s="30" t="s">
        <v>63</v>
      </c>
      <c r="D56" s="28">
        <v>24</v>
      </c>
      <c r="E56" s="41">
        <v>58</v>
      </c>
      <c r="F56" s="27">
        <f t="shared" si="2"/>
        <v>9.6666666666666661</v>
      </c>
      <c r="G56" s="30">
        <v>1350</v>
      </c>
      <c r="H56" s="30">
        <v>1</v>
      </c>
      <c r="I56" s="232">
        <v>0</v>
      </c>
      <c r="J56" s="11"/>
      <c r="K56" s="11"/>
      <c r="L56" s="11"/>
      <c r="M56" s="25"/>
    </row>
    <row r="57" spans="1:13" x14ac:dyDescent="0.25">
      <c r="A57" s="11"/>
      <c r="B57" s="61">
        <v>45</v>
      </c>
      <c r="C57" s="30" t="s">
        <v>77</v>
      </c>
      <c r="D57" s="28">
        <v>24</v>
      </c>
      <c r="E57" s="41">
        <v>82</v>
      </c>
      <c r="F57" s="27">
        <f t="shared" si="2"/>
        <v>13.666666666666666</v>
      </c>
      <c r="G57" s="28">
        <v>300</v>
      </c>
      <c r="H57" s="28">
        <v>1</v>
      </c>
      <c r="I57" s="232">
        <v>0</v>
      </c>
      <c r="J57" s="11"/>
      <c r="K57" s="11"/>
      <c r="L57" s="11"/>
      <c r="M57" s="25"/>
    </row>
    <row r="58" spans="1:13" x14ac:dyDescent="0.25">
      <c r="A58" s="11"/>
      <c r="B58" s="61">
        <v>46</v>
      </c>
      <c r="C58" s="30" t="s">
        <v>96</v>
      </c>
      <c r="D58" s="28"/>
      <c r="E58" s="41"/>
      <c r="F58" s="27"/>
      <c r="G58" s="28"/>
      <c r="H58" s="28">
        <v>1</v>
      </c>
      <c r="I58" s="232">
        <v>9000</v>
      </c>
      <c r="J58" s="11"/>
      <c r="K58" s="11" t="s">
        <v>216</v>
      </c>
      <c r="L58" s="11"/>
      <c r="M58" s="25"/>
    </row>
    <row r="59" spans="1:13" x14ac:dyDescent="0.25">
      <c r="A59" s="11"/>
      <c r="B59" s="61"/>
      <c r="C59" s="30"/>
      <c r="D59" s="28"/>
      <c r="E59" s="41"/>
      <c r="F59" s="27"/>
      <c r="G59" s="28"/>
      <c r="H59" s="28"/>
      <c r="I59" s="234">
        <f>SUM(I43:I58)</f>
        <v>151126.38888888888</v>
      </c>
      <c r="J59" s="11"/>
      <c r="K59" s="11"/>
      <c r="L59" s="11"/>
      <c r="M59" s="25"/>
    </row>
    <row r="60" spans="1:13" s="22" customFormat="1" x14ac:dyDescent="0.25">
      <c r="A60" s="23"/>
      <c r="B60" s="100" t="s">
        <v>131</v>
      </c>
      <c r="C60" s="36" t="s">
        <v>258</v>
      </c>
      <c r="D60" s="28"/>
      <c r="E60" s="41"/>
      <c r="F60" s="27"/>
      <c r="G60" s="28"/>
      <c r="H60" s="28"/>
      <c r="I60" s="232"/>
      <c r="J60" s="23"/>
      <c r="K60" s="11"/>
      <c r="L60" s="23"/>
    </row>
    <row r="61" spans="1:13" x14ac:dyDescent="0.25">
      <c r="A61" s="11"/>
      <c r="B61" s="61">
        <v>47</v>
      </c>
      <c r="C61" s="30" t="s">
        <v>97</v>
      </c>
      <c r="D61" s="28">
        <v>60</v>
      </c>
      <c r="E61" s="41">
        <v>98</v>
      </c>
      <c r="F61" s="27">
        <f t="shared" si="2"/>
        <v>40.833333333333336</v>
      </c>
      <c r="G61" s="30">
        <v>1350</v>
      </c>
      <c r="H61" s="30">
        <v>1</v>
      </c>
      <c r="I61" s="232">
        <f>F61*G61*H61</f>
        <v>55125</v>
      </c>
      <c r="J61" s="11" t="s">
        <v>24</v>
      </c>
      <c r="K61" s="11" t="s">
        <v>216</v>
      </c>
      <c r="L61" s="11"/>
      <c r="M61" s="25"/>
    </row>
    <row r="62" spans="1:13" x14ac:dyDescent="0.25">
      <c r="A62" s="11"/>
      <c r="B62" s="61">
        <v>48</v>
      </c>
      <c r="C62" s="30" t="s">
        <v>39</v>
      </c>
      <c r="D62" s="28">
        <v>61</v>
      </c>
      <c r="E62" s="41">
        <v>18</v>
      </c>
      <c r="F62" s="27">
        <f t="shared" si="2"/>
        <v>7.625</v>
      </c>
      <c r="G62" s="30">
        <v>680</v>
      </c>
      <c r="H62" s="28">
        <v>1</v>
      </c>
      <c r="I62" s="232"/>
      <c r="J62" s="11" t="s">
        <v>217</v>
      </c>
      <c r="K62" s="11"/>
      <c r="L62" s="11"/>
      <c r="M62" s="25"/>
    </row>
    <row r="63" spans="1:13" x14ac:dyDescent="0.25">
      <c r="A63" s="11"/>
      <c r="B63" s="61">
        <v>49</v>
      </c>
      <c r="C63" s="30" t="s">
        <v>228</v>
      </c>
      <c r="D63" s="28"/>
      <c r="E63" s="41"/>
      <c r="F63" s="27"/>
      <c r="G63" s="28"/>
      <c r="H63" s="28"/>
      <c r="I63" s="232">
        <v>33000</v>
      </c>
      <c r="J63" s="11" t="s">
        <v>24</v>
      </c>
      <c r="K63" s="11" t="s">
        <v>216</v>
      </c>
      <c r="L63" s="11"/>
      <c r="M63" s="25"/>
    </row>
    <row r="64" spans="1:13" x14ac:dyDescent="0.25">
      <c r="A64" s="11"/>
      <c r="B64" s="61">
        <v>50</v>
      </c>
      <c r="C64" s="30" t="s">
        <v>79</v>
      </c>
      <c r="D64" s="28">
        <v>97</v>
      </c>
      <c r="E64" s="41">
        <v>40</v>
      </c>
      <c r="F64" s="27">
        <f t="shared" si="2"/>
        <v>26.944444444444443</v>
      </c>
      <c r="G64" s="28">
        <v>550</v>
      </c>
      <c r="H64" s="28">
        <v>1</v>
      </c>
      <c r="I64" s="232">
        <f>F64*G64*H64</f>
        <v>14819.444444444443</v>
      </c>
      <c r="J64" s="11"/>
      <c r="K64" s="11" t="s">
        <v>216</v>
      </c>
      <c r="L64" s="11"/>
      <c r="M64" s="25"/>
    </row>
    <row r="65" spans="1:13" ht="15.75" x14ac:dyDescent="0.25">
      <c r="A65" s="11"/>
      <c r="B65" s="61">
        <v>51</v>
      </c>
      <c r="C65" s="35" t="s">
        <v>210</v>
      </c>
      <c r="D65" s="28"/>
      <c r="E65" s="46"/>
      <c r="F65" s="27"/>
      <c r="G65" s="28">
        <v>13000</v>
      </c>
      <c r="H65" s="28">
        <v>1</v>
      </c>
      <c r="I65" s="232">
        <v>0</v>
      </c>
      <c r="J65" s="11"/>
      <c r="K65" s="11"/>
      <c r="L65" s="11"/>
      <c r="M65" s="25"/>
    </row>
    <row r="66" spans="1:13" x14ac:dyDescent="0.25">
      <c r="A66" s="11"/>
      <c r="B66" s="61">
        <v>52</v>
      </c>
      <c r="C66" s="30" t="s">
        <v>15</v>
      </c>
      <c r="D66" s="28"/>
      <c r="E66" s="41"/>
      <c r="F66" s="27"/>
      <c r="G66" s="28">
        <v>7500</v>
      </c>
      <c r="H66" s="28">
        <v>1</v>
      </c>
      <c r="I66" s="232">
        <f>G66*H66</f>
        <v>7500</v>
      </c>
      <c r="J66" s="11"/>
      <c r="K66" s="11" t="s">
        <v>216</v>
      </c>
      <c r="L66" s="11"/>
      <c r="M66" s="25"/>
    </row>
    <row r="67" spans="1:13" x14ac:dyDescent="0.25">
      <c r="A67" s="11"/>
      <c r="B67" s="61">
        <v>53</v>
      </c>
      <c r="C67" s="30" t="s">
        <v>80</v>
      </c>
      <c r="D67" s="28">
        <v>24</v>
      </c>
      <c r="E67" s="41">
        <v>87</v>
      </c>
      <c r="F67" s="27">
        <f t="shared" si="2"/>
        <v>14.5</v>
      </c>
      <c r="G67" s="28">
        <v>1350</v>
      </c>
      <c r="H67" s="28">
        <v>1</v>
      </c>
      <c r="I67" s="232">
        <f>F67*G67*H67</f>
        <v>19575</v>
      </c>
      <c r="J67" s="26"/>
      <c r="K67" s="146" t="s">
        <v>216</v>
      </c>
      <c r="L67" s="11"/>
      <c r="M67" s="25"/>
    </row>
    <row r="68" spans="1:13" x14ac:dyDescent="0.25">
      <c r="A68" s="11"/>
      <c r="B68" s="61">
        <v>54</v>
      </c>
      <c r="C68" s="30" t="s">
        <v>57</v>
      </c>
      <c r="D68" s="28">
        <v>128</v>
      </c>
      <c r="E68" s="41">
        <v>23</v>
      </c>
      <c r="F68" s="27">
        <f t="shared" si="2"/>
        <v>20.444444444444443</v>
      </c>
      <c r="G68" s="28">
        <v>550</v>
      </c>
      <c r="H68" s="28">
        <v>1</v>
      </c>
      <c r="I68" s="232">
        <f t="shared" ref="I68:I73" si="7">F68*G68*H68</f>
        <v>11244.444444444443</v>
      </c>
      <c r="J68" s="11" t="s">
        <v>216</v>
      </c>
      <c r="K68" s="11" t="s">
        <v>216</v>
      </c>
      <c r="L68" s="11"/>
      <c r="M68" s="25"/>
    </row>
    <row r="69" spans="1:13" s="22" customFormat="1" x14ac:dyDescent="0.25">
      <c r="A69" s="23"/>
      <c r="B69" s="61">
        <v>55</v>
      </c>
      <c r="C69" s="30" t="s">
        <v>153</v>
      </c>
      <c r="D69" s="28">
        <v>24</v>
      </c>
      <c r="E69" s="41">
        <v>48</v>
      </c>
      <c r="F69" s="27">
        <f t="shared" si="2"/>
        <v>8</v>
      </c>
      <c r="G69" s="28">
        <v>1350</v>
      </c>
      <c r="H69" s="28">
        <v>1</v>
      </c>
      <c r="I69" s="232">
        <f t="shared" si="7"/>
        <v>10800</v>
      </c>
      <c r="J69" s="24"/>
      <c r="K69" s="11" t="s">
        <v>216</v>
      </c>
      <c r="L69" s="23"/>
    </row>
    <row r="70" spans="1:13" x14ac:dyDescent="0.25">
      <c r="A70" s="11"/>
      <c r="B70" s="61">
        <v>56</v>
      </c>
      <c r="C70" s="30" t="s">
        <v>153</v>
      </c>
      <c r="D70" s="28">
        <v>31</v>
      </c>
      <c r="E70" s="41">
        <v>16</v>
      </c>
      <c r="F70" s="27">
        <f t="shared" si="2"/>
        <v>3.4444444444444446</v>
      </c>
      <c r="G70" s="30">
        <v>1350</v>
      </c>
      <c r="H70" s="30">
        <v>1</v>
      </c>
      <c r="I70" s="232">
        <f t="shared" si="7"/>
        <v>4650</v>
      </c>
      <c r="J70" s="24"/>
      <c r="K70" s="11" t="s">
        <v>216</v>
      </c>
      <c r="L70" s="11"/>
      <c r="M70" s="25"/>
    </row>
    <row r="71" spans="1:13" x14ac:dyDescent="0.25">
      <c r="A71" s="11"/>
      <c r="B71" s="61">
        <v>57</v>
      </c>
      <c r="C71" s="30" t="s">
        <v>154</v>
      </c>
      <c r="D71" s="28">
        <v>31</v>
      </c>
      <c r="E71" s="41">
        <v>30</v>
      </c>
      <c r="F71" s="27">
        <f t="shared" si="2"/>
        <v>6.458333333333333</v>
      </c>
      <c r="G71" s="30">
        <v>1350</v>
      </c>
      <c r="H71" s="28">
        <v>1</v>
      </c>
      <c r="I71" s="232">
        <f t="shared" si="7"/>
        <v>8718.75</v>
      </c>
      <c r="J71" s="24"/>
      <c r="K71" s="11" t="s">
        <v>216</v>
      </c>
      <c r="L71" s="11"/>
      <c r="M71" s="25"/>
    </row>
    <row r="72" spans="1:13" s="22" customFormat="1" x14ac:dyDescent="0.25">
      <c r="A72" s="23"/>
      <c r="B72" s="61">
        <v>58</v>
      </c>
      <c r="C72" s="30" t="s">
        <v>155</v>
      </c>
      <c r="D72" s="28">
        <v>31</v>
      </c>
      <c r="E72" s="41">
        <v>18</v>
      </c>
      <c r="F72" s="27">
        <f t="shared" si="2"/>
        <v>3.875</v>
      </c>
      <c r="G72" s="30">
        <v>1350</v>
      </c>
      <c r="H72" s="30">
        <v>1</v>
      </c>
      <c r="I72" s="232">
        <f t="shared" si="7"/>
        <v>5231.25</v>
      </c>
      <c r="J72" s="24"/>
      <c r="K72" s="11" t="s">
        <v>216</v>
      </c>
      <c r="L72" s="23"/>
    </row>
    <row r="73" spans="1:13" x14ac:dyDescent="0.25">
      <c r="A73" s="11"/>
      <c r="B73" s="61">
        <v>59</v>
      </c>
      <c r="C73" s="30" t="s">
        <v>156</v>
      </c>
      <c r="D73" s="28">
        <v>31</v>
      </c>
      <c r="E73" s="41">
        <v>32</v>
      </c>
      <c r="F73" s="27">
        <f t="shared" si="2"/>
        <v>6.8888888888888893</v>
      </c>
      <c r="G73" s="30">
        <v>380</v>
      </c>
      <c r="H73" s="30">
        <v>1</v>
      </c>
      <c r="I73" s="232">
        <f t="shared" si="7"/>
        <v>2617.7777777777778</v>
      </c>
      <c r="J73" s="24"/>
      <c r="K73" s="11" t="s">
        <v>216</v>
      </c>
      <c r="L73" s="11"/>
      <c r="M73" s="25"/>
    </row>
    <row r="74" spans="1:13" x14ac:dyDescent="0.25">
      <c r="A74" s="11"/>
      <c r="B74" s="61">
        <v>60</v>
      </c>
      <c r="C74" s="30" t="s">
        <v>157</v>
      </c>
      <c r="D74" s="28">
        <v>42</v>
      </c>
      <c r="E74" s="41">
        <v>90</v>
      </c>
      <c r="F74" s="27">
        <f t="shared" si="2"/>
        <v>26.25</v>
      </c>
      <c r="G74" s="30">
        <v>750</v>
      </c>
      <c r="H74" s="28">
        <v>1</v>
      </c>
      <c r="I74" s="232">
        <v>0</v>
      </c>
      <c r="J74" s="11"/>
      <c r="K74" s="11"/>
      <c r="L74" s="11"/>
      <c r="M74" s="25"/>
    </row>
    <row r="75" spans="1:13" x14ac:dyDescent="0.25">
      <c r="A75" s="11"/>
      <c r="B75" s="61">
        <v>61</v>
      </c>
      <c r="C75" s="28" t="s">
        <v>158</v>
      </c>
      <c r="D75" s="28">
        <v>22</v>
      </c>
      <c r="E75" s="41">
        <v>81</v>
      </c>
      <c r="F75" s="27">
        <f t="shared" si="2"/>
        <v>12.375</v>
      </c>
      <c r="G75" s="28">
        <v>1350</v>
      </c>
      <c r="H75" s="28">
        <v>1</v>
      </c>
      <c r="I75" s="232">
        <v>0</v>
      </c>
      <c r="J75" s="26"/>
      <c r="K75" s="11"/>
      <c r="L75" s="11"/>
      <c r="M75" s="25"/>
    </row>
    <row r="76" spans="1:13" x14ac:dyDescent="0.25">
      <c r="A76" s="11" t="s">
        <v>78</v>
      </c>
      <c r="B76" s="61">
        <v>62</v>
      </c>
      <c r="C76" s="28" t="s">
        <v>211</v>
      </c>
      <c r="D76" s="28">
        <v>70</v>
      </c>
      <c r="E76" s="41">
        <v>89</v>
      </c>
      <c r="F76" s="27">
        <f t="shared" si="2"/>
        <v>43.263888888888886</v>
      </c>
      <c r="G76" s="28">
        <v>750</v>
      </c>
      <c r="H76" s="28">
        <v>1</v>
      </c>
      <c r="I76" s="232">
        <v>0</v>
      </c>
      <c r="J76" s="26" t="s">
        <v>217</v>
      </c>
      <c r="K76" s="11"/>
      <c r="L76" s="11"/>
      <c r="M76" s="25"/>
    </row>
    <row r="77" spans="1:13" x14ac:dyDescent="0.25">
      <c r="A77" s="11"/>
      <c r="B77" s="61"/>
      <c r="C77" s="28"/>
      <c r="D77" s="28"/>
      <c r="E77" s="41"/>
      <c r="F77" s="27"/>
      <c r="G77" s="28"/>
      <c r="H77" s="28"/>
      <c r="I77" s="234">
        <f>SUM(I61:I76)</f>
        <v>173281.66666666666</v>
      </c>
      <c r="J77" s="26"/>
      <c r="K77" s="11"/>
      <c r="L77" s="11"/>
      <c r="M77" s="25"/>
    </row>
    <row r="78" spans="1:13" ht="15.75" x14ac:dyDescent="0.25">
      <c r="A78" s="11"/>
      <c r="B78" s="100" t="s">
        <v>132</v>
      </c>
      <c r="C78" s="36" t="s">
        <v>14</v>
      </c>
      <c r="D78" s="28"/>
      <c r="E78" s="46"/>
      <c r="F78" s="27"/>
      <c r="G78" s="28"/>
      <c r="H78" s="28"/>
      <c r="I78" s="232"/>
      <c r="J78" s="11"/>
      <c r="K78" s="11"/>
      <c r="L78" s="11"/>
      <c r="M78" s="25"/>
    </row>
    <row r="79" spans="1:13" s="22" customFormat="1" ht="15.75" x14ac:dyDescent="0.25">
      <c r="A79" s="23"/>
      <c r="B79" s="61">
        <v>63</v>
      </c>
      <c r="C79" s="28" t="s">
        <v>159</v>
      </c>
      <c r="D79" s="28">
        <v>101</v>
      </c>
      <c r="E79" s="46">
        <v>98</v>
      </c>
      <c r="F79" s="27">
        <f t="shared" si="2"/>
        <v>68.736111111111114</v>
      </c>
      <c r="G79" s="28">
        <v>1350</v>
      </c>
      <c r="H79" s="28">
        <v>1</v>
      </c>
      <c r="I79" s="232">
        <f>F79*G79*H79</f>
        <v>92793.75</v>
      </c>
      <c r="J79" s="24" t="s">
        <v>24</v>
      </c>
      <c r="K79" s="11" t="s">
        <v>216</v>
      </c>
      <c r="L79" s="23"/>
    </row>
    <row r="80" spans="1:13" s="20" customFormat="1" ht="15.75" x14ac:dyDescent="0.25">
      <c r="A80" s="21"/>
      <c r="B80" s="62">
        <v>64</v>
      </c>
      <c r="C80" s="28" t="s">
        <v>160</v>
      </c>
      <c r="D80" s="28">
        <v>100</v>
      </c>
      <c r="E80" s="46">
        <v>18</v>
      </c>
      <c r="F80" s="27">
        <f t="shared" si="2"/>
        <v>12.5</v>
      </c>
      <c r="G80" s="38">
        <v>680</v>
      </c>
      <c r="H80" s="38">
        <v>1</v>
      </c>
      <c r="I80" s="232"/>
      <c r="J80" s="21" t="s">
        <v>217</v>
      </c>
      <c r="K80" s="11"/>
      <c r="L80" s="21"/>
    </row>
    <row r="81" spans="1:12" ht="15.75" x14ac:dyDescent="0.25">
      <c r="A81" s="1"/>
      <c r="B81" s="61">
        <v>65</v>
      </c>
      <c r="C81" s="28" t="s">
        <v>189</v>
      </c>
      <c r="D81" s="28"/>
      <c r="E81" s="46"/>
      <c r="F81" s="27"/>
      <c r="G81" s="28"/>
      <c r="H81" s="28"/>
      <c r="I81" s="232">
        <v>24000</v>
      </c>
      <c r="J81" s="14"/>
      <c r="K81" s="11" t="s">
        <v>216</v>
      </c>
      <c r="L81" s="1"/>
    </row>
    <row r="82" spans="1:12" ht="15.75" x14ac:dyDescent="0.25">
      <c r="A82" s="1"/>
      <c r="B82" s="62">
        <v>66</v>
      </c>
      <c r="C82" s="28" t="s">
        <v>161</v>
      </c>
      <c r="D82" s="28">
        <v>36</v>
      </c>
      <c r="E82" s="46">
        <v>76</v>
      </c>
      <c r="F82" s="27">
        <f t="shared" si="2"/>
        <v>19</v>
      </c>
      <c r="G82" s="28">
        <v>550</v>
      </c>
      <c r="H82" s="28">
        <v>1</v>
      </c>
      <c r="I82" s="232">
        <f>F82*G82*H82</f>
        <v>10450</v>
      </c>
      <c r="J82" s="1"/>
      <c r="K82" s="11" t="s">
        <v>216</v>
      </c>
      <c r="L82" s="1"/>
    </row>
    <row r="83" spans="1:12" ht="15.75" x14ac:dyDescent="0.25">
      <c r="A83" s="1"/>
      <c r="B83" s="61">
        <v>67</v>
      </c>
      <c r="C83" s="28" t="s">
        <v>68</v>
      </c>
      <c r="D83" s="28"/>
      <c r="E83" s="46"/>
      <c r="F83" s="27"/>
      <c r="G83" s="28">
        <v>7500</v>
      </c>
      <c r="H83" s="28">
        <v>0</v>
      </c>
      <c r="I83" s="232">
        <f>G83*H83</f>
        <v>0</v>
      </c>
      <c r="J83" s="14"/>
      <c r="K83" s="11"/>
      <c r="L83" s="1"/>
    </row>
    <row r="84" spans="1:12" ht="15.75" x14ac:dyDescent="0.25">
      <c r="A84" s="1"/>
      <c r="B84" s="62">
        <v>68</v>
      </c>
      <c r="C84" s="28" t="s">
        <v>248</v>
      </c>
      <c r="D84" s="28"/>
      <c r="E84" s="46"/>
      <c r="F84" s="27"/>
      <c r="G84" s="28">
        <v>3500</v>
      </c>
      <c r="H84" s="28">
        <v>2</v>
      </c>
      <c r="I84" s="232">
        <f>H84*G84</f>
        <v>7000</v>
      </c>
      <c r="J84" s="14"/>
      <c r="K84" s="11"/>
      <c r="L84" s="1"/>
    </row>
    <row r="85" spans="1:12" ht="15.75" x14ac:dyDescent="0.25">
      <c r="A85" s="1"/>
      <c r="B85" s="61">
        <v>69</v>
      </c>
      <c r="C85" s="28" t="s">
        <v>162</v>
      </c>
      <c r="D85" s="28">
        <v>31.5</v>
      </c>
      <c r="E85" s="46">
        <v>77</v>
      </c>
      <c r="F85" s="27">
        <f t="shared" si="2"/>
        <v>16.84375</v>
      </c>
      <c r="G85" s="28">
        <v>1350</v>
      </c>
      <c r="H85" s="28">
        <v>1</v>
      </c>
      <c r="I85" s="232">
        <f t="shared" ref="I85:I91" si="8">F85*G85*H85</f>
        <v>22739.0625</v>
      </c>
      <c r="J85" s="1"/>
      <c r="K85" s="11" t="s">
        <v>216</v>
      </c>
      <c r="L85" s="1"/>
    </row>
    <row r="86" spans="1:12" ht="15.75" x14ac:dyDescent="0.25">
      <c r="A86" s="1"/>
      <c r="B86" s="62">
        <v>70</v>
      </c>
      <c r="C86" s="28" t="s">
        <v>163</v>
      </c>
      <c r="D86" s="28">
        <v>43</v>
      </c>
      <c r="E86" s="46">
        <v>30</v>
      </c>
      <c r="F86" s="27">
        <f t="shared" si="2"/>
        <v>8.9583333333333339</v>
      </c>
      <c r="G86" s="28">
        <v>1350</v>
      </c>
      <c r="H86" s="28">
        <v>1</v>
      </c>
      <c r="I86" s="232">
        <v>0</v>
      </c>
      <c r="J86" s="14"/>
      <c r="K86" s="11"/>
      <c r="L86" s="1"/>
    </row>
    <row r="87" spans="1:12" ht="15.75" x14ac:dyDescent="0.25">
      <c r="A87" s="1"/>
      <c r="B87" s="61">
        <v>71</v>
      </c>
      <c r="C87" s="28" t="s">
        <v>59</v>
      </c>
      <c r="D87" s="28">
        <v>43</v>
      </c>
      <c r="E87" s="46">
        <v>18</v>
      </c>
      <c r="F87" s="27">
        <f t="shared" si="2"/>
        <v>5.375</v>
      </c>
      <c r="G87" s="28">
        <v>1350</v>
      </c>
      <c r="H87" s="28">
        <v>1</v>
      </c>
      <c r="I87" s="232">
        <v>0</v>
      </c>
      <c r="J87" s="1"/>
      <c r="K87" s="11"/>
      <c r="L87" s="1"/>
    </row>
    <row r="88" spans="1:12" ht="15.75" x14ac:dyDescent="0.25">
      <c r="A88" s="1"/>
      <c r="B88" s="62">
        <v>72</v>
      </c>
      <c r="C88" s="28" t="s">
        <v>156</v>
      </c>
      <c r="D88" s="28">
        <v>43</v>
      </c>
      <c r="E88" s="46">
        <v>32</v>
      </c>
      <c r="F88" s="27">
        <f t="shared" si="2"/>
        <v>9.5555555555555554</v>
      </c>
      <c r="G88" s="28">
        <v>380</v>
      </c>
      <c r="H88" s="28">
        <v>1</v>
      </c>
      <c r="I88" s="232">
        <v>0</v>
      </c>
      <c r="J88" s="14"/>
      <c r="K88" s="11"/>
      <c r="L88" s="1"/>
    </row>
    <row r="89" spans="1:12" ht="15.75" x14ac:dyDescent="0.25">
      <c r="A89" s="1"/>
      <c r="B89" s="61">
        <v>73</v>
      </c>
      <c r="C89" s="28" t="s">
        <v>164</v>
      </c>
      <c r="D89" s="28">
        <v>284</v>
      </c>
      <c r="E89" s="46">
        <v>22</v>
      </c>
      <c r="F89" s="27">
        <f t="shared" si="2"/>
        <v>43.388888888888886</v>
      </c>
      <c r="G89" s="28">
        <v>550</v>
      </c>
      <c r="H89" s="28">
        <v>1</v>
      </c>
      <c r="I89" s="232">
        <f t="shared" si="8"/>
        <v>23863.888888888887</v>
      </c>
      <c r="J89" s="1" t="s">
        <v>224</v>
      </c>
      <c r="K89" s="11" t="s">
        <v>216</v>
      </c>
      <c r="L89" s="1"/>
    </row>
    <row r="90" spans="1:12" ht="15.75" x14ac:dyDescent="0.25">
      <c r="A90" s="1"/>
      <c r="B90" s="62">
        <v>74</v>
      </c>
      <c r="C90" s="35" t="s">
        <v>165</v>
      </c>
      <c r="D90" s="28">
        <v>48</v>
      </c>
      <c r="E90" s="46">
        <v>50</v>
      </c>
      <c r="F90" s="27">
        <f t="shared" si="2"/>
        <v>16.666666666666668</v>
      </c>
      <c r="G90" s="28">
        <v>1350</v>
      </c>
      <c r="H90" s="28">
        <v>1</v>
      </c>
      <c r="I90" s="232">
        <f t="shared" si="8"/>
        <v>22500</v>
      </c>
      <c r="J90" s="14"/>
      <c r="K90" s="11" t="s">
        <v>216</v>
      </c>
      <c r="L90" s="1"/>
    </row>
    <row r="91" spans="1:12" ht="15.75" x14ac:dyDescent="0.25">
      <c r="A91" s="1"/>
      <c r="B91" s="61">
        <v>75</v>
      </c>
      <c r="C91" s="35" t="s">
        <v>69</v>
      </c>
      <c r="D91" s="28">
        <v>18</v>
      </c>
      <c r="E91" s="46">
        <v>16</v>
      </c>
      <c r="F91" s="27">
        <f t="shared" si="2"/>
        <v>2</v>
      </c>
      <c r="G91" s="28">
        <v>1350</v>
      </c>
      <c r="H91" s="28">
        <v>1</v>
      </c>
      <c r="I91" s="232">
        <f t="shared" si="8"/>
        <v>2700</v>
      </c>
      <c r="J91" s="14"/>
      <c r="K91" s="11" t="s">
        <v>216</v>
      </c>
      <c r="L91" s="1"/>
    </row>
    <row r="92" spans="1:12" ht="15.75" x14ac:dyDescent="0.25">
      <c r="A92" s="1"/>
      <c r="B92" s="62">
        <v>76</v>
      </c>
      <c r="C92" s="35" t="s">
        <v>210</v>
      </c>
      <c r="D92" s="28"/>
      <c r="E92" s="46"/>
      <c r="F92" s="27"/>
      <c r="G92" s="28"/>
      <c r="H92" s="28">
        <v>1</v>
      </c>
      <c r="I92" s="232">
        <v>0</v>
      </c>
      <c r="J92" s="14"/>
      <c r="K92" s="11"/>
      <c r="L92" s="1"/>
    </row>
    <row r="93" spans="1:12" ht="15.75" x14ac:dyDescent="0.25">
      <c r="A93" s="1"/>
      <c r="B93" s="61"/>
      <c r="C93" s="35"/>
      <c r="D93" s="28"/>
      <c r="E93" s="46"/>
      <c r="F93" s="27"/>
      <c r="G93" s="28"/>
      <c r="H93" s="28"/>
      <c r="I93" s="232"/>
      <c r="J93" s="14"/>
      <c r="K93" s="11"/>
      <c r="L93" s="1"/>
    </row>
    <row r="94" spans="1:12" ht="15.75" x14ac:dyDescent="0.25">
      <c r="A94" s="1"/>
      <c r="B94" s="62">
        <v>77</v>
      </c>
      <c r="C94" s="28" t="s">
        <v>70</v>
      </c>
      <c r="D94" s="28"/>
      <c r="E94" s="46"/>
      <c r="F94" s="27"/>
      <c r="G94" s="28">
        <v>4700</v>
      </c>
      <c r="H94" s="38">
        <v>5</v>
      </c>
      <c r="I94" s="232">
        <f>G94*H94</f>
        <v>23500</v>
      </c>
      <c r="J94" s="1"/>
      <c r="K94" s="11" t="s">
        <v>216</v>
      </c>
      <c r="L94" s="1"/>
    </row>
    <row r="95" spans="1:12" ht="15.75" x14ac:dyDescent="0.25">
      <c r="A95" s="1"/>
      <c r="B95" s="61">
        <v>78</v>
      </c>
      <c r="C95" s="28" t="s">
        <v>166</v>
      </c>
      <c r="D95" s="28"/>
      <c r="E95" s="46"/>
      <c r="F95" s="27"/>
      <c r="G95" s="28">
        <v>4500</v>
      </c>
      <c r="H95" s="38">
        <v>10</v>
      </c>
      <c r="I95" s="232">
        <f>G95*H95</f>
        <v>45000</v>
      </c>
      <c r="J95" s="14"/>
      <c r="K95" s="11" t="s">
        <v>216</v>
      </c>
      <c r="L95" s="1"/>
    </row>
    <row r="96" spans="1:12" ht="15.75" x14ac:dyDescent="0.25">
      <c r="A96" s="1"/>
      <c r="B96" s="62">
        <v>79</v>
      </c>
      <c r="C96" s="28" t="s">
        <v>212</v>
      </c>
      <c r="D96" s="28"/>
      <c r="E96" s="41"/>
      <c r="F96" s="27"/>
      <c r="G96" s="28">
        <v>2600</v>
      </c>
      <c r="H96" s="28">
        <v>3</v>
      </c>
      <c r="I96" s="232">
        <f>G96*H96</f>
        <v>7800</v>
      </c>
      <c r="J96" s="1"/>
      <c r="K96" s="15" t="s">
        <v>216</v>
      </c>
      <c r="L96" s="1"/>
    </row>
    <row r="97" spans="1:12" x14ac:dyDescent="0.25">
      <c r="A97" s="1"/>
      <c r="B97" s="61">
        <v>80</v>
      </c>
      <c r="C97" s="28" t="s">
        <v>213</v>
      </c>
      <c r="D97" s="56"/>
      <c r="E97" s="57"/>
      <c r="F97" s="91"/>
      <c r="G97" s="56">
        <v>1700</v>
      </c>
      <c r="H97" s="56">
        <v>3</v>
      </c>
      <c r="I97" s="232">
        <f>G97*H97</f>
        <v>5100</v>
      </c>
      <c r="J97" s="1"/>
      <c r="K97" s="15" t="s">
        <v>216</v>
      </c>
      <c r="L97" s="1"/>
    </row>
    <row r="98" spans="1:12" ht="15.75" thickBot="1" x14ac:dyDescent="0.3">
      <c r="A98" s="1"/>
      <c r="B98" s="67"/>
      <c r="C98" s="56"/>
      <c r="D98" s="56"/>
      <c r="E98" s="57"/>
      <c r="F98" s="91"/>
      <c r="G98" s="56"/>
      <c r="H98" s="56"/>
      <c r="I98" s="235">
        <f>SUM(I79:I97)</f>
        <v>287446.70138888888</v>
      </c>
      <c r="J98" s="1"/>
      <c r="K98" s="15"/>
      <c r="L98" s="1"/>
    </row>
    <row r="99" spans="1:12" ht="15.75" thickBot="1" x14ac:dyDescent="0.3">
      <c r="A99" s="1"/>
      <c r="B99" s="136"/>
      <c r="C99" s="198" t="s">
        <v>31</v>
      </c>
      <c r="D99" s="198"/>
      <c r="E99" s="198"/>
      <c r="F99" s="198"/>
      <c r="G99" s="198"/>
      <c r="H99" s="198"/>
      <c r="I99" s="236">
        <f>SUM(I98,I77,I59,I41,I18)</f>
        <v>1162746.076388889</v>
      </c>
      <c r="J99" s="1"/>
      <c r="K99" s="15"/>
      <c r="L99" s="1"/>
    </row>
    <row r="100" spans="1:12" x14ac:dyDescent="0.25">
      <c r="A100" s="1"/>
      <c r="B100" s="64"/>
      <c r="C100" s="65"/>
      <c r="D100" s="65"/>
      <c r="E100" s="66"/>
      <c r="F100" s="92"/>
      <c r="G100" s="65"/>
      <c r="H100" s="65"/>
      <c r="I100" s="237"/>
      <c r="J100" s="1"/>
      <c r="K100" s="15" t="s">
        <v>71</v>
      </c>
      <c r="L100" s="1"/>
    </row>
    <row r="101" spans="1:12" x14ac:dyDescent="0.25">
      <c r="A101" s="1"/>
      <c r="B101" s="100" t="s">
        <v>133</v>
      </c>
      <c r="C101" s="144" t="s">
        <v>274</v>
      </c>
      <c r="D101" s="28"/>
      <c r="E101" s="41"/>
      <c r="F101" s="27"/>
      <c r="G101" s="28"/>
      <c r="H101" s="28"/>
      <c r="I101" s="232"/>
      <c r="J101" s="1"/>
      <c r="K101" s="11"/>
      <c r="L101" s="1"/>
    </row>
    <row r="102" spans="1:12" x14ac:dyDescent="0.25">
      <c r="A102" s="1"/>
      <c r="B102" s="61">
        <v>1</v>
      </c>
      <c r="C102" s="28" t="s">
        <v>25</v>
      </c>
      <c r="D102" s="28"/>
      <c r="E102" s="41"/>
      <c r="F102" s="27"/>
      <c r="G102" s="28"/>
      <c r="H102" s="28"/>
      <c r="I102" s="232">
        <v>5000</v>
      </c>
      <c r="J102" s="1"/>
      <c r="K102" s="11" t="s">
        <v>216</v>
      </c>
      <c r="L102" s="1"/>
    </row>
    <row r="103" spans="1:12" x14ac:dyDescent="0.25">
      <c r="A103" s="1"/>
      <c r="B103" s="61">
        <v>2</v>
      </c>
      <c r="C103" s="28" t="s">
        <v>229</v>
      </c>
      <c r="D103" s="28">
        <v>59</v>
      </c>
      <c r="E103" s="41">
        <v>144</v>
      </c>
      <c r="F103" s="27">
        <f>D103*E103/144</f>
        <v>59</v>
      </c>
      <c r="G103" s="28">
        <v>150</v>
      </c>
      <c r="H103" s="28">
        <v>1</v>
      </c>
      <c r="I103" s="232">
        <f>G103*F103*H103</f>
        <v>8850</v>
      </c>
      <c r="J103" s="1" t="s">
        <v>224</v>
      </c>
      <c r="K103" s="11" t="s">
        <v>216</v>
      </c>
      <c r="L103" s="1"/>
    </row>
    <row r="104" spans="1:12" x14ac:dyDescent="0.25">
      <c r="A104" s="1"/>
      <c r="B104" s="61">
        <v>3</v>
      </c>
      <c r="C104" s="28" t="s">
        <v>230</v>
      </c>
      <c r="D104" s="28">
        <v>25</v>
      </c>
      <c r="E104" s="41">
        <v>144</v>
      </c>
      <c r="F104" s="27">
        <f>D104*E104/144</f>
        <v>25</v>
      </c>
      <c r="G104" s="28">
        <v>80</v>
      </c>
      <c r="H104" s="28">
        <v>1</v>
      </c>
      <c r="I104" s="232">
        <f>G104*F104*H104</f>
        <v>2000</v>
      </c>
      <c r="J104" s="1"/>
      <c r="K104" s="11" t="s">
        <v>216</v>
      </c>
      <c r="L104" s="1"/>
    </row>
    <row r="105" spans="1:12" x14ac:dyDescent="0.25">
      <c r="A105" s="1"/>
      <c r="B105" s="61">
        <v>4</v>
      </c>
      <c r="C105" s="28" t="s">
        <v>236</v>
      </c>
      <c r="D105" s="28">
        <v>50</v>
      </c>
      <c r="E105" s="41">
        <v>21</v>
      </c>
      <c r="F105" s="27">
        <f>D105*E105/144</f>
        <v>7.291666666666667</v>
      </c>
      <c r="G105" s="28">
        <v>350</v>
      </c>
      <c r="H105" s="28">
        <v>1</v>
      </c>
      <c r="I105" s="232">
        <f>G105*F105*H105</f>
        <v>2552.0833333333335</v>
      </c>
      <c r="J105" s="1" t="s">
        <v>24</v>
      </c>
      <c r="K105" s="11" t="s">
        <v>216</v>
      </c>
      <c r="L105" s="1"/>
    </row>
    <row r="106" spans="1:12" x14ac:dyDescent="0.25">
      <c r="A106" s="1"/>
      <c r="B106" s="61">
        <v>5</v>
      </c>
      <c r="C106" s="28" t="s">
        <v>237</v>
      </c>
      <c r="D106" s="28">
        <v>21</v>
      </c>
      <c r="E106" s="41">
        <v>42</v>
      </c>
      <c r="F106" s="27">
        <f>D106*E106/144</f>
        <v>6.125</v>
      </c>
      <c r="G106" s="28">
        <v>350</v>
      </c>
      <c r="H106" s="28">
        <v>1</v>
      </c>
      <c r="I106" s="232">
        <f>G106*F106*H106</f>
        <v>2143.75</v>
      </c>
      <c r="J106" s="1" t="s">
        <v>24</v>
      </c>
      <c r="K106" s="11" t="s">
        <v>216</v>
      </c>
      <c r="L106" s="1"/>
    </row>
    <row r="107" spans="1:12" x14ac:dyDescent="0.25">
      <c r="A107" s="1"/>
      <c r="B107" s="61">
        <v>6</v>
      </c>
      <c r="C107" s="28" t="s">
        <v>26</v>
      </c>
      <c r="D107" s="28"/>
      <c r="E107" s="41"/>
      <c r="F107" s="27"/>
      <c r="G107" s="28"/>
      <c r="H107" s="28"/>
      <c r="I107" s="232">
        <v>3200</v>
      </c>
      <c r="J107" s="1"/>
      <c r="K107" s="11" t="s">
        <v>216</v>
      </c>
      <c r="L107" s="1"/>
    </row>
    <row r="108" spans="1:12" x14ac:dyDescent="0.25">
      <c r="A108" s="1"/>
      <c r="B108" s="61">
        <v>7</v>
      </c>
      <c r="C108" s="28" t="s">
        <v>231</v>
      </c>
      <c r="D108" s="28">
        <v>50</v>
      </c>
      <c r="E108" s="41">
        <v>36</v>
      </c>
      <c r="F108" s="27">
        <f>D108*E108/144</f>
        <v>12.5</v>
      </c>
      <c r="G108" s="28">
        <v>80</v>
      </c>
      <c r="H108" s="28">
        <v>1</v>
      </c>
      <c r="I108" s="232">
        <f>G108*F108</f>
        <v>1000</v>
      </c>
      <c r="J108" s="1" t="s">
        <v>24</v>
      </c>
      <c r="K108" s="11"/>
      <c r="L108" s="1"/>
    </row>
    <row r="109" spans="1:12" x14ac:dyDescent="0.25">
      <c r="A109" s="1"/>
      <c r="B109" s="61">
        <v>8</v>
      </c>
      <c r="C109" s="28" t="s">
        <v>17</v>
      </c>
      <c r="D109" s="28"/>
      <c r="E109" s="41"/>
      <c r="F109" s="27"/>
      <c r="G109" s="28"/>
      <c r="H109" s="28"/>
      <c r="I109" s="232">
        <v>11000</v>
      </c>
      <c r="J109" s="1"/>
      <c r="K109" s="11" t="s">
        <v>216</v>
      </c>
      <c r="L109" s="1"/>
    </row>
    <row r="110" spans="1:12" x14ac:dyDescent="0.25">
      <c r="A110" s="1"/>
      <c r="B110" s="61">
        <v>9</v>
      </c>
      <c r="C110" s="28" t="s">
        <v>214</v>
      </c>
      <c r="D110" s="28">
        <v>117</v>
      </c>
      <c r="E110" s="41">
        <v>30</v>
      </c>
      <c r="F110" s="27">
        <f>D110*E110/144</f>
        <v>24.375</v>
      </c>
      <c r="G110" s="28">
        <v>800</v>
      </c>
      <c r="H110" s="28"/>
      <c r="I110" s="232">
        <f>F110*G110</f>
        <v>19500</v>
      </c>
      <c r="J110" s="1"/>
      <c r="K110" s="11" t="s">
        <v>216</v>
      </c>
      <c r="L110" s="1"/>
    </row>
    <row r="111" spans="1:12" x14ac:dyDescent="0.25">
      <c r="A111" s="1"/>
      <c r="B111" s="61">
        <v>10</v>
      </c>
      <c r="C111" s="28" t="s">
        <v>170</v>
      </c>
      <c r="D111" s="28">
        <v>4</v>
      </c>
      <c r="E111" s="41">
        <v>108</v>
      </c>
      <c r="F111" s="27"/>
      <c r="G111" s="28"/>
      <c r="H111" s="28"/>
      <c r="I111" s="232">
        <v>0</v>
      </c>
      <c r="J111" s="1" t="s">
        <v>194</v>
      </c>
      <c r="K111" s="11"/>
      <c r="L111" s="1"/>
    </row>
    <row r="112" spans="1:12" x14ac:dyDescent="0.25">
      <c r="A112" s="1"/>
      <c r="B112" s="61">
        <v>11</v>
      </c>
      <c r="C112" s="28" t="s">
        <v>232</v>
      </c>
      <c r="D112" s="28">
        <v>98</v>
      </c>
      <c r="E112" s="41">
        <v>24</v>
      </c>
      <c r="F112" s="27">
        <f>D112*E112/144</f>
        <v>16.333333333333332</v>
      </c>
      <c r="G112" s="28">
        <v>90</v>
      </c>
      <c r="H112" s="28"/>
      <c r="I112" s="232">
        <f>F112*G112</f>
        <v>1470</v>
      </c>
      <c r="J112" s="1"/>
      <c r="K112" s="11"/>
      <c r="L112" s="1"/>
    </row>
    <row r="113" spans="1:12" x14ac:dyDescent="0.25">
      <c r="A113" s="1"/>
      <c r="B113" s="61">
        <v>12</v>
      </c>
      <c r="C113" s="28" t="s">
        <v>28</v>
      </c>
      <c r="D113" s="28"/>
      <c r="E113" s="41"/>
      <c r="F113" s="27"/>
      <c r="G113" s="28"/>
      <c r="H113" s="28"/>
      <c r="I113" s="232">
        <v>0</v>
      </c>
      <c r="J113" s="1" t="s">
        <v>194</v>
      </c>
      <c r="K113" s="11"/>
      <c r="L113" s="1"/>
    </row>
    <row r="114" spans="1:12" ht="17.25" customHeight="1" x14ac:dyDescent="0.25">
      <c r="A114" s="1"/>
      <c r="B114" s="61">
        <v>13</v>
      </c>
      <c r="C114" s="157" t="s">
        <v>201</v>
      </c>
      <c r="D114" s="56">
        <v>60</v>
      </c>
      <c r="E114" s="57">
        <v>24</v>
      </c>
      <c r="F114" s="91">
        <f>D114*E114/144</f>
        <v>10</v>
      </c>
      <c r="G114" s="56">
        <v>250</v>
      </c>
      <c r="H114" s="56">
        <v>1</v>
      </c>
      <c r="I114" s="238">
        <f>F114*G114*H114</f>
        <v>2500</v>
      </c>
      <c r="J114" s="1"/>
      <c r="K114" s="11"/>
      <c r="L114" s="1"/>
    </row>
    <row r="115" spans="1:12" x14ac:dyDescent="0.25">
      <c r="A115" s="1"/>
      <c r="B115" s="61">
        <v>14</v>
      </c>
      <c r="C115" s="28" t="s">
        <v>233</v>
      </c>
      <c r="D115" s="28">
        <v>84</v>
      </c>
      <c r="E115" s="41">
        <v>60</v>
      </c>
      <c r="F115" s="27">
        <f>E115*D115/144</f>
        <v>35</v>
      </c>
      <c r="G115" s="28">
        <v>150</v>
      </c>
      <c r="H115" s="28">
        <v>1</v>
      </c>
      <c r="I115" s="238">
        <f>F115*G115*H115</f>
        <v>5250</v>
      </c>
      <c r="J115" s="1" t="s">
        <v>224</v>
      </c>
      <c r="K115" s="11" t="s">
        <v>216</v>
      </c>
      <c r="L115" s="1"/>
    </row>
    <row r="116" spans="1:12" x14ac:dyDescent="0.25">
      <c r="A116" s="1"/>
      <c r="B116" s="61">
        <v>15</v>
      </c>
      <c r="C116" s="28" t="s">
        <v>234</v>
      </c>
      <c r="D116" s="56">
        <v>192</v>
      </c>
      <c r="E116" s="57">
        <v>89</v>
      </c>
      <c r="F116" s="27">
        <f>E116*D116/144</f>
        <v>118.66666666666667</v>
      </c>
      <c r="G116" s="28">
        <v>150</v>
      </c>
      <c r="H116" s="56">
        <v>1</v>
      </c>
      <c r="I116" s="238">
        <f>F116*G116*H116</f>
        <v>17800</v>
      </c>
      <c r="J116" s="1" t="s">
        <v>24</v>
      </c>
      <c r="K116" s="11"/>
      <c r="L116" s="1"/>
    </row>
    <row r="117" spans="1:12" x14ac:dyDescent="0.25">
      <c r="A117" s="1"/>
      <c r="B117" s="61">
        <v>16</v>
      </c>
      <c r="C117" s="56" t="s">
        <v>193</v>
      </c>
      <c r="D117" s="56"/>
      <c r="E117" s="57"/>
      <c r="F117" s="91"/>
      <c r="G117" s="56"/>
      <c r="H117" s="56">
        <v>1</v>
      </c>
      <c r="I117" s="238">
        <v>3500</v>
      </c>
      <c r="J117" s="1"/>
      <c r="K117" s="11" t="s">
        <v>216</v>
      </c>
      <c r="L117" s="1"/>
    </row>
    <row r="118" spans="1:12" x14ac:dyDescent="0.25">
      <c r="A118" s="1"/>
      <c r="B118" s="61">
        <v>17</v>
      </c>
      <c r="C118" s="56" t="s">
        <v>235</v>
      </c>
      <c r="D118" s="56"/>
      <c r="E118" s="57"/>
      <c r="F118" s="91">
        <f>291/12</f>
        <v>24.25</v>
      </c>
      <c r="G118" s="56">
        <v>350</v>
      </c>
      <c r="H118" s="56">
        <v>1</v>
      </c>
      <c r="I118" s="238">
        <f>F118*G118*H118</f>
        <v>8487.5</v>
      </c>
      <c r="J118" s="1" t="s">
        <v>24</v>
      </c>
      <c r="K118" s="11"/>
      <c r="L118" s="1"/>
    </row>
    <row r="119" spans="1:12" ht="15.75" thickBot="1" x14ac:dyDescent="0.3">
      <c r="A119" s="1"/>
      <c r="B119" s="211"/>
      <c r="C119" s="212"/>
      <c r="D119" s="212"/>
      <c r="E119" s="213"/>
      <c r="F119" s="214"/>
      <c r="G119" s="212"/>
      <c r="H119" s="212"/>
      <c r="I119" s="239"/>
      <c r="J119" s="1"/>
      <c r="K119" s="11"/>
      <c r="L119" s="1"/>
    </row>
    <row r="120" spans="1:12" ht="15.75" thickBot="1" x14ac:dyDescent="0.3">
      <c r="A120" s="1"/>
      <c r="B120" s="154"/>
      <c r="C120" s="195" t="s">
        <v>273</v>
      </c>
      <c r="D120" s="196"/>
      <c r="E120" s="196"/>
      <c r="F120" s="196"/>
      <c r="G120" s="196"/>
      <c r="H120" s="197"/>
      <c r="I120" s="240">
        <f>SUM(I102:I118)</f>
        <v>94253.333333333328</v>
      </c>
      <c r="J120" s="1"/>
      <c r="K120" s="215"/>
      <c r="L120" s="1"/>
    </row>
    <row r="121" spans="1:12" x14ac:dyDescent="0.25">
      <c r="A121" s="1"/>
      <c r="B121" s="131"/>
      <c r="C121" s="132"/>
      <c r="D121" s="132"/>
      <c r="E121" s="133"/>
      <c r="F121" s="134"/>
      <c r="G121" s="132"/>
      <c r="H121" s="132"/>
      <c r="I121" s="241"/>
      <c r="J121" s="1"/>
      <c r="K121" s="11"/>
      <c r="L121" s="1"/>
    </row>
    <row r="122" spans="1:12" x14ac:dyDescent="0.25">
      <c r="A122" s="1"/>
      <c r="B122" s="100" t="s">
        <v>134</v>
      </c>
      <c r="C122" s="29" t="s">
        <v>271</v>
      </c>
      <c r="D122" s="28"/>
      <c r="E122" s="41"/>
      <c r="F122" s="27"/>
      <c r="G122" s="28"/>
      <c r="H122" s="28"/>
      <c r="I122" s="232"/>
      <c r="J122" s="14"/>
      <c r="K122" s="11"/>
      <c r="L122" s="1"/>
    </row>
    <row r="123" spans="1:12" x14ac:dyDescent="0.25">
      <c r="A123" s="1"/>
      <c r="B123" s="61">
        <v>1</v>
      </c>
      <c r="C123" s="28" t="s">
        <v>100</v>
      </c>
      <c r="D123" s="28">
        <v>18</v>
      </c>
      <c r="E123" s="41">
        <v>98</v>
      </c>
      <c r="F123" s="27">
        <f>D123*E123/144</f>
        <v>12.25</v>
      </c>
      <c r="G123" s="28">
        <v>210</v>
      </c>
      <c r="H123" s="28"/>
      <c r="I123" s="232">
        <f>F123*G123</f>
        <v>2572.5</v>
      </c>
      <c r="J123" s="1"/>
      <c r="K123" s="11"/>
      <c r="L123" s="1"/>
    </row>
    <row r="124" spans="1:12" x14ac:dyDescent="0.25">
      <c r="A124" s="1"/>
      <c r="B124" s="61">
        <v>2</v>
      </c>
      <c r="C124" s="28" t="s">
        <v>101</v>
      </c>
      <c r="D124" s="28">
        <v>98</v>
      </c>
      <c r="E124" s="41">
        <v>36</v>
      </c>
      <c r="F124" s="27">
        <f t="shared" ref="F124:F137" si="9">D124*E124/144</f>
        <v>24.5</v>
      </c>
      <c r="G124" s="28">
        <v>160</v>
      </c>
      <c r="H124" s="28" t="s">
        <v>71</v>
      </c>
      <c r="I124" s="232">
        <f t="shared" ref="I124:I137" si="10">F124*G124</f>
        <v>3920</v>
      </c>
      <c r="J124" s="14"/>
      <c r="K124" s="11"/>
      <c r="L124" s="1"/>
    </row>
    <row r="125" spans="1:12" x14ac:dyDescent="0.25">
      <c r="A125" s="1"/>
      <c r="B125" s="61">
        <v>3</v>
      </c>
      <c r="C125" s="28" t="s">
        <v>102</v>
      </c>
      <c r="D125" s="28">
        <v>98</v>
      </c>
      <c r="E125" s="41">
        <v>26</v>
      </c>
      <c r="F125" s="27">
        <f t="shared" si="9"/>
        <v>17.694444444444443</v>
      </c>
      <c r="G125" s="28">
        <v>210</v>
      </c>
      <c r="H125" s="28"/>
      <c r="I125" s="232">
        <f t="shared" si="10"/>
        <v>3715.833333333333</v>
      </c>
      <c r="J125" s="1"/>
      <c r="K125" s="11"/>
      <c r="L125" s="1"/>
    </row>
    <row r="126" spans="1:12" x14ac:dyDescent="0.25">
      <c r="A126" s="1"/>
      <c r="B126" s="61">
        <v>4</v>
      </c>
      <c r="C126" s="28" t="s">
        <v>72</v>
      </c>
      <c r="D126" s="28">
        <v>15</v>
      </c>
      <c r="E126" s="41">
        <v>102</v>
      </c>
      <c r="F126" s="27">
        <f t="shared" si="9"/>
        <v>10.625</v>
      </c>
      <c r="G126" s="28">
        <v>210</v>
      </c>
      <c r="H126" s="28"/>
      <c r="I126" s="232">
        <f t="shared" si="10"/>
        <v>2231.25</v>
      </c>
      <c r="J126" s="14"/>
      <c r="K126" s="11"/>
      <c r="L126" s="1"/>
    </row>
    <row r="127" spans="1:12" x14ac:dyDescent="0.25">
      <c r="A127" s="1"/>
      <c r="B127" s="61">
        <v>5</v>
      </c>
      <c r="C127" s="28" t="s">
        <v>73</v>
      </c>
      <c r="D127" s="28">
        <v>15</v>
      </c>
      <c r="E127" s="41">
        <v>102</v>
      </c>
      <c r="F127" s="27">
        <f t="shared" si="9"/>
        <v>10.625</v>
      </c>
      <c r="G127" s="28">
        <v>210</v>
      </c>
      <c r="H127" s="28"/>
      <c r="I127" s="232">
        <f t="shared" si="10"/>
        <v>2231.25</v>
      </c>
      <c r="J127" s="1"/>
      <c r="K127" s="11"/>
      <c r="L127" s="1"/>
    </row>
    <row r="128" spans="1:12" x14ac:dyDescent="0.25">
      <c r="A128" s="1"/>
      <c r="B128" s="61">
        <v>6</v>
      </c>
      <c r="C128" s="28" t="s">
        <v>74</v>
      </c>
      <c r="D128" s="28">
        <v>15</v>
      </c>
      <c r="E128" s="41">
        <v>126</v>
      </c>
      <c r="F128" s="27">
        <f t="shared" si="9"/>
        <v>13.125</v>
      </c>
      <c r="G128" s="28">
        <v>210</v>
      </c>
      <c r="H128" s="28"/>
      <c r="I128" s="232">
        <f t="shared" si="10"/>
        <v>2756.25</v>
      </c>
      <c r="J128" s="14"/>
      <c r="K128" s="11"/>
      <c r="L128" s="1"/>
    </row>
    <row r="129" spans="1:12" x14ac:dyDescent="0.25">
      <c r="A129" s="1"/>
      <c r="B129" s="61">
        <v>7</v>
      </c>
      <c r="C129" s="28" t="s">
        <v>103</v>
      </c>
      <c r="D129" s="28">
        <v>86</v>
      </c>
      <c r="E129" s="41">
        <v>132</v>
      </c>
      <c r="F129" s="27">
        <f t="shared" si="9"/>
        <v>78.833333333333329</v>
      </c>
      <c r="G129" s="28">
        <v>210</v>
      </c>
      <c r="H129" s="28"/>
      <c r="I129" s="232">
        <f t="shared" si="10"/>
        <v>16555</v>
      </c>
      <c r="J129" s="1"/>
      <c r="K129" s="11"/>
      <c r="L129" s="1"/>
    </row>
    <row r="130" spans="1:12" x14ac:dyDescent="0.25">
      <c r="A130" s="1"/>
      <c r="B130" s="61">
        <v>8</v>
      </c>
      <c r="C130" s="28" t="s">
        <v>104</v>
      </c>
      <c r="D130" s="28">
        <v>84</v>
      </c>
      <c r="E130" s="41">
        <v>24</v>
      </c>
      <c r="F130" s="27">
        <f t="shared" si="9"/>
        <v>14</v>
      </c>
      <c r="G130" s="28">
        <v>210</v>
      </c>
      <c r="H130" s="28"/>
      <c r="I130" s="232">
        <v>0</v>
      </c>
      <c r="J130" s="14"/>
      <c r="K130" s="11"/>
      <c r="L130" s="1"/>
    </row>
    <row r="131" spans="1:12" x14ac:dyDescent="0.25">
      <c r="A131" s="1"/>
      <c r="B131" s="61">
        <v>9</v>
      </c>
      <c r="C131" s="28" t="s">
        <v>105</v>
      </c>
      <c r="D131" s="28">
        <v>18</v>
      </c>
      <c r="E131" s="41">
        <v>92</v>
      </c>
      <c r="F131" s="27">
        <f t="shared" si="9"/>
        <v>11.5</v>
      </c>
      <c r="G131" s="28">
        <v>210</v>
      </c>
      <c r="H131" s="28"/>
      <c r="I131" s="232">
        <v>0</v>
      </c>
      <c r="J131" s="1"/>
      <c r="K131" s="11"/>
      <c r="L131" s="1"/>
    </row>
    <row r="132" spans="1:12" x14ac:dyDescent="0.25">
      <c r="A132" s="1"/>
      <c r="B132" s="61">
        <v>10</v>
      </c>
      <c r="C132" s="28" t="s">
        <v>112</v>
      </c>
      <c r="D132" s="28">
        <v>88</v>
      </c>
      <c r="E132" s="41">
        <v>24</v>
      </c>
      <c r="F132" s="27">
        <f t="shared" si="9"/>
        <v>14.666666666666666</v>
      </c>
      <c r="G132" s="28">
        <v>210</v>
      </c>
      <c r="H132" s="28"/>
      <c r="I132" s="232">
        <f t="shared" si="10"/>
        <v>3080</v>
      </c>
      <c r="J132" s="1"/>
      <c r="K132" s="11"/>
      <c r="L132" s="1"/>
    </row>
    <row r="133" spans="1:12" x14ac:dyDescent="0.25">
      <c r="A133" s="1"/>
      <c r="B133" s="61">
        <v>11</v>
      </c>
      <c r="C133" s="28" t="s">
        <v>113</v>
      </c>
      <c r="D133" s="28">
        <v>88</v>
      </c>
      <c r="E133" s="41">
        <v>24</v>
      </c>
      <c r="F133" s="27">
        <f t="shared" si="9"/>
        <v>14.666666666666666</v>
      </c>
      <c r="G133" s="28">
        <v>210</v>
      </c>
      <c r="H133" s="28"/>
      <c r="I133" s="232">
        <f t="shared" si="10"/>
        <v>3080</v>
      </c>
      <c r="J133" s="14"/>
      <c r="K133" s="11"/>
      <c r="L133" s="1"/>
    </row>
    <row r="134" spans="1:12" x14ac:dyDescent="0.25">
      <c r="A134" s="1"/>
      <c r="B134" s="61">
        <v>12</v>
      </c>
      <c r="C134" s="28" t="s">
        <v>114</v>
      </c>
      <c r="D134" s="28">
        <v>88</v>
      </c>
      <c r="E134" s="41">
        <v>53</v>
      </c>
      <c r="F134" s="27">
        <f t="shared" si="9"/>
        <v>32.388888888888886</v>
      </c>
      <c r="G134" s="28">
        <v>210</v>
      </c>
      <c r="H134" s="28"/>
      <c r="I134" s="232">
        <f t="shared" si="10"/>
        <v>6801.6666666666661</v>
      </c>
      <c r="J134" s="1"/>
      <c r="K134" s="11"/>
      <c r="L134" s="1"/>
    </row>
    <row r="135" spans="1:12" x14ac:dyDescent="0.25">
      <c r="A135" s="1"/>
      <c r="B135" s="61">
        <v>13</v>
      </c>
      <c r="C135" s="28" t="s">
        <v>75</v>
      </c>
      <c r="D135" s="28">
        <v>78</v>
      </c>
      <c r="E135" s="41">
        <v>24</v>
      </c>
      <c r="F135" s="27">
        <f t="shared" si="9"/>
        <v>13</v>
      </c>
      <c r="G135" s="28">
        <v>210</v>
      </c>
      <c r="H135" s="28"/>
      <c r="I135" s="232">
        <f t="shared" si="10"/>
        <v>2730</v>
      </c>
      <c r="J135" s="14"/>
      <c r="K135" s="11"/>
      <c r="L135" s="1"/>
    </row>
    <row r="136" spans="1:12" x14ac:dyDescent="0.25">
      <c r="A136" s="1"/>
      <c r="B136" s="61">
        <v>14</v>
      </c>
      <c r="C136" s="28" t="s">
        <v>106</v>
      </c>
      <c r="D136" s="28">
        <v>102</v>
      </c>
      <c r="E136" s="41">
        <v>43</v>
      </c>
      <c r="F136" s="27">
        <f t="shared" si="9"/>
        <v>30.458333333333332</v>
      </c>
      <c r="G136" s="28">
        <v>210</v>
      </c>
      <c r="H136" s="28"/>
      <c r="I136" s="232">
        <f t="shared" si="10"/>
        <v>6396.25</v>
      </c>
      <c r="J136" s="1"/>
      <c r="K136" s="11"/>
      <c r="L136" s="1"/>
    </row>
    <row r="137" spans="1:12" ht="15.75" thickBot="1" x14ac:dyDescent="0.3">
      <c r="A137" s="1"/>
      <c r="B137" s="61">
        <v>15</v>
      </c>
      <c r="C137" s="56" t="s">
        <v>107</v>
      </c>
      <c r="D137" s="56">
        <v>78</v>
      </c>
      <c r="E137" s="57">
        <v>24</v>
      </c>
      <c r="F137" s="91">
        <f t="shared" si="9"/>
        <v>13</v>
      </c>
      <c r="G137" s="28">
        <v>210</v>
      </c>
      <c r="H137" s="56"/>
      <c r="I137" s="238">
        <f t="shared" si="10"/>
        <v>2730</v>
      </c>
      <c r="J137" s="14"/>
      <c r="K137" s="11"/>
      <c r="L137" s="1"/>
    </row>
    <row r="138" spans="1:12" ht="15.75" thickBot="1" x14ac:dyDescent="0.3">
      <c r="A138" s="1"/>
      <c r="B138" s="136"/>
      <c r="C138" s="172" t="s">
        <v>272</v>
      </c>
      <c r="D138" s="173"/>
      <c r="E138" s="173"/>
      <c r="F138" s="173"/>
      <c r="G138" s="173"/>
      <c r="H138" s="174"/>
      <c r="I138" s="236">
        <f>SUM(I123:I137)</f>
        <v>58799.999999999993</v>
      </c>
      <c r="J138" s="1" t="s">
        <v>181</v>
      </c>
      <c r="K138" s="11"/>
      <c r="L138" s="1"/>
    </row>
    <row r="139" spans="1:12" x14ac:dyDescent="0.25">
      <c r="A139" s="1"/>
      <c r="B139" s="131"/>
      <c r="C139" s="132"/>
      <c r="D139" s="132"/>
      <c r="E139" s="133"/>
      <c r="F139" s="134"/>
      <c r="G139" s="132"/>
      <c r="H139" s="132"/>
      <c r="I139" s="241"/>
      <c r="J139" s="1"/>
      <c r="K139" s="11"/>
      <c r="L139" s="1"/>
    </row>
    <row r="140" spans="1:12" x14ac:dyDescent="0.25">
      <c r="A140" s="1"/>
      <c r="B140" s="100" t="s">
        <v>135</v>
      </c>
      <c r="C140" s="29" t="s">
        <v>269</v>
      </c>
      <c r="D140" s="28"/>
      <c r="E140" s="41"/>
      <c r="F140" s="27"/>
      <c r="G140" s="28"/>
      <c r="H140" s="28"/>
      <c r="I140" s="232"/>
      <c r="J140" s="14"/>
      <c r="K140" s="11"/>
      <c r="L140" s="1"/>
    </row>
    <row r="141" spans="1:12" x14ac:dyDescent="0.25">
      <c r="A141" s="1"/>
      <c r="B141" s="61">
        <v>1</v>
      </c>
      <c r="C141" s="28" t="s">
        <v>108</v>
      </c>
      <c r="D141" s="28">
        <v>40</v>
      </c>
      <c r="E141" s="41">
        <v>100</v>
      </c>
      <c r="F141" s="27">
        <f>D141*E141/144</f>
        <v>27.777777777777779</v>
      </c>
      <c r="G141" s="28">
        <v>55</v>
      </c>
      <c r="H141" s="28"/>
      <c r="I141" s="232">
        <f>F141*G141</f>
        <v>1527.7777777777778</v>
      </c>
      <c r="J141" s="1"/>
      <c r="K141" s="11"/>
      <c r="L141" s="1"/>
    </row>
    <row r="142" spans="1:12" x14ac:dyDescent="0.25">
      <c r="A142" s="1"/>
      <c r="B142" s="61">
        <v>2</v>
      </c>
      <c r="C142" s="28" t="s">
        <v>109</v>
      </c>
      <c r="D142" s="28">
        <v>48</v>
      </c>
      <c r="E142" s="41">
        <v>84</v>
      </c>
      <c r="F142" s="27">
        <f t="shared" ref="F142:F144" si="11">D142*E142/144</f>
        <v>28</v>
      </c>
      <c r="G142" s="28">
        <v>55</v>
      </c>
      <c r="H142" s="28"/>
      <c r="I142" s="232">
        <f t="shared" ref="I142:I144" si="12">F142*G142</f>
        <v>1540</v>
      </c>
      <c r="J142" s="2"/>
      <c r="K142" s="11"/>
      <c r="L142" s="1"/>
    </row>
    <row r="143" spans="1:12" ht="15.75" x14ac:dyDescent="0.25">
      <c r="A143" s="1"/>
      <c r="B143" s="61">
        <v>3</v>
      </c>
      <c r="C143" s="38" t="s">
        <v>110</v>
      </c>
      <c r="D143" s="38">
        <v>48</v>
      </c>
      <c r="E143" s="46">
        <v>84</v>
      </c>
      <c r="F143" s="27">
        <f t="shared" si="11"/>
        <v>28</v>
      </c>
      <c r="G143" s="38">
        <v>55</v>
      </c>
      <c r="H143" s="38"/>
      <c r="I143" s="232">
        <f t="shared" si="12"/>
        <v>1540</v>
      </c>
      <c r="J143" s="1"/>
      <c r="K143" s="11"/>
      <c r="L143" s="1"/>
    </row>
    <row r="144" spans="1:12" ht="15.75" thickBot="1" x14ac:dyDescent="0.3">
      <c r="A144" s="1"/>
      <c r="B144" s="61">
        <v>4</v>
      </c>
      <c r="C144" s="56" t="s">
        <v>111</v>
      </c>
      <c r="D144" s="56">
        <v>48</v>
      </c>
      <c r="E144" s="57">
        <v>84</v>
      </c>
      <c r="F144" s="91">
        <f t="shared" si="11"/>
        <v>28</v>
      </c>
      <c r="G144" s="56">
        <v>55</v>
      </c>
      <c r="H144" s="56"/>
      <c r="I144" s="238">
        <f t="shared" si="12"/>
        <v>1540</v>
      </c>
      <c r="J144" s="14"/>
      <c r="K144" s="11"/>
      <c r="L144" s="1"/>
    </row>
    <row r="145" spans="1:12" ht="15.75" thickBot="1" x14ac:dyDescent="0.3">
      <c r="A145" s="1"/>
      <c r="B145" s="136"/>
      <c r="C145" s="172" t="s">
        <v>270</v>
      </c>
      <c r="D145" s="173"/>
      <c r="E145" s="173"/>
      <c r="F145" s="173"/>
      <c r="G145" s="173"/>
      <c r="H145" s="174"/>
      <c r="I145" s="236">
        <f>SUM(I141:I144)</f>
        <v>6147.7777777777774</v>
      </c>
      <c r="J145" s="1"/>
      <c r="K145" s="11"/>
      <c r="L145" s="1"/>
    </row>
    <row r="146" spans="1:12" x14ac:dyDescent="0.25">
      <c r="A146" s="1"/>
      <c r="B146" s="131"/>
      <c r="C146" s="132"/>
      <c r="D146" s="132"/>
      <c r="E146" s="133"/>
      <c r="F146" s="134"/>
      <c r="G146" s="132"/>
      <c r="H146" s="132"/>
      <c r="I146" s="241"/>
      <c r="J146" s="1"/>
      <c r="K146" s="11"/>
      <c r="L146" s="1"/>
    </row>
    <row r="147" spans="1:12" x14ac:dyDescent="0.25">
      <c r="A147" s="1"/>
      <c r="B147" s="100" t="s">
        <v>136</v>
      </c>
      <c r="C147" s="29" t="s">
        <v>267</v>
      </c>
      <c r="D147" s="28"/>
      <c r="E147" s="41"/>
      <c r="F147" s="27"/>
      <c r="G147" s="28"/>
      <c r="H147" s="28"/>
      <c r="I147" s="232"/>
      <c r="J147" s="1"/>
      <c r="K147" s="11"/>
      <c r="L147" s="1"/>
    </row>
    <row r="148" spans="1:12" x14ac:dyDescent="0.25">
      <c r="A148" s="1"/>
      <c r="B148" s="61">
        <v>1</v>
      </c>
      <c r="C148" s="28" t="s">
        <v>115</v>
      </c>
      <c r="D148" s="28">
        <v>60</v>
      </c>
      <c r="E148" s="41">
        <v>69</v>
      </c>
      <c r="F148" s="27">
        <f>D148*E148/144</f>
        <v>28.75</v>
      </c>
      <c r="G148" s="148">
        <v>235</v>
      </c>
      <c r="H148" s="28"/>
      <c r="I148" s="232">
        <f t="shared" ref="I148:I154" si="13">F148*G149</f>
        <v>6756.25</v>
      </c>
      <c r="J148" s="14"/>
      <c r="K148" s="11"/>
      <c r="L148" s="1"/>
    </row>
    <row r="149" spans="1:12" x14ac:dyDescent="0.25">
      <c r="A149" s="1"/>
      <c r="B149" s="61">
        <v>2</v>
      </c>
      <c r="C149" s="28" t="s">
        <v>116</v>
      </c>
      <c r="D149" s="28">
        <v>72</v>
      </c>
      <c r="E149" s="41">
        <v>60</v>
      </c>
      <c r="F149" s="27">
        <f t="shared" ref="F149:F155" si="14">D149*E149/144</f>
        <v>30</v>
      </c>
      <c r="G149" s="28">
        <v>235</v>
      </c>
      <c r="H149" s="28"/>
      <c r="I149" s="232">
        <f t="shared" si="13"/>
        <v>7050</v>
      </c>
      <c r="J149" s="1"/>
      <c r="K149" s="11"/>
      <c r="L149" s="1"/>
    </row>
    <row r="150" spans="1:12" x14ac:dyDescent="0.25">
      <c r="A150" s="1"/>
      <c r="B150" s="61">
        <v>3</v>
      </c>
      <c r="C150" s="35" t="s">
        <v>117</v>
      </c>
      <c r="D150" s="28">
        <v>84</v>
      </c>
      <c r="E150" s="41">
        <v>60</v>
      </c>
      <c r="F150" s="27">
        <f t="shared" si="14"/>
        <v>35</v>
      </c>
      <c r="G150" s="28">
        <v>235</v>
      </c>
      <c r="H150" s="28"/>
      <c r="I150" s="232">
        <f t="shared" si="13"/>
        <v>8225</v>
      </c>
      <c r="J150" s="14"/>
      <c r="K150" s="11" t="s">
        <v>23</v>
      </c>
      <c r="L150" s="1"/>
    </row>
    <row r="151" spans="1:12" x14ac:dyDescent="0.25">
      <c r="A151" s="1"/>
      <c r="B151" s="61">
        <v>4</v>
      </c>
      <c r="C151" s="28" t="s">
        <v>118</v>
      </c>
      <c r="D151" s="28">
        <v>84</v>
      </c>
      <c r="E151" s="41">
        <v>60</v>
      </c>
      <c r="F151" s="27">
        <f t="shared" si="14"/>
        <v>35</v>
      </c>
      <c r="G151" s="28">
        <v>235</v>
      </c>
      <c r="H151" s="28"/>
      <c r="I151" s="232">
        <f t="shared" si="13"/>
        <v>8225</v>
      </c>
      <c r="J151" s="1"/>
      <c r="K151" s="11"/>
      <c r="L151" s="1"/>
    </row>
    <row r="152" spans="1:12" x14ac:dyDescent="0.25">
      <c r="A152" s="1"/>
      <c r="B152" s="61">
        <v>5</v>
      </c>
      <c r="C152" s="28" t="s">
        <v>119</v>
      </c>
      <c r="D152" s="28">
        <v>47</v>
      </c>
      <c r="E152" s="41">
        <v>67</v>
      </c>
      <c r="F152" s="27">
        <f t="shared" si="14"/>
        <v>21.868055555555557</v>
      </c>
      <c r="G152" s="28">
        <v>235</v>
      </c>
      <c r="H152" s="28"/>
      <c r="I152" s="232">
        <f t="shared" si="13"/>
        <v>5138.9930555555557</v>
      </c>
      <c r="J152" s="14"/>
      <c r="K152" s="11"/>
      <c r="L152" s="58"/>
    </row>
    <row r="153" spans="1:12" x14ac:dyDescent="0.25">
      <c r="A153" s="1"/>
      <c r="B153" s="61">
        <v>6</v>
      </c>
      <c r="C153" s="28" t="s">
        <v>121</v>
      </c>
      <c r="D153" s="28">
        <v>79</v>
      </c>
      <c r="E153" s="41">
        <v>43</v>
      </c>
      <c r="F153" s="27">
        <f t="shared" si="14"/>
        <v>23.590277777777779</v>
      </c>
      <c r="G153" s="28">
        <v>235</v>
      </c>
      <c r="H153" s="28"/>
      <c r="I153" s="232">
        <f t="shared" si="13"/>
        <v>5543.7152777777783</v>
      </c>
      <c r="J153" s="1"/>
      <c r="K153" s="11"/>
      <c r="L153" s="1"/>
    </row>
    <row r="154" spans="1:12" x14ac:dyDescent="0.25">
      <c r="A154" s="1"/>
      <c r="B154" s="61">
        <v>7</v>
      </c>
      <c r="C154" s="28" t="s">
        <v>122</v>
      </c>
      <c r="D154" s="28">
        <v>86</v>
      </c>
      <c r="E154" s="41">
        <v>104</v>
      </c>
      <c r="F154" s="27">
        <f t="shared" si="14"/>
        <v>62.111111111111114</v>
      </c>
      <c r="G154" s="28">
        <v>235</v>
      </c>
      <c r="H154" s="28"/>
      <c r="I154" s="232">
        <f t="shared" si="13"/>
        <v>14596.111111111111</v>
      </c>
      <c r="J154" s="14"/>
      <c r="K154" s="11"/>
      <c r="L154" s="1"/>
    </row>
    <row r="155" spans="1:12" ht="15.75" thickBot="1" x14ac:dyDescent="0.3">
      <c r="A155" s="1"/>
      <c r="B155" s="61">
        <v>8</v>
      </c>
      <c r="C155" s="56" t="s">
        <v>120</v>
      </c>
      <c r="D155" s="56">
        <v>79</v>
      </c>
      <c r="E155" s="57">
        <v>43</v>
      </c>
      <c r="F155" s="91">
        <f t="shared" si="14"/>
        <v>23.590277777777779</v>
      </c>
      <c r="G155" s="28">
        <v>235</v>
      </c>
      <c r="H155" s="56"/>
      <c r="I155" s="238">
        <v>0</v>
      </c>
      <c r="J155" s="1"/>
      <c r="K155" s="11"/>
      <c r="L155" s="1"/>
    </row>
    <row r="156" spans="1:12" ht="15.75" thickBot="1" x14ac:dyDescent="0.3">
      <c r="A156" s="1"/>
      <c r="B156" s="136"/>
      <c r="C156" s="172" t="s">
        <v>268</v>
      </c>
      <c r="D156" s="173"/>
      <c r="E156" s="173"/>
      <c r="F156" s="173"/>
      <c r="G156" s="173"/>
      <c r="H156" s="174"/>
      <c r="I156" s="236">
        <f>SUM(I148:I155)</f>
        <v>55535.069444444445</v>
      </c>
      <c r="J156" s="14"/>
      <c r="K156" s="11"/>
      <c r="L156" s="1"/>
    </row>
    <row r="157" spans="1:12" x14ac:dyDescent="0.25">
      <c r="A157" s="1"/>
      <c r="B157" s="64"/>
      <c r="C157" s="65"/>
      <c r="D157" s="65"/>
      <c r="E157" s="66"/>
      <c r="F157" s="92"/>
      <c r="G157" s="65"/>
      <c r="H157" s="65"/>
      <c r="I157" s="237"/>
      <c r="J157" s="14"/>
      <c r="K157" s="11"/>
      <c r="L157" s="1"/>
    </row>
    <row r="158" spans="1:12" x14ac:dyDescent="0.25">
      <c r="A158" s="1"/>
      <c r="B158" s="100" t="s">
        <v>137</v>
      </c>
      <c r="C158" s="29" t="s">
        <v>260</v>
      </c>
      <c r="D158" s="28"/>
      <c r="E158" s="41"/>
      <c r="F158" s="27"/>
      <c r="G158" s="28"/>
      <c r="H158" s="28"/>
      <c r="I158" s="232"/>
      <c r="J158" s="1"/>
      <c r="K158" s="11"/>
      <c r="L158" s="1"/>
    </row>
    <row r="159" spans="1:12" x14ac:dyDescent="0.25">
      <c r="A159" s="1"/>
      <c r="B159" s="61">
        <v>1</v>
      </c>
      <c r="C159" s="28" t="s">
        <v>122</v>
      </c>
      <c r="D159" s="28"/>
      <c r="E159" s="263" t="s">
        <v>173</v>
      </c>
      <c r="F159" s="219">
        <v>90</v>
      </c>
      <c r="G159" s="219">
        <v>300</v>
      </c>
      <c r="H159" s="219"/>
      <c r="I159" s="255">
        <f>G159*F159</f>
        <v>27000</v>
      </c>
      <c r="J159" s="14"/>
      <c r="K159" s="11"/>
      <c r="L159" s="1"/>
    </row>
    <row r="160" spans="1:12" x14ac:dyDescent="0.25">
      <c r="A160" s="1"/>
      <c r="B160" s="61">
        <v>2</v>
      </c>
      <c r="C160" s="28" t="s">
        <v>174</v>
      </c>
      <c r="D160" s="28"/>
      <c r="E160" s="264"/>
      <c r="F160" s="220"/>
      <c r="G160" s="220"/>
      <c r="H160" s="220"/>
      <c r="I160" s="256"/>
      <c r="J160" s="1"/>
      <c r="K160" s="11"/>
      <c r="L160" s="1"/>
    </row>
    <row r="161" spans="1:12" x14ac:dyDescent="0.25">
      <c r="A161" s="1"/>
      <c r="B161" s="61">
        <v>3</v>
      </c>
      <c r="C161" s="28" t="s">
        <v>175</v>
      </c>
      <c r="D161" s="28"/>
      <c r="E161" s="264"/>
      <c r="F161" s="220"/>
      <c r="G161" s="220"/>
      <c r="H161" s="220"/>
      <c r="I161" s="256"/>
      <c r="J161" s="14"/>
      <c r="K161" s="11"/>
      <c r="L161" s="1"/>
    </row>
    <row r="162" spans="1:12" x14ac:dyDescent="0.25">
      <c r="A162" s="1"/>
      <c r="B162" s="61">
        <v>4</v>
      </c>
      <c r="C162" s="28" t="s">
        <v>176</v>
      </c>
      <c r="D162" s="28"/>
      <c r="E162" s="264"/>
      <c r="F162" s="220"/>
      <c r="G162" s="220"/>
      <c r="H162" s="220"/>
      <c r="I162" s="256"/>
      <c r="J162" s="1"/>
      <c r="K162" s="11"/>
      <c r="L162" s="1"/>
    </row>
    <row r="163" spans="1:12" x14ac:dyDescent="0.25">
      <c r="A163" s="1"/>
      <c r="B163" s="61">
        <v>5</v>
      </c>
      <c r="C163" s="28" t="s">
        <v>177</v>
      </c>
      <c r="D163" s="28"/>
      <c r="E163" s="265"/>
      <c r="F163" s="221"/>
      <c r="G163" s="221"/>
      <c r="H163" s="221"/>
      <c r="I163" s="257"/>
      <c r="J163" s="14"/>
      <c r="K163" s="11"/>
      <c r="L163" s="1"/>
    </row>
    <row r="164" spans="1:12" x14ac:dyDescent="0.25">
      <c r="A164" s="1"/>
      <c r="B164" s="61">
        <v>6</v>
      </c>
      <c r="C164" s="56" t="s">
        <v>178</v>
      </c>
      <c r="D164" s="56"/>
      <c r="E164" s="41" t="s">
        <v>173</v>
      </c>
      <c r="F164" s="91">
        <v>50</v>
      </c>
      <c r="G164" s="56">
        <v>25</v>
      </c>
      <c r="H164" s="56"/>
      <c r="I164" s="238">
        <f t="shared" ref="I164" si="15">F164*G164</f>
        <v>1250</v>
      </c>
      <c r="J164" s="14"/>
      <c r="K164" s="11"/>
      <c r="L164" s="1"/>
    </row>
    <row r="165" spans="1:12" x14ac:dyDescent="0.25">
      <c r="A165" s="1"/>
      <c r="B165" s="61">
        <v>7</v>
      </c>
      <c r="C165" s="28" t="s">
        <v>76</v>
      </c>
      <c r="D165" s="28"/>
      <c r="E165" s="41"/>
      <c r="F165" s="27"/>
      <c r="G165" s="28"/>
      <c r="H165" s="28"/>
      <c r="I165" s="232">
        <v>600</v>
      </c>
      <c r="J165" s="14"/>
      <c r="K165" s="11"/>
      <c r="L165" s="1"/>
    </row>
    <row r="166" spans="1:12" ht="15.75" thickBot="1" x14ac:dyDescent="0.3">
      <c r="A166" s="1"/>
      <c r="B166" s="211"/>
      <c r="C166" s="212"/>
      <c r="D166" s="212"/>
      <c r="E166" s="213"/>
      <c r="F166" s="214"/>
      <c r="G166" s="212"/>
      <c r="H166" s="212"/>
      <c r="I166" s="239"/>
      <c r="J166" s="1"/>
      <c r="K166" s="11"/>
      <c r="L166" s="1"/>
    </row>
    <row r="167" spans="1:12" ht="15.75" thickBot="1" x14ac:dyDescent="0.3">
      <c r="A167" s="1"/>
      <c r="B167" s="136"/>
      <c r="C167" s="172" t="s">
        <v>259</v>
      </c>
      <c r="D167" s="173"/>
      <c r="E167" s="173"/>
      <c r="F167" s="173"/>
      <c r="G167" s="173"/>
      <c r="H167" s="174"/>
      <c r="I167" s="236">
        <f>SUM(I159:I166)</f>
        <v>28850</v>
      </c>
      <c r="J167" s="14"/>
      <c r="K167" s="11"/>
      <c r="L167" s="1"/>
    </row>
    <row r="168" spans="1:12" x14ac:dyDescent="0.25">
      <c r="A168" s="1"/>
      <c r="B168" s="131"/>
      <c r="C168" s="132"/>
      <c r="D168" s="132"/>
      <c r="E168" s="133"/>
      <c r="F168" s="134"/>
      <c r="G168" s="132"/>
      <c r="H168" s="132"/>
      <c r="I168" s="241"/>
      <c r="J168" s="14"/>
      <c r="K168" s="11"/>
      <c r="L168" s="1"/>
    </row>
    <row r="169" spans="1:12" x14ac:dyDescent="0.25">
      <c r="A169" s="1"/>
      <c r="B169" s="100" t="s">
        <v>138</v>
      </c>
      <c r="C169" s="29" t="s">
        <v>261</v>
      </c>
      <c r="D169" s="28"/>
      <c r="E169" s="41"/>
      <c r="F169" s="27"/>
      <c r="G169" s="28"/>
      <c r="H169" s="28"/>
      <c r="I169" s="232"/>
      <c r="J169" s="1"/>
      <c r="K169" s="11"/>
      <c r="L169" s="1"/>
    </row>
    <row r="170" spans="1:12" x14ac:dyDescent="0.25">
      <c r="A170" s="1"/>
      <c r="B170" s="61">
        <v>1</v>
      </c>
      <c r="C170" s="28" t="s">
        <v>81</v>
      </c>
      <c r="D170" s="28"/>
      <c r="E170" s="41"/>
      <c r="F170" s="27"/>
      <c r="G170" s="28">
        <v>590</v>
      </c>
      <c r="H170" s="28">
        <v>85</v>
      </c>
      <c r="I170" s="242">
        <f>H170*G170</f>
        <v>50150</v>
      </c>
      <c r="J170" s="1" t="s">
        <v>24</v>
      </c>
      <c r="K170" s="11"/>
      <c r="L170" s="1"/>
    </row>
    <row r="171" spans="1:12" x14ac:dyDescent="0.25">
      <c r="A171" s="1"/>
      <c r="B171" s="61">
        <v>2</v>
      </c>
      <c r="C171" s="28" t="s">
        <v>82</v>
      </c>
      <c r="D171" s="28"/>
      <c r="E171" s="41"/>
      <c r="F171" s="27"/>
      <c r="G171" s="28">
        <v>1400</v>
      </c>
      <c r="H171" s="28">
        <v>5</v>
      </c>
      <c r="I171" s="242">
        <f>H171*G171</f>
        <v>7000</v>
      </c>
      <c r="J171" s="1"/>
      <c r="K171" s="11"/>
      <c r="L171" s="1"/>
    </row>
    <row r="172" spans="1:12" x14ac:dyDescent="0.25">
      <c r="A172" s="1"/>
      <c r="B172" s="61">
        <v>3</v>
      </c>
      <c r="C172" s="28" t="s">
        <v>83</v>
      </c>
      <c r="D172" s="28"/>
      <c r="E172" s="41"/>
      <c r="F172" s="27">
        <v>250</v>
      </c>
      <c r="G172" s="28">
        <v>42</v>
      </c>
      <c r="H172" s="28"/>
      <c r="I172" s="242">
        <f>G172*F172</f>
        <v>10500</v>
      </c>
      <c r="J172" s="2"/>
      <c r="K172" s="11"/>
      <c r="L172" s="1"/>
    </row>
    <row r="173" spans="1:12" x14ac:dyDescent="0.25">
      <c r="A173" s="1"/>
      <c r="B173" s="61">
        <v>4</v>
      </c>
      <c r="C173" s="28" t="s">
        <v>84</v>
      </c>
      <c r="D173" s="28"/>
      <c r="E173" s="41"/>
      <c r="F173" s="27">
        <v>270</v>
      </c>
      <c r="G173" s="28">
        <v>36</v>
      </c>
      <c r="H173" s="28"/>
      <c r="I173" s="242">
        <f>G173*F173</f>
        <v>9720</v>
      </c>
      <c r="J173" s="14"/>
      <c r="K173" s="11"/>
      <c r="L173" s="1"/>
    </row>
    <row r="174" spans="1:12" x14ac:dyDescent="0.25">
      <c r="A174" s="1"/>
      <c r="B174" s="61">
        <v>5</v>
      </c>
      <c r="C174" s="28" t="s">
        <v>85</v>
      </c>
      <c r="D174" s="28"/>
      <c r="E174" s="41"/>
      <c r="F174" s="27"/>
      <c r="G174" s="28">
        <v>150</v>
      </c>
      <c r="H174" s="28">
        <v>6</v>
      </c>
      <c r="I174" s="242">
        <f>G174*H174</f>
        <v>900</v>
      </c>
      <c r="J174" s="14"/>
      <c r="K174" s="11"/>
      <c r="L174" s="1"/>
    </row>
    <row r="175" spans="1:12" x14ac:dyDescent="0.25">
      <c r="A175" s="1"/>
      <c r="B175" s="61">
        <v>6</v>
      </c>
      <c r="C175" s="28" t="s">
        <v>86</v>
      </c>
      <c r="D175" s="28"/>
      <c r="E175" s="41"/>
      <c r="F175" s="27"/>
      <c r="G175" s="28">
        <v>90</v>
      </c>
      <c r="H175" s="28">
        <v>70</v>
      </c>
      <c r="I175" s="242">
        <f t="shared" ref="I175:I176" si="16">G175*H175</f>
        <v>6300</v>
      </c>
      <c r="J175" s="14"/>
      <c r="K175" s="11"/>
      <c r="L175" s="1"/>
    </row>
    <row r="176" spans="1:12" x14ac:dyDescent="0.25">
      <c r="A176" s="1"/>
      <c r="B176" s="61">
        <v>7</v>
      </c>
      <c r="C176" s="28" t="s">
        <v>87</v>
      </c>
      <c r="D176" s="28"/>
      <c r="E176" s="41"/>
      <c r="F176" s="27"/>
      <c r="G176" s="28">
        <v>650</v>
      </c>
      <c r="H176" s="28">
        <v>5</v>
      </c>
      <c r="I176" s="242">
        <f t="shared" si="16"/>
        <v>3250</v>
      </c>
      <c r="J176" s="1"/>
      <c r="K176" s="11"/>
      <c r="L176" s="1"/>
    </row>
    <row r="177" spans="1:12" x14ac:dyDescent="0.25">
      <c r="A177" s="1"/>
      <c r="B177" s="61">
        <v>8</v>
      </c>
      <c r="C177" s="30" t="s">
        <v>88</v>
      </c>
      <c r="D177" s="37"/>
      <c r="E177" s="47"/>
      <c r="F177" s="93"/>
      <c r="G177" s="30">
        <v>575</v>
      </c>
      <c r="H177" s="30">
        <v>35</v>
      </c>
      <c r="I177" s="242">
        <f>H177*G177</f>
        <v>20125</v>
      </c>
      <c r="J177" s="1"/>
      <c r="K177" s="11"/>
      <c r="L177" s="1"/>
    </row>
    <row r="178" spans="1:12" x14ac:dyDescent="0.25">
      <c r="A178" s="1"/>
      <c r="B178" s="61">
        <v>9</v>
      </c>
      <c r="C178" s="28" t="s">
        <v>89</v>
      </c>
      <c r="D178" s="28"/>
      <c r="E178" s="41"/>
      <c r="F178" s="27"/>
      <c r="G178" s="28">
        <v>210</v>
      </c>
      <c r="H178" s="28">
        <v>10</v>
      </c>
      <c r="I178" s="242">
        <f>H178*G178</f>
        <v>2100</v>
      </c>
      <c r="J178" s="1"/>
      <c r="K178" s="11"/>
      <c r="L178" s="1"/>
    </row>
    <row r="179" spans="1:12" x14ac:dyDescent="0.25">
      <c r="A179" s="1"/>
      <c r="B179" s="61">
        <v>10</v>
      </c>
      <c r="C179" s="28" t="s">
        <v>241</v>
      </c>
      <c r="D179" s="28"/>
      <c r="E179" s="41"/>
      <c r="F179" s="27">
        <v>111</v>
      </c>
      <c r="G179" s="28">
        <v>70</v>
      </c>
      <c r="H179" s="28"/>
      <c r="I179" s="242">
        <f>G179*F179</f>
        <v>7770</v>
      </c>
      <c r="J179" s="1"/>
      <c r="K179" s="11"/>
      <c r="L179" s="1"/>
    </row>
    <row r="180" spans="1:12" x14ac:dyDescent="0.25">
      <c r="A180" s="1"/>
      <c r="B180" s="61">
        <v>11</v>
      </c>
      <c r="C180" s="28" t="s">
        <v>91</v>
      </c>
      <c r="D180" s="28"/>
      <c r="E180" s="41"/>
      <c r="F180" s="27"/>
      <c r="G180" s="28">
        <v>60</v>
      </c>
      <c r="H180" s="28">
        <v>16</v>
      </c>
      <c r="I180" s="242">
        <f>H180*G180</f>
        <v>960</v>
      </c>
      <c r="J180" s="1"/>
      <c r="K180" s="11"/>
      <c r="L180" s="1"/>
    </row>
    <row r="181" spans="1:12" ht="15.75" thickBot="1" x14ac:dyDescent="0.3">
      <c r="A181" s="1"/>
      <c r="B181" s="61">
        <v>12</v>
      </c>
      <c r="C181" s="56" t="s">
        <v>92</v>
      </c>
      <c r="D181" s="56"/>
      <c r="E181" s="57"/>
      <c r="F181" s="91"/>
      <c r="G181" s="56">
        <v>3500</v>
      </c>
      <c r="H181" s="56">
        <v>6</v>
      </c>
      <c r="I181" s="243">
        <v>0</v>
      </c>
      <c r="J181" s="1"/>
      <c r="K181" s="11"/>
      <c r="L181" s="1"/>
    </row>
    <row r="182" spans="1:12" ht="15.75" thickBot="1" x14ac:dyDescent="0.3">
      <c r="A182" s="1"/>
      <c r="B182" s="216"/>
      <c r="C182" s="222" t="s">
        <v>262</v>
      </c>
      <c r="D182" s="223"/>
      <c r="E182" s="223"/>
      <c r="F182" s="223"/>
      <c r="G182" s="223"/>
      <c r="H182" s="224"/>
      <c r="I182" s="244">
        <f>SUM(I170:I181)</f>
        <v>118775</v>
      </c>
      <c r="J182" s="1"/>
      <c r="K182" s="11"/>
    </row>
    <row r="183" spans="1:12" x14ac:dyDescent="0.25">
      <c r="A183" s="1"/>
      <c r="B183" s="64"/>
      <c r="C183" s="65"/>
      <c r="D183" s="65"/>
      <c r="E183" s="66"/>
      <c r="F183" s="92"/>
      <c r="G183" s="65"/>
      <c r="H183" s="65"/>
      <c r="I183" s="245"/>
      <c r="J183" s="14"/>
      <c r="K183" s="11"/>
    </row>
    <row r="184" spans="1:12" x14ac:dyDescent="0.25">
      <c r="A184" s="1"/>
      <c r="B184" s="100" t="s">
        <v>139</v>
      </c>
      <c r="C184" s="29" t="s">
        <v>263</v>
      </c>
      <c r="D184" s="28"/>
      <c r="E184" s="41"/>
      <c r="F184" s="27"/>
      <c r="G184" s="28"/>
      <c r="H184" s="28"/>
      <c r="I184" s="242"/>
      <c r="J184" s="14"/>
      <c r="K184" s="11"/>
    </row>
    <row r="185" spans="1:12" x14ac:dyDescent="0.25">
      <c r="A185" s="1"/>
      <c r="B185" s="61">
        <v>1</v>
      </c>
      <c r="C185" s="28" t="s">
        <v>238</v>
      </c>
      <c r="D185" s="28"/>
      <c r="E185" s="41"/>
      <c r="F185" s="27"/>
      <c r="G185" s="28">
        <v>1600</v>
      </c>
      <c r="H185" s="28">
        <v>3</v>
      </c>
      <c r="I185" s="242">
        <f>H185*G185</f>
        <v>4800</v>
      </c>
      <c r="J185" s="14"/>
      <c r="K185" s="11"/>
    </row>
    <row r="186" spans="1:12" x14ac:dyDescent="0.25">
      <c r="A186" s="1"/>
      <c r="B186" s="61">
        <v>2</v>
      </c>
      <c r="C186" s="28" t="s">
        <v>239</v>
      </c>
      <c r="D186" s="28"/>
      <c r="E186" s="41"/>
      <c r="F186" s="27"/>
      <c r="G186" s="28">
        <v>1800</v>
      </c>
      <c r="H186" s="28">
        <v>1</v>
      </c>
      <c r="I186" s="242">
        <f>H186*G186</f>
        <v>1800</v>
      </c>
      <c r="J186" s="14"/>
      <c r="K186" s="11"/>
    </row>
    <row r="187" spans="1:12" ht="15.75" thickBot="1" x14ac:dyDescent="0.3">
      <c r="A187" s="1"/>
      <c r="B187" s="67">
        <v>3</v>
      </c>
      <c r="C187" s="56" t="s">
        <v>240</v>
      </c>
      <c r="D187" s="56"/>
      <c r="E187" s="57"/>
      <c r="F187" s="91"/>
      <c r="G187" s="56">
        <v>120</v>
      </c>
      <c r="H187" s="56">
        <v>4</v>
      </c>
      <c r="I187" s="243">
        <f>H187*G187</f>
        <v>480</v>
      </c>
      <c r="J187" s="14"/>
      <c r="K187" s="11"/>
    </row>
    <row r="188" spans="1:12" ht="15.75" thickBot="1" x14ac:dyDescent="0.3">
      <c r="A188" s="1"/>
      <c r="B188" s="216"/>
      <c r="C188" s="222" t="s">
        <v>264</v>
      </c>
      <c r="D188" s="223"/>
      <c r="E188" s="223"/>
      <c r="F188" s="223"/>
      <c r="G188" s="223"/>
      <c r="H188" s="224"/>
      <c r="I188" s="244">
        <f>SUM(I185:I187)</f>
        <v>7080</v>
      </c>
      <c r="J188" s="14"/>
      <c r="K188" s="11"/>
    </row>
    <row r="189" spans="1:12" x14ac:dyDescent="0.25">
      <c r="A189" s="1"/>
      <c r="B189" s="64"/>
      <c r="C189" s="65"/>
      <c r="D189" s="65"/>
      <c r="E189" s="66"/>
      <c r="F189" s="92"/>
      <c r="G189" s="65"/>
      <c r="H189" s="65"/>
      <c r="I189" s="245"/>
      <c r="J189" s="14"/>
      <c r="K189" s="11"/>
    </row>
    <row r="190" spans="1:12" x14ac:dyDescent="0.25">
      <c r="A190" s="1"/>
      <c r="B190" s="100" t="s">
        <v>140</v>
      </c>
      <c r="C190" s="29" t="s">
        <v>265</v>
      </c>
      <c r="D190" s="28"/>
      <c r="E190" s="41"/>
      <c r="F190" s="27"/>
      <c r="G190" s="28"/>
      <c r="H190" s="28"/>
      <c r="I190" s="242"/>
      <c r="J190" s="14"/>
      <c r="K190" s="11"/>
    </row>
    <row r="191" spans="1:12" x14ac:dyDescent="0.25">
      <c r="A191" s="1"/>
      <c r="B191" s="61">
        <v>1</v>
      </c>
      <c r="C191" s="28" t="s">
        <v>247</v>
      </c>
      <c r="D191" s="28">
        <v>3500</v>
      </c>
      <c r="E191" s="41">
        <v>1600</v>
      </c>
      <c r="F191" s="27"/>
      <c r="G191" s="41">
        <f>D191-E191</f>
        <v>1900</v>
      </c>
      <c r="H191" s="28">
        <v>3</v>
      </c>
      <c r="I191" s="242">
        <f>G191*H191</f>
        <v>5700</v>
      </c>
      <c r="J191" s="14"/>
      <c r="K191" s="11"/>
    </row>
    <row r="192" spans="1:12" x14ac:dyDescent="0.25">
      <c r="A192" s="1"/>
      <c r="B192" s="61">
        <v>2</v>
      </c>
      <c r="C192" s="28" t="s">
        <v>242</v>
      </c>
      <c r="D192" s="28">
        <v>1500</v>
      </c>
      <c r="E192" s="41">
        <v>1400</v>
      </c>
      <c r="F192" s="27"/>
      <c r="G192" s="41">
        <f t="shared" ref="G192:G197" si="17">D192-E192</f>
        <v>100</v>
      </c>
      <c r="H192" s="28">
        <v>5</v>
      </c>
      <c r="I192" s="242">
        <f t="shared" ref="I192:I197" si="18">G192*H192</f>
        <v>500</v>
      </c>
      <c r="J192" s="14"/>
      <c r="K192" s="11"/>
    </row>
    <row r="193" spans="1:15" x14ac:dyDescent="0.25">
      <c r="A193" s="1"/>
      <c r="B193" s="61">
        <v>3</v>
      </c>
      <c r="C193" s="28" t="s">
        <v>243</v>
      </c>
      <c r="D193" s="28">
        <v>3500</v>
      </c>
      <c r="E193" s="41">
        <v>1400</v>
      </c>
      <c r="F193" s="27"/>
      <c r="G193" s="41">
        <f t="shared" si="17"/>
        <v>2100</v>
      </c>
      <c r="H193" s="28">
        <v>2</v>
      </c>
      <c r="I193" s="242">
        <f t="shared" si="18"/>
        <v>4200</v>
      </c>
      <c r="J193" s="14"/>
      <c r="K193" s="11"/>
    </row>
    <row r="194" spans="1:15" x14ac:dyDescent="0.25">
      <c r="A194" s="1"/>
      <c r="B194" s="61">
        <v>4</v>
      </c>
      <c r="C194" s="28" t="s">
        <v>246</v>
      </c>
      <c r="D194" s="28">
        <v>1550</v>
      </c>
      <c r="E194" s="41">
        <v>1400</v>
      </c>
      <c r="F194" s="27"/>
      <c r="G194" s="41">
        <f t="shared" si="17"/>
        <v>150</v>
      </c>
      <c r="H194" s="28">
        <v>23</v>
      </c>
      <c r="I194" s="242">
        <f t="shared" si="18"/>
        <v>3450</v>
      </c>
      <c r="J194" s="14"/>
      <c r="K194" s="11"/>
    </row>
    <row r="195" spans="1:15" x14ac:dyDescent="0.25">
      <c r="A195" s="1"/>
      <c r="B195" s="61">
        <v>5</v>
      </c>
      <c r="C195" s="28" t="s">
        <v>244</v>
      </c>
      <c r="D195" s="28">
        <v>1400</v>
      </c>
      <c r="E195" s="41">
        <v>1400</v>
      </c>
      <c r="F195" s="27"/>
      <c r="G195" s="41">
        <f t="shared" si="17"/>
        <v>0</v>
      </c>
      <c r="H195" s="28">
        <v>6</v>
      </c>
      <c r="I195" s="242">
        <f t="shared" si="18"/>
        <v>0</v>
      </c>
      <c r="J195" s="14"/>
      <c r="K195" s="11"/>
    </row>
    <row r="196" spans="1:15" x14ac:dyDescent="0.25">
      <c r="A196" s="1"/>
      <c r="B196" s="61">
        <v>6</v>
      </c>
      <c r="C196" s="56" t="s">
        <v>66</v>
      </c>
      <c r="D196" s="56">
        <v>1500</v>
      </c>
      <c r="E196" s="57">
        <v>1400</v>
      </c>
      <c r="F196" s="91"/>
      <c r="G196" s="41">
        <f t="shared" si="17"/>
        <v>100</v>
      </c>
      <c r="H196" s="56">
        <v>5</v>
      </c>
      <c r="I196" s="242">
        <f t="shared" si="18"/>
        <v>500</v>
      </c>
      <c r="J196" s="14"/>
      <c r="K196" s="11"/>
    </row>
    <row r="197" spans="1:15" x14ac:dyDescent="0.25">
      <c r="A197" s="1"/>
      <c r="B197" s="61">
        <v>7</v>
      </c>
      <c r="C197" s="56" t="s">
        <v>245</v>
      </c>
      <c r="D197" s="56">
        <v>1500</v>
      </c>
      <c r="E197" s="57">
        <v>1400</v>
      </c>
      <c r="F197" s="91"/>
      <c r="G197" s="41">
        <f t="shared" si="17"/>
        <v>100</v>
      </c>
      <c r="H197" s="56">
        <v>6</v>
      </c>
      <c r="I197" s="242">
        <f t="shared" si="18"/>
        <v>600</v>
      </c>
      <c r="J197" s="14"/>
      <c r="K197" s="11"/>
    </row>
    <row r="198" spans="1:15" ht="15.75" thickBot="1" x14ac:dyDescent="0.3">
      <c r="A198" s="1"/>
      <c r="B198" s="67"/>
      <c r="C198" s="56"/>
      <c r="D198" s="56"/>
      <c r="E198" s="57"/>
      <c r="F198" s="91"/>
      <c r="G198" s="56"/>
      <c r="H198" s="56"/>
      <c r="I198" s="243"/>
      <c r="J198" s="14"/>
      <c r="K198" s="11"/>
    </row>
    <row r="199" spans="1:15" ht="15.75" thickBot="1" x14ac:dyDescent="0.3">
      <c r="A199" s="1"/>
      <c r="B199" s="136"/>
      <c r="C199" s="172" t="s">
        <v>266</v>
      </c>
      <c r="D199" s="173"/>
      <c r="E199" s="173"/>
      <c r="F199" s="173"/>
      <c r="G199" s="173"/>
      <c r="H199" s="174"/>
      <c r="I199" s="262">
        <f>SUM(I191:I198)</f>
        <v>14950</v>
      </c>
      <c r="J199" s="14"/>
      <c r="K199" s="11"/>
    </row>
    <row r="200" spans="1:15" ht="15.75" thickBot="1" x14ac:dyDescent="0.3">
      <c r="A200" s="1"/>
      <c r="B200" s="154"/>
      <c r="C200" s="258"/>
      <c r="D200" s="258"/>
      <c r="E200" s="259"/>
      <c r="F200" s="260"/>
      <c r="G200" s="258"/>
      <c r="H200" s="258"/>
      <c r="I200" s="261"/>
      <c r="J200" s="14"/>
      <c r="K200" s="11"/>
    </row>
    <row r="201" spans="1:15" ht="15.75" x14ac:dyDescent="0.25">
      <c r="A201" s="1"/>
      <c r="B201" s="217" t="s">
        <v>124</v>
      </c>
      <c r="C201" s="218" t="str">
        <f>C99</f>
        <v>TOTAL FURNITURE AMOUNT</v>
      </c>
      <c r="D201" s="218"/>
      <c r="E201" s="218"/>
      <c r="F201" s="218"/>
      <c r="G201" s="218"/>
      <c r="H201" s="218"/>
      <c r="I201" s="241">
        <f>I99</f>
        <v>1162746.076388889</v>
      </c>
      <c r="J201" s="147"/>
      <c r="K201" s="11"/>
    </row>
    <row r="202" spans="1:15" ht="15.75" x14ac:dyDescent="0.25">
      <c r="A202" s="1"/>
      <c r="B202" s="100" t="s">
        <v>133</v>
      </c>
      <c r="C202" s="159" t="str">
        <f>C120</f>
        <v>CUNSTRACTION  WORK WITHOUT GRANITE AND TAILS TOTAL  AMOUNT</v>
      </c>
      <c r="D202" s="159"/>
      <c r="E202" s="159"/>
      <c r="F202" s="159"/>
      <c r="G202" s="159"/>
      <c r="H202" s="159"/>
      <c r="I202" s="234">
        <f>I120</f>
        <v>94253.333333333328</v>
      </c>
      <c r="J202" s="147"/>
      <c r="K202" s="11"/>
      <c r="L202" s="1"/>
    </row>
    <row r="203" spans="1:15" ht="15.75" x14ac:dyDescent="0.25">
      <c r="A203" s="1"/>
      <c r="B203" s="217" t="s">
        <v>134</v>
      </c>
      <c r="C203" s="159" t="str">
        <f>C138</f>
        <v xml:space="preserve">FEBRICATION TOTAL AMOUNT </v>
      </c>
      <c r="D203" s="159"/>
      <c r="E203" s="159"/>
      <c r="F203" s="159"/>
      <c r="G203" s="159"/>
      <c r="H203" s="159"/>
      <c r="I203" s="234">
        <f>I138</f>
        <v>58799.999999999993</v>
      </c>
      <c r="J203" s="147"/>
      <c r="K203" s="11"/>
      <c r="L203" s="1"/>
    </row>
    <row r="204" spans="1:15" ht="15.75" x14ac:dyDescent="0.25">
      <c r="A204" s="1"/>
      <c r="B204" s="217" t="s">
        <v>135</v>
      </c>
      <c r="C204" s="159" t="str">
        <f>C140</f>
        <v xml:space="preserve">NYLON BIRD NET   </v>
      </c>
      <c r="D204" s="159"/>
      <c r="E204" s="159"/>
      <c r="F204" s="159"/>
      <c r="G204" s="159"/>
      <c r="H204" s="159"/>
      <c r="I204" s="246">
        <f>I145</f>
        <v>6147.7777777777774</v>
      </c>
      <c r="J204" s="147"/>
      <c r="K204" s="11"/>
      <c r="L204" s="1"/>
    </row>
    <row r="205" spans="1:15" ht="15.75" x14ac:dyDescent="0.25">
      <c r="A205" s="1"/>
      <c r="B205" s="100" t="s">
        <v>136</v>
      </c>
      <c r="C205" s="159" t="str">
        <f>C156</f>
        <v>ALUMINIUM SECTION MOSQUITO NET SINGLE TRACK TOTAL AMOUNT</v>
      </c>
      <c r="D205" s="159"/>
      <c r="E205" s="159"/>
      <c r="F205" s="159"/>
      <c r="G205" s="159"/>
      <c r="H205" s="159"/>
      <c r="I205" s="246">
        <f>I156</f>
        <v>55535.069444444445</v>
      </c>
      <c r="J205" s="147"/>
      <c r="K205" s="11"/>
      <c r="L205" s="1"/>
      <c r="N205" s="147"/>
      <c r="O205" s="11"/>
    </row>
    <row r="206" spans="1:15" ht="15.75" x14ac:dyDescent="0.25">
      <c r="A206" s="1"/>
      <c r="B206" s="217" t="s">
        <v>137</v>
      </c>
      <c r="C206" s="159" t="str">
        <f>C167</f>
        <v>AC PIPING WORK TOTAL AMOUNT</v>
      </c>
      <c r="D206" s="159"/>
      <c r="E206" s="159"/>
      <c r="F206" s="159"/>
      <c r="G206" s="159"/>
      <c r="H206" s="159"/>
      <c r="I206" s="246">
        <f>I167</f>
        <v>28850</v>
      </c>
      <c r="J206" s="147"/>
      <c r="K206" s="11"/>
      <c r="L206" s="1"/>
      <c r="N206" s="147"/>
      <c r="O206" s="11"/>
    </row>
    <row r="207" spans="1:15" ht="15.75" x14ac:dyDescent="0.25">
      <c r="A207" s="1"/>
      <c r="B207" s="217" t="s">
        <v>138</v>
      </c>
      <c r="C207" s="159" t="str">
        <f>C182</f>
        <v>ELECTRIC WORK TOTAL AMOUNT</v>
      </c>
      <c r="D207" s="159"/>
      <c r="E207" s="159"/>
      <c r="F207" s="159"/>
      <c r="G207" s="159"/>
      <c r="H207" s="159"/>
      <c r="I207" s="246">
        <f>I182</f>
        <v>118775</v>
      </c>
      <c r="J207" s="147"/>
      <c r="K207" s="11"/>
      <c r="L207" s="1"/>
    </row>
    <row r="208" spans="1:15" ht="15.75" x14ac:dyDescent="0.25">
      <c r="A208" s="1"/>
      <c r="B208" s="100" t="s">
        <v>139</v>
      </c>
      <c r="C208" s="159" t="str">
        <f>C188</f>
        <v>PLUMBING WORK TOTAL AMOUNT</v>
      </c>
      <c r="D208" s="159"/>
      <c r="E208" s="159"/>
      <c r="F208" s="159"/>
      <c r="G208" s="159"/>
      <c r="H208" s="159"/>
      <c r="I208" s="246">
        <f>I188</f>
        <v>7080</v>
      </c>
      <c r="J208" s="147"/>
      <c r="K208" s="11"/>
      <c r="L208" s="1"/>
    </row>
    <row r="209" spans="1:12" ht="15.75" x14ac:dyDescent="0.25">
      <c r="A209" s="1"/>
      <c r="B209" s="217" t="s">
        <v>140</v>
      </c>
      <c r="C209" s="159" t="str">
        <f>C199</f>
        <v>LAMINATE RATE DIFFRENCE TOTAL AMOUNT</v>
      </c>
      <c r="D209" s="159"/>
      <c r="E209" s="159"/>
      <c r="F209" s="159"/>
      <c r="G209" s="159"/>
      <c r="H209" s="159"/>
      <c r="I209" s="246">
        <f>I199</f>
        <v>14950</v>
      </c>
      <c r="J209" s="147"/>
      <c r="K209" s="11"/>
      <c r="L209" s="1"/>
    </row>
    <row r="210" spans="1:12" ht="15.75" x14ac:dyDescent="0.25">
      <c r="A210" s="1"/>
      <c r="B210" s="100" t="s">
        <v>141</v>
      </c>
      <c r="C210" s="159" t="s">
        <v>29</v>
      </c>
      <c r="D210" s="159"/>
      <c r="E210" s="159"/>
      <c r="F210" s="159"/>
      <c r="G210" s="159"/>
      <c r="H210" s="159"/>
      <c r="I210" s="234">
        <v>90000</v>
      </c>
      <c r="J210" s="147"/>
      <c r="K210" s="11"/>
      <c r="L210" s="1"/>
    </row>
    <row r="211" spans="1:12" ht="15.75" x14ac:dyDescent="0.25">
      <c r="A211" s="1"/>
      <c r="B211" s="100" t="s">
        <v>142</v>
      </c>
      <c r="C211" s="192" t="s">
        <v>206</v>
      </c>
      <c r="D211" s="193"/>
      <c r="E211" s="193"/>
      <c r="F211" s="193"/>
      <c r="G211" s="193"/>
      <c r="H211" s="194"/>
      <c r="I211" s="234">
        <v>18000</v>
      </c>
      <c r="J211" s="147"/>
      <c r="K211" s="11"/>
      <c r="L211" s="1"/>
    </row>
    <row r="212" spans="1:12" ht="15.75" x14ac:dyDescent="0.25">
      <c r="A212" s="1"/>
      <c r="B212" s="100" t="s">
        <v>205</v>
      </c>
      <c r="C212" s="159" t="s">
        <v>146</v>
      </c>
      <c r="D212" s="159"/>
      <c r="E212" s="159"/>
      <c r="F212" s="159"/>
      <c r="G212" s="159"/>
      <c r="H212" s="159"/>
      <c r="I212" s="234">
        <v>80000</v>
      </c>
      <c r="J212" s="147"/>
      <c r="K212" s="11"/>
      <c r="L212" s="58"/>
    </row>
    <row r="213" spans="1:12" ht="15.75" x14ac:dyDescent="0.25">
      <c r="A213" s="1"/>
      <c r="B213" s="118" t="s">
        <v>249</v>
      </c>
      <c r="C213" s="159" t="s">
        <v>32</v>
      </c>
      <c r="D213" s="159"/>
      <c r="E213" s="159"/>
      <c r="F213" s="159"/>
      <c r="G213" s="159"/>
      <c r="H213" s="159"/>
      <c r="I213" s="234">
        <v>0</v>
      </c>
      <c r="J213" s="147"/>
      <c r="K213" s="11"/>
      <c r="L213" s="1"/>
    </row>
    <row r="214" spans="1:12" ht="16.5" thickBot="1" x14ac:dyDescent="0.3">
      <c r="A214" s="1"/>
      <c r="B214" s="118" t="s">
        <v>250</v>
      </c>
      <c r="C214" s="160" t="s">
        <v>93</v>
      </c>
      <c r="D214" s="161"/>
      <c r="E214" s="161"/>
      <c r="F214" s="161"/>
      <c r="G214" s="161"/>
      <c r="H214" s="162"/>
      <c r="I214" s="235">
        <v>5000</v>
      </c>
      <c r="J214" s="147"/>
      <c r="K214" s="11"/>
      <c r="L214" s="1"/>
    </row>
    <row r="215" spans="1:12" ht="15.75" x14ac:dyDescent="0.25">
      <c r="A215" s="1"/>
      <c r="B215" s="149"/>
      <c r="C215" s="191" t="s">
        <v>253</v>
      </c>
      <c r="D215" s="191"/>
      <c r="E215" s="191"/>
      <c r="F215" s="191"/>
      <c r="G215" s="191"/>
      <c r="H215" s="191"/>
      <c r="I215" s="247">
        <f>SUM(I201:I214)</f>
        <v>1740137.2569444445</v>
      </c>
      <c r="J215" s="14"/>
      <c r="K215" s="11"/>
      <c r="L215" s="1"/>
    </row>
    <row r="216" spans="1:12" ht="16.5" thickBot="1" x14ac:dyDescent="0.3">
      <c r="A216" s="1"/>
      <c r="B216" s="67"/>
      <c r="C216" s="266" t="s">
        <v>185</v>
      </c>
      <c r="D216" s="266"/>
      <c r="E216" s="266"/>
      <c r="F216" s="266"/>
      <c r="G216" s="266"/>
      <c r="H216" s="266"/>
      <c r="I216" s="267">
        <v>28000</v>
      </c>
      <c r="J216" s="14"/>
      <c r="K216" s="11"/>
      <c r="L216" s="1"/>
    </row>
    <row r="217" spans="1:12" ht="16.5" thickBot="1" x14ac:dyDescent="0.3">
      <c r="A217" s="1"/>
      <c r="B217" s="119"/>
      <c r="C217" s="268" t="s">
        <v>186</v>
      </c>
      <c r="D217" s="268"/>
      <c r="E217" s="268"/>
      <c r="F217" s="268"/>
      <c r="G217" s="268"/>
      <c r="H217" s="268"/>
      <c r="I217" s="269">
        <f>I215-I216</f>
        <v>1712137.2569444445</v>
      </c>
      <c r="J217" s="1"/>
      <c r="K217" s="11"/>
      <c r="L217" s="1"/>
    </row>
    <row r="218" spans="1:12" ht="16.5" thickBot="1" x14ac:dyDescent="0.3">
      <c r="A218" s="1"/>
      <c r="B218" s="138"/>
      <c r="C218" s="270" t="s">
        <v>251</v>
      </c>
      <c r="D218" s="270"/>
      <c r="E218" s="270"/>
      <c r="F218" s="270"/>
      <c r="G218" s="270"/>
      <c r="H218" s="270"/>
      <c r="I218" s="271">
        <v>300000</v>
      </c>
      <c r="J218" s="14"/>
      <c r="K218" s="11"/>
      <c r="L218" s="1"/>
    </row>
    <row r="219" spans="1:12" ht="16.5" thickBot="1" x14ac:dyDescent="0.3">
      <c r="A219" s="1"/>
      <c r="B219" s="273"/>
      <c r="C219" s="274" t="s">
        <v>252</v>
      </c>
      <c r="D219" s="274"/>
      <c r="E219" s="274"/>
      <c r="F219" s="274"/>
      <c r="G219" s="274"/>
      <c r="H219" s="274"/>
      <c r="I219" s="272">
        <f>I217-I218</f>
        <v>1412137.2569444445</v>
      </c>
      <c r="J219" s="2"/>
      <c r="K219" s="11"/>
      <c r="L219" s="1"/>
    </row>
    <row r="220" spans="1:12" x14ac:dyDescent="0.25">
      <c r="A220" s="1"/>
      <c r="B220" s="11"/>
      <c r="C220" s="6"/>
      <c r="D220" s="6"/>
      <c r="E220" s="49"/>
      <c r="F220" s="42"/>
      <c r="G220" s="6"/>
      <c r="H220" s="6"/>
      <c r="I220" s="249"/>
      <c r="J220" s="1"/>
      <c r="K220" s="11"/>
      <c r="L220" s="1"/>
    </row>
    <row r="221" spans="1:12" x14ac:dyDescent="0.25">
      <c r="A221" s="1"/>
      <c r="B221" s="11"/>
      <c r="C221" s="16"/>
      <c r="D221" s="11"/>
      <c r="E221" s="48"/>
      <c r="F221" s="15"/>
      <c r="G221" s="11"/>
      <c r="H221" s="11"/>
      <c r="I221" s="146"/>
      <c r="J221" s="14"/>
      <c r="K221" s="11"/>
      <c r="L221" s="1"/>
    </row>
    <row r="222" spans="1:12" x14ac:dyDescent="0.25">
      <c r="A222" s="1"/>
      <c r="B222" s="11"/>
      <c r="C222" s="11"/>
      <c r="D222" s="11"/>
      <c r="E222" s="48"/>
      <c r="F222" s="15"/>
      <c r="G222" s="11"/>
      <c r="H222" s="11"/>
      <c r="I222" s="146"/>
      <c r="J222" s="1"/>
      <c r="K222" s="11"/>
      <c r="L222" s="1"/>
    </row>
    <row r="223" spans="1:12" x14ac:dyDescent="0.25">
      <c r="A223" s="1"/>
      <c r="B223" s="11"/>
      <c r="C223" s="16"/>
      <c r="D223" s="11"/>
      <c r="E223" s="48"/>
      <c r="F223" s="15"/>
      <c r="G223" s="11"/>
      <c r="H223" s="11"/>
      <c r="I223" s="146"/>
      <c r="J223" s="14"/>
      <c r="K223" s="11"/>
      <c r="L223" s="1"/>
    </row>
    <row r="224" spans="1:12" x14ac:dyDescent="0.25">
      <c r="A224" s="1"/>
      <c r="B224" s="11"/>
      <c r="C224" s="11"/>
      <c r="D224" s="11"/>
      <c r="E224" s="48"/>
      <c r="F224" s="15"/>
      <c r="G224" s="11"/>
      <c r="H224" s="11"/>
      <c r="I224" s="146"/>
      <c r="J224" s="1"/>
      <c r="K224" s="11"/>
      <c r="L224" s="1"/>
    </row>
    <row r="225" spans="1:12" x14ac:dyDescent="0.25">
      <c r="A225" s="1"/>
      <c r="B225" s="11"/>
      <c r="C225" s="16"/>
      <c r="D225" s="11"/>
      <c r="E225" s="48"/>
      <c r="F225" s="15"/>
      <c r="G225" s="11"/>
      <c r="H225" s="11"/>
      <c r="I225" s="146"/>
      <c r="J225" s="14"/>
      <c r="K225" s="11"/>
      <c r="L225" s="1"/>
    </row>
    <row r="226" spans="1:12" x14ac:dyDescent="0.25">
      <c r="A226" s="1"/>
      <c r="B226" s="11"/>
      <c r="C226" s="11"/>
      <c r="D226" s="11"/>
      <c r="E226" s="48"/>
      <c r="F226" s="15"/>
      <c r="G226" s="11"/>
      <c r="H226" s="11"/>
      <c r="I226" s="146"/>
      <c r="J226" s="1"/>
      <c r="K226" s="11"/>
      <c r="L226" s="1"/>
    </row>
    <row r="227" spans="1:12" x14ac:dyDescent="0.25">
      <c r="A227" s="1"/>
      <c r="B227" s="11"/>
      <c r="C227" s="16"/>
      <c r="D227" s="11"/>
      <c r="E227" s="48"/>
      <c r="F227" s="15"/>
      <c r="G227" s="11"/>
      <c r="H227" s="11"/>
      <c r="I227" s="146"/>
      <c r="J227" s="14"/>
      <c r="K227" s="11"/>
      <c r="L227" s="1"/>
    </row>
    <row r="228" spans="1:12" x14ac:dyDescent="0.25">
      <c r="A228" s="1"/>
      <c r="B228" s="11"/>
      <c r="C228" s="11"/>
      <c r="D228" s="11"/>
      <c r="E228" s="48"/>
      <c r="F228" s="15"/>
      <c r="G228" s="11"/>
      <c r="H228" s="11"/>
      <c r="I228" s="248"/>
      <c r="J228" s="2"/>
      <c r="K228" s="11"/>
      <c r="L228" s="1"/>
    </row>
    <row r="229" spans="1:12" ht="15.75" x14ac:dyDescent="0.25">
      <c r="A229" s="1"/>
      <c r="B229" s="19"/>
      <c r="C229" s="18"/>
      <c r="D229" s="18"/>
      <c r="E229" s="50"/>
      <c r="F229" s="94"/>
      <c r="G229" s="18"/>
      <c r="H229" s="18"/>
      <c r="I229" s="250"/>
      <c r="J229" s="1"/>
      <c r="K229" s="11"/>
      <c r="L229" s="1"/>
    </row>
    <row r="230" spans="1:12" x14ac:dyDescent="0.25">
      <c r="A230" s="1"/>
      <c r="B230" s="11"/>
      <c r="C230" s="11"/>
      <c r="D230" s="11"/>
      <c r="E230" s="48"/>
      <c r="F230" s="15"/>
      <c r="G230" s="11"/>
      <c r="H230" s="11"/>
      <c r="I230" s="146"/>
      <c r="J230" s="1"/>
      <c r="K230" s="11"/>
      <c r="L230" s="1"/>
    </row>
    <row r="231" spans="1:12" ht="18.75" x14ac:dyDescent="0.3">
      <c r="A231" s="1"/>
      <c r="B231" s="11"/>
      <c r="C231" s="17"/>
      <c r="D231" s="11"/>
      <c r="E231" s="48"/>
      <c r="F231" s="15"/>
      <c r="G231" s="11"/>
      <c r="H231" s="11"/>
      <c r="I231" s="146"/>
      <c r="J231" s="1"/>
      <c r="K231" s="11"/>
      <c r="L231" s="1"/>
    </row>
    <row r="232" spans="1:12" x14ac:dyDescent="0.25">
      <c r="A232" s="1"/>
      <c r="B232" s="11"/>
      <c r="C232" s="11"/>
      <c r="D232" s="11"/>
      <c r="E232" s="48"/>
      <c r="F232" s="15"/>
      <c r="G232" s="11"/>
      <c r="H232" s="11"/>
      <c r="I232" s="146"/>
      <c r="J232" s="14"/>
      <c r="K232" s="11"/>
      <c r="L232" s="1"/>
    </row>
    <row r="233" spans="1:12" x14ac:dyDescent="0.25">
      <c r="A233" s="1"/>
      <c r="B233" s="11"/>
      <c r="C233" s="11"/>
      <c r="D233" s="11"/>
      <c r="E233" s="48"/>
      <c r="F233" s="15"/>
      <c r="G233" s="11"/>
      <c r="H233" s="11"/>
      <c r="I233" s="146"/>
      <c r="J233" s="1"/>
      <c r="K233" s="11"/>
      <c r="L233" s="1"/>
    </row>
    <row r="234" spans="1:12" x14ac:dyDescent="0.25">
      <c r="A234" s="1"/>
      <c r="B234" s="11"/>
      <c r="C234" s="16"/>
      <c r="D234" s="11"/>
      <c r="E234" s="48"/>
      <c r="F234" s="15"/>
      <c r="G234" s="11"/>
      <c r="H234" s="11"/>
      <c r="I234" s="146"/>
      <c r="J234" s="14"/>
      <c r="K234" s="11"/>
      <c r="L234" s="1"/>
    </row>
    <row r="235" spans="1:12" x14ac:dyDescent="0.25">
      <c r="A235" s="1"/>
      <c r="B235" s="11"/>
      <c r="C235" s="11"/>
      <c r="D235" s="11"/>
      <c r="E235" s="48"/>
      <c r="F235" s="15"/>
      <c r="G235" s="11"/>
      <c r="H235" s="11"/>
      <c r="I235" s="146"/>
      <c r="J235" s="1"/>
      <c r="K235" s="11"/>
      <c r="L235" s="1"/>
    </row>
    <row r="236" spans="1:12" x14ac:dyDescent="0.25">
      <c r="A236" s="1"/>
      <c r="B236" s="11"/>
      <c r="C236" s="11"/>
      <c r="D236" s="11"/>
      <c r="E236" s="48"/>
      <c r="F236" s="15"/>
      <c r="G236" s="11"/>
      <c r="H236" s="11"/>
      <c r="I236" s="146"/>
      <c r="J236" s="14"/>
      <c r="K236" s="11"/>
      <c r="L236" s="1"/>
    </row>
    <row r="237" spans="1:12" x14ac:dyDescent="0.25">
      <c r="A237" s="1"/>
      <c r="B237" s="11"/>
      <c r="C237" s="11"/>
      <c r="D237" s="11"/>
      <c r="E237" s="48"/>
      <c r="F237" s="15"/>
      <c r="G237" s="11"/>
      <c r="H237" s="11"/>
      <c r="I237" s="146"/>
      <c r="J237" s="1"/>
      <c r="K237" s="11"/>
      <c r="L237" s="1"/>
    </row>
    <row r="238" spans="1:12" x14ac:dyDescent="0.25">
      <c r="A238" s="1"/>
      <c r="B238" s="11"/>
      <c r="C238" s="11"/>
      <c r="D238" s="11"/>
      <c r="E238" s="48"/>
      <c r="F238" s="15"/>
      <c r="G238" s="11"/>
      <c r="H238" s="11"/>
      <c r="I238" s="146"/>
      <c r="J238" s="14"/>
      <c r="K238" s="11"/>
      <c r="L238" s="1"/>
    </row>
    <row r="239" spans="1:12" x14ac:dyDescent="0.25">
      <c r="A239" s="1"/>
      <c r="B239" s="11"/>
      <c r="C239" s="11"/>
      <c r="D239" s="11"/>
      <c r="E239" s="48"/>
      <c r="F239" s="15"/>
      <c r="G239" s="11"/>
      <c r="H239" s="11"/>
      <c r="I239" s="146"/>
      <c r="J239" s="1"/>
      <c r="K239" s="11"/>
      <c r="L239" s="1"/>
    </row>
    <row r="240" spans="1:12" x14ac:dyDescent="0.25">
      <c r="A240" s="1"/>
      <c r="B240" s="11"/>
      <c r="C240" s="11"/>
      <c r="D240" s="11"/>
      <c r="E240" s="48"/>
      <c r="F240" s="15"/>
      <c r="G240" s="11"/>
      <c r="H240" s="11"/>
      <c r="I240" s="146"/>
      <c r="J240" s="14"/>
      <c r="K240" s="11"/>
      <c r="L240" s="1"/>
    </row>
    <row r="241" spans="1:14" x14ac:dyDescent="0.25">
      <c r="A241" s="1"/>
      <c r="B241" s="11"/>
      <c r="C241" s="11"/>
      <c r="D241" s="11"/>
      <c r="E241" s="48"/>
      <c r="F241" s="15"/>
      <c r="G241" s="11"/>
      <c r="H241" s="11"/>
      <c r="I241" s="146"/>
      <c r="J241" s="1"/>
      <c r="K241" s="11"/>
      <c r="L241" s="1"/>
    </row>
    <row r="242" spans="1:14" x14ac:dyDescent="0.25">
      <c r="A242" s="1"/>
      <c r="B242" s="11"/>
      <c r="C242" s="11"/>
      <c r="D242" s="11"/>
      <c r="E242" s="48"/>
      <c r="F242" s="15"/>
      <c r="G242" s="11"/>
      <c r="H242" s="11"/>
      <c r="I242" s="146"/>
      <c r="J242" s="1"/>
      <c r="K242" s="11"/>
      <c r="L242" s="1"/>
    </row>
    <row r="243" spans="1:14" x14ac:dyDescent="0.25">
      <c r="A243" s="1"/>
      <c r="B243" s="11"/>
      <c r="C243" s="11"/>
      <c r="D243" s="11"/>
      <c r="E243" s="48"/>
      <c r="F243" s="15"/>
      <c r="G243" s="11"/>
      <c r="H243" s="11"/>
      <c r="I243" s="146"/>
      <c r="J243" s="1"/>
      <c r="K243" s="11"/>
      <c r="L243" s="1"/>
    </row>
    <row r="244" spans="1:14" x14ac:dyDescent="0.25">
      <c r="A244" s="1"/>
      <c r="B244" s="11"/>
      <c r="C244" s="16"/>
      <c r="D244" s="11"/>
      <c r="E244" s="48"/>
      <c r="F244" s="15"/>
      <c r="G244" s="11"/>
      <c r="H244" s="11"/>
      <c r="I244" s="146"/>
      <c r="J244" s="14"/>
      <c r="K244" s="11"/>
      <c r="L244" s="1"/>
    </row>
    <row r="245" spans="1:14" x14ac:dyDescent="0.25">
      <c r="A245" s="1"/>
      <c r="B245" s="11"/>
      <c r="C245" s="11"/>
      <c r="D245" s="11"/>
      <c r="E245" s="48"/>
      <c r="F245" s="15"/>
      <c r="G245" s="11"/>
      <c r="H245" s="11"/>
      <c r="I245" s="146"/>
      <c r="J245" s="1"/>
      <c r="K245" s="11"/>
      <c r="L245" s="1"/>
    </row>
    <row r="246" spans="1:14" x14ac:dyDescent="0.25">
      <c r="A246" s="1"/>
      <c r="B246" s="11"/>
      <c r="C246" s="11"/>
      <c r="D246" s="11"/>
      <c r="E246" s="48"/>
      <c r="F246" s="15"/>
      <c r="G246" s="11"/>
      <c r="H246" s="11"/>
      <c r="I246" s="146"/>
      <c r="J246" s="1"/>
      <c r="K246" s="11"/>
      <c r="L246" s="1"/>
    </row>
    <row r="247" spans="1:14" x14ac:dyDescent="0.25">
      <c r="A247" s="1"/>
      <c r="B247" s="11"/>
      <c r="C247" s="11"/>
      <c r="D247" s="11"/>
      <c r="E247" s="48"/>
      <c r="F247" s="15"/>
      <c r="G247" s="11"/>
      <c r="H247" s="11"/>
      <c r="I247" s="146"/>
      <c r="J247" s="1"/>
      <c r="K247" s="11"/>
      <c r="L247" s="1"/>
      <c r="M247" s="1"/>
      <c r="N247" s="1"/>
    </row>
    <row r="248" spans="1:14" x14ac:dyDescent="0.25">
      <c r="A248" s="1"/>
      <c r="B248" s="11"/>
      <c r="C248" s="11"/>
      <c r="D248" s="11"/>
      <c r="E248" s="48"/>
      <c r="F248" s="15"/>
      <c r="G248" s="11"/>
      <c r="H248" s="11"/>
      <c r="I248" s="146"/>
      <c r="J248" s="1"/>
      <c r="K248" s="11"/>
      <c r="L248" s="1"/>
      <c r="M248" s="1"/>
      <c r="N248" s="1"/>
    </row>
    <row r="249" spans="1:14" x14ac:dyDescent="0.25">
      <c r="A249" s="1"/>
      <c r="B249" s="11"/>
      <c r="C249" s="11"/>
      <c r="D249" s="11"/>
      <c r="E249" s="48"/>
      <c r="F249" s="15"/>
      <c r="G249" s="11"/>
      <c r="H249" s="11"/>
      <c r="I249" s="146"/>
      <c r="J249" s="1"/>
      <c r="K249" s="11"/>
      <c r="L249" s="1"/>
      <c r="M249" s="1"/>
      <c r="N249" s="1"/>
    </row>
    <row r="250" spans="1:14" x14ac:dyDescent="0.25">
      <c r="A250" s="1"/>
      <c r="B250" s="11"/>
      <c r="C250" s="11"/>
      <c r="D250" s="11"/>
      <c r="E250" s="48"/>
      <c r="F250" s="15"/>
      <c r="G250" s="11"/>
      <c r="H250" s="11"/>
      <c r="I250" s="146"/>
      <c r="J250" s="14"/>
      <c r="K250" s="11"/>
      <c r="L250" s="1"/>
      <c r="M250" s="1"/>
      <c r="N250" s="1"/>
    </row>
    <row r="251" spans="1:14" x14ac:dyDescent="0.25">
      <c r="A251" s="1"/>
      <c r="B251" s="11"/>
      <c r="C251" s="11"/>
      <c r="D251" s="11"/>
      <c r="E251" s="48"/>
      <c r="F251" s="15"/>
      <c r="G251" s="11"/>
      <c r="H251" s="11"/>
      <c r="I251" s="251"/>
      <c r="J251" s="2"/>
      <c r="K251" s="1"/>
      <c r="L251" s="1"/>
      <c r="M251" s="1"/>
      <c r="N251" s="1"/>
    </row>
    <row r="252" spans="1:14" ht="15.75" x14ac:dyDescent="0.25">
      <c r="A252" s="1"/>
      <c r="B252" s="11"/>
      <c r="C252" s="13"/>
      <c r="D252" s="13"/>
      <c r="E252" s="51"/>
      <c r="F252" s="95"/>
      <c r="G252" s="13"/>
      <c r="H252" s="13"/>
      <c r="I252" s="250"/>
      <c r="J252" s="1"/>
      <c r="K252" s="1"/>
      <c r="L252" s="1"/>
      <c r="M252" s="1"/>
      <c r="N252" s="1"/>
    </row>
    <row r="253" spans="1:14" s="12" customFormat="1" ht="15.75" x14ac:dyDescent="0.25">
      <c r="A253" s="1"/>
      <c r="B253" s="11"/>
      <c r="C253" s="10"/>
      <c r="D253" s="10"/>
      <c r="E253" s="52"/>
      <c r="F253" s="96"/>
      <c r="G253" s="10"/>
      <c r="H253" s="10"/>
      <c r="I253" s="250"/>
      <c r="J253" s="1"/>
      <c r="K253" s="1"/>
      <c r="L253" s="1"/>
      <c r="M253" s="1"/>
      <c r="N253" s="1"/>
    </row>
    <row r="254" spans="1:14" s="12" customFormat="1" ht="15.75" x14ac:dyDescent="0.25">
      <c r="A254" s="1"/>
      <c r="B254" s="11"/>
      <c r="C254" s="10"/>
      <c r="D254" s="10"/>
      <c r="E254" s="52"/>
      <c r="F254" s="96"/>
      <c r="G254" s="10"/>
      <c r="H254" s="10"/>
      <c r="I254" s="250"/>
      <c r="J254" s="1"/>
      <c r="K254" s="1"/>
      <c r="L254" s="1"/>
      <c r="M254" s="1"/>
      <c r="N254" s="1"/>
    </row>
    <row r="255" spans="1:14" ht="18.75" x14ac:dyDescent="0.3">
      <c r="A255" s="1"/>
      <c r="B255" s="11"/>
      <c r="C255" s="10"/>
      <c r="D255" s="10"/>
      <c r="E255" s="52"/>
      <c r="F255" s="96"/>
      <c r="G255" s="10"/>
      <c r="H255" s="10"/>
      <c r="I255" s="250"/>
      <c r="J255" s="1"/>
      <c r="K255" s="9"/>
      <c r="L255" s="1"/>
      <c r="M255" s="1"/>
      <c r="N255" s="1"/>
    </row>
    <row r="256" spans="1:14" ht="21" x14ac:dyDescent="0.35">
      <c r="A256" s="1"/>
      <c r="B256" s="1"/>
      <c r="C256" s="6"/>
      <c r="D256" s="6"/>
      <c r="E256" s="49"/>
      <c r="F256" s="42"/>
      <c r="G256" s="6"/>
      <c r="H256" s="5"/>
      <c r="I256" s="252"/>
      <c r="J256" s="1"/>
      <c r="K256" s="8"/>
      <c r="L256" s="1"/>
      <c r="M256" s="1"/>
      <c r="N256" s="1"/>
    </row>
    <row r="257" spans="1:14" x14ac:dyDescent="0.25">
      <c r="A257" s="1"/>
      <c r="B257" s="1"/>
      <c r="C257" s="6"/>
      <c r="D257" s="6"/>
      <c r="E257" s="49"/>
      <c r="F257" s="42"/>
      <c r="G257" s="6"/>
      <c r="H257" s="5"/>
      <c r="I257" s="252"/>
      <c r="J257" s="1"/>
      <c r="K257" s="1"/>
      <c r="L257" s="1"/>
      <c r="M257" s="1"/>
      <c r="N257" s="1"/>
    </row>
    <row r="258" spans="1:14" ht="33.75" customHeight="1" x14ac:dyDescent="0.25">
      <c r="A258" s="1"/>
      <c r="B258" s="1"/>
      <c r="C258" s="7"/>
      <c r="D258" s="6"/>
      <c r="E258" s="49"/>
      <c r="F258" s="42"/>
      <c r="G258" s="6"/>
      <c r="H258" s="5"/>
      <c r="I258" s="252"/>
      <c r="J258" s="1"/>
      <c r="K258" s="1"/>
      <c r="L258" s="1"/>
      <c r="M258" s="1"/>
      <c r="N258" s="1"/>
    </row>
    <row r="259" spans="1:14" x14ac:dyDescent="0.25">
      <c r="A259" s="1"/>
      <c r="B259" s="1"/>
      <c r="C259" s="7"/>
      <c r="D259" s="6"/>
      <c r="E259" s="49"/>
      <c r="F259" s="42"/>
      <c r="G259" s="6"/>
      <c r="H259" s="5"/>
      <c r="I259" s="252"/>
      <c r="J259" s="1"/>
      <c r="K259" s="1"/>
      <c r="L259" s="1"/>
      <c r="M259" s="1"/>
      <c r="N259" s="1"/>
    </row>
    <row r="260" spans="1:14" ht="18.75" x14ac:dyDescent="0.3">
      <c r="A260" s="1"/>
      <c r="B260" s="1"/>
      <c r="C260" s="4"/>
      <c r="D260" s="4"/>
      <c r="E260" s="53"/>
      <c r="F260" s="97"/>
      <c r="G260" s="4"/>
      <c r="H260" s="3"/>
      <c r="I260" s="253"/>
      <c r="J260" s="2"/>
      <c r="K260" s="1"/>
      <c r="L260" s="1"/>
      <c r="M260" s="1"/>
      <c r="N260" s="1"/>
    </row>
    <row r="261" spans="1:14" x14ac:dyDescent="0.25">
      <c r="A261" s="1"/>
      <c r="B261" s="1"/>
      <c r="C261" s="1"/>
      <c r="D261" s="1"/>
      <c r="E261" s="54"/>
      <c r="F261" s="2"/>
      <c r="G261" s="1"/>
      <c r="H261" s="1"/>
      <c r="I261" s="146"/>
      <c r="J261" s="1"/>
      <c r="K261" s="1"/>
      <c r="L261" s="1"/>
      <c r="M261" s="1"/>
      <c r="N261" s="1"/>
    </row>
    <row r="262" spans="1:14" x14ac:dyDescent="0.25">
      <c r="A262" s="1"/>
      <c r="B262" s="1"/>
      <c r="C262" s="1"/>
      <c r="D262" s="1"/>
      <c r="E262" s="54"/>
      <c r="F262" s="2"/>
      <c r="G262" s="1"/>
      <c r="H262" s="1"/>
      <c r="I262" s="146"/>
      <c r="J262" s="1"/>
      <c r="K262" s="1"/>
      <c r="L262" s="1"/>
      <c r="M262" s="1"/>
      <c r="N262" s="1"/>
    </row>
    <row r="263" spans="1:14" x14ac:dyDescent="0.25">
      <c r="A263" s="1"/>
      <c r="B263" s="1"/>
      <c r="C263" s="1"/>
      <c r="D263" s="1"/>
      <c r="E263" s="54"/>
      <c r="F263" s="2"/>
      <c r="G263" s="1"/>
      <c r="H263" s="1"/>
      <c r="I263" s="146"/>
      <c r="J263" s="1"/>
      <c r="K263" s="1"/>
      <c r="L263" s="1"/>
      <c r="M263" s="1"/>
      <c r="N263" s="1"/>
    </row>
  </sheetData>
  <mergeCells count="40">
    <mergeCell ref="C218:H218"/>
    <mergeCell ref="C219:H219"/>
    <mergeCell ref="C217:H217"/>
    <mergeCell ref="F159:F163"/>
    <mergeCell ref="G159:G163"/>
    <mergeCell ref="I159:I163"/>
    <mergeCell ref="H159:H163"/>
    <mergeCell ref="C188:H188"/>
    <mergeCell ref="C199:H199"/>
    <mergeCell ref="E159:E163"/>
    <mergeCell ref="C208:H208"/>
    <mergeCell ref="C209:H209"/>
    <mergeCell ref="C211:H211"/>
    <mergeCell ref="C212:H212"/>
    <mergeCell ref="C213:H213"/>
    <mergeCell ref="C214:H214"/>
    <mergeCell ref="C215:H215"/>
    <mergeCell ref="C216:H216"/>
    <mergeCell ref="C203:H203"/>
    <mergeCell ref="C204:H204"/>
    <mergeCell ref="C205:H205"/>
    <mergeCell ref="C206:H206"/>
    <mergeCell ref="C207:H207"/>
    <mergeCell ref="C210:H210"/>
    <mergeCell ref="C145:H145"/>
    <mergeCell ref="C156:H156"/>
    <mergeCell ref="C167:H167"/>
    <mergeCell ref="C182:H182"/>
    <mergeCell ref="C201:H201"/>
    <mergeCell ref="C202:H202"/>
    <mergeCell ref="B5:C5"/>
    <mergeCell ref="H5:I5"/>
    <mergeCell ref="C99:H99"/>
    <mergeCell ref="C120:H120"/>
    <mergeCell ref="C138:H138"/>
    <mergeCell ref="B1:I1"/>
    <mergeCell ref="B2:D2"/>
    <mergeCell ref="B3:I3"/>
    <mergeCell ref="B4:C4"/>
    <mergeCell ref="H4:I4"/>
  </mergeCells>
  <pageMargins left="0.70866141732283472" right="0.70866141732283472" top="0.74803149606299213" bottom="0.74803149606299213" header="0.31496062992125984" footer="0.31496062992125984"/>
  <pageSetup paperSize="8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Estimate-2</vt:lpstr>
      <vt:lpstr>Estimate-3</vt:lpstr>
      <vt:lpstr>Estimate-4</vt:lpstr>
      <vt:lpstr>Estimate-5</vt:lpstr>
      <vt:lpstr>'Estimate-2'!Print_Area</vt:lpstr>
      <vt:lpstr>'Estimate-3'!Print_Area</vt:lpstr>
      <vt:lpstr>'Estimate-4'!Print_Area</vt:lpstr>
      <vt:lpstr>'Estimate-5'!Print_Area</vt:lpstr>
      <vt:lpstr>'Estimate-2'!Print_Titles</vt:lpstr>
      <vt:lpstr>'Estimate-3'!Print_Titles</vt:lpstr>
      <vt:lpstr>'Estimate-4'!Print_Titles</vt:lpstr>
      <vt:lpstr>'Estimate-5'!Print_Titles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2024-12-24T16:19:26Z</cp:lastPrinted>
  <dcterms:created xsi:type="dcterms:W3CDTF">2024-03-31T04:29:11Z</dcterms:created>
  <dcterms:modified xsi:type="dcterms:W3CDTF">2024-12-24T16:19:28Z</dcterms:modified>
</cp:coreProperties>
</file>