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Estimate!$C$12:$E$19</definedName>
    <definedName name="_xlnm.Print_Area" localSheetId="1">Estimate!$B$1:$I$56</definedName>
    <definedName name="_xlnm.Print_Titles" localSheetId="1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2" l="1"/>
  <c r="I53" i="2" s="1"/>
  <c r="I12" i="2"/>
  <c r="F13" i="2"/>
  <c r="I13" i="2" s="1"/>
  <c r="F39" i="2"/>
  <c r="I39" i="2" s="1"/>
  <c r="F40" i="2"/>
  <c r="I40" i="2" s="1"/>
  <c r="F41" i="2"/>
  <c r="I41" i="2" s="1"/>
  <c r="F42" i="2"/>
  <c r="I42" i="2" s="1"/>
  <c r="F38" i="2"/>
  <c r="I38" i="2" s="1"/>
  <c r="F32" i="2"/>
  <c r="I32" i="2" s="1"/>
  <c r="F33" i="2"/>
  <c r="I33" i="2" s="1"/>
  <c r="F31" i="2"/>
  <c r="I31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I10" i="2"/>
  <c r="I11" i="2"/>
  <c r="I9" i="2"/>
  <c r="I36" i="2" l="1"/>
  <c r="I29" i="2"/>
  <c r="F43" i="2"/>
  <c r="I43" i="2" s="1"/>
  <c r="I44" i="2" s="1"/>
  <c r="F14" i="2"/>
  <c r="I14" i="2" s="1"/>
  <c r="I16" i="2" s="1"/>
  <c r="I55" i="2" l="1"/>
</calcChain>
</file>

<file path=xl/sharedStrings.xml><?xml version="1.0" encoding="utf-8"?>
<sst xmlns="http://schemas.openxmlformats.org/spreadsheetml/2006/main" count="89" uniqueCount="77">
  <si>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</si>
  <si>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</si>
  <si>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</si>
  <si>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</si>
  <si>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</si>
  <si>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</si>
  <si>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</si>
  <si>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</si>
  <si>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</si>
  <si>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</si>
  <si>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</si>
  <si>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</si>
  <si>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</si>
  <si>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</si>
  <si>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</si>
  <si>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</si>
  <si>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</si>
  <si>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</si>
  <si>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</si>
  <si>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</si>
  <si>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</si>
  <si>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</si>
  <si>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</si>
  <si>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</si>
  <si>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t xml:space="preserve"> 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</si>
  <si>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</si>
  <si>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 xml:space="preserve">CURRECTION KARNA HAI </t>
  </si>
  <si>
    <t>A.</t>
  </si>
  <si>
    <t>B.</t>
  </si>
  <si>
    <t>Furniture</t>
  </si>
  <si>
    <t>c.</t>
  </si>
  <si>
    <t>Cunstraction</t>
  </si>
  <si>
    <t>D.</t>
  </si>
  <si>
    <t>Febrication</t>
  </si>
  <si>
    <t>E.</t>
  </si>
  <si>
    <t>Plumbing</t>
  </si>
  <si>
    <t>Drawer lock-3nung</t>
  </si>
  <si>
    <t>Stand Wheel- 8nung -2set</t>
  </si>
  <si>
    <t>Stand Wheel pvc sheet-12mm -70"x24"-2nung</t>
  </si>
  <si>
    <t>Aluminium door patti-39"x84"-1nung</t>
  </si>
  <si>
    <t xml:space="preserve">RO system cheque and dranez </t>
  </si>
  <si>
    <t>1.5"Buch -1nung</t>
  </si>
  <si>
    <t>cooler zali fiber sheet-70"x88"</t>
  </si>
  <si>
    <t>Ledis bathroom door tadi hole-1nung</t>
  </si>
  <si>
    <t>poster galvanized patra fitting-10'x6'</t>
  </si>
  <si>
    <t>Bahar stand otly round 2'x2'</t>
  </si>
  <si>
    <t>1.25" wall Change-1set</t>
  </si>
  <si>
    <t>3" dranez pipe-6'1nung</t>
  </si>
  <si>
    <t>Wash besin soap dish -1nung</t>
  </si>
  <si>
    <t>3" Lbo- 3nung</t>
  </si>
  <si>
    <t>12"x12"  gutter Dhakkan +chadtar work- 1nung</t>
  </si>
  <si>
    <t>Date:-23-05-2024</t>
  </si>
  <si>
    <t>Estimate Total Amount</t>
  </si>
  <si>
    <t>Auto Mijagra- 8` -6nung</t>
  </si>
  <si>
    <t>Door Handle-8" -1nung</t>
  </si>
  <si>
    <r>
      <rPr>
        <b/>
        <sz val="10"/>
        <color theme="1"/>
        <rFont val="Calibri"/>
        <family val="2"/>
        <scheme val="minor"/>
      </rPr>
      <t xml:space="preserve">SIDE Location:-Gujarat gas CNG station Kalol gandhinagar 
</t>
    </r>
    <r>
      <rPr>
        <sz val="10"/>
        <color theme="1"/>
        <rFont val="Calibri"/>
        <family val="2"/>
        <scheme val="minor"/>
      </rPr>
      <t xml:space="preserve">
</t>
    </r>
  </si>
  <si>
    <t xml:space="preserve">ESTIMATE
</t>
  </si>
  <si>
    <t>office asian company premium paint-12'x16'-1nung</t>
  </si>
  <si>
    <t>office asian company premium paint 12'x11.5'-2nung</t>
  </si>
  <si>
    <t>office asian company premium paint 16'x11.5'- 2nung</t>
  </si>
  <si>
    <t>Panel Room color asian company premium paint-20.5'x18'-1nung</t>
  </si>
  <si>
    <t>Panel Room color asian company premium paint 20.5x11.5-2nung</t>
  </si>
  <si>
    <t>Panel Room color asian company premium paint 18'x11.5'-2nung</t>
  </si>
  <si>
    <t>DG set asian company premium paint -16'x20.5'</t>
  </si>
  <si>
    <t>16'x11.5' asian company premium paint -2nung</t>
  </si>
  <si>
    <t>20.5'x11.5' asian company premium paint-2nung</t>
  </si>
  <si>
    <t>Rcc Square Drain Manhole Covers (Gatar Dhakkan) oil paint-2'x2' -6nung</t>
  </si>
  <si>
    <t>Sidhi colour  oil paint-20'x2'</t>
  </si>
  <si>
    <t xml:space="preserve">
office back side color floor tiles-42"x70"</t>
  </si>
  <si>
    <t>office back side color floor tiles-64"x48"</t>
  </si>
  <si>
    <t>office back side color floor tiles-12"x144"</t>
  </si>
  <si>
    <t>Office back side cd plaster touching-2'</t>
  </si>
  <si>
    <t>cooler zali fiber sheet-42"x88"</t>
  </si>
  <si>
    <t>cooler zali fiber sheet-12"x88"</t>
  </si>
  <si>
    <t>cooler zali fiber sheet-76"x69"</t>
  </si>
  <si>
    <t>cooler zali fiber sheet-76"x31"</t>
  </si>
  <si>
    <t>Painting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</si>
</sst>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6" fillId="0" borderId="0" xfId="0" applyFont="1"/>
    <xf numFmtId="0" fontId="6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0" fontId="0" fillId="0" borderId="26" xfId="0" applyFont="1" applyFill="1" applyBorder="1" applyAlignment="1">
      <alignment vertical="top"/>
    </xf>
    <xf numFmtId="164" fontId="0" fillId="0" borderId="27" xfId="0" applyNumberFormat="1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0" fontId="0" fillId="0" borderId="29" xfId="0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164" fontId="0" fillId="0" borderId="23" xfId="0" applyNumberFormat="1" applyFont="1" applyFill="1" applyBorder="1" applyAlignment="1">
      <alignment vertical="top"/>
    </xf>
    <xf numFmtId="0" fontId="14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0" fillId="0" borderId="1" xfId="0" quotePrefix="1" applyFont="1" applyFill="1" applyBorder="1"/>
    <xf numFmtId="0" fontId="2" fillId="0" borderId="26" xfId="0" applyFont="1" applyFill="1" applyBorder="1" applyAlignment="1">
      <alignment vertical="top"/>
    </xf>
    <xf numFmtId="0" fontId="7" fillId="0" borderId="1" xfId="0" applyFont="1" applyFill="1" applyBorder="1"/>
    <xf numFmtId="0" fontId="0" fillId="0" borderId="30" xfId="0" applyFont="1" applyFill="1" applyBorder="1" applyAlignment="1">
      <alignment vertical="top"/>
    </xf>
    <xf numFmtId="0" fontId="0" fillId="0" borderId="30" xfId="0" applyFont="1" applyFill="1" applyBorder="1"/>
    <xf numFmtId="0" fontId="0" fillId="0" borderId="33" xfId="0" applyFont="1" applyFill="1" applyBorder="1" applyAlignment="1">
      <alignment vertical="top"/>
    </xf>
    <xf numFmtId="164" fontId="0" fillId="0" borderId="34" xfId="0" applyNumberFormat="1" applyFont="1" applyFill="1" applyBorder="1" applyAlignment="1">
      <alignment vertical="top"/>
    </xf>
    <xf numFmtId="0" fontId="0" fillId="0" borderId="35" xfId="0" applyFont="1" applyFill="1" applyBorder="1" applyAlignment="1">
      <alignment vertical="top"/>
    </xf>
    <xf numFmtId="0" fontId="2" fillId="0" borderId="36" xfId="0" applyFont="1" applyFill="1" applyBorder="1" applyAlignment="1"/>
    <xf numFmtId="0" fontId="0" fillId="0" borderId="36" xfId="0" applyFont="1" applyFill="1" applyBorder="1" applyAlignment="1"/>
    <xf numFmtId="0" fontId="0" fillId="0" borderId="37" xfId="0" applyFont="1" applyFill="1" applyBorder="1" applyAlignment="1"/>
    <xf numFmtId="0" fontId="0" fillId="0" borderId="38" xfId="0" applyFont="1" applyFill="1" applyBorder="1" applyAlignment="1">
      <alignment vertical="top"/>
    </xf>
    <xf numFmtId="0" fontId="0" fillId="0" borderId="39" xfId="0" applyFont="1" applyFill="1" applyBorder="1"/>
    <xf numFmtId="0" fontId="0" fillId="0" borderId="39" xfId="0" applyFont="1" applyFill="1" applyBorder="1" applyAlignment="1">
      <alignment vertical="top"/>
    </xf>
    <xf numFmtId="164" fontId="0" fillId="0" borderId="40" xfId="0" applyNumberFormat="1" applyFont="1" applyFill="1" applyBorder="1" applyAlignment="1">
      <alignment vertical="top"/>
    </xf>
    <xf numFmtId="0" fontId="16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0" fillId="0" borderId="27" xfId="0" applyNumberFormat="1" applyFont="1" applyFill="1" applyBorder="1" applyAlignment="1">
      <alignment horizontal="right" vertical="top"/>
    </xf>
    <xf numFmtId="164" fontId="14" fillId="0" borderId="27" xfId="0" applyNumberFormat="1" applyFont="1" applyFill="1" applyBorder="1" applyAlignment="1">
      <alignment horizontal="right" vertical="center"/>
    </xf>
    <xf numFmtId="164" fontId="15" fillId="0" borderId="27" xfId="0" applyNumberFormat="1" applyFont="1" applyFill="1" applyBorder="1" applyAlignment="1">
      <alignment horizontal="right" vertical="center"/>
    </xf>
    <xf numFmtId="164" fontId="2" fillId="0" borderId="27" xfId="0" applyNumberFormat="1" applyFont="1" applyFill="1" applyBorder="1" applyAlignment="1">
      <alignment horizontal="right" vertical="top"/>
    </xf>
    <xf numFmtId="0" fontId="0" fillId="0" borderId="27" xfId="0" applyFont="1" applyFill="1" applyBorder="1" applyAlignment="1">
      <alignment horizontal="right"/>
    </xf>
    <xf numFmtId="164" fontId="2" fillId="0" borderId="27" xfId="0" applyNumberFormat="1" applyFont="1" applyFill="1" applyBorder="1" applyAlignment="1">
      <alignment horizontal="right"/>
    </xf>
    <xf numFmtId="164" fontId="0" fillId="0" borderId="29" xfId="0" applyNumberFormat="1" applyFont="1" applyFill="1" applyBorder="1" applyAlignment="1">
      <alignment horizontal="right" vertical="top"/>
    </xf>
    <xf numFmtId="164" fontId="2" fillId="0" borderId="23" xfId="0" applyNumberFormat="1" applyFont="1" applyFill="1" applyBorder="1" applyAlignment="1">
      <alignment horizontal="right"/>
    </xf>
    <xf numFmtId="0" fontId="2" fillId="0" borderId="3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8" fillId="4" borderId="24" xfId="0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topLeftCell="A11" zoomScale="120" zoomScaleNormal="120" workbookViewId="0">
      <selection activeCell="E16" sqref="E16"/>
    </sheetView>
  </sheetViews>
  <sheetFormatPr defaultRowHeight="15" x14ac:dyDescent="0.25"/>
  <cols>
    <col min="2" max="2" width="4.28515625" bestFit="1" customWidth="1"/>
    <col min="3" max="3" width="40.28515625" customWidth="1"/>
    <col min="4" max="4" width="6.28515625" bestFit="1" customWidth="1"/>
    <col min="5" max="5" width="7" bestFit="1" customWidth="1"/>
    <col min="6" max="6" width="6.7109375" customWidth="1"/>
    <col min="7" max="7" width="5.85546875" customWidth="1"/>
    <col min="8" max="8" width="4.28515625" bestFit="1" customWidth="1"/>
    <col min="9" max="9" width="12.140625" customWidth="1"/>
    <col min="11" max="11" width="14" bestFit="1" customWidth="1"/>
    <col min="12" max="12" width="23.85546875" bestFit="1" customWidth="1"/>
  </cols>
  <sheetData>
    <row r="1" spans="1:13" ht="21.75" thickBot="1" x14ac:dyDescent="0.4">
      <c r="B1" s="72" t="s">
        <v>10</v>
      </c>
      <c r="C1" s="73"/>
      <c r="D1" s="73"/>
      <c r="E1" s="73"/>
      <c r="F1" s="73"/>
      <c r="G1" s="73"/>
      <c r="H1" s="73"/>
      <c r="I1" s="74"/>
    </row>
    <row r="2" spans="1:13" ht="59.25" customHeight="1" thickBot="1" x14ac:dyDescent="0.3">
      <c r="B2" s="75" t="s">
        <v>9</v>
      </c>
      <c r="C2" s="76"/>
      <c r="D2" s="76"/>
      <c r="E2" s="24"/>
      <c r="F2" s="24"/>
      <c r="G2" s="24"/>
      <c r="H2" s="24"/>
      <c r="I2" s="23"/>
    </row>
    <row r="3" spans="1:13" ht="19.5" thickBot="1" x14ac:dyDescent="0.35">
      <c r="B3" s="77" t="s">
        <v>56</v>
      </c>
      <c r="C3" s="78"/>
      <c r="D3" s="78"/>
      <c r="E3" s="78"/>
      <c r="F3" s="78"/>
      <c r="G3" s="78"/>
      <c r="H3" s="79"/>
      <c r="I3" s="80"/>
      <c r="J3" s="71"/>
      <c r="K3" s="71"/>
      <c r="L3" s="1"/>
    </row>
    <row r="4" spans="1:13" ht="15.75" thickBot="1" x14ac:dyDescent="0.3">
      <c r="B4" s="85" t="s">
        <v>25</v>
      </c>
      <c r="C4" s="86"/>
      <c r="D4" s="22"/>
      <c r="E4" s="22"/>
      <c r="F4" s="22"/>
      <c r="G4" s="22"/>
      <c r="H4" s="81" t="s">
        <v>8</v>
      </c>
      <c r="I4" s="82"/>
      <c r="J4" s="1"/>
      <c r="K4" s="1"/>
      <c r="L4" s="1"/>
    </row>
    <row r="5" spans="1:13" ht="29.25" customHeight="1" thickBot="1" x14ac:dyDescent="0.3">
      <c r="B5" s="87" t="s">
        <v>55</v>
      </c>
      <c r="C5" s="88"/>
      <c r="D5" s="22"/>
      <c r="E5" s="22"/>
      <c r="F5" s="22"/>
      <c r="G5" s="22"/>
      <c r="H5" s="83" t="s">
        <v>51</v>
      </c>
      <c r="I5" s="84"/>
      <c r="J5" s="1"/>
      <c r="K5" s="1"/>
      <c r="L5" s="1"/>
    </row>
    <row r="6" spans="1:13" s="18" customFormat="1" ht="30.75" customHeight="1" thickBot="1" x14ac:dyDescent="0.3">
      <c r="B6" s="26" t="s">
        <v>7</v>
      </c>
      <c r="C6" s="27" t="s">
        <v>6</v>
      </c>
      <c r="D6" s="28" t="s">
        <v>5</v>
      </c>
      <c r="E6" s="28" t="s">
        <v>4</v>
      </c>
      <c r="F6" s="28" t="s">
        <v>3</v>
      </c>
      <c r="G6" s="29" t="s">
        <v>2</v>
      </c>
      <c r="H6" s="29" t="s">
        <v>1</v>
      </c>
      <c r="I6" s="30" t="s">
        <v>0</v>
      </c>
      <c r="J6" s="71"/>
      <c r="K6" s="71"/>
      <c r="L6" s="12"/>
    </row>
    <row r="7" spans="1:13" s="21" customFormat="1" ht="30.75" customHeight="1" x14ac:dyDescent="0.25">
      <c r="A7" s="31"/>
      <c r="B7" s="50"/>
      <c r="C7" s="51"/>
      <c r="D7" s="52"/>
      <c r="E7" s="52"/>
      <c r="F7" s="52"/>
      <c r="G7" s="52"/>
      <c r="H7" s="52"/>
      <c r="I7" s="53"/>
      <c r="J7" s="31"/>
      <c r="K7" s="12"/>
      <c r="L7" s="12" t="s">
        <v>26</v>
      </c>
    </row>
    <row r="8" spans="1:13" ht="15.75" customHeight="1" x14ac:dyDescent="0.25">
      <c r="A8" s="31"/>
      <c r="B8" s="44" t="s">
        <v>27</v>
      </c>
      <c r="C8" s="42" t="s">
        <v>29</v>
      </c>
      <c r="D8" s="32"/>
      <c r="E8" s="32"/>
      <c r="F8" s="32"/>
      <c r="G8" s="32"/>
      <c r="H8" s="32"/>
      <c r="I8" s="60"/>
      <c r="J8" s="31"/>
      <c r="K8" s="1"/>
      <c r="L8" s="1"/>
    </row>
    <row r="9" spans="1:13" ht="15.75" customHeight="1" x14ac:dyDescent="0.25">
      <c r="A9" s="31"/>
      <c r="B9" s="35">
        <v>1</v>
      </c>
      <c r="C9" s="19" t="s">
        <v>53</v>
      </c>
      <c r="D9" s="32"/>
      <c r="E9" s="32"/>
      <c r="F9" s="32"/>
      <c r="G9" s="32">
        <v>280</v>
      </c>
      <c r="H9" s="32">
        <v>6</v>
      </c>
      <c r="I9" s="60">
        <f>G9*H9</f>
        <v>1680</v>
      </c>
      <c r="J9" s="31"/>
      <c r="K9" s="1"/>
      <c r="L9" s="1"/>
    </row>
    <row r="10" spans="1:13" ht="15.75" customHeight="1" x14ac:dyDescent="0.25">
      <c r="A10" s="31"/>
      <c r="B10" s="35">
        <v>2</v>
      </c>
      <c r="C10" s="19" t="s">
        <v>36</v>
      </c>
      <c r="D10" s="32"/>
      <c r="E10" s="32"/>
      <c r="F10" s="32"/>
      <c r="G10" s="32">
        <v>240</v>
      </c>
      <c r="H10" s="32">
        <v>3</v>
      </c>
      <c r="I10" s="60">
        <f t="shared" ref="I10:I11" si="0">G10*H10</f>
        <v>720</v>
      </c>
      <c r="J10" s="31"/>
      <c r="K10" s="1"/>
      <c r="L10" s="1"/>
    </row>
    <row r="11" spans="1:13" ht="15.75" customHeight="1" x14ac:dyDescent="0.25">
      <c r="A11" s="31"/>
      <c r="B11" s="35">
        <v>3</v>
      </c>
      <c r="C11" s="19" t="s">
        <v>54</v>
      </c>
      <c r="D11" s="32"/>
      <c r="E11" s="32"/>
      <c r="F11" s="32"/>
      <c r="G11" s="32">
        <v>250</v>
      </c>
      <c r="H11" s="32">
        <v>1</v>
      </c>
      <c r="I11" s="60">
        <f t="shared" si="0"/>
        <v>250</v>
      </c>
      <c r="J11" s="31"/>
      <c r="K11" s="1"/>
      <c r="L11" s="1"/>
    </row>
    <row r="12" spans="1:13" ht="15.75" customHeight="1" x14ac:dyDescent="0.25">
      <c r="A12" s="31"/>
      <c r="B12" s="35">
        <v>4</v>
      </c>
      <c r="C12" s="19" t="s">
        <v>37</v>
      </c>
      <c r="D12" s="32"/>
      <c r="E12" s="32"/>
      <c r="F12" s="32"/>
      <c r="G12" s="32">
        <v>400</v>
      </c>
      <c r="H12" s="32">
        <v>8</v>
      </c>
      <c r="I12" s="60">
        <f>G12*H12</f>
        <v>3200</v>
      </c>
      <c r="J12" s="31"/>
      <c r="K12" s="12"/>
      <c r="L12" s="12"/>
      <c r="M12" s="18"/>
    </row>
    <row r="13" spans="1:13" ht="15.75" customHeight="1" x14ac:dyDescent="0.25">
      <c r="A13" s="31"/>
      <c r="B13" s="35">
        <v>5</v>
      </c>
      <c r="C13" s="19" t="s">
        <v>38</v>
      </c>
      <c r="D13" s="32">
        <v>70</v>
      </c>
      <c r="E13" s="32">
        <v>24</v>
      </c>
      <c r="F13" s="32">
        <f>D13*E13/144</f>
        <v>11.666666666666666</v>
      </c>
      <c r="G13" s="32">
        <v>210</v>
      </c>
      <c r="H13" s="32">
        <v>2</v>
      </c>
      <c r="I13" s="60">
        <f>F13*G13*H13</f>
        <v>4900</v>
      </c>
      <c r="J13" s="31"/>
      <c r="K13" s="12"/>
      <c r="L13" s="12"/>
      <c r="M13" s="18"/>
    </row>
    <row r="14" spans="1:13" ht="15.75" customHeight="1" x14ac:dyDescent="0.25">
      <c r="A14" s="31"/>
      <c r="B14" s="35">
        <v>6</v>
      </c>
      <c r="C14" s="19" t="s">
        <v>39</v>
      </c>
      <c r="D14" s="41">
        <v>39</v>
      </c>
      <c r="E14" s="41">
        <v>84</v>
      </c>
      <c r="F14" s="41">
        <f>D14*E14/144</f>
        <v>22.75</v>
      </c>
      <c r="G14" s="41">
        <v>240</v>
      </c>
      <c r="H14" s="41">
        <v>1</v>
      </c>
      <c r="I14" s="61">
        <f>F14*G14</f>
        <v>5460</v>
      </c>
      <c r="J14" s="31"/>
      <c r="K14" s="12"/>
      <c r="L14" s="12"/>
      <c r="M14" s="18"/>
    </row>
    <row r="15" spans="1:13" ht="15.75" customHeight="1" x14ac:dyDescent="0.25">
      <c r="A15" s="31"/>
      <c r="B15" s="35">
        <v>7</v>
      </c>
      <c r="C15" s="19" t="s">
        <v>43</v>
      </c>
      <c r="D15" s="41"/>
      <c r="E15" s="41"/>
      <c r="F15" s="41"/>
      <c r="G15" s="41">
        <v>100</v>
      </c>
      <c r="H15" s="41">
        <v>1</v>
      </c>
      <c r="I15" s="61">
        <v>100</v>
      </c>
      <c r="J15" s="31"/>
      <c r="K15" s="12"/>
      <c r="L15" s="12"/>
      <c r="M15" s="18"/>
    </row>
    <row r="16" spans="1:13" ht="15.75" customHeight="1" x14ac:dyDescent="0.25">
      <c r="A16" s="31"/>
      <c r="B16" s="35"/>
      <c r="C16" s="19"/>
      <c r="D16" s="41"/>
      <c r="E16" s="41"/>
      <c r="F16" s="41"/>
      <c r="G16" s="41"/>
      <c r="H16" s="41"/>
      <c r="I16" s="62">
        <f>SUM(I9:I15)</f>
        <v>16310</v>
      </c>
      <c r="J16" s="31"/>
      <c r="K16" s="12"/>
      <c r="L16" s="12"/>
      <c r="M16" s="18"/>
    </row>
    <row r="17" spans="1:13" s="16" customFormat="1" ht="15.75" customHeight="1" x14ac:dyDescent="0.25">
      <c r="A17" s="31"/>
      <c r="B17" s="44" t="s">
        <v>28</v>
      </c>
      <c r="C17" s="42" t="s">
        <v>76</v>
      </c>
      <c r="D17" s="32"/>
      <c r="E17" s="32"/>
      <c r="F17" s="32"/>
      <c r="G17" s="32"/>
      <c r="H17" s="32"/>
      <c r="I17" s="60"/>
      <c r="J17" s="31"/>
      <c r="K17" s="12"/>
      <c r="L17" s="17"/>
    </row>
    <row r="18" spans="1:13" ht="15.75" customHeight="1" x14ac:dyDescent="0.25">
      <c r="A18" s="31"/>
      <c r="B18" s="35">
        <v>8</v>
      </c>
      <c r="C18" s="32" t="s">
        <v>57</v>
      </c>
      <c r="D18" s="32"/>
      <c r="E18" s="32"/>
      <c r="F18" s="32">
        <f>12*16</f>
        <v>192</v>
      </c>
      <c r="G18" s="32">
        <v>32</v>
      </c>
      <c r="H18" s="32">
        <v>1</v>
      </c>
      <c r="I18" s="60">
        <f>F18*G18*H18</f>
        <v>6144</v>
      </c>
      <c r="J18" s="31"/>
      <c r="K18" s="12"/>
      <c r="L18" s="12"/>
      <c r="M18" s="18"/>
    </row>
    <row r="19" spans="1:13" ht="15.75" customHeight="1" x14ac:dyDescent="0.25">
      <c r="A19" s="31"/>
      <c r="B19" s="35">
        <v>9</v>
      </c>
      <c r="C19" s="20" t="s">
        <v>58</v>
      </c>
      <c r="D19" s="20"/>
      <c r="E19" s="20"/>
      <c r="F19" s="20">
        <f>12*11.5</f>
        <v>138</v>
      </c>
      <c r="G19" s="20">
        <v>32</v>
      </c>
      <c r="H19" s="20">
        <v>2</v>
      </c>
      <c r="I19" s="60">
        <f t="shared" ref="I19:I23" si="1">F19*G19*H19</f>
        <v>8832</v>
      </c>
      <c r="J19" s="31"/>
      <c r="K19" s="12"/>
      <c r="L19" s="12"/>
      <c r="M19" s="18"/>
    </row>
    <row r="20" spans="1:13" s="16" customFormat="1" ht="15.75" customHeight="1" x14ac:dyDescent="0.25">
      <c r="A20" s="31"/>
      <c r="B20" s="35">
        <v>10</v>
      </c>
      <c r="C20" s="19" t="s">
        <v>59</v>
      </c>
      <c r="D20" s="32"/>
      <c r="E20" s="32"/>
      <c r="F20" s="32">
        <f>16*11.5</f>
        <v>184</v>
      </c>
      <c r="G20" s="32">
        <v>32</v>
      </c>
      <c r="H20" s="32">
        <v>2</v>
      </c>
      <c r="I20" s="60">
        <f t="shared" si="1"/>
        <v>11776</v>
      </c>
      <c r="J20" s="31"/>
      <c r="K20" s="12"/>
      <c r="L20" s="17"/>
    </row>
    <row r="21" spans="1:13" s="16" customFormat="1" ht="15.75" customHeight="1" x14ac:dyDescent="0.25">
      <c r="A21" s="31"/>
      <c r="B21" s="35">
        <v>11</v>
      </c>
      <c r="C21" s="45" t="s">
        <v>60</v>
      </c>
      <c r="D21" s="32"/>
      <c r="E21" s="32"/>
      <c r="F21" s="32">
        <f>20.5*18</f>
        <v>369</v>
      </c>
      <c r="G21" s="32">
        <v>32</v>
      </c>
      <c r="H21" s="32">
        <v>1</v>
      </c>
      <c r="I21" s="60">
        <f t="shared" si="1"/>
        <v>11808</v>
      </c>
      <c r="J21" s="31"/>
      <c r="K21" s="12"/>
      <c r="L21" s="17"/>
    </row>
    <row r="22" spans="1:13" s="16" customFormat="1" ht="15.75" customHeight="1" x14ac:dyDescent="0.25">
      <c r="A22" s="31"/>
      <c r="B22" s="35">
        <v>12</v>
      </c>
      <c r="C22" s="45" t="s">
        <v>61</v>
      </c>
      <c r="D22" s="32"/>
      <c r="E22" s="32"/>
      <c r="F22" s="32">
        <f>20.5*11.5</f>
        <v>235.75</v>
      </c>
      <c r="G22" s="32">
        <v>32</v>
      </c>
      <c r="H22" s="32">
        <v>2</v>
      </c>
      <c r="I22" s="60">
        <f t="shared" si="1"/>
        <v>15088</v>
      </c>
      <c r="J22" s="31"/>
      <c r="K22" s="12"/>
      <c r="L22" s="17"/>
    </row>
    <row r="23" spans="1:13" s="16" customFormat="1" ht="15.75" customHeight="1" x14ac:dyDescent="0.25">
      <c r="A23" s="31"/>
      <c r="B23" s="35">
        <v>13</v>
      </c>
      <c r="C23" s="45" t="s">
        <v>62</v>
      </c>
      <c r="D23" s="32"/>
      <c r="E23" s="32"/>
      <c r="F23" s="32">
        <f>18*11.5</f>
        <v>207</v>
      </c>
      <c r="G23" s="32">
        <v>32</v>
      </c>
      <c r="H23" s="32">
        <v>2</v>
      </c>
      <c r="I23" s="60">
        <f t="shared" si="1"/>
        <v>13248</v>
      </c>
      <c r="J23" s="31"/>
      <c r="K23" s="12"/>
      <c r="L23" s="17"/>
    </row>
    <row r="24" spans="1:13" s="16" customFormat="1" ht="15.75" customHeight="1" x14ac:dyDescent="0.25">
      <c r="A24" s="31"/>
      <c r="B24" s="35">
        <v>14</v>
      </c>
      <c r="C24" s="19" t="s">
        <v>63</v>
      </c>
      <c r="D24" s="32"/>
      <c r="E24" s="32"/>
      <c r="F24" s="32">
        <f>16*20.5</f>
        <v>328</v>
      </c>
      <c r="G24" s="32">
        <v>32</v>
      </c>
      <c r="H24" s="32">
        <v>1</v>
      </c>
      <c r="I24" s="60">
        <f>F24*G24*H24</f>
        <v>10496</v>
      </c>
      <c r="J24" s="31"/>
      <c r="K24" s="12"/>
      <c r="L24" s="17"/>
    </row>
    <row r="25" spans="1:13" s="16" customFormat="1" ht="15.75" customHeight="1" x14ac:dyDescent="0.25">
      <c r="A25" s="31"/>
      <c r="B25" s="35">
        <v>15</v>
      </c>
      <c r="C25" s="19" t="s">
        <v>64</v>
      </c>
      <c r="D25" s="32"/>
      <c r="E25" s="32"/>
      <c r="F25" s="32">
        <f>16*11.5</f>
        <v>184</v>
      </c>
      <c r="G25" s="32">
        <v>32</v>
      </c>
      <c r="H25" s="32">
        <v>2</v>
      </c>
      <c r="I25" s="60">
        <f t="shared" ref="I25:I26" si="2">F25*G25*H25</f>
        <v>11776</v>
      </c>
      <c r="J25" s="31"/>
      <c r="K25" s="12"/>
      <c r="L25" s="17"/>
    </row>
    <row r="26" spans="1:13" s="16" customFormat="1" ht="15.75" customHeight="1" x14ac:dyDescent="0.25">
      <c r="A26" s="31"/>
      <c r="B26" s="35">
        <v>16</v>
      </c>
      <c r="C26" s="19" t="s">
        <v>65</v>
      </c>
      <c r="D26" s="32"/>
      <c r="E26" s="32"/>
      <c r="F26" s="32">
        <f>20.5*11.5</f>
        <v>235.75</v>
      </c>
      <c r="G26" s="32">
        <v>32</v>
      </c>
      <c r="H26" s="32">
        <v>2</v>
      </c>
      <c r="I26" s="60">
        <f t="shared" si="2"/>
        <v>15088</v>
      </c>
      <c r="J26" s="31"/>
      <c r="K26" s="12"/>
      <c r="L26" s="17"/>
    </row>
    <row r="27" spans="1:13" s="16" customFormat="1" ht="15.75" customHeight="1" x14ac:dyDescent="0.25">
      <c r="A27" s="31"/>
      <c r="B27" s="35">
        <v>17</v>
      </c>
      <c r="C27" s="58" t="s">
        <v>66</v>
      </c>
      <c r="D27" s="32"/>
      <c r="E27" s="32"/>
      <c r="F27" s="32">
        <f>2*2</f>
        <v>4</v>
      </c>
      <c r="G27" s="32">
        <v>40</v>
      </c>
      <c r="H27" s="32">
        <v>6</v>
      </c>
      <c r="I27" s="60">
        <f>F27*G27*H27</f>
        <v>960</v>
      </c>
      <c r="J27" s="31"/>
      <c r="K27" s="12"/>
      <c r="L27" s="17"/>
    </row>
    <row r="28" spans="1:13" s="16" customFormat="1" ht="15.75" customHeight="1" x14ac:dyDescent="0.25">
      <c r="A28" s="31"/>
      <c r="B28" s="35">
        <v>18</v>
      </c>
      <c r="C28" s="19" t="s">
        <v>67</v>
      </c>
      <c r="D28" s="32"/>
      <c r="E28" s="32"/>
      <c r="F28" s="32">
        <f>20*2</f>
        <v>40</v>
      </c>
      <c r="G28" s="32">
        <v>40</v>
      </c>
      <c r="H28" s="32"/>
      <c r="I28" s="60">
        <f>F28*G28</f>
        <v>1600</v>
      </c>
      <c r="J28" s="31"/>
      <c r="K28" s="12"/>
      <c r="L28" s="17"/>
    </row>
    <row r="29" spans="1:13" s="16" customFormat="1" ht="15.75" customHeight="1" x14ac:dyDescent="0.25">
      <c r="A29" s="31"/>
      <c r="B29" s="35"/>
      <c r="C29" s="19"/>
      <c r="D29" s="32"/>
      <c r="E29" s="32"/>
      <c r="F29" s="32"/>
      <c r="G29" s="32"/>
      <c r="H29" s="32"/>
      <c r="I29" s="63">
        <f>SUM(I18:I28)</f>
        <v>106816</v>
      </c>
      <c r="J29" s="31"/>
      <c r="K29" s="12"/>
      <c r="L29" s="17"/>
    </row>
    <row r="30" spans="1:13" s="16" customFormat="1" ht="15.75" customHeight="1" x14ac:dyDescent="0.25">
      <c r="A30" s="31"/>
      <c r="B30" s="44" t="s">
        <v>30</v>
      </c>
      <c r="C30" s="42" t="s">
        <v>31</v>
      </c>
      <c r="D30" s="32"/>
      <c r="E30" s="32"/>
      <c r="F30" s="32"/>
      <c r="G30" s="32"/>
      <c r="H30" s="32"/>
      <c r="I30" s="60"/>
      <c r="J30" s="31"/>
      <c r="K30" s="12"/>
      <c r="L30" s="17"/>
    </row>
    <row r="31" spans="1:13" s="16" customFormat="1" ht="15.75" customHeight="1" x14ac:dyDescent="0.25">
      <c r="A31" s="31"/>
      <c r="B31" s="35">
        <v>19</v>
      </c>
      <c r="C31" s="59" t="s">
        <v>68</v>
      </c>
      <c r="D31" s="32">
        <v>42</v>
      </c>
      <c r="E31" s="32">
        <v>70</v>
      </c>
      <c r="F31" s="32">
        <f>D31*E31/144</f>
        <v>20.416666666666668</v>
      </c>
      <c r="G31" s="32">
        <v>180</v>
      </c>
      <c r="H31" s="32">
        <v>1</v>
      </c>
      <c r="I31" s="60">
        <f>F31*G31*H31</f>
        <v>3675</v>
      </c>
      <c r="J31" s="31"/>
      <c r="K31" s="12"/>
      <c r="L31" s="17"/>
    </row>
    <row r="32" spans="1:13" s="16" customFormat="1" ht="15.75" customHeight="1" x14ac:dyDescent="0.25">
      <c r="A32" s="31"/>
      <c r="B32" s="35">
        <v>20</v>
      </c>
      <c r="C32" s="43" t="s">
        <v>69</v>
      </c>
      <c r="D32" s="32">
        <v>64</v>
      </c>
      <c r="E32" s="32">
        <v>48</v>
      </c>
      <c r="F32" s="32">
        <f t="shared" ref="F32:F33" si="3">D32*E32/144</f>
        <v>21.333333333333332</v>
      </c>
      <c r="G32" s="32">
        <v>180</v>
      </c>
      <c r="H32" s="32">
        <v>1</v>
      </c>
      <c r="I32" s="60">
        <f t="shared" ref="I32:I33" si="4">F32*G32*H32</f>
        <v>3840</v>
      </c>
      <c r="J32" s="31"/>
      <c r="K32" s="12"/>
      <c r="L32" s="17"/>
    </row>
    <row r="33" spans="1:13" s="16" customFormat="1" ht="15.75" customHeight="1" x14ac:dyDescent="0.25">
      <c r="A33" s="31"/>
      <c r="B33" s="35">
        <v>21</v>
      </c>
      <c r="C33" s="19" t="s">
        <v>70</v>
      </c>
      <c r="D33" s="32">
        <v>12</v>
      </c>
      <c r="E33" s="32">
        <v>144</v>
      </c>
      <c r="F33" s="32">
        <f t="shared" si="3"/>
        <v>12</v>
      </c>
      <c r="G33" s="32">
        <v>180</v>
      </c>
      <c r="H33" s="32">
        <v>1</v>
      </c>
      <c r="I33" s="60">
        <f t="shared" si="4"/>
        <v>2160</v>
      </c>
      <c r="J33" s="31"/>
      <c r="K33" s="12"/>
      <c r="L33" s="17"/>
    </row>
    <row r="34" spans="1:13" s="16" customFormat="1" ht="15.75" customHeight="1" x14ac:dyDescent="0.25">
      <c r="A34" s="31"/>
      <c r="B34" s="35">
        <v>22</v>
      </c>
      <c r="C34" s="19" t="s">
        <v>71</v>
      </c>
      <c r="D34" s="32"/>
      <c r="E34" s="32"/>
      <c r="F34" s="32"/>
      <c r="G34" s="32"/>
      <c r="H34" s="32"/>
      <c r="I34" s="60">
        <v>800</v>
      </c>
      <c r="J34" s="31"/>
      <c r="K34" s="12"/>
      <c r="L34" s="17"/>
    </row>
    <row r="35" spans="1:13" s="16" customFormat="1" ht="15.75" customHeight="1" x14ac:dyDescent="0.25">
      <c r="A35" s="31"/>
      <c r="B35" s="35">
        <v>23</v>
      </c>
      <c r="C35" s="19" t="s">
        <v>45</v>
      </c>
      <c r="D35" s="32"/>
      <c r="E35" s="32"/>
      <c r="F35" s="32"/>
      <c r="G35" s="32"/>
      <c r="H35" s="32"/>
      <c r="I35" s="60">
        <v>1800</v>
      </c>
      <c r="J35" s="31"/>
      <c r="K35" s="12"/>
      <c r="L35" s="17"/>
    </row>
    <row r="36" spans="1:13" s="16" customFormat="1" ht="15.75" customHeight="1" x14ac:dyDescent="0.25">
      <c r="A36" s="31"/>
      <c r="B36" s="35"/>
      <c r="C36" s="19"/>
      <c r="D36" s="32"/>
      <c r="E36" s="32"/>
      <c r="F36" s="32"/>
      <c r="G36" s="32"/>
      <c r="H36" s="32"/>
      <c r="I36" s="63">
        <f>SUM(I31:I35)</f>
        <v>12275</v>
      </c>
      <c r="J36" s="31"/>
      <c r="K36" s="12"/>
      <c r="L36" s="17"/>
    </row>
    <row r="37" spans="1:13" s="16" customFormat="1" ht="15.75" customHeight="1" x14ac:dyDescent="0.25">
      <c r="A37" s="31"/>
      <c r="B37" s="44" t="s">
        <v>32</v>
      </c>
      <c r="C37" s="42" t="s">
        <v>33</v>
      </c>
      <c r="D37" s="32"/>
      <c r="E37" s="32"/>
      <c r="F37" s="32"/>
      <c r="G37" s="32"/>
      <c r="H37" s="32"/>
      <c r="I37" s="60"/>
      <c r="J37" s="31"/>
      <c r="K37" s="12"/>
      <c r="L37" s="17"/>
    </row>
    <row r="38" spans="1:13" s="16" customFormat="1" ht="15.75" customHeight="1" x14ac:dyDescent="0.25">
      <c r="A38" s="31"/>
      <c r="B38" s="35">
        <v>24</v>
      </c>
      <c r="C38" s="32" t="s">
        <v>42</v>
      </c>
      <c r="D38" s="32">
        <v>70</v>
      </c>
      <c r="E38" s="32">
        <v>88</v>
      </c>
      <c r="F38" s="32">
        <f>D38*E38/144</f>
        <v>42.777777777777779</v>
      </c>
      <c r="G38" s="32">
        <v>130</v>
      </c>
      <c r="H38" s="32">
        <v>1</v>
      </c>
      <c r="I38" s="60">
        <f>F38*G38*H38</f>
        <v>5561.1111111111113</v>
      </c>
      <c r="J38" s="31"/>
      <c r="K38" s="12"/>
      <c r="L38" s="17"/>
    </row>
    <row r="39" spans="1:13" s="16" customFormat="1" ht="15.75" customHeight="1" x14ac:dyDescent="0.25">
      <c r="A39" s="31"/>
      <c r="B39" s="35">
        <v>25</v>
      </c>
      <c r="C39" s="19" t="s">
        <v>72</v>
      </c>
      <c r="D39" s="32">
        <v>42</v>
      </c>
      <c r="E39" s="32">
        <v>88</v>
      </c>
      <c r="F39" s="32">
        <f t="shared" ref="F39:F42" si="5">D39*E39/144</f>
        <v>25.666666666666668</v>
      </c>
      <c r="G39" s="32">
        <v>130</v>
      </c>
      <c r="H39" s="32">
        <v>1</v>
      </c>
      <c r="I39" s="60">
        <f t="shared" ref="I39:I42" si="6">F39*G39*H39</f>
        <v>3336.666666666667</v>
      </c>
      <c r="J39" s="31"/>
      <c r="K39" s="12"/>
      <c r="L39" s="17"/>
    </row>
    <row r="40" spans="1:13" s="16" customFormat="1" ht="15.75" customHeight="1" x14ac:dyDescent="0.25">
      <c r="A40" s="31"/>
      <c r="B40" s="35">
        <v>26</v>
      </c>
      <c r="C40" s="19" t="s">
        <v>73</v>
      </c>
      <c r="D40" s="32">
        <v>12</v>
      </c>
      <c r="E40" s="32">
        <v>88</v>
      </c>
      <c r="F40" s="32">
        <f t="shared" si="5"/>
        <v>7.333333333333333</v>
      </c>
      <c r="G40" s="32">
        <v>130</v>
      </c>
      <c r="H40" s="32">
        <v>1</v>
      </c>
      <c r="I40" s="60">
        <f t="shared" si="6"/>
        <v>953.33333333333326</v>
      </c>
      <c r="J40" s="31"/>
      <c r="K40" s="12"/>
      <c r="L40" s="17"/>
    </row>
    <row r="41" spans="1:13" ht="15.75" customHeight="1" x14ac:dyDescent="0.25">
      <c r="A41" s="31"/>
      <c r="B41" s="35">
        <v>27</v>
      </c>
      <c r="C41" s="32" t="s">
        <v>74</v>
      </c>
      <c r="D41" s="32">
        <v>76</v>
      </c>
      <c r="E41" s="32">
        <v>69</v>
      </c>
      <c r="F41" s="32">
        <f t="shared" si="5"/>
        <v>36.416666666666664</v>
      </c>
      <c r="G41" s="32">
        <v>130</v>
      </c>
      <c r="H41" s="32">
        <v>1</v>
      </c>
      <c r="I41" s="60">
        <f t="shared" si="6"/>
        <v>4734.1666666666661</v>
      </c>
      <c r="J41" s="31"/>
      <c r="K41" s="12"/>
      <c r="L41" s="12"/>
      <c r="M41" s="18"/>
    </row>
    <row r="42" spans="1:13" ht="15.75" customHeight="1" x14ac:dyDescent="0.25">
      <c r="A42" s="31"/>
      <c r="B42" s="35">
        <v>28</v>
      </c>
      <c r="C42" s="20" t="s">
        <v>75</v>
      </c>
      <c r="D42" s="20">
        <v>76</v>
      </c>
      <c r="E42" s="20">
        <v>31</v>
      </c>
      <c r="F42" s="32">
        <f t="shared" si="5"/>
        <v>16.361111111111111</v>
      </c>
      <c r="G42" s="20">
        <v>130</v>
      </c>
      <c r="H42" s="20">
        <v>1</v>
      </c>
      <c r="I42" s="60">
        <f t="shared" si="6"/>
        <v>2126.9444444444443</v>
      </c>
      <c r="J42" s="31"/>
      <c r="K42" s="12"/>
      <c r="L42" s="12"/>
      <c r="M42" s="18"/>
    </row>
    <row r="43" spans="1:13" ht="15.75" customHeight="1" x14ac:dyDescent="0.25">
      <c r="A43" s="31"/>
      <c r="B43" s="35">
        <v>29</v>
      </c>
      <c r="C43" s="20" t="s">
        <v>44</v>
      </c>
      <c r="D43" s="20"/>
      <c r="E43" s="20"/>
      <c r="F43" s="20">
        <f>10*6</f>
        <v>60</v>
      </c>
      <c r="G43" s="20">
        <v>80</v>
      </c>
      <c r="H43" s="20">
        <v>1</v>
      </c>
      <c r="I43" s="64">
        <f>G43*F43</f>
        <v>4800</v>
      </c>
      <c r="J43" s="31"/>
      <c r="K43" s="12"/>
      <c r="L43" s="12"/>
      <c r="M43" s="18"/>
    </row>
    <row r="44" spans="1:13" ht="15.75" customHeight="1" x14ac:dyDescent="0.25">
      <c r="A44" s="31"/>
      <c r="B44" s="35"/>
      <c r="C44" s="20"/>
      <c r="D44" s="20"/>
      <c r="E44" s="20"/>
      <c r="F44" s="20"/>
      <c r="G44" s="20"/>
      <c r="H44" s="20"/>
      <c r="I44" s="65">
        <f>SUM(I38:I43)</f>
        <v>21512.222222222223</v>
      </c>
      <c r="J44" s="31"/>
      <c r="K44" s="12"/>
      <c r="L44" s="12"/>
      <c r="M44" s="18"/>
    </row>
    <row r="45" spans="1:13" ht="15.75" customHeight="1" x14ac:dyDescent="0.25">
      <c r="A45" s="31"/>
      <c r="B45" s="44" t="s">
        <v>34</v>
      </c>
      <c r="C45" s="42" t="s">
        <v>35</v>
      </c>
      <c r="D45" s="32"/>
      <c r="E45" s="32"/>
      <c r="F45" s="32"/>
      <c r="G45" s="32"/>
      <c r="H45" s="32"/>
      <c r="I45" s="60"/>
      <c r="J45" s="31"/>
      <c r="K45" s="12"/>
      <c r="L45" s="12"/>
      <c r="M45" s="18"/>
    </row>
    <row r="46" spans="1:13" ht="15.75" customHeight="1" x14ac:dyDescent="0.25">
      <c r="A46" s="31"/>
      <c r="B46" s="35">
        <v>30</v>
      </c>
      <c r="C46" s="19" t="s">
        <v>40</v>
      </c>
      <c r="D46" s="32"/>
      <c r="E46" s="32"/>
      <c r="F46" s="32"/>
      <c r="G46" s="32"/>
      <c r="H46" s="32"/>
      <c r="I46" s="60">
        <v>1800</v>
      </c>
      <c r="J46" s="31"/>
      <c r="K46" s="12"/>
      <c r="L46" s="12"/>
      <c r="M46" s="18"/>
    </row>
    <row r="47" spans="1:13" ht="15.75" customHeight="1" x14ac:dyDescent="0.25">
      <c r="A47" s="31"/>
      <c r="B47" s="35">
        <v>31</v>
      </c>
      <c r="C47" s="19" t="s">
        <v>46</v>
      </c>
      <c r="D47" s="32"/>
      <c r="E47" s="32"/>
      <c r="F47" s="32"/>
      <c r="G47" s="32"/>
      <c r="H47" s="32"/>
      <c r="I47" s="60">
        <v>1400</v>
      </c>
      <c r="J47" s="31"/>
      <c r="K47" s="12"/>
      <c r="L47" s="12"/>
      <c r="M47" s="18"/>
    </row>
    <row r="48" spans="1:13" s="16" customFormat="1" x14ac:dyDescent="0.25">
      <c r="A48" s="31"/>
      <c r="B48" s="35">
        <v>32</v>
      </c>
      <c r="C48" s="19" t="s">
        <v>41</v>
      </c>
      <c r="D48" s="32"/>
      <c r="E48" s="32"/>
      <c r="F48" s="32"/>
      <c r="G48" s="32"/>
      <c r="H48" s="32"/>
      <c r="I48" s="60">
        <v>250</v>
      </c>
      <c r="J48" s="31"/>
      <c r="K48" s="12"/>
      <c r="L48" s="17"/>
    </row>
    <row r="49" spans="1:13" x14ac:dyDescent="0.25">
      <c r="A49" s="31"/>
      <c r="B49" s="35">
        <v>33</v>
      </c>
      <c r="C49" s="19" t="s">
        <v>47</v>
      </c>
      <c r="D49" s="32"/>
      <c r="E49" s="32"/>
      <c r="F49" s="32"/>
      <c r="G49" s="32"/>
      <c r="H49" s="32"/>
      <c r="I49" s="60">
        <v>650</v>
      </c>
      <c r="J49" s="31"/>
      <c r="K49" s="12"/>
      <c r="L49" s="12"/>
      <c r="M49" s="18"/>
    </row>
    <row r="50" spans="1:13" x14ac:dyDescent="0.25">
      <c r="A50" s="31"/>
      <c r="B50" s="35">
        <v>34</v>
      </c>
      <c r="C50" s="32" t="s">
        <v>49</v>
      </c>
      <c r="D50" s="32"/>
      <c r="E50" s="32"/>
      <c r="F50" s="32"/>
      <c r="G50" s="32">
        <v>150</v>
      </c>
      <c r="H50" s="32">
        <v>3</v>
      </c>
      <c r="I50" s="60">
        <f>G50*H50</f>
        <v>450</v>
      </c>
      <c r="J50" s="31"/>
      <c r="K50" s="12"/>
      <c r="L50" s="12"/>
      <c r="M50" s="18"/>
    </row>
    <row r="51" spans="1:13" x14ac:dyDescent="0.25">
      <c r="A51" s="31"/>
      <c r="B51" s="35">
        <v>35</v>
      </c>
      <c r="C51" s="19" t="s">
        <v>50</v>
      </c>
      <c r="D51" s="32"/>
      <c r="E51" s="32"/>
      <c r="F51" s="32"/>
      <c r="G51" s="32"/>
      <c r="H51" s="32"/>
      <c r="I51" s="60">
        <v>2100</v>
      </c>
      <c r="J51" s="31"/>
      <c r="K51" s="12"/>
      <c r="L51" s="12"/>
      <c r="M51" s="18"/>
    </row>
    <row r="52" spans="1:13" x14ac:dyDescent="0.25">
      <c r="A52" s="31"/>
      <c r="B52" s="35">
        <v>36</v>
      </c>
      <c r="C52" s="19" t="s">
        <v>48</v>
      </c>
      <c r="D52" s="32"/>
      <c r="E52" s="32"/>
      <c r="F52" s="32"/>
      <c r="G52" s="32"/>
      <c r="H52" s="32"/>
      <c r="I52" s="60">
        <v>150</v>
      </c>
      <c r="J52" s="31"/>
      <c r="K52" s="12"/>
      <c r="L52" s="12"/>
      <c r="M52" s="18"/>
    </row>
    <row r="53" spans="1:13" x14ac:dyDescent="0.25">
      <c r="A53" s="31"/>
      <c r="B53" s="35"/>
      <c r="C53" s="19"/>
      <c r="D53" s="32"/>
      <c r="E53" s="32"/>
      <c r="F53" s="32"/>
      <c r="G53" s="32"/>
      <c r="H53" s="32"/>
      <c r="I53" s="63">
        <f>SUM(I46:I52)</f>
        <v>6800</v>
      </c>
      <c r="J53" s="31"/>
      <c r="K53" s="12"/>
      <c r="L53" s="12"/>
      <c r="M53" s="18"/>
    </row>
    <row r="54" spans="1:13" ht="15.75" thickBot="1" x14ac:dyDescent="0.3">
      <c r="A54" s="31"/>
      <c r="B54" s="37"/>
      <c r="C54" s="33"/>
      <c r="D54" s="33"/>
      <c r="E54" s="33"/>
      <c r="F54" s="33"/>
      <c r="G54" s="33"/>
      <c r="H54" s="33"/>
      <c r="I54" s="66"/>
      <c r="J54" s="31"/>
      <c r="K54" s="12"/>
      <c r="L54" s="12"/>
      <c r="M54" s="18"/>
    </row>
    <row r="55" spans="1:13" ht="15.75" thickBot="1" x14ac:dyDescent="0.3">
      <c r="A55" s="31"/>
      <c r="B55" s="34"/>
      <c r="C55" s="68" t="s">
        <v>52</v>
      </c>
      <c r="D55" s="69"/>
      <c r="E55" s="69"/>
      <c r="F55" s="69"/>
      <c r="G55" s="69"/>
      <c r="H55" s="70"/>
      <c r="I55" s="67">
        <f>SUM(I53,I44,I36,I29,I16)</f>
        <v>163713.22222222222</v>
      </c>
      <c r="J55" s="31"/>
      <c r="K55" s="12"/>
      <c r="L55" s="12"/>
      <c r="M55" s="18"/>
    </row>
    <row r="56" spans="1:13" ht="15.75" thickBot="1" x14ac:dyDescent="0.3">
      <c r="A56" s="31"/>
      <c r="B56" s="54"/>
      <c r="C56" s="55"/>
      <c r="D56" s="56"/>
      <c r="E56" s="56"/>
      <c r="F56" s="56"/>
      <c r="G56" s="56"/>
      <c r="H56" s="56"/>
      <c r="I56" s="57"/>
      <c r="J56" s="31"/>
      <c r="K56" s="12"/>
      <c r="L56" s="12"/>
      <c r="M56" s="18"/>
    </row>
    <row r="57" spans="1:13" x14ac:dyDescent="0.25">
      <c r="A57" s="31"/>
      <c r="B57" s="48"/>
      <c r="C57" s="47"/>
      <c r="D57" s="46"/>
      <c r="E57" s="46"/>
      <c r="F57" s="46"/>
      <c r="G57" s="46"/>
      <c r="H57" s="46"/>
      <c r="I57" s="49"/>
      <c r="J57" s="31"/>
      <c r="K57" s="12"/>
      <c r="L57" s="12"/>
      <c r="M57" s="18"/>
    </row>
    <row r="58" spans="1:13" x14ac:dyDescent="0.25">
      <c r="A58" s="31"/>
      <c r="B58" s="35"/>
      <c r="C58" s="19"/>
      <c r="D58" s="32"/>
      <c r="E58" s="32"/>
      <c r="F58" s="32"/>
      <c r="G58" s="32"/>
      <c r="H58" s="32"/>
      <c r="I58" s="36"/>
      <c r="J58" s="31"/>
      <c r="K58" s="12"/>
      <c r="L58" s="12"/>
      <c r="M58" s="18"/>
    </row>
    <row r="59" spans="1:13" x14ac:dyDescent="0.25">
      <c r="A59" s="31"/>
      <c r="B59" s="35"/>
      <c r="C59" s="19"/>
      <c r="D59" s="32"/>
      <c r="E59" s="32"/>
      <c r="F59" s="32"/>
      <c r="G59" s="32"/>
      <c r="H59" s="32"/>
      <c r="I59" s="36"/>
      <c r="J59" s="31"/>
      <c r="K59" s="12"/>
      <c r="L59" s="12"/>
      <c r="M59" s="18"/>
    </row>
    <row r="60" spans="1:13" x14ac:dyDescent="0.25">
      <c r="A60" s="31"/>
      <c r="B60" s="35"/>
      <c r="C60" s="19"/>
      <c r="D60" s="32"/>
      <c r="E60" s="32"/>
      <c r="F60" s="32"/>
      <c r="G60" s="32"/>
      <c r="H60" s="32"/>
      <c r="I60" s="36"/>
      <c r="J60" s="31"/>
      <c r="K60" s="12"/>
      <c r="L60" s="12"/>
      <c r="M60" s="18"/>
    </row>
    <row r="61" spans="1:13" x14ac:dyDescent="0.25">
      <c r="A61" s="31"/>
      <c r="B61" s="35"/>
      <c r="C61" s="19"/>
      <c r="D61" s="32"/>
      <c r="E61" s="32"/>
      <c r="F61" s="32"/>
      <c r="G61" s="32"/>
      <c r="H61" s="32"/>
      <c r="I61" s="36"/>
      <c r="J61" s="31"/>
      <c r="K61" s="12"/>
      <c r="L61" s="12"/>
      <c r="M61" s="18"/>
    </row>
    <row r="62" spans="1:13" x14ac:dyDescent="0.25">
      <c r="A62" s="31"/>
      <c r="B62" s="35"/>
      <c r="C62" s="19"/>
      <c r="D62" s="32"/>
      <c r="E62" s="32"/>
      <c r="F62" s="32"/>
      <c r="G62" s="32"/>
      <c r="H62" s="32"/>
      <c r="I62" s="36"/>
      <c r="J62" s="31"/>
      <c r="K62" s="12"/>
      <c r="L62" s="12"/>
      <c r="M62" s="18"/>
    </row>
    <row r="63" spans="1:13" x14ac:dyDescent="0.25">
      <c r="A63" s="31"/>
      <c r="B63" s="35"/>
      <c r="C63" s="32"/>
      <c r="D63" s="32"/>
      <c r="E63" s="32"/>
      <c r="F63" s="32"/>
      <c r="G63" s="32"/>
      <c r="H63" s="32"/>
      <c r="I63" s="36"/>
      <c r="J63" s="31"/>
      <c r="K63" s="12"/>
      <c r="L63" s="12"/>
      <c r="M63" s="18"/>
    </row>
    <row r="64" spans="1:13" ht="15.75" thickBot="1" x14ac:dyDescent="0.3">
      <c r="A64" s="31"/>
      <c r="B64" s="37"/>
      <c r="C64" s="33"/>
      <c r="D64" s="33"/>
      <c r="E64" s="33"/>
      <c r="F64" s="33"/>
      <c r="G64" s="33"/>
      <c r="H64" s="33"/>
      <c r="I64" s="38"/>
      <c r="J64" s="31"/>
      <c r="K64" s="12"/>
      <c r="L64" s="12"/>
      <c r="M64" s="18"/>
    </row>
    <row r="65" spans="1:13" s="16" customFormat="1" ht="15.75" thickBot="1" x14ac:dyDescent="0.3">
      <c r="A65" s="31"/>
      <c r="B65" s="34"/>
      <c r="C65" s="39"/>
      <c r="D65" s="39"/>
      <c r="E65" s="39"/>
      <c r="F65" s="39"/>
      <c r="G65" s="39"/>
      <c r="H65" s="39"/>
      <c r="I65" s="40"/>
      <c r="J65" s="31"/>
      <c r="K65" s="12"/>
      <c r="L65" s="17"/>
    </row>
    <row r="66" spans="1:13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12"/>
      <c r="L66" s="12"/>
      <c r="M66" s="18"/>
    </row>
    <row r="67" spans="1:1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12"/>
      <c r="L67" s="12"/>
      <c r="M67" s="18"/>
    </row>
    <row r="68" spans="1:1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12"/>
      <c r="L68" s="12"/>
      <c r="M68" s="18"/>
    </row>
    <row r="69" spans="1:13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12"/>
      <c r="L69" s="12"/>
      <c r="M69" s="18"/>
    </row>
    <row r="70" spans="1:13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12"/>
      <c r="L70" s="12"/>
      <c r="M70" s="18"/>
    </row>
    <row r="71" spans="1:13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12"/>
      <c r="L71" s="12"/>
      <c r="M71" s="18"/>
    </row>
    <row r="72" spans="1:13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12"/>
      <c r="L72" s="12"/>
      <c r="M72" s="18"/>
    </row>
    <row r="73" spans="1:13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12"/>
      <c r="L73" s="12"/>
      <c r="M73" s="18"/>
    </row>
    <row r="74" spans="1:13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12"/>
      <c r="L74" s="12"/>
      <c r="M74" s="18"/>
    </row>
    <row r="75" spans="1:13" x14ac:dyDescent="0.2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12"/>
      <c r="L75" s="12"/>
      <c r="M75" s="18"/>
    </row>
    <row r="76" spans="1:13" s="16" customFormat="1" x14ac:dyDescent="0.2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12"/>
      <c r="L76" s="17"/>
    </row>
    <row r="77" spans="1:13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12"/>
      <c r="L77" s="12"/>
      <c r="M77" s="18"/>
    </row>
    <row r="78" spans="1:13" x14ac:dyDescent="0.2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12"/>
      <c r="L78" s="12"/>
      <c r="M78" s="18"/>
    </row>
    <row r="79" spans="1:13" s="16" customForma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12"/>
      <c r="L79" s="17"/>
    </row>
    <row r="80" spans="1:13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12"/>
      <c r="L80" s="12"/>
      <c r="M80" s="18"/>
    </row>
    <row r="81" spans="1:13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12"/>
      <c r="L81" s="12"/>
      <c r="M81" s="18"/>
    </row>
    <row r="82" spans="1:13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12"/>
      <c r="L82" s="12"/>
      <c r="M82" s="18"/>
    </row>
    <row r="83" spans="1:13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12"/>
      <c r="L83" s="12"/>
      <c r="M83" s="18"/>
    </row>
    <row r="84" spans="1:13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12"/>
      <c r="L84" s="12"/>
      <c r="M84" s="18"/>
    </row>
    <row r="85" spans="1:13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12"/>
      <c r="L85" s="12"/>
      <c r="M85" s="18"/>
    </row>
    <row r="86" spans="1:13" x14ac:dyDescent="0.2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12"/>
      <c r="L86" s="12"/>
      <c r="M86" s="18"/>
    </row>
    <row r="87" spans="1:13" s="16" customFormat="1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12"/>
      <c r="L87" s="17"/>
    </row>
    <row r="88" spans="1:13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12"/>
      <c r="L88" s="12"/>
      <c r="M88" s="18"/>
    </row>
    <row r="89" spans="1:13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12"/>
      <c r="L89" s="12"/>
      <c r="M89" s="18"/>
    </row>
    <row r="90" spans="1:13" s="16" customFormat="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12"/>
      <c r="L90" s="17"/>
    </row>
    <row r="91" spans="1:13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12"/>
      <c r="L91" s="12"/>
      <c r="M91" s="18"/>
    </row>
    <row r="92" spans="1:13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12"/>
      <c r="L92" s="12"/>
      <c r="M92" s="18"/>
    </row>
    <row r="93" spans="1:13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12"/>
      <c r="L93" s="12"/>
      <c r="M93" s="18"/>
    </row>
    <row r="94" spans="1:13" ht="15.75" customHeight="1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12"/>
      <c r="L94" s="12"/>
      <c r="M94" s="18"/>
    </row>
    <row r="95" spans="1:13" s="16" customFormat="1" ht="15.75" customHeight="1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12"/>
      <c r="L95" s="17"/>
    </row>
    <row r="96" spans="1:13" s="14" customFormat="1" ht="15.75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12"/>
      <c r="L96" s="15"/>
    </row>
    <row r="97" spans="1:12" ht="15.75" customHeight="1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12"/>
      <c r="L97" s="1"/>
    </row>
    <row r="98" spans="1:12" ht="15.75" customHeight="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12"/>
      <c r="L98" s="1"/>
    </row>
    <row r="99" spans="1:12" ht="15.75" customHeight="1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12"/>
      <c r="L99" s="1"/>
    </row>
    <row r="100" spans="1:12" ht="15.75" customHeight="1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12"/>
      <c r="L100" s="1"/>
    </row>
    <row r="101" spans="1:12" ht="15.75" customHeight="1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12"/>
      <c r="L101" s="1"/>
    </row>
    <row r="102" spans="1:12" ht="15.75" customHeight="1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12"/>
      <c r="L102" s="1"/>
    </row>
    <row r="103" spans="1:12" ht="15.75" customHeight="1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12"/>
      <c r="L103" s="1"/>
    </row>
    <row r="104" spans="1:12" ht="15.75" customHeight="1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12"/>
      <c r="L104" s="1"/>
    </row>
    <row r="105" spans="1:12" ht="15.75" customHeight="1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12"/>
      <c r="L105" s="1"/>
    </row>
    <row r="106" spans="1:12" ht="15.75" customHeight="1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12"/>
      <c r="L106" s="1"/>
    </row>
    <row r="107" spans="1:12" ht="15.75" customHeight="1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12"/>
      <c r="L107" s="1"/>
    </row>
    <row r="108" spans="1:12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12"/>
      <c r="L108" s="1"/>
    </row>
    <row r="109" spans="1:12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12"/>
      <c r="L109" s="1"/>
    </row>
    <row r="110" spans="1:12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12"/>
      <c r="L110" s="1"/>
    </row>
    <row r="111" spans="1:12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12"/>
      <c r="L111" s="1"/>
    </row>
    <row r="112" spans="1:12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12"/>
      <c r="L112" s="1"/>
    </row>
    <row r="113" spans="1:12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12"/>
      <c r="L113" s="1"/>
    </row>
    <row r="114" spans="1:12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12"/>
      <c r="L114" s="1"/>
    </row>
    <row r="115" spans="1:12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12"/>
      <c r="L115" s="1"/>
    </row>
    <row r="116" spans="1:12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12"/>
      <c r="L116" s="1"/>
    </row>
    <row r="117" spans="1:12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12"/>
      <c r="L117" s="1"/>
    </row>
    <row r="118" spans="1:12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12"/>
      <c r="L118" s="1"/>
    </row>
    <row r="119" spans="1:12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12"/>
      <c r="L119" s="1"/>
    </row>
    <row r="120" spans="1:12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12"/>
      <c r="L120" s="1"/>
    </row>
    <row r="121" spans="1:12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12"/>
      <c r="L121" s="1"/>
    </row>
    <row r="122" spans="1:12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12"/>
      <c r="L122" s="1"/>
    </row>
    <row r="123" spans="1:12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12"/>
      <c r="L123" s="1"/>
    </row>
    <row r="124" spans="1:12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12"/>
      <c r="L124" s="1"/>
    </row>
    <row r="125" spans="1:12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12"/>
      <c r="L125" s="1"/>
    </row>
    <row r="126" spans="1:12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12"/>
      <c r="L126" s="1"/>
    </row>
    <row r="127" spans="1:12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12"/>
      <c r="L127" s="1"/>
    </row>
    <row r="128" spans="1:12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12"/>
      <c r="L128" s="1"/>
    </row>
    <row r="129" spans="1:12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12"/>
      <c r="L129" s="1"/>
    </row>
    <row r="130" spans="1:12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12"/>
      <c r="L130" s="1"/>
    </row>
    <row r="131" spans="1:12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12"/>
      <c r="L131" s="1"/>
    </row>
    <row r="132" spans="1:12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12"/>
      <c r="L132" s="1"/>
    </row>
    <row r="133" spans="1:12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12"/>
      <c r="L133" s="1"/>
    </row>
    <row r="134" spans="1:12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12"/>
      <c r="L134" s="1"/>
    </row>
    <row r="135" spans="1:12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12"/>
      <c r="L135" s="1"/>
    </row>
    <row r="136" spans="1:12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12"/>
      <c r="L136" s="1"/>
    </row>
    <row r="137" spans="1:12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12"/>
      <c r="L137" s="1"/>
    </row>
    <row r="138" spans="1:12" ht="15.75" customHeight="1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12"/>
      <c r="L138" s="1"/>
    </row>
    <row r="139" spans="1:12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12"/>
      <c r="L139" s="1"/>
    </row>
    <row r="140" spans="1:12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12"/>
      <c r="L140" s="1"/>
    </row>
    <row r="141" spans="1:12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12"/>
      <c r="L141" s="1"/>
    </row>
    <row r="142" spans="1:12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12"/>
      <c r="L142" s="1"/>
    </row>
    <row r="143" spans="1:12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12"/>
      <c r="L143" s="1"/>
    </row>
    <row r="144" spans="1:12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12"/>
      <c r="L144" s="1"/>
    </row>
    <row r="145" spans="1:12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12" t="s">
        <v>24</v>
      </c>
      <c r="L145" s="1"/>
    </row>
    <row r="146" spans="1:12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12"/>
      <c r="L146" s="1"/>
    </row>
    <row r="147" spans="1:12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12"/>
      <c r="L147" s="1"/>
    </row>
    <row r="148" spans="1:12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12"/>
      <c r="L148" s="1"/>
    </row>
    <row r="149" spans="1:12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12"/>
      <c r="L149" s="1"/>
    </row>
    <row r="150" spans="1:12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12"/>
      <c r="L150" s="1"/>
    </row>
    <row r="151" spans="1:12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12"/>
      <c r="L151" s="1"/>
    </row>
    <row r="152" spans="1:12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12"/>
      <c r="L152" s="1"/>
    </row>
    <row r="153" spans="1:12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12"/>
      <c r="L153" s="1"/>
    </row>
    <row r="154" spans="1:12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12"/>
      <c r="L154" s="1"/>
    </row>
    <row r="155" spans="1:12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12"/>
      <c r="L155" s="1"/>
    </row>
    <row r="156" spans="1:12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12"/>
      <c r="L156" s="1"/>
    </row>
    <row r="157" spans="1:12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12"/>
      <c r="L157" s="1"/>
    </row>
    <row r="158" spans="1:12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12"/>
      <c r="L158" s="1"/>
    </row>
    <row r="159" spans="1:12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12"/>
      <c r="L159" s="1"/>
    </row>
    <row r="160" spans="1:12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12"/>
      <c r="L160" s="1"/>
    </row>
    <row r="161" spans="1:12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12"/>
      <c r="L161" s="1"/>
    </row>
    <row r="162" spans="1:12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12"/>
      <c r="L162" s="1"/>
    </row>
    <row r="163" spans="1:12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12"/>
      <c r="L163" s="1"/>
    </row>
    <row r="164" spans="1:12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12"/>
      <c r="L164" s="1"/>
    </row>
    <row r="165" spans="1:12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12"/>
      <c r="L165" s="1"/>
    </row>
    <row r="166" spans="1:12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12"/>
      <c r="L166" s="1"/>
    </row>
    <row r="167" spans="1:12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12"/>
      <c r="L167" s="1"/>
    </row>
    <row r="168" spans="1:12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12"/>
      <c r="L168" s="1"/>
    </row>
    <row r="169" spans="1:12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12"/>
      <c r="L169" s="1"/>
    </row>
    <row r="170" spans="1:12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12"/>
      <c r="L170" s="1"/>
    </row>
    <row r="171" spans="1:12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12"/>
      <c r="L171" s="1"/>
    </row>
    <row r="172" spans="1:12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12"/>
      <c r="L172" s="1"/>
    </row>
    <row r="173" spans="1:12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12"/>
      <c r="L173" s="1"/>
    </row>
    <row r="174" spans="1:12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12"/>
      <c r="L174" s="1"/>
    </row>
    <row r="175" spans="1:12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12"/>
      <c r="L175" s="1"/>
    </row>
    <row r="176" spans="1:12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12"/>
      <c r="L176" s="1"/>
    </row>
    <row r="177" spans="1:12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12"/>
      <c r="L177" s="1"/>
    </row>
    <row r="178" spans="1:12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12"/>
      <c r="L178" s="1"/>
    </row>
    <row r="179" spans="1:12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12"/>
      <c r="L179" s="1"/>
    </row>
    <row r="180" spans="1:12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12"/>
      <c r="L180" s="1"/>
    </row>
    <row r="181" spans="1:12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12"/>
      <c r="L181" s="1"/>
    </row>
    <row r="182" spans="1:12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12"/>
      <c r="L182" s="1"/>
    </row>
    <row r="183" spans="1:12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12"/>
      <c r="L183" s="1"/>
    </row>
    <row r="184" spans="1:12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12"/>
      <c r="L184" s="1"/>
    </row>
    <row r="185" spans="1:12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12"/>
      <c r="L185" s="1"/>
    </row>
    <row r="186" spans="1:12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12"/>
      <c r="L186" s="1"/>
    </row>
    <row r="187" spans="1:12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12"/>
      <c r="L187" s="1"/>
    </row>
    <row r="188" spans="1:12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12"/>
      <c r="L188" s="1"/>
    </row>
    <row r="189" spans="1:12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12"/>
      <c r="L189" s="1"/>
    </row>
    <row r="190" spans="1:12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12"/>
      <c r="L190" s="1"/>
    </row>
    <row r="191" spans="1:12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12"/>
      <c r="L191" s="1"/>
    </row>
    <row r="192" spans="1:12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12"/>
      <c r="L192" s="1"/>
    </row>
    <row r="193" spans="1:12" ht="15.75" customHeight="1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12"/>
      <c r="L193" s="1"/>
    </row>
    <row r="194" spans="1:12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12"/>
      <c r="L194" s="1"/>
    </row>
    <row r="195" spans="1:12" ht="18.75" customHeight="1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12"/>
      <c r="L195" s="1"/>
    </row>
    <row r="196" spans="1:12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12"/>
      <c r="L196" s="1"/>
    </row>
    <row r="197" spans="1:12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12"/>
      <c r="L197" s="1"/>
    </row>
    <row r="198" spans="1:12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12"/>
      <c r="L198" s="1"/>
    </row>
    <row r="199" spans="1:12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12"/>
      <c r="L199" s="1"/>
    </row>
    <row r="200" spans="1:12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12"/>
      <c r="L200" s="1"/>
    </row>
    <row r="201" spans="1:12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12"/>
      <c r="L201" s="1"/>
    </row>
    <row r="202" spans="1:12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12"/>
      <c r="L202" s="1"/>
    </row>
    <row r="203" spans="1:12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12"/>
      <c r="L203" s="1"/>
    </row>
    <row r="204" spans="1:12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12"/>
      <c r="L204" s="1"/>
    </row>
    <row r="205" spans="1:12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12"/>
      <c r="L205" s="1"/>
    </row>
    <row r="206" spans="1:12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12"/>
      <c r="L206" s="1"/>
    </row>
    <row r="207" spans="1:12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12"/>
      <c r="L207" s="1"/>
    </row>
    <row r="208" spans="1:12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12"/>
      <c r="L208" s="1"/>
    </row>
    <row r="209" spans="1:14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12"/>
      <c r="L209" s="1"/>
    </row>
    <row r="210" spans="1:14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12"/>
      <c r="L210" s="1"/>
    </row>
    <row r="211" spans="1:14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12"/>
      <c r="L211" s="1"/>
      <c r="M211" s="1"/>
      <c r="N211" s="1"/>
    </row>
    <row r="212" spans="1:14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12"/>
      <c r="L212" s="1"/>
      <c r="M212" s="1"/>
      <c r="N212" s="1"/>
    </row>
    <row r="213" spans="1:14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12"/>
      <c r="L213" s="1"/>
      <c r="M213" s="1"/>
      <c r="N213" s="1"/>
    </row>
    <row r="214" spans="1:14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12"/>
      <c r="L214" s="1"/>
      <c r="M214" s="1"/>
      <c r="N214" s="1"/>
    </row>
    <row r="215" spans="1:14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1"/>
      <c r="L215" s="1"/>
      <c r="M215" s="1"/>
      <c r="N215" s="1"/>
    </row>
    <row r="216" spans="1:14" ht="15.75" customHeight="1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1"/>
      <c r="L216" s="1"/>
      <c r="M216" s="1"/>
      <c r="N216" s="1"/>
    </row>
    <row r="217" spans="1:14" s="13" customFormat="1" ht="15.75" customHeight="1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1"/>
      <c r="L217" s="1"/>
      <c r="M217" s="1"/>
      <c r="N217" s="1"/>
    </row>
    <row r="218" spans="1:14" s="13" customFormat="1" ht="15.75" customHeight="1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1"/>
      <c r="L218" s="1"/>
      <c r="M218" s="1"/>
      <c r="N218" s="1"/>
    </row>
    <row r="219" spans="1:14" ht="18.75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11"/>
      <c r="L219" s="1"/>
      <c r="M219" s="1"/>
      <c r="N219" s="1"/>
    </row>
    <row r="220" spans="1:14" ht="21" x14ac:dyDescent="0.35">
      <c r="A220" s="1"/>
      <c r="B220" s="1"/>
      <c r="C220" s="8"/>
      <c r="D220" s="8"/>
      <c r="E220" s="8"/>
      <c r="F220" s="8"/>
      <c r="G220" s="8"/>
      <c r="H220" s="7"/>
      <c r="I220" s="6"/>
      <c r="J220" s="1"/>
      <c r="K220" s="10"/>
      <c r="L220" s="1"/>
      <c r="M220" s="1"/>
      <c r="N220" s="1"/>
    </row>
    <row r="221" spans="1:14" x14ac:dyDescent="0.25">
      <c r="A221" s="1"/>
      <c r="B221" s="1"/>
      <c r="C221" s="8"/>
      <c r="D221" s="8"/>
      <c r="E221" s="8"/>
      <c r="F221" s="8"/>
      <c r="G221" s="8"/>
      <c r="H221" s="7"/>
      <c r="I221" s="6"/>
      <c r="J221" s="1"/>
      <c r="K221" s="1"/>
      <c r="L221" s="1"/>
      <c r="M221" s="1"/>
      <c r="N221" s="1"/>
    </row>
    <row r="222" spans="1:14" ht="33.75" customHeight="1" x14ac:dyDescent="0.25">
      <c r="A222" s="1"/>
      <c r="B222" s="1"/>
      <c r="C222" s="9"/>
      <c r="D222" s="8"/>
      <c r="E222" s="8"/>
      <c r="F222" s="8"/>
      <c r="G222" s="8"/>
      <c r="H222" s="7"/>
      <c r="I222" s="6"/>
      <c r="J222" s="1"/>
      <c r="K222" s="1"/>
      <c r="L222" s="1"/>
      <c r="M222" s="1"/>
      <c r="N222" s="1"/>
    </row>
    <row r="223" spans="1:14" x14ac:dyDescent="0.25">
      <c r="A223" s="1"/>
      <c r="B223" s="1"/>
      <c r="C223" s="9"/>
      <c r="D223" s="8"/>
      <c r="E223" s="8"/>
      <c r="F223" s="8"/>
      <c r="G223" s="8"/>
      <c r="H223" s="7"/>
      <c r="I223" s="6"/>
      <c r="J223" s="1"/>
      <c r="K223" s="1"/>
      <c r="L223" s="1"/>
      <c r="M223" s="1"/>
      <c r="N223" s="1"/>
    </row>
    <row r="224" spans="1:14" ht="18.75" x14ac:dyDescent="0.3">
      <c r="A224" s="1"/>
      <c r="B224" s="1"/>
      <c r="C224" s="5"/>
      <c r="D224" s="5"/>
      <c r="E224" s="5"/>
      <c r="F224" s="5"/>
      <c r="G224" s="5"/>
      <c r="H224" s="4"/>
      <c r="I224" s="3"/>
      <c r="J224" s="2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</sheetData>
  <mergeCells count="10">
    <mergeCell ref="C55:H55"/>
    <mergeCell ref="J3:K3"/>
    <mergeCell ref="J6:K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22</v>
      </c>
    </row>
    <row r="6" spans="3:8" x14ac:dyDescent="0.25">
      <c r="C6" s="19" t="s">
        <v>12</v>
      </c>
      <c r="D6" s="25"/>
      <c r="G6" s="19" t="s">
        <v>12</v>
      </c>
      <c r="H6">
        <v>53900</v>
      </c>
    </row>
    <row r="7" spans="3:8" x14ac:dyDescent="0.25">
      <c r="C7" s="19" t="s">
        <v>13</v>
      </c>
      <c r="G7" s="19" t="s">
        <v>13</v>
      </c>
      <c r="H7">
        <v>7000</v>
      </c>
    </row>
    <row r="8" spans="3:8" x14ac:dyDescent="0.25">
      <c r="C8" s="19" t="s">
        <v>14</v>
      </c>
      <c r="D8" s="25"/>
      <c r="G8" s="19" t="s">
        <v>14</v>
      </c>
      <c r="H8">
        <v>10500</v>
      </c>
    </row>
    <row r="9" spans="3:8" x14ac:dyDescent="0.25">
      <c r="C9" s="19" t="s">
        <v>15</v>
      </c>
      <c r="D9" s="25"/>
      <c r="G9" s="19" t="s">
        <v>15</v>
      </c>
      <c r="H9">
        <v>9720</v>
      </c>
    </row>
    <row r="10" spans="3:8" x14ac:dyDescent="0.25">
      <c r="C10" s="19" t="s">
        <v>11</v>
      </c>
      <c r="G10" s="19" t="s">
        <v>11</v>
      </c>
      <c r="H10">
        <v>900</v>
      </c>
    </row>
    <row r="11" spans="3:8" x14ac:dyDescent="0.25">
      <c r="C11" s="19" t="s">
        <v>16</v>
      </c>
      <c r="D11" s="25"/>
      <c r="G11" s="19" t="s">
        <v>16</v>
      </c>
      <c r="H11">
        <v>6300</v>
      </c>
    </row>
    <row r="12" spans="3:8" x14ac:dyDescent="0.25">
      <c r="C12" s="19" t="s">
        <v>17</v>
      </c>
      <c r="D12" s="25"/>
      <c r="G12" s="19" t="s">
        <v>17</v>
      </c>
      <c r="H12">
        <v>3900</v>
      </c>
    </row>
    <row r="13" spans="3:8" x14ac:dyDescent="0.25">
      <c r="C13" s="20" t="s">
        <v>18</v>
      </c>
      <c r="D13" s="25"/>
      <c r="G13" s="20" t="s">
        <v>18</v>
      </c>
      <c r="H13">
        <v>20125</v>
      </c>
    </row>
    <row r="14" spans="3:8" x14ac:dyDescent="0.25">
      <c r="C14" s="19" t="s">
        <v>19</v>
      </c>
      <c r="D14" s="25"/>
      <c r="G14" s="19" t="s">
        <v>19</v>
      </c>
      <c r="H14">
        <v>5250</v>
      </c>
    </row>
    <row r="15" spans="3:8" x14ac:dyDescent="0.25">
      <c r="C15" s="19" t="s">
        <v>20</v>
      </c>
      <c r="D15" s="25"/>
      <c r="G15" s="19" t="s">
        <v>20</v>
      </c>
      <c r="H15">
        <v>4550</v>
      </c>
    </row>
    <row r="16" spans="3:8" x14ac:dyDescent="0.25">
      <c r="C16" s="19" t="s">
        <v>21</v>
      </c>
      <c r="G16" s="19" t="s">
        <v>21</v>
      </c>
      <c r="H16">
        <v>600</v>
      </c>
    </row>
    <row r="17" spans="3:8" x14ac:dyDescent="0.25">
      <c r="C17" s="19" t="s">
        <v>23</v>
      </c>
      <c r="D17" s="25"/>
      <c r="G17" s="19" t="s">
        <v>23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2024-05-23T14:01:45Z</cp:lastPrinted>
  <dcterms:created xsi:type="dcterms:W3CDTF">2024-03-31T04:29:11Z</dcterms:created>
  <dcterms:modified xsi:type="dcterms:W3CDTF">2024-05-23T14:47:39Z</dcterms:modified>
</cp:coreProperties>
</file>