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  <sheet name="Sheet2" sheetId="5" r:id="rId2"/>
  </sheets>
  <definedNames>
    <definedName name="_xlnm._FilterDatabase" localSheetId="0" hidden="1">Estimate!$C$11:$E$18</definedName>
    <definedName name="_xlnm.Print_Area" localSheetId="0">Estimate!$B$1:$I$76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I73" i="2"/>
  <c r="I52" i="2"/>
  <c r="I48" i="2"/>
  <c r="I49" i="2"/>
  <c r="I50" i="2"/>
  <c r="F50" i="2"/>
  <c r="F49" i="2"/>
  <c r="F48" i="2"/>
  <c r="I47" i="2" l="1"/>
  <c r="I45" i="2"/>
  <c r="F47" i="2"/>
  <c r="F46" i="2"/>
  <c r="I46" i="2" s="1"/>
  <c r="F45" i="2"/>
  <c r="F42" i="2"/>
  <c r="I42" i="2" s="1"/>
  <c r="F38" i="2"/>
  <c r="F37" i="2"/>
  <c r="I37" i="2" s="1"/>
  <c r="I39" i="2" s="1"/>
  <c r="I38" i="2"/>
  <c r="F32" i="2"/>
  <c r="I32" i="2" s="1"/>
  <c r="F33" i="2"/>
  <c r="I33" i="2" s="1"/>
  <c r="F31" i="2"/>
  <c r="I31" i="2" s="1"/>
  <c r="I34" i="2" s="1"/>
  <c r="F25" i="2"/>
  <c r="I25" i="2" s="1"/>
  <c r="F26" i="2"/>
  <c r="F27" i="2"/>
  <c r="I27" i="2" s="1"/>
  <c r="F24" i="2"/>
  <c r="I24" i="2" s="1"/>
  <c r="I28" i="2" s="1"/>
  <c r="I26" i="2"/>
  <c r="F19" i="2"/>
  <c r="I19" i="2" s="1"/>
  <c r="F20" i="2"/>
  <c r="I20" i="2" s="1"/>
  <c r="F18" i="2"/>
  <c r="I18" i="2" s="1"/>
  <c r="F11" i="2"/>
  <c r="I11" i="2" s="1"/>
  <c r="F12" i="2"/>
  <c r="I12" i="2" s="1"/>
  <c r="F13" i="2"/>
  <c r="I13" i="2" s="1"/>
  <c r="F14" i="2"/>
  <c r="I14" i="2" s="1"/>
  <c r="F10" i="2"/>
  <c r="I10" i="2" s="1"/>
  <c r="I15" i="2" l="1"/>
  <c r="I21" i="2"/>
  <c r="I57" i="2"/>
  <c r="I58" i="2"/>
  <c r="I59" i="2"/>
  <c r="I60" i="2"/>
  <c r="I61" i="2"/>
  <c r="I62" i="2"/>
  <c r="I63" i="2"/>
  <c r="I64" i="2"/>
  <c r="I65" i="2"/>
  <c r="I68" i="2" s="1"/>
  <c r="I66" i="2"/>
  <c r="I67" i="2"/>
  <c r="I56" i="2"/>
</calcChain>
</file>

<file path=xl/sharedStrings.xml><?xml version="1.0" encoding="utf-8"?>
<sst xmlns="http://schemas.openxmlformats.org/spreadsheetml/2006/main" count="77" uniqueCount="77">
  <si>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</si>
  <si>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</si>
  <si>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</si>
  <si>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</si>
  <si>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</si>
  <si>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</si>
  <si>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</si>
  <si>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</si>
  <si>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</si>
  <si>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</si>
  <si>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</si>
  <si>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</si>
  <si>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Kitchan Area</t>
  </si>
  <si>
    <t>Showcase-24"x78"</t>
  </si>
  <si>
    <t>Panel with mirror glass-64"x97"</t>
  </si>
  <si>
    <t>Panel with mirror glass-90"x97"</t>
  </si>
  <si>
    <t>Store Room</t>
  </si>
  <si>
    <t>Framing Kapat-55"x107"</t>
  </si>
  <si>
    <t>Store room shelf-55"x15"</t>
  </si>
  <si>
    <t>Washing Area Box-30"x23.5"</t>
  </si>
  <si>
    <t>Hall</t>
  </si>
  <si>
    <t>TV Unit-66"x96"</t>
  </si>
  <si>
    <t>Ac Panel-291"x24"</t>
  </si>
  <si>
    <t>Ac Panel-12"x57"</t>
  </si>
  <si>
    <t>Shoe box-74"x15"</t>
  </si>
  <si>
    <t>Master bed room</t>
  </si>
  <si>
    <t>Ac panel-112"x24"</t>
  </si>
  <si>
    <t>Kapat-89"x60"</t>
  </si>
  <si>
    <t>Maliya-18"x54"</t>
  </si>
  <si>
    <t>Ac Panel-134"x24"</t>
  </si>
  <si>
    <t>Bathroom Box-23"x22"</t>
  </si>
  <si>
    <t>Room No:-3</t>
  </si>
  <si>
    <t>Ac Panel-116"x24"</t>
  </si>
  <si>
    <t>Elecrtic Work</t>
  </si>
  <si>
    <t>fridge partition-105"x24"</t>
  </si>
  <si>
    <t>ESTIMATE</t>
  </si>
  <si>
    <t>Basket Platform Kitchan -120"x29"</t>
  </si>
  <si>
    <t>5A Point-81</t>
  </si>
  <si>
    <t>15A Point 4</t>
  </si>
  <si>
    <t>4 Square mm circuit 50'</t>
  </si>
  <si>
    <t>1.5 square mm circuit 100'</t>
  </si>
  <si>
    <t>fan fitting-7</t>
  </si>
  <si>
    <t>light fitting -62</t>
  </si>
  <si>
    <t>Anchor fasner-5</t>
  </si>
  <si>
    <t>12V Panel Light 26</t>
  </si>
  <si>
    <t>8V Panel Light 4</t>
  </si>
  <si>
    <t xml:space="preserve">Rope light 55m </t>
  </si>
  <si>
    <t xml:space="preserve">Rope light adaptor 8 </t>
  </si>
  <si>
    <t>Button Light 18</t>
  </si>
  <si>
    <t>Room No:-2</t>
  </si>
  <si>
    <t>Room no-3 Parda:-7.5'x7.5'</t>
  </si>
  <si>
    <t>Room no-2 Parda-11.5'x7.5'</t>
  </si>
  <si>
    <t>Master bed room Parda-8.5'x7.5'</t>
  </si>
  <si>
    <t>FURNITURE WORK</t>
  </si>
  <si>
    <t>Curtains work</t>
  </si>
  <si>
    <t>B.</t>
  </si>
  <si>
    <t>FURNITURE WORK TOTAL AMOUNT</t>
  </si>
  <si>
    <t>C.</t>
  </si>
  <si>
    <t>D.</t>
  </si>
  <si>
    <t>ESTIMATE TOTAL AMOUNT</t>
  </si>
  <si>
    <t>NOTE:- GST Charge Extra @18%</t>
  </si>
  <si>
    <t>ELECTRIC WORK TOTAL AMOUNT</t>
  </si>
  <si>
    <t>FALL CEILING GYPSUM WORK</t>
  </si>
  <si>
    <t>ASIAN COMPANY PREMIUM PAIN WITHOUT TEXTURE WORK</t>
  </si>
  <si>
    <t>A.</t>
  </si>
  <si>
    <t>A1.</t>
  </si>
  <si>
    <t>A2.</t>
  </si>
  <si>
    <t>A3.</t>
  </si>
  <si>
    <t>A4.</t>
  </si>
  <si>
    <t>A5.</t>
  </si>
  <si>
    <t>A6.</t>
  </si>
  <si>
    <t>A7.</t>
  </si>
  <si>
    <t xml:space="preserve">SIDE Location:-TRIDENT ELANZZA Near. Shardardham </t>
  </si>
  <si>
    <t>Date:-11-05-2024</t>
  </si>
  <si>
    <t>Hall Curtains-10'x7.5'</t>
  </si>
  <si>
    <t>Hall Curtains-7.5'x5.5'</t>
  </si>
  <si>
    <t>Hall Curtains-7.5'x6'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</si>
</sst>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1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 vertical="top"/>
    </xf>
    <xf numFmtId="0" fontId="2" fillId="0" borderId="21" xfId="0" applyFont="1" applyFill="1" applyBorder="1" applyAlignment="1">
      <alignment horizontal="center" vertical="top"/>
    </xf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 vertical="center"/>
    </xf>
    <xf numFmtId="164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vertical="center"/>
    </xf>
    <xf numFmtId="2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0" fillId="0" borderId="21" xfId="0" applyFont="1" applyFill="1" applyBorder="1"/>
    <xf numFmtId="2" fontId="0" fillId="0" borderId="21" xfId="0" applyNumberFormat="1" applyFont="1" applyFill="1" applyBorder="1"/>
    <xf numFmtId="0" fontId="2" fillId="0" borderId="21" xfId="0" applyFont="1" applyFill="1" applyBorder="1" applyAlignment="1">
      <alignment horizontal="left"/>
    </xf>
    <xf numFmtId="0" fontId="0" fillId="0" borderId="21" xfId="0" applyFont="1" applyFill="1" applyBorder="1" applyAlignment="1"/>
    <xf numFmtId="0" fontId="2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center" vertical="top" wrapText="1"/>
    </xf>
    <xf numFmtId="0" fontId="0" fillId="0" borderId="26" xfId="0" applyFont="1" applyFill="1" applyBorder="1" applyAlignment="1">
      <alignment horizontal="center" vertical="top" wrapText="1"/>
    </xf>
    <xf numFmtId="0" fontId="0" fillId="0" borderId="26" xfId="0" applyFont="1" applyFill="1" applyBorder="1" applyAlignment="1">
      <alignment vertical="top"/>
    </xf>
    <xf numFmtId="0" fontId="0" fillId="0" borderId="25" xfId="0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vertical="center"/>
    </xf>
    <xf numFmtId="0" fontId="0" fillId="0" borderId="25" xfId="0" applyFont="1" applyFill="1" applyBorder="1"/>
    <xf numFmtId="164" fontId="2" fillId="0" borderId="26" xfId="0" applyNumberFormat="1" applyFont="1" applyFill="1" applyBorder="1"/>
    <xf numFmtId="164" fontId="2" fillId="0" borderId="26" xfId="0" applyNumberFormat="1" applyFont="1" applyFill="1" applyBorder="1" applyAlignment="1"/>
    <xf numFmtId="0" fontId="2" fillId="0" borderId="25" xfId="0" applyFont="1" applyFill="1" applyBorder="1"/>
    <xf numFmtId="164" fontId="0" fillId="0" borderId="26" xfId="0" applyNumberFormat="1" applyFont="1" applyFill="1" applyBorder="1"/>
    <xf numFmtId="0" fontId="0" fillId="0" borderId="27" xfId="0" applyFont="1" applyFill="1" applyBorder="1"/>
    <xf numFmtId="0" fontId="0" fillId="0" borderId="30" xfId="0" applyFont="1" applyFill="1" applyBorder="1"/>
    <xf numFmtId="0" fontId="2" fillId="0" borderId="31" xfId="0" applyFont="1" applyFill="1" applyBorder="1" applyAlignment="1">
      <alignment horizontal="left"/>
    </xf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2" xfId="0" applyFont="1" applyFill="1" applyBorder="1"/>
    <xf numFmtId="0" fontId="0" fillId="0" borderId="23" xfId="0" applyFont="1" applyFill="1" applyBorder="1" applyAlignment="1">
      <alignment horizontal="left" wrapText="1"/>
    </xf>
    <xf numFmtId="0" fontId="0" fillId="0" borderId="23" xfId="0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 applyAlignment="1">
      <alignment horizontal="center" vertical="center"/>
    </xf>
    <xf numFmtId="164" fontId="0" fillId="0" borderId="24" xfId="0" applyNumberFormat="1" applyFont="1" applyFill="1" applyBorder="1"/>
    <xf numFmtId="0" fontId="0" fillId="0" borderId="28" xfId="0" applyFont="1" applyFill="1" applyBorder="1" applyAlignment="1">
      <alignment horizontal="left"/>
    </xf>
    <xf numFmtId="0" fontId="0" fillId="0" borderId="28" xfId="0" applyFont="1" applyFill="1" applyBorder="1"/>
    <xf numFmtId="2" fontId="0" fillId="0" borderId="28" xfId="0" applyNumberFormat="1" applyFont="1" applyFill="1" applyBorder="1"/>
    <xf numFmtId="164" fontId="0" fillId="0" borderId="28" xfId="0" applyNumberFormat="1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164" fontId="0" fillId="0" borderId="29" xfId="0" applyNumberFormat="1" applyFont="1" applyFill="1" applyBorder="1"/>
    <xf numFmtId="0" fontId="15" fillId="5" borderId="33" xfId="0" applyFont="1" applyFill="1" applyBorder="1"/>
    <xf numFmtId="164" fontId="16" fillId="5" borderId="1" xfId="0" applyNumberFormat="1" applyFont="1" applyFill="1" applyBorder="1"/>
    <xf numFmtId="0" fontId="0" fillId="6" borderId="25" xfId="0" applyFont="1" applyFill="1" applyBorder="1"/>
    <xf numFmtId="164" fontId="2" fillId="6" borderId="26" xfId="0" applyNumberFormat="1" applyFont="1" applyFill="1" applyBorder="1" applyAlignment="1"/>
    <xf numFmtId="164" fontId="2" fillId="6" borderId="26" xfId="0" applyNumberFormat="1" applyFont="1" applyFill="1" applyBorder="1"/>
    <xf numFmtId="0" fontId="2" fillId="6" borderId="25" xfId="0" applyFont="1" applyFill="1" applyBorder="1"/>
    <xf numFmtId="0" fontId="2" fillId="6" borderId="21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topLeftCell="A37" zoomScale="84" zoomScaleNormal="84" workbookViewId="0">
      <selection activeCell="K46" sqref="K46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13" t="s">
        <v>10</v>
      </c>
      <c r="C1" s="114"/>
      <c r="D1" s="114"/>
      <c r="E1" s="114"/>
      <c r="F1" s="114"/>
      <c r="G1" s="114"/>
      <c r="H1" s="114"/>
      <c r="I1" s="115"/>
    </row>
    <row r="2" spans="1:13" ht="67.5" customHeight="1" thickBot="1" x14ac:dyDescent="0.3">
      <c r="B2" s="116" t="s">
        <v>9</v>
      </c>
      <c r="C2" s="117"/>
      <c r="D2" s="117"/>
      <c r="E2" s="35"/>
      <c r="F2" s="35"/>
      <c r="G2" s="35"/>
      <c r="H2" s="35"/>
      <c r="I2" s="34"/>
    </row>
    <row r="3" spans="1:13" ht="19.5" thickBot="1" x14ac:dyDescent="0.35">
      <c r="B3" s="118" t="s">
        <v>35</v>
      </c>
      <c r="C3" s="119"/>
      <c r="D3" s="119"/>
      <c r="E3" s="119"/>
      <c r="F3" s="119"/>
      <c r="G3" s="119"/>
      <c r="H3" s="120"/>
      <c r="I3" s="121"/>
      <c r="J3" s="112"/>
      <c r="K3" s="112"/>
      <c r="L3" s="1"/>
    </row>
    <row r="4" spans="1:13" ht="15.75" thickBot="1" x14ac:dyDescent="0.3">
      <c r="B4" s="126" t="s">
        <v>8</v>
      </c>
      <c r="C4" s="127"/>
      <c r="D4" s="33"/>
      <c r="E4" s="33"/>
      <c r="F4" s="33"/>
      <c r="G4" s="33"/>
      <c r="H4" s="122" t="s">
        <v>11</v>
      </c>
      <c r="I4" s="123"/>
      <c r="J4" s="1"/>
      <c r="K4" s="1"/>
      <c r="L4" s="1"/>
    </row>
    <row r="5" spans="1:13" ht="30.75" customHeight="1" thickBot="1" x14ac:dyDescent="0.3">
      <c r="B5" s="128" t="s">
        <v>72</v>
      </c>
      <c r="C5" s="129"/>
      <c r="D5" s="33"/>
      <c r="E5" s="33"/>
      <c r="F5" s="33"/>
      <c r="G5" s="33"/>
      <c r="H5" s="124" t="s">
        <v>73</v>
      </c>
      <c r="I5" s="125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112"/>
      <c r="K6" s="112"/>
      <c r="L6" s="14"/>
    </row>
    <row r="7" spans="1:13" s="27" customFormat="1" ht="30.75" customHeight="1" x14ac:dyDescent="0.25">
      <c r="A7" s="14"/>
      <c r="B7" s="67"/>
      <c r="C7" s="68"/>
      <c r="D7" s="69"/>
      <c r="E7" s="69"/>
      <c r="F7" s="69"/>
      <c r="G7" s="68"/>
      <c r="H7" s="68"/>
      <c r="I7" s="70"/>
      <c r="J7" s="45"/>
      <c r="K7" s="41"/>
      <c r="L7" s="14"/>
    </row>
    <row r="8" spans="1:13" s="27" customFormat="1" ht="17.25" customHeight="1" x14ac:dyDescent="0.25">
      <c r="A8" s="14"/>
      <c r="B8" s="71" t="s">
        <v>64</v>
      </c>
      <c r="C8" s="49" t="s">
        <v>53</v>
      </c>
      <c r="D8" s="47"/>
      <c r="E8" s="47"/>
      <c r="F8" s="47"/>
      <c r="G8" s="48"/>
      <c r="H8" s="48"/>
      <c r="I8" s="72"/>
      <c r="J8" s="45"/>
      <c r="K8" s="45"/>
      <c r="L8" s="14"/>
    </row>
    <row r="9" spans="1:13" s="27" customFormat="1" x14ac:dyDescent="0.25">
      <c r="A9" s="14"/>
      <c r="B9" s="71" t="s">
        <v>65</v>
      </c>
      <c r="C9" s="50" t="s">
        <v>12</v>
      </c>
      <c r="D9" s="51"/>
      <c r="E9" s="52"/>
      <c r="F9" s="51"/>
      <c r="G9" s="51"/>
      <c r="H9" s="51"/>
      <c r="I9" s="73"/>
      <c r="J9" s="14"/>
      <c r="K9" s="14"/>
      <c r="L9" s="14"/>
    </row>
    <row r="10" spans="1:13" x14ac:dyDescent="0.25">
      <c r="A10" s="42"/>
      <c r="B10" s="74">
        <v>1</v>
      </c>
      <c r="C10" s="54" t="s">
        <v>36</v>
      </c>
      <c r="D10" s="53">
        <v>120</v>
      </c>
      <c r="E10" s="52">
        <v>29</v>
      </c>
      <c r="F10" s="55">
        <f>E10*D10/144</f>
        <v>24.166666666666668</v>
      </c>
      <c r="G10" s="53">
        <v>1600</v>
      </c>
      <c r="H10" s="53">
        <v>1</v>
      </c>
      <c r="I10" s="75">
        <f>G10*F10*H10</f>
        <v>38666.666666666672</v>
      </c>
      <c r="J10" s="42"/>
      <c r="K10" s="36"/>
      <c r="L10" s="1"/>
    </row>
    <row r="11" spans="1:13" x14ac:dyDescent="0.25">
      <c r="A11" s="42"/>
      <c r="B11" s="74">
        <v>2</v>
      </c>
      <c r="C11" s="54" t="s">
        <v>13</v>
      </c>
      <c r="D11" s="53">
        <v>24</v>
      </c>
      <c r="E11" s="52">
        <v>78</v>
      </c>
      <c r="F11" s="55">
        <f t="shared" ref="F11:F14" si="0">E11*D11/144</f>
        <v>13</v>
      </c>
      <c r="G11" s="53">
        <v>1350</v>
      </c>
      <c r="H11" s="53">
        <v>1</v>
      </c>
      <c r="I11" s="75">
        <f t="shared" ref="I11:I14" si="1">G11*F11*H11</f>
        <v>17550</v>
      </c>
      <c r="J11" s="37"/>
      <c r="K11" s="36"/>
      <c r="L11" s="14"/>
      <c r="M11" s="25"/>
    </row>
    <row r="12" spans="1:13" x14ac:dyDescent="0.25">
      <c r="A12" s="42"/>
      <c r="B12" s="74">
        <v>3</v>
      </c>
      <c r="C12" s="54" t="s">
        <v>14</v>
      </c>
      <c r="D12" s="53">
        <v>67</v>
      </c>
      <c r="E12" s="52">
        <v>97</v>
      </c>
      <c r="F12" s="55">
        <f t="shared" si="0"/>
        <v>45.131944444444443</v>
      </c>
      <c r="G12" s="53">
        <v>420</v>
      </c>
      <c r="H12" s="53">
        <v>1</v>
      </c>
      <c r="I12" s="75">
        <f t="shared" si="1"/>
        <v>18955.416666666664</v>
      </c>
      <c r="J12" s="42"/>
      <c r="K12" s="36"/>
      <c r="L12" s="14"/>
      <c r="M12" s="25"/>
    </row>
    <row r="13" spans="1:13" x14ac:dyDescent="0.25">
      <c r="A13" s="42"/>
      <c r="B13" s="74">
        <v>4</v>
      </c>
      <c r="C13" s="54" t="s">
        <v>15</v>
      </c>
      <c r="D13" s="53">
        <v>90</v>
      </c>
      <c r="E13" s="52">
        <v>97</v>
      </c>
      <c r="F13" s="55">
        <f t="shared" si="0"/>
        <v>60.625</v>
      </c>
      <c r="G13" s="53">
        <v>420</v>
      </c>
      <c r="H13" s="53">
        <v>1</v>
      </c>
      <c r="I13" s="75">
        <f t="shared" si="1"/>
        <v>25462.5</v>
      </c>
      <c r="J13" s="42"/>
      <c r="K13" s="36"/>
      <c r="L13" s="14"/>
      <c r="M13" s="25"/>
    </row>
    <row r="14" spans="1:13" s="23" customFormat="1" ht="15.75" customHeight="1" x14ac:dyDescent="0.25">
      <c r="A14" s="42"/>
      <c r="B14" s="74">
        <v>5</v>
      </c>
      <c r="C14" s="56" t="s">
        <v>34</v>
      </c>
      <c r="D14" s="53">
        <v>105</v>
      </c>
      <c r="E14" s="52">
        <v>24</v>
      </c>
      <c r="F14" s="55">
        <f t="shared" si="0"/>
        <v>17.5</v>
      </c>
      <c r="G14" s="53">
        <v>550</v>
      </c>
      <c r="H14" s="53">
        <v>1</v>
      </c>
      <c r="I14" s="75">
        <f t="shared" si="1"/>
        <v>9625</v>
      </c>
      <c r="J14" s="42"/>
      <c r="K14" s="36"/>
      <c r="L14" s="24"/>
    </row>
    <row r="15" spans="1:13" s="23" customFormat="1" ht="15.75" customHeight="1" x14ac:dyDescent="0.25">
      <c r="A15" s="42"/>
      <c r="B15" s="74"/>
      <c r="C15" s="56"/>
      <c r="D15" s="53"/>
      <c r="E15" s="52"/>
      <c r="F15" s="55"/>
      <c r="G15" s="53"/>
      <c r="H15" s="53"/>
      <c r="I15" s="76">
        <f>SUM(I10:I14)</f>
        <v>110259.58333333334</v>
      </c>
      <c r="J15" s="42"/>
      <c r="K15" s="42"/>
      <c r="L15" s="24"/>
    </row>
    <row r="16" spans="1:13" s="23" customFormat="1" ht="15.75" customHeight="1" x14ac:dyDescent="0.25">
      <c r="A16" s="42"/>
      <c r="B16" s="74"/>
      <c r="C16" s="56"/>
      <c r="D16" s="53"/>
      <c r="E16" s="52"/>
      <c r="F16" s="55"/>
      <c r="G16" s="53"/>
      <c r="H16" s="53"/>
      <c r="I16" s="76"/>
      <c r="J16" s="42"/>
      <c r="K16" s="42"/>
      <c r="L16" s="24"/>
    </row>
    <row r="17" spans="1:13" x14ac:dyDescent="0.25">
      <c r="A17" s="42"/>
      <c r="B17" s="77" t="s">
        <v>66</v>
      </c>
      <c r="C17" s="57" t="s">
        <v>16</v>
      </c>
      <c r="D17" s="53"/>
      <c r="E17" s="52"/>
      <c r="F17" s="55"/>
      <c r="G17" s="53"/>
      <c r="H17" s="53"/>
      <c r="I17" s="75"/>
      <c r="J17" s="42"/>
      <c r="K17" s="36"/>
      <c r="L17" s="14"/>
      <c r="M17" s="25"/>
    </row>
    <row r="18" spans="1:13" x14ac:dyDescent="0.25">
      <c r="A18" s="42"/>
      <c r="B18" s="74">
        <v>6</v>
      </c>
      <c r="C18" s="54" t="s">
        <v>17</v>
      </c>
      <c r="D18" s="53">
        <v>55</v>
      </c>
      <c r="E18" s="52">
        <v>107</v>
      </c>
      <c r="F18" s="55">
        <f>D18*E18/144</f>
        <v>40.868055555555557</v>
      </c>
      <c r="G18" s="53">
        <v>650</v>
      </c>
      <c r="H18" s="53">
        <v>1</v>
      </c>
      <c r="I18" s="75">
        <f>G18*H18*F18</f>
        <v>26564.236111111113</v>
      </c>
      <c r="J18" s="42"/>
      <c r="K18" s="36"/>
      <c r="L18" s="14"/>
      <c r="M18" s="25"/>
    </row>
    <row r="19" spans="1:13" s="23" customFormat="1" x14ac:dyDescent="0.25">
      <c r="A19" s="42"/>
      <c r="B19" s="74">
        <v>7</v>
      </c>
      <c r="C19" s="54" t="s">
        <v>18</v>
      </c>
      <c r="D19" s="53">
        <v>55</v>
      </c>
      <c r="E19" s="52">
        <v>15</v>
      </c>
      <c r="F19" s="55">
        <f t="shared" ref="F19:F20" si="2">D19*E19/144</f>
        <v>5.729166666666667</v>
      </c>
      <c r="G19" s="53">
        <v>150</v>
      </c>
      <c r="H19" s="53">
        <v>1</v>
      </c>
      <c r="I19" s="75">
        <f t="shared" ref="I19:I20" si="3">G19*H19*F19</f>
        <v>859.375</v>
      </c>
      <c r="J19" s="42"/>
      <c r="K19" s="36"/>
      <c r="L19" s="24"/>
    </row>
    <row r="20" spans="1:13" ht="15.75" customHeight="1" x14ac:dyDescent="0.25">
      <c r="A20" s="42"/>
      <c r="B20" s="74">
        <v>8</v>
      </c>
      <c r="C20" s="58" t="s">
        <v>19</v>
      </c>
      <c r="D20" s="53">
        <v>7</v>
      </c>
      <c r="E20" s="52">
        <v>5</v>
      </c>
      <c r="F20" s="55">
        <f t="shared" si="2"/>
        <v>0.24305555555555555</v>
      </c>
      <c r="G20" s="58">
        <v>1350</v>
      </c>
      <c r="H20" s="58">
        <v>1</v>
      </c>
      <c r="I20" s="75">
        <f t="shared" si="3"/>
        <v>328.125</v>
      </c>
      <c r="J20" s="42"/>
      <c r="K20" s="36"/>
      <c r="L20" s="14"/>
      <c r="M20" s="25"/>
    </row>
    <row r="21" spans="1:13" x14ac:dyDescent="0.25">
      <c r="A21" s="42"/>
      <c r="B21" s="74"/>
      <c r="C21" s="54"/>
      <c r="D21" s="53"/>
      <c r="E21" s="59"/>
      <c r="F21" s="55"/>
      <c r="G21" s="53"/>
      <c r="H21" s="53"/>
      <c r="I21" s="76">
        <f>SUM(I18:I20)</f>
        <v>27751.736111111113</v>
      </c>
      <c r="J21" s="42"/>
      <c r="K21" s="36"/>
      <c r="L21" s="14"/>
      <c r="M21" s="25"/>
    </row>
    <row r="22" spans="1:13" x14ac:dyDescent="0.25">
      <c r="A22" s="42"/>
      <c r="B22" s="74"/>
      <c r="C22" s="54"/>
      <c r="D22" s="53"/>
      <c r="E22" s="59"/>
      <c r="F22" s="55"/>
      <c r="G22" s="53"/>
      <c r="H22" s="53"/>
      <c r="I22" s="76"/>
      <c r="J22" s="42"/>
      <c r="K22" s="42"/>
      <c r="L22" s="14"/>
      <c r="M22" s="25"/>
    </row>
    <row r="23" spans="1:13" x14ac:dyDescent="0.25">
      <c r="A23" s="42"/>
      <c r="B23" s="77" t="s">
        <v>67</v>
      </c>
      <c r="C23" s="57" t="s">
        <v>20</v>
      </c>
      <c r="D23" s="53"/>
      <c r="E23" s="59"/>
      <c r="F23" s="55"/>
      <c r="G23" s="53"/>
      <c r="H23" s="53"/>
      <c r="I23" s="75"/>
      <c r="J23" s="37"/>
      <c r="K23" s="36"/>
      <c r="L23" s="14"/>
      <c r="M23" s="25"/>
    </row>
    <row r="24" spans="1:13" x14ac:dyDescent="0.25">
      <c r="A24" s="42"/>
      <c r="B24" s="74">
        <v>9</v>
      </c>
      <c r="C24" s="54" t="s">
        <v>21</v>
      </c>
      <c r="D24" s="53">
        <v>66</v>
      </c>
      <c r="E24" s="59">
        <v>96</v>
      </c>
      <c r="F24" s="55">
        <f>D24*E24/144</f>
        <v>44</v>
      </c>
      <c r="G24" s="53">
        <v>650</v>
      </c>
      <c r="H24" s="53">
        <v>1</v>
      </c>
      <c r="I24" s="75">
        <f>G24*F24*H24</f>
        <v>28600</v>
      </c>
      <c r="J24" s="42"/>
      <c r="K24" s="36"/>
      <c r="L24" s="14"/>
      <c r="M24" s="25"/>
    </row>
    <row r="25" spans="1:13" x14ac:dyDescent="0.25">
      <c r="A25" s="42"/>
      <c r="B25" s="74">
        <v>10</v>
      </c>
      <c r="C25" s="54" t="s">
        <v>22</v>
      </c>
      <c r="D25" s="53">
        <v>291</v>
      </c>
      <c r="E25" s="59">
        <v>24</v>
      </c>
      <c r="F25" s="55">
        <f t="shared" ref="F25:F27" si="4">D25*E25/144</f>
        <v>48.5</v>
      </c>
      <c r="G25" s="53">
        <v>550</v>
      </c>
      <c r="H25" s="53">
        <v>1</v>
      </c>
      <c r="I25" s="75">
        <f t="shared" ref="I25:I27" si="5">G25*F25*H25</f>
        <v>26675</v>
      </c>
      <c r="J25" s="42"/>
      <c r="K25" s="36"/>
      <c r="L25" s="14"/>
      <c r="M25" s="25"/>
    </row>
    <row r="26" spans="1:13" s="23" customFormat="1" ht="15.75" customHeight="1" x14ac:dyDescent="0.25">
      <c r="A26" s="42"/>
      <c r="B26" s="74">
        <v>11</v>
      </c>
      <c r="C26" s="54" t="s">
        <v>23</v>
      </c>
      <c r="D26" s="53">
        <v>12</v>
      </c>
      <c r="E26" s="53">
        <v>57</v>
      </c>
      <c r="F26" s="55">
        <f t="shared" si="4"/>
        <v>4.75</v>
      </c>
      <c r="G26" s="53">
        <v>550</v>
      </c>
      <c r="H26" s="53">
        <v>1</v>
      </c>
      <c r="I26" s="75">
        <f t="shared" si="5"/>
        <v>2612.5</v>
      </c>
      <c r="J26" s="42"/>
      <c r="K26" s="36"/>
      <c r="L26" s="24"/>
    </row>
    <row r="27" spans="1:13" x14ac:dyDescent="0.25">
      <c r="A27" s="42"/>
      <c r="B27" s="74">
        <v>12</v>
      </c>
      <c r="C27" s="54" t="s">
        <v>24</v>
      </c>
      <c r="D27" s="53">
        <v>74</v>
      </c>
      <c r="E27" s="59">
        <v>15</v>
      </c>
      <c r="F27" s="55">
        <f t="shared" si="4"/>
        <v>7.708333333333333</v>
      </c>
      <c r="G27" s="53">
        <v>1350</v>
      </c>
      <c r="H27" s="53">
        <v>1</v>
      </c>
      <c r="I27" s="75">
        <f t="shared" si="5"/>
        <v>10406.25</v>
      </c>
      <c r="J27" s="42"/>
      <c r="K27" s="36"/>
      <c r="L27" s="14"/>
      <c r="M27" s="25"/>
    </row>
    <row r="28" spans="1:13" x14ac:dyDescent="0.25">
      <c r="A28" s="42"/>
      <c r="B28" s="74"/>
      <c r="C28" s="60"/>
      <c r="D28" s="53"/>
      <c r="E28" s="59"/>
      <c r="F28" s="55"/>
      <c r="G28" s="53"/>
      <c r="H28" s="53"/>
      <c r="I28" s="76">
        <f>SUM(I24:I27)</f>
        <v>68293.75</v>
      </c>
      <c r="J28" s="37"/>
      <c r="K28" s="36"/>
      <c r="L28" s="14"/>
      <c r="M28" s="25"/>
    </row>
    <row r="29" spans="1:13" x14ac:dyDescent="0.25">
      <c r="A29" s="42"/>
      <c r="B29" s="74"/>
      <c r="C29" s="60"/>
      <c r="D29" s="53"/>
      <c r="E29" s="59"/>
      <c r="F29" s="55"/>
      <c r="G29" s="53"/>
      <c r="H29" s="53"/>
      <c r="I29" s="76"/>
      <c r="J29" s="37"/>
      <c r="K29" s="42"/>
      <c r="L29" s="14"/>
      <c r="M29" s="25"/>
    </row>
    <row r="30" spans="1:13" x14ac:dyDescent="0.25">
      <c r="A30" s="42"/>
      <c r="B30" s="77" t="s">
        <v>68</v>
      </c>
      <c r="C30" s="57" t="s">
        <v>25</v>
      </c>
      <c r="D30" s="53"/>
      <c r="E30" s="59"/>
      <c r="F30" s="55"/>
      <c r="G30" s="53"/>
      <c r="H30" s="53"/>
      <c r="I30" s="75"/>
      <c r="J30" s="42"/>
      <c r="K30" s="36"/>
      <c r="L30" s="14"/>
      <c r="M30" s="25"/>
    </row>
    <row r="31" spans="1:13" ht="15.75" customHeight="1" x14ac:dyDescent="0.25">
      <c r="A31" s="42"/>
      <c r="B31" s="74">
        <v>13</v>
      </c>
      <c r="C31" s="54" t="s">
        <v>26</v>
      </c>
      <c r="D31" s="53">
        <v>112</v>
      </c>
      <c r="E31" s="53">
        <v>24</v>
      </c>
      <c r="F31" s="55">
        <f>D31*E31/144</f>
        <v>18.666666666666668</v>
      </c>
      <c r="G31" s="53">
        <v>550</v>
      </c>
      <c r="H31" s="53">
        <v>1</v>
      </c>
      <c r="I31" s="75">
        <f>F31*G31*H31</f>
        <v>10266.666666666668</v>
      </c>
      <c r="J31" s="37"/>
      <c r="K31" s="36"/>
      <c r="L31" s="14"/>
      <c r="M31" s="25"/>
    </row>
    <row r="32" spans="1:13" x14ac:dyDescent="0.25">
      <c r="A32" s="42"/>
      <c r="B32" s="74">
        <v>14</v>
      </c>
      <c r="C32" s="54" t="s">
        <v>27</v>
      </c>
      <c r="D32" s="53">
        <v>89</v>
      </c>
      <c r="E32" s="59">
        <v>60</v>
      </c>
      <c r="F32" s="55">
        <f t="shared" ref="F32:F33" si="6">D32*E32/144</f>
        <v>37.083333333333336</v>
      </c>
      <c r="G32" s="53">
        <v>1350</v>
      </c>
      <c r="H32" s="53">
        <v>1</v>
      </c>
      <c r="I32" s="75">
        <f t="shared" ref="I32:I33" si="7">F32*G32*H32</f>
        <v>50062.5</v>
      </c>
      <c r="J32" s="42"/>
      <c r="K32" s="36"/>
      <c r="L32" s="14"/>
      <c r="M32" s="25"/>
    </row>
    <row r="33" spans="1:13" x14ac:dyDescent="0.25">
      <c r="A33" s="42"/>
      <c r="B33" s="74">
        <v>15</v>
      </c>
      <c r="C33" s="54" t="s">
        <v>28</v>
      </c>
      <c r="D33" s="53">
        <v>18</v>
      </c>
      <c r="E33" s="59">
        <v>54</v>
      </c>
      <c r="F33" s="55">
        <f t="shared" si="6"/>
        <v>6.75</v>
      </c>
      <c r="G33" s="53">
        <v>650</v>
      </c>
      <c r="H33" s="53">
        <v>1</v>
      </c>
      <c r="I33" s="75">
        <f t="shared" si="7"/>
        <v>4387.5</v>
      </c>
      <c r="J33" s="37"/>
      <c r="K33" s="36"/>
      <c r="L33" s="14"/>
      <c r="M33" s="25"/>
    </row>
    <row r="34" spans="1:13" x14ac:dyDescent="0.25">
      <c r="A34" s="42"/>
      <c r="B34" s="74"/>
      <c r="C34" s="54"/>
      <c r="D34" s="53"/>
      <c r="E34" s="59"/>
      <c r="F34" s="55"/>
      <c r="G34" s="53"/>
      <c r="H34" s="53"/>
      <c r="I34" s="76">
        <f>SUM(I31:I33)</f>
        <v>64716.666666666672</v>
      </c>
      <c r="J34" s="42"/>
      <c r="K34" s="36"/>
      <c r="L34" s="14"/>
      <c r="M34" s="25"/>
    </row>
    <row r="35" spans="1:13" x14ac:dyDescent="0.25">
      <c r="A35" s="42"/>
      <c r="B35" s="74"/>
      <c r="C35" s="54"/>
      <c r="D35" s="53"/>
      <c r="E35" s="59"/>
      <c r="F35" s="55"/>
      <c r="G35" s="53"/>
      <c r="H35" s="53"/>
      <c r="I35" s="75"/>
      <c r="J35" s="42"/>
      <c r="K35" s="36"/>
      <c r="L35" s="14"/>
      <c r="M35" s="25"/>
    </row>
    <row r="36" spans="1:13" x14ac:dyDescent="0.25">
      <c r="A36" s="42"/>
      <c r="B36" s="77" t="s">
        <v>69</v>
      </c>
      <c r="C36" s="57" t="s">
        <v>49</v>
      </c>
      <c r="D36" s="53"/>
      <c r="E36" s="59"/>
      <c r="F36" s="55"/>
      <c r="G36" s="53"/>
      <c r="H36" s="53"/>
      <c r="I36" s="75"/>
      <c r="J36" s="37"/>
      <c r="K36" s="36"/>
      <c r="L36" s="14"/>
      <c r="M36" s="25"/>
    </row>
    <row r="37" spans="1:13" x14ac:dyDescent="0.25">
      <c r="A37" s="42"/>
      <c r="B37" s="74">
        <v>16</v>
      </c>
      <c r="C37" s="54" t="s">
        <v>29</v>
      </c>
      <c r="D37" s="53">
        <v>134</v>
      </c>
      <c r="E37" s="59">
        <v>24</v>
      </c>
      <c r="F37" s="55">
        <f>E37*D37/144</f>
        <v>22.333333333333332</v>
      </c>
      <c r="G37" s="53">
        <v>550</v>
      </c>
      <c r="H37" s="53">
        <v>1</v>
      </c>
      <c r="I37" s="75">
        <f>F37*G37*H37</f>
        <v>12283.333333333332</v>
      </c>
      <c r="J37" s="42"/>
      <c r="K37" s="36"/>
      <c r="L37" s="14"/>
      <c r="M37" s="25"/>
    </row>
    <row r="38" spans="1:13" s="23" customFormat="1" x14ac:dyDescent="0.25">
      <c r="A38" s="42"/>
      <c r="B38" s="74">
        <v>17</v>
      </c>
      <c r="C38" s="54" t="s">
        <v>30</v>
      </c>
      <c r="D38" s="53">
        <v>23</v>
      </c>
      <c r="E38" s="59">
        <v>22</v>
      </c>
      <c r="F38" s="55">
        <f>E38*D38/144</f>
        <v>3.5138888888888888</v>
      </c>
      <c r="G38" s="53">
        <v>1350</v>
      </c>
      <c r="H38" s="53">
        <v>1</v>
      </c>
      <c r="I38" s="75">
        <f>F38*G38*H38</f>
        <v>4743.75</v>
      </c>
      <c r="J38" s="37"/>
      <c r="K38" s="36"/>
      <c r="L38" s="24"/>
    </row>
    <row r="39" spans="1:13" x14ac:dyDescent="0.25">
      <c r="A39" s="42"/>
      <c r="B39" s="74"/>
      <c r="C39" s="54"/>
      <c r="D39" s="53"/>
      <c r="E39" s="59"/>
      <c r="F39" s="55"/>
      <c r="G39" s="53"/>
      <c r="H39" s="53"/>
      <c r="I39" s="76">
        <f>SUM(I37:I38)</f>
        <v>17027.083333333332</v>
      </c>
      <c r="J39" s="42"/>
      <c r="K39" s="36"/>
      <c r="L39" s="14"/>
      <c r="M39" s="25"/>
    </row>
    <row r="40" spans="1:13" x14ac:dyDescent="0.25">
      <c r="A40" s="42"/>
      <c r="B40" s="74"/>
      <c r="C40" s="58"/>
      <c r="D40" s="58"/>
      <c r="E40" s="58"/>
      <c r="F40" s="58"/>
      <c r="G40" s="58"/>
      <c r="H40" s="58"/>
      <c r="I40" s="78"/>
      <c r="J40" s="42"/>
      <c r="K40" s="36"/>
      <c r="L40" s="14"/>
      <c r="M40" s="25"/>
    </row>
    <row r="41" spans="1:13" x14ac:dyDescent="0.25">
      <c r="A41" s="42"/>
      <c r="B41" s="77" t="s">
        <v>70</v>
      </c>
      <c r="C41" s="61" t="s">
        <v>31</v>
      </c>
      <c r="D41" s="53"/>
      <c r="E41" s="59"/>
      <c r="F41" s="55"/>
      <c r="G41" s="53"/>
      <c r="H41" s="53"/>
      <c r="I41" s="75"/>
      <c r="J41" s="42"/>
      <c r="K41" s="36"/>
      <c r="L41" s="14"/>
      <c r="M41" s="25"/>
    </row>
    <row r="42" spans="1:13" x14ac:dyDescent="0.25">
      <c r="A42" s="42"/>
      <c r="B42" s="74">
        <v>18</v>
      </c>
      <c r="C42" s="54" t="s">
        <v>32</v>
      </c>
      <c r="D42" s="53">
        <v>116</v>
      </c>
      <c r="E42" s="59">
        <v>24</v>
      </c>
      <c r="F42" s="55">
        <f>E42*D42/144</f>
        <v>19.333333333333332</v>
      </c>
      <c r="G42" s="53">
        <v>550</v>
      </c>
      <c r="H42" s="53">
        <v>1</v>
      </c>
      <c r="I42" s="76">
        <f>F42*G42*H42</f>
        <v>10633.333333333332</v>
      </c>
      <c r="J42" s="37"/>
      <c r="K42" s="36"/>
      <c r="L42" s="14"/>
      <c r="M42" s="25"/>
    </row>
    <row r="43" spans="1:13" x14ac:dyDescent="0.25">
      <c r="A43" s="14"/>
      <c r="B43" s="74"/>
      <c r="C43" s="56"/>
      <c r="D43" s="62"/>
      <c r="E43" s="63"/>
      <c r="F43" s="55"/>
      <c r="G43" s="53"/>
      <c r="H43" s="53"/>
      <c r="I43" s="75"/>
      <c r="J43" s="14"/>
      <c r="K43" s="14"/>
      <c r="L43" s="14"/>
      <c r="M43" s="25"/>
    </row>
    <row r="44" spans="1:13" x14ac:dyDescent="0.25">
      <c r="A44" s="14"/>
      <c r="B44" s="77" t="s">
        <v>71</v>
      </c>
      <c r="C44" s="64" t="s">
        <v>54</v>
      </c>
      <c r="D44" s="62"/>
      <c r="E44" s="63"/>
      <c r="F44" s="55"/>
      <c r="G44" s="62"/>
      <c r="H44" s="62"/>
      <c r="I44" s="75"/>
      <c r="J44" s="14"/>
      <c r="K44" s="14"/>
      <c r="L44" s="14"/>
      <c r="M44" s="25"/>
    </row>
    <row r="45" spans="1:13" x14ac:dyDescent="0.25">
      <c r="A45" s="14"/>
      <c r="B45" s="77">
        <v>19</v>
      </c>
      <c r="C45" s="56" t="s">
        <v>50</v>
      </c>
      <c r="D45" s="62"/>
      <c r="E45" s="63"/>
      <c r="F45" s="55">
        <f>7.5*7.5</f>
        <v>56.25</v>
      </c>
      <c r="G45" s="53">
        <v>260</v>
      </c>
      <c r="H45" s="62">
        <v>1</v>
      </c>
      <c r="I45" s="75">
        <f>F45*G45*H45</f>
        <v>14625</v>
      </c>
      <c r="J45" s="14"/>
      <c r="K45" s="14"/>
      <c r="L45" s="14"/>
      <c r="M45" s="25"/>
    </row>
    <row r="46" spans="1:13" x14ac:dyDescent="0.25">
      <c r="A46" s="14"/>
      <c r="B46" s="77">
        <v>20</v>
      </c>
      <c r="C46" s="54" t="s">
        <v>51</v>
      </c>
      <c r="D46" s="53"/>
      <c r="E46" s="59"/>
      <c r="F46" s="55">
        <f>11.5*7.5</f>
        <v>86.25</v>
      </c>
      <c r="G46" s="53">
        <v>260</v>
      </c>
      <c r="H46" s="62">
        <v>1</v>
      </c>
      <c r="I46" s="75">
        <f t="shared" ref="I46:I50" si="8">F46*G46*H46</f>
        <v>22425</v>
      </c>
      <c r="J46" s="14"/>
      <c r="K46" s="14"/>
      <c r="L46" s="14"/>
      <c r="M46" s="25"/>
    </row>
    <row r="47" spans="1:13" x14ac:dyDescent="0.25">
      <c r="A47" s="14"/>
      <c r="B47" s="77">
        <v>21</v>
      </c>
      <c r="C47" s="54" t="s">
        <v>52</v>
      </c>
      <c r="D47" s="53"/>
      <c r="E47" s="59"/>
      <c r="F47" s="55">
        <f>8.5*7.5</f>
        <v>63.75</v>
      </c>
      <c r="G47" s="53">
        <v>260</v>
      </c>
      <c r="H47" s="62">
        <v>1</v>
      </c>
      <c r="I47" s="75">
        <f t="shared" si="8"/>
        <v>16575</v>
      </c>
      <c r="J47" s="14"/>
      <c r="K47" s="14"/>
      <c r="L47" s="14"/>
      <c r="M47" s="25"/>
    </row>
    <row r="48" spans="1:13" x14ac:dyDescent="0.25">
      <c r="A48" s="14"/>
      <c r="B48" s="77"/>
      <c r="C48" s="54" t="s">
        <v>74</v>
      </c>
      <c r="D48" s="53"/>
      <c r="E48" s="59"/>
      <c r="F48" s="55">
        <f>10*7.5</f>
        <v>75</v>
      </c>
      <c r="G48" s="53">
        <v>260</v>
      </c>
      <c r="H48" s="62">
        <v>1</v>
      </c>
      <c r="I48" s="75">
        <f t="shared" si="8"/>
        <v>19500</v>
      </c>
      <c r="J48" s="14"/>
      <c r="K48" s="14"/>
      <c r="L48" s="14"/>
      <c r="M48" s="25"/>
    </row>
    <row r="49" spans="1:13" x14ac:dyDescent="0.25">
      <c r="A49" s="14"/>
      <c r="B49" s="77"/>
      <c r="C49" s="54" t="s">
        <v>75</v>
      </c>
      <c r="D49" s="53"/>
      <c r="E49" s="59"/>
      <c r="F49" s="55">
        <f>7.5*5.5</f>
        <v>41.25</v>
      </c>
      <c r="G49" s="53">
        <v>260</v>
      </c>
      <c r="H49" s="62">
        <v>1</v>
      </c>
      <c r="I49" s="75">
        <f t="shared" si="8"/>
        <v>10725</v>
      </c>
      <c r="J49" s="14"/>
      <c r="K49" s="14"/>
      <c r="L49" s="14"/>
      <c r="M49" s="25"/>
    </row>
    <row r="50" spans="1:13" x14ac:dyDescent="0.25">
      <c r="A50" s="14"/>
      <c r="B50" s="77"/>
      <c r="C50" s="54" t="s">
        <v>76</v>
      </c>
      <c r="D50" s="53"/>
      <c r="E50" s="59"/>
      <c r="F50" s="55">
        <f>7.5*6</f>
        <v>45</v>
      </c>
      <c r="G50" s="53">
        <v>260</v>
      </c>
      <c r="H50" s="62">
        <v>1</v>
      </c>
      <c r="I50" s="75">
        <f t="shared" si="8"/>
        <v>11700</v>
      </c>
      <c r="J50" s="14"/>
      <c r="K50" s="14"/>
      <c r="L50" s="14"/>
      <c r="M50" s="25"/>
    </row>
    <row r="51" spans="1:13" x14ac:dyDescent="0.25">
      <c r="A51" s="14"/>
      <c r="B51" s="77"/>
      <c r="C51" s="54"/>
      <c r="D51" s="53"/>
      <c r="E51" s="59"/>
      <c r="F51" s="55"/>
      <c r="G51" s="53"/>
      <c r="H51" s="62"/>
      <c r="I51" s="75"/>
      <c r="J51" s="14"/>
      <c r="K51" s="14"/>
      <c r="L51" s="14"/>
      <c r="M51" s="25"/>
    </row>
    <row r="52" spans="1:13" x14ac:dyDescent="0.25">
      <c r="A52" s="14"/>
      <c r="B52" s="79"/>
      <c r="C52" s="56"/>
      <c r="D52" s="62"/>
      <c r="E52" s="63"/>
      <c r="F52" s="55"/>
      <c r="G52" s="65"/>
      <c r="H52" s="65"/>
      <c r="I52" s="80">
        <f>SUM(I45:I50)</f>
        <v>95550</v>
      </c>
      <c r="J52" s="14"/>
      <c r="K52" s="14"/>
      <c r="L52" s="14"/>
      <c r="M52" s="25"/>
    </row>
    <row r="53" spans="1:13" ht="15.75" customHeight="1" x14ac:dyDescent="0.25">
      <c r="A53" s="14"/>
      <c r="B53" s="103"/>
      <c r="C53" s="107" t="s">
        <v>56</v>
      </c>
      <c r="D53" s="107"/>
      <c r="E53" s="107"/>
      <c r="F53" s="107"/>
      <c r="G53" s="107"/>
      <c r="H53" s="107"/>
      <c r="I53" s="104">
        <f>SUM(I52,I42,I39,I34,I28,I21,I15)</f>
        <v>394232.15277777775</v>
      </c>
      <c r="J53" s="26"/>
      <c r="K53" s="14"/>
      <c r="L53" s="14"/>
      <c r="M53" s="25"/>
    </row>
    <row r="54" spans="1:13" ht="15.75" customHeight="1" x14ac:dyDescent="0.25">
      <c r="A54" s="14"/>
      <c r="B54" s="79"/>
      <c r="C54" s="66"/>
      <c r="D54" s="66"/>
      <c r="E54" s="66"/>
      <c r="F54" s="66"/>
      <c r="G54" s="66"/>
      <c r="H54" s="66"/>
      <c r="I54" s="81"/>
      <c r="J54" s="26"/>
      <c r="K54" s="14"/>
      <c r="L54" s="14"/>
      <c r="M54" s="25"/>
    </row>
    <row r="55" spans="1:13" x14ac:dyDescent="0.25">
      <c r="A55" s="14"/>
      <c r="B55" s="82" t="s">
        <v>55</v>
      </c>
      <c r="C55" s="66" t="s">
        <v>33</v>
      </c>
      <c r="D55" s="62"/>
      <c r="E55" s="63"/>
      <c r="F55" s="55"/>
      <c r="G55" s="65"/>
      <c r="H55" s="62"/>
      <c r="I55" s="83"/>
      <c r="J55" s="14"/>
      <c r="K55" s="14"/>
      <c r="L55" s="14"/>
      <c r="M55" s="25"/>
    </row>
    <row r="56" spans="1:13" x14ac:dyDescent="0.25">
      <c r="A56" s="14"/>
      <c r="B56" s="79">
        <v>1</v>
      </c>
      <c r="C56" s="56" t="s">
        <v>37</v>
      </c>
      <c r="D56" s="62"/>
      <c r="E56" s="63"/>
      <c r="F56" s="55"/>
      <c r="G56" s="65">
        <v>510</v>
      </c>
      <c r="H56" s="62">
        <v>81</v>
      </c>
      <c r="I56" s="83">
        <f>G56*H56</f>
        <v>41310</v>
      </c>
      <c r="J56" s="14"/>
      <c r="K56" s="14"/>
      <c r="L56" s="14"/>
      <c r="M56" s="25"/>
    </row>
    <row r="57" spans="1:13" x14ac:dyDescent="0.25">
      <c r="A57" s="14"/>
      <c r="B57" s="79">
        <v>2</v>
      </c>
      <c r="C57" s="56" t="s">
        <v>38</v>
      </c>
      <c r="D57" s="62"/>
      <c r="E57" s="63"/>
      <c r="F57" s="55"/>
      <c r="G57" s="65">
        <v>1400</v>
      </c>
      <c r="H57" s="62">
        <v>4</v>
      </c>
      <c r="I57" s="83">
        <f t="shared" ref="I57:I67" si="9">G57*H57</f>
        <v>5600</v>
      </c>
      <c r="J57" s="14"/>
      <c r="K57" s="14"/>
      <c r="L57" s="14"/>
      <c r="M57" s="25"/>
    </row>
    <row r="58" spans="1:13" x14ac:dyDescent="0.25">
      <c r="A58" s="14"/>
      <c r="B58" s="79">
        <v>3</v>
      </c>
      <c r="C58" s="56" t="s">
        <v>39</v>
      </c>
      <c r="D58" s="62"/>
      <c r="E58" s="63"/>
      <c r="F58" s="55"/>
      <c r="G58" s="65">
        <v>42</v>
      </c>
      <c r="H58" s="62">
        <v>50</v>
      </c>
      <c r="I58" s="83">
        <f t="shared" si="9"/>
        <v>2100</v>
      </c>
      <c r="J58" s="14"/>
      <c r="K58" s="14"/>
      <c r="L58" s="14"/>
      <c r="M58" s="25"/>
    </row>
    <row r="59" spans="1:13" x14ac:dyDescent="0.25">
      <c r="A59" s="14"/>
      <c r="B59" s="79">
        <v>4</v>
      </c>
      <c r="C59" s="56" t="s">
        <v>40</v>
      </c>
      <c r="D59" s="62"/>
      <c r="E59" s="63"/>
      <c r="F59" s="55"/>
      <c r="G59" s="65">
        <v>36</v>
      </c>
      <c r="H59" s="62">
        <v>100</v>
      </c>
      <c r="I59" s="83">
        <f t="shared" si="9"/>
        <v>3600</v>
      </c>
      <c r="J59" s="14"/>
      <c r="K59" s="14"/>
      <c r="L59" s="14"/>
      <c r="M59" s="25"/>
    </row>
    <row r="60" spans="1:13" x14ac:dyDescent="0.25">
      <c r="A60" s="14"/>
      <c r="B60" s="79">
        <v>5</v>
      </c>
      <c r="C60" s="56" t="s">
        <v>41</v>
      </c>
      <c r="D60" s="62"/>
      <c r="E60" s="63"/>
      <c r="F60" s="55"/>
      <c r="G60" s="65">
        <v>150</v>
      </c>
      <c r="H60" s="62">
        <v>7</v>
      </c>
      <c r="I60" s="83">
        <f t="shared" si="9"/>
        <v>1050</v>
      </c>
      <c r="J60" s="14"/>
      <c r="K60" s="14"/>
      <c r="L60" s="14"/>
      <c r="M60" s="25"/>
    </row>
    <row r="61" spans="1:13" x14ac:dyDescent="0.25">
      <c r="A61" s="14"/>
      <c r="B61" s="79">
        <v>6</v>
      </c>
      <c r="C61" s="56" t="s">
        <v>42</v>
      </c>
      <c r="D61" s="62"/>
      <c r="E61" s="63"/>
      <c r="F61" s="55"/>
      <c r="G61" s="65">
        <v>60</v>
      </c>
      <c r="H61" s="62">
        <v>62</v>
      </c>
      <c r="I61" s="83">
        <f t="shared" si="9"/>
        <v>3720</v>
      </c>
      <c r="J61" s="14"/>
      <c r="K61" s="14"/>
      <c r="L61" s="14"/>
      <c r="M61" s="25"/>
    </row>
    <row r="62" spans="1:13" x14ac:dyDescent="0.25">
      <c r="A62" s="14"/>
      <c r="B62" s="79">
        <v>7</v>
      </c>
      <c r="C62" s="56" t="s">
        <v>43</v>
      </c>
      <c r="D62" s="62"/>
      <c r="E62" s="63"/>
      <c r="F62" s="55"/>
      <c r="G62" s="65">
        <v>650</v>
      </c>
      <c r="H62" s="62">
        <v>5</v>
      </c>
      <c r="I62" s="83">
        <f t="shared" si="9"/>
        <v>3250</v>
      </c>
      <c r="J62" s="14"/>
      <c r="K62" s="14"/>
      <c r="L62" s="14"/>
      <c r="M62" s="25"/>
    </row>
    <row r="63" spans="1:13" x14ac:dyDescent="0.25">
      <c r="A63" s="14"/>
      <c r="B63" s="79">
        <v>8</v>
      </c>
      <c r="C63" s="56" t="s">
        <v>44</v>
      </c>
      <c r="D63" s="62"/>
      <c r="E63" s="63"/>
      <c r="F63" s="55"/>
      <c r="G63" s="65">
        <v>575</v>
      </c>
      <c r="H63" s="62">
        <v>26</v>
      </c>
      <c r="I63" s="83">
        <f t="shared" si="9"/>
        <v>14950</v>
      </c>
      <c r="J63" s="14"/>
      <c r="K63" s="14"/>
      <c r="L63" s="14"/>
      <c r="M63" s="25"/>
    </row>
    <row r="64" spans="1:13" x14ac:dyDescent="0.25">
      <c r="A64" s="14"/>
      <c r="B64" s="79">
        <v>9</v>
      </c>
      <c r="C64" s="56" t="s">
        <v>45</v>
      </c>
      <c r="D64" s="62"/>
      <c r="E64" s="63"/>
      <c r="F64" s="55"/>
      <c r="G64" s="65">
        <v>390</v>
      </c>
      <c r="H64" s="62">
        <v>4</v>
      </c>
      <c r="I64" s="83">
        <f t="shared" si="9"/>
        <v>1560</v>
      </c>
      <c r="J64" s="14"/>
      <c r="K64" s="14"/>
      <c r="L64" s="14"/>
      <c r="M64" s="25"/>
    </row>
    <row r="65" spans="1:13" x14ac:dyDescent="0.25">
      <c r="A65" s="14"/>
      <c r="B65" s="79">
        <v>10</v>
      </c>
      <c r="C65" s="56" t="s">
        <v>48</v>
      </c>
      <c r="D65" s="62"/>
      <c r="E65" s="63"/>
      <c r="F65" s="55"/>
      <c r="G65" s="65">
        <v>220</v>
      </c>
      <c r="H65" s="62">
        <v>18</v>
      </c>
      <c r="I65" s="83">
        <f t="shared" si="9"/>
        <v>3960</v>
      </c>
      <c r="J65" s="14"/>
      <c r="K65" s="14"/>
      <c r="L65" s="14"/>
      <c r="M65" s="25"/>
    </row>
    <row r="66" spans="1:13" x14ac:dyDescent="0.25">
      <c r="A66" s="14"/>
      <c r="B66" s="79">
        <v>11</v>
      </c>
      <c r="C66" s="56" t="s">
        <v>46</v>
      </c>
      <c r="D66" s="62"/>
      <c r="E66" s="63"/>
      <c r="F66" s="55"/>
      <c r="G66" s="65">
        <v>70</v>
      </c>
      <c r="H66" s="62">
        <v>55</v>
      </c>
      <c r="I66" s="83">
        <f t="shared" si="9"/>
        <v>3850</v>
      </c>
      <c r="J66" s="14"/>
      <c r="K66" s="14"/>
      <c r="L66" s="14"/>
      <c r="M66" s="25"/>
    </row>
    <row r="67" spans="1:13" x14ac:dyDescent="0.25">
      <c r="A67" s="14"/>
      <c r="B67" s="79">
        <v>12</v>
      </c>
      <c r="C67" s="56" t="s">
        <v>47</v>
      </c>
      <c r="D67" s="62"/>
      <c r="E67" s="63"/>
      <c r="F67" s="55"/>
      <c r="G67" s="65">
        <v>60</v>
      </c>
      <c r="H67" s="62">
        <v>8</v>
      </c>
      <c r="I67" s="83">
        <f t="shared" si="9"/>
        <v>480</v>
      </c>
      <c r="J67" s="14"/>
      <c r="K67" s="14"/>
      <c r="L67" s="14"/>
      <c r="M67" s="25"/>
    </row>
    <row r="68" spans="1:13" x14ac:dyDescent="0.25">
      <c r="A68" s="14"/>
      <c r="B68" s="103"/>
      <c r="C68" s="109" t="s">
        <v>61</v>
      </c>
      <c r="D68" s="110"/>
      <c r="E68" s="110"/>
      <c r="F68" s="110"/>
      <c r="G68" s="110"/>
      <c r="H68" s="111"/>
      <c r="I68" s="105">
        <f>SUM(I56:I67)</f>
        <v>85430</v>
      </c>
      <c r="J68" s="14"/>
      <c r="K68" s="14"/>
      <c r="L68" s="14"/>
      <c r="M68" s="25"/>
    </row>
    <row r="69" spans="1:13" x14ac:dyDescent="0.25">
      <c r="A69" s="14"/>
      <c r="B69" s="79"/>
      <c r="C69" s="64"/>
      <c r="D69" s="62"/>
      <c r="E69" s="63"/>
      <c r="F69" s="55"/>
      <c r="G69" s="65"/>
      <c r="H69" s="62"/>
      <c r="I69" s="83"/>
      <c r="J69" s="14"/>
      <c r="L69" s="14"/>
      <c r="M69" s="25"/>
    </row>
    <row r="70" spans="1:13" x14ac:dyDescent="0.25">
      <c r="A70" s="14"/>
      <c r="B70" s="106" t="s">
        <v>57</v>
      </c>
      <c r="C70" s="109" t="s">
        <v>63</v>
      </c>
      <c r="D70" s="110"/>
      <c r="E70" s="110"/>
      <c r="F70" s="110"/>
      <c r="G70" s="110"/>
      <c r="H70" s="111"/>
      <c r="I70" s="105">
        <v>65000</v>
      </c>
      <c r="J70" s="26"/>
      <c r="K70" s="14"/>
      <c r="L70" s="14"/>
      <c r="M70" s="25"/>
    </row>
    <row r="71" spans="1:13" s="23" customFormat="1" x14ac:dyDescent="0.25">
      <c r="A71" s="14"/>
      <c r="B71" s="106" t="s">
        <v>58</v>
      </c>
      <c r="C71" s="109" t="s">
        <v>62</v>
      </c>
      <c r="D71" s="110"/>
      <c r="E71" s="110"/>
      <c r="F71" s="110"/>
      <c r="G71" s="110"/>
      <c r="H71" s="111"/>
      <c r="I71" s="105">
        <v>72000</v>
      </c>
      <c r="J71" s="14"/>
      <c r="K71" s="14"/>
      <c r="L71" s="24"/>
    </row>
    <row r="72" spans="1:13" ht="15.75" customHeight="1" thickBot="1" x14ac:dyDescent="0.3">
      <c r="A72" s="14"/>
      <c r="B72" s="85"/>
      <c r="C72" s="86"/>
      <c r="D72" s="87"/>
      <c r="E72" s="87"/>
      <c r="F72" s="87"/>
      <c r="G72" s="87"/>
      <c r="H72" s="87"/>
      <c r="I72" s="88"/>
      <c r="J72" s="14"/>
      <c r="K72" s="14"/>
      <c r="L72" s="14"/>
      <c r="M72" s="25"/>
    </row>
    <row r="73" spans="1:13" ht="16.5" thickBot="1" x14ac:dyDescent="0.3">
      <c r="A73" s="14"/>
      <c r="B73" s="101"/>
      <c r="C73" s="108" t="s">
        <v>59</v>
      </c>
      <c r="D73" s="108"/>
      <c r="E73" s="108"/>
      <c r="F73" s="108"/>
      <c r="G73" s="108"/>
      <c r="H73" s="108"/>
      <c r="I73" s="102">
        <f>SUM(I71,I70,I68,I53)</f>
        <v>616662.15277777775</v>
      </c>
      <c r="J73" s="14"/>
      <c r="K73" s="14"/>
      <c r="L73" s="14"/>
      <c r="M73" s="25"/>
    </row>
    <row r="74" spans="1:13" s="23" customFormat="1" x14ac:dyDescent="0.25">
      <c r="A74" s="14"/>
      <c r="B74" s="89"/>
      <c r="C74" s="90" t="s">
        <v>60</v>
      </c>
      <c r="D74" s="91"/>
      <c r="E74" s="92"/>
      <c r="F74" s="93"/>
      <c r="G74" s="91"/>
      <c r="H74" s="91"/>
      <c r="I74" s="94"/>
      <c r="J74" s="14"/>
      <c r="K74" s="14"/>
      <c r="L74" s="24"/>
    </row>
    <row r="75" spans="1:13" x14ac:dyDescent="0.25">
      <c r="A75" s="14"/>
      <c r="B75" s="79"/>
      <c r="C75" s="56"/>
      <c r="D75" s="62"/>
      <c r="E75" s="63"/>
      <c r="F75" s="55"/>
      <c r="G75" s="65"/>
      <c r="H75" s="65"/>
      <c r="I75" s="83"/>
      <c r="J75" s="14"/>
      <c r="K75" s="14"/>
      <c r="L75" s="14"/>
      <c r="M75" s="25"/>
    </row>
    <row r="76" spans="1:13" ht="15.75" thickBot="1" x14ac:dyDescent="0.3">
      <c r="A76" s="14"/>
      <c r="B76" s="84"/>
      <c r="C76" s="95"/>
      <c r="D76" s="96"/>
      <c r="E76" s="97"/>
      <c r="F76" s="98"/>
      <c r="G76" s="99"/>
      <c r="H76" s="99"/>
      <c r="I76" s="100"/>
      <c r="J76" s="14"/>
      <c r="K76" s="14"/>
      <c r="L76" s="14"/>
      <c r="M76" s="25"/>
    </row>
    <row r="77" spans="1:13" ht="15.75" customHeight="1" x14ac:dyDescent="0.25">
      <c r="A77" s="14"/>
      <c r="B77" s="14"/>
      <c r="C77" s="38"/>
      <c r="D77" s="44"/>
      <c r="E77" s="44"/>
      <c r="F77" s="44"/>
      <c r="G77" s="44"/>
      <c r="H77" s="44"/>
      <c r="I77" s="19"/>
      <c r="J77" s="14"/>
      <c r="K77" s="14"/>
      <c r="L77" s="14"/>
      <c r="M77" s="25"/>
    </row>
    <row r="78" spans="1:13" x14ac:dyDescent="0.25">
      <c r="A78" s="14"/>
      <c r="B78" s="14"/>
      <c r="C78" s="38"/>
      <c r="D78" s="14"/>
      <c r="E78" s="20"/>
      <c r="F78" s="43"/>
      <c r="G78" s="44"/>
      <c r="H78" s="44"/>
      <c r="I78" s="19"/>
      <c r="J78" s="14"/>
      <c r="K78" s="14"/>
      <c r="L78" s="14"/>
      <c r="M78" s="25"/>
    </row>
    <row r="79" spans="1:13" x14ac:dyDescent="0.25">
      <c r="A79" s="14"/>
      <c r="B79" s="14"/>
      <c r="C79" s="44"/>
      <c r="D79" s="44"/>
      <c r="E79" s="44"/>
      <c r="F79" s="44"/>
      <c r="G79" s="44"/>
      <c r="H79" s="44"/>
      <c r="I79" s="44"/>
      <c r="J79" s="14"/>
      <c r="K79" s="14"/>
      <c r="L79" s="14"/>
      <c r="M79" s="25"/>
    </row>
    <row r="80" spans="1:13" x14ac:dyDescent="0.25">
      <c r="A80" s="14"/>
      <c r="B80" s="14"/>
      <c r="C80" s="14"/>
      <c r="D80" s="14"/>
      <c r="E80" s="14"/>
      <c r="F80" s="20"/>
      <c r="G80" s="14"/>
      <c r="H80" s="14"/>
      <c r="I80" s="19"/>
      <c r="J80" s="19"/>
      <c r="K80" s="14"/>
      <c r="L80" s="14"/>
      <c r="M80" s="25"/>
    </row>
    <row r="81" spans="1:13" x14ac:dyDescent="0.25">
      <c r="A81" s="14"/>
      <c r="B81" s="14"/>
      <c r="C81" s="14"/>
      <c r="D81" s="14"/>
      <c r="E81" s="14"/>
      <c r="F81" s="20"/>
      <c r="G81" s="14"/>
      <c r="H81" s="14"/>
      <c r="I81" s="19"/>
      <c r="J81" s="19"/>
      <c r="K81" s="14"/>
      <c r="L81" s="14"/>
      <c r="M81" s="25"/>
    </row>
    <row r="82" spans="1:13" x14ac:dyDescent="0.25">
      <c r="A82" s="14"/>
      <c r="B82" s="14"/>
      <c r="C82" s="46"/>
      <c r="D82" s="14"/>
      <c r="E82" s="14"/>
      <c r="F82" s="20"/>
      <c r="G82" s="14"/>
      <c r="H82" s="14"/>
      <c r="I82" s="19"/>
      <c r="J82" s="19"/>
      <c r="K82" s="14"/>
      <c r="L82" s="14"/>
      <c r="M82" s="25"/>
    </row>
    <row r="83" spans="1:13" x14ac:dyDescent="0.25">
      <c r="A83" s="14"/>
      <c r="B83" s="14"/>
      <c r="C83" s="14"/>
      <c r="D83" s="14"/>
      <c r="E83" s="14"/>
      <c r="F83" s="20"/>
      <c r="G83" s="14"/>
      <c r="H83" s="14"/>
      <c r="I83" s="19"/>
      <c r="J83" s="19"/>
      <c r="K83" s="14"/>
      <c r="L83" s="14"/>
      <c r="M83" s="25"/>
    </row>
    <row r="84" spans="1:13" x14ac:dyDescent="0.25">
      <c r="A84" s="14"/>
      <c r="B84" s="14"/>
      <c r="C84" s="14"/>
      <c r="D84" s="14"/>
      <c r="E84" s="14"/>
      <c r="F84" s="20"/>
      <c r="G84" s="14"/>
      <c r="H84" s="14"/>
      <c r="I84" s="19"/>
      <c r="J84" s="19"/>
      <c r="K84" s="14"/>
      <c r="L84" s="14"/>
      <c r="M84" s="25"/>
    </row>
    <row r="85" spans="1:13" x14ac:dyDescent="0.25">
      <c r="A85" s="14"/>
      <c r="B85" s="14"/>
      <c r="C85" s="14"/>
      <c r="D85" s="14"/>
      <c r="E85" s="14"/>
      <c r="F85" s="20"/>
      <c r="G85" s="14"/>
      <c r="H85" s="14"/>
      <c r="I85" s="19"/>
      <c r="J85" s="19"/>
      <c r="K85" s="14"/>
      <c r="L85" s="14"/>
      <c r="M85" s="25"/>
    </row>
    <row r="86" spans="1:13" ht="15" customHeight="1" x14ac:dyDescent="0.25">
      <c r="A86" s="14"/>
      <c r="B86" s="14"/>
      <c r="C86" s="14"/>
      <c r="D86" s="14"/>
      <c r="E86" s="14"/>
      <c r="F86" s="20"/>
      <c r="G86" s="14"/>
      <c r="H86" s="14"/>
      <c r="I86" s="19"/>
      <c r="J86" s="19"/>
      <c r="K86" s="14"/>
      <c r="L86" s="14"/>
      <c r="M86" s="25"/>
    </row>
    <row r="87" spans="1:13" ht="15" customHeight="1" x14ac:dyDescent="0.25">
      <c r="A87" s="14"/>
      <c r="B87" s="14"/>
      <c r="C87" s="14"/>
      <c r="D87" s="14"/>
      <c r="E87" s="14"/>
      <c r="F87" s="14"/>
      <c r="G87" s="20"/>
      <c r="H87" s="14"/>
      <c r="I87" s="19"/>
      <c r="J87" s="19"/>
      <c r="K87" s="14"/>
      <c r="L87" s="14"/>
      <c r="M87" s="25"/>
    </row>
    <row r="88" spans="1:13" ht="15" customHeight="1" x14ac:dyDescent="0.25">
      <c r="A88" s="14"/>
      <c r="B88" s="14"/>
      <c r="C88" s="14"/>
      <c r="D88" s="14"/>
      <c r="E88" s="14"/>
      <c r="F88" s="14"/>
      <c r="G88" s="20"/>
      <c r="H88" s="14"/>
      <c r="I88" s="19"/>
      <c r="J88" s="19"/>
      <c r="K88" s="14"/>
      <c r="L88" s="14"/>
      <c r="M88" s="25"/>
    </row>
    <row r="89" spans="1:13" ht="15.75" customHeight="1" x14ac:dyDescent="0.25">
      <c r="A89" s="14"/>
      <c r="B89" s="44"/>
      <c r="C89" s="44"/>
      <c r="D89" s="44"/>
      <c r="E89" s="44"/>
      <c r="F89" s="44"/>
      <c r="G89" s="44"/>
      <c r="H89" s="44"/>
      <c r="I89" s="44"/>
      <c r="J89" s="14"/>
      <c r="K89" s="14"/>
      <c r="L89" s="14"/>
      <c r="M89" s="25"/>
    </row>
    <row r="90" spans="1:13" x14ac:dyDescent="0.25">
      <c r="A90" s="14"/>
      <c r="B90" s="14"/>
      <c r="C90" s="38"/>
      <c r="D90" s="14"/>
      <c r="E90" s="20"/>
      <c r="F90" s="43"/>
      <c r="G90" s="14"/>
      <c r="H90" s="14"/>
      <c r="I90" s="19"/>
      <c r="J90" s="14"/>
      <c r="K90" s="14"/>
      <c r="L90" s="14"/>
      <c r="M90" s="25"/>
    </row>
    <row r="91" spans="1:13" x14ac:dyDescent="0.25">
      <c r="A91" s="14"/>
      <c r="B91" s="14"/>
      <c r="C91" s="38"/>
      <c r="D91" s="14"/>
      <c r="E91" s="20"/>
      <c r="F91" s="43"/>
      <c r="G91" s="14"/>
      <c r="H91" s="14"/>
      <c r="I91" s="19"/>
      <c r="J91" s="14"/>
      <c r="K91" s="14"/>
      <c r="L91" s="14"/>
      <c r="M91" s="25"/>
    </row>
    <row r="92" spans="1:13" x14ac:dyDescent="0.25">
      <c r="A92" s="14"/>
      <c r="B92" s="14"/>
      <c r="C92" s="38"/>
      <c r="D92" s="14"/>
      <c r="E92" s="20"/>
      <c r="F92" s="43"/>
      <c r="G92" s="14"/>
      <c r="H92" s="14"/>
      <c r="I92" s="19"/>
      <c r="J92" s="26"/>
      <c r="K92" s="14"/>
      <c r="L92" s="14"/>
      <c r="M92" s="25"/>
    </row>
    <row r="93" spans="1:13" x14ac:dyDescent="0.25">
      <c r="A93" s="14"/>
      <c r="B93" s="14"/>
      <c r="C93" s="38"/>
      <c r="D93" s="14"/>
      <c r="E93" s="20"/>
      <c r="F93" s="43"/>
      <c r="G93" s="14"/>
      <c r="H93" s="14"/>
      <c r="I93" s="19"/>
      <c r="J93" s="14"/>
      <c r="K93" s="14"/>
      <c r="L93" s="14"/>
      <c r="M93" s="25"/>
    </row>
    <row r="94" spans="1:13" x14ac:dyDescent="0.25">
      <c r="A94" s="14"/>
      <c r="B94" s="14"/>
      <c r="C94" s="38"/>
      <c r="D94" s="14"/>
      <c r="E94" s="20"/>
      <c r="F94" s="43"/>
      <c r="G94" s="44"/>
      <c r="H94" s="44"/>
      <c r="I94" s="19"/>
      <c r="J94" s="14"/>
      <c r="K94" s="14"/>
      <c r="L94" s="14"/>
      <c r="M94" s="25"/>
    </row>
    <row r="95" spans="1:13" x14ac:dyDescent="0.25">
      <c r="A95" s="14"/>
      <c r="B95" s="14"/>
      <c r="C95" s="38"/>
      <c r="D95" s="14"/>
      <c r="E95" s="20"/>
      <c r="F95" s="43"/>
      <c r="G95" s="44"/>
      <c r="H95" s="14"/>
      <c r="I95" s="19"/>
      <c r="J95" s="19"/>
      <c r="K95" s="14"/>
      <c r="L95" s="14"/>
      <c r="M95" s="25"/>
    </row>
    <row r="96" spans="1:13" s="23" customFormat="1" x14ac:dyDescent="0.25">
      <c r="A96" s="14"/>
      <c r="B96" s="14"/>
      <c r="C96" s="38"/>
      <c r="D96" s="14"/>
      <c r="E96" s="20"/>
      <c r="F96" s="43"/>
      <c r="G96" s="44"/>
      <c r="H96" s="44"/>
      <c r="I96" s="19"/>
      <c r="J96" s="14"/>
      <c r="K96" s="14"/>
      <c r="L96" s="24"/>
    </row>
    <row r="97" spans="1:13" ht="15.75" customHeight="1" x14ac:dyDescent="0.25">
      <c r="A97" s="14"/>
      <c r="B97" s="14"/>
      <c r="C97" s="44"/>
      <c r="D97" s="44"/>
      <c r="E97" s="44"/>
      <c r="F97" s="44"/>
      <c r="G97" s="44"/>
      <c r="H97" s="44"/>
      <c r="I97" s="19"/>
      <c r="J97" s="26"/>
      <c r="K97" s="14"/>
      <c r="L97" s="14"/>
      <c r="M97" s="25"/>
    </row>
    <row r="98" spans="1:13" x14ac:dyDescent="0.25">
      <c r="A98" s="14"/>
      <c r="B98" s="14"/>
      <c r="C98" s="44"/>
      <c r="D98" s="44"/>
      <c r="E98" s="44"/>
      <c r="F98" s="44"/>
      <c r="G98" s="44"/>
      <c r="H98" s="44"/>
      <c r="I98" s="19"/>
      <c r="J98" s="14"/>
      <c r="K98" s="14"/>
      <c r="L98" s="14"/>
      <c r="M98" s="25"/>
    </row>
    <row r="99" spans="1:13" x14ac:dyDescent="0.25">
      <c r="A99" s="14"/>
      <c r="B99" s="14"/>
      <c r="C99" s="44"/>
      <c r="D99" s="44"/>
      <c r="E99" s="44"/>
      <c r="F99" s="44"/>
      <c r="G99" s="44"/>
      <c r="H99" s="44"/>
      <c r="I99" s="19"/>
      <c r="J99" s="26"/>
      <c r="K99" s="14"/>
      <c r="L99" s="14"/>
      <c r="M99" s="25"/>
    </row>
    <row r="100" spans="1:13" x14ac:dyDescent="0.25">
      <c r="A100" s="14"/>
      <c r="B100" s="14"/>
      <c r="C100" s="38"/>
      <c r="D100" s="14"/>
      <c r="E100" s="44"/>
      <c r="F100" s="19"/>
      <c r="G100" s="14"/>
      <c r="H100" s="14"/>
      <c r="I100" s="19"/>
      <c r="J100" s="14"/>
      <c r="K100" s="14"/>
      <c r="L100" s="14"/>
      <c r="M100" s="25"/>
    </row>
    <row r="101" spans="1:13" s="23" customFormat="1" x14ac:dyDescent="0.25">
      <c r="A101" s="14"/>
      <c r="B101" s="14"/>
      <c r="C101" s="38"/>
      <c r="D101" s="14"/>
      <c r="E101" s="44"/>
      <c r="F101" s="19"/>
      <c r="G101" s="14"/>
      <c r="H101" s="14"/>
      <c r="I101" s="19"/>
      <c r="J101" s="26"/>
      <c r="K101" s="14"/>
      <c r="L101" s="24"/>
    </row>
    <row r="102" spans="1:13" s="21" customFormat="1" ht="15.75" x14ac:dyDescent="0.25">
      <c r="A102" s="14"/>
      <c r="B102" s="44"/>
      <c r="C102" s="38"/>
      <c r="D102" s="14"/>
      <c r="E102" s="44"/>
      <c r="F102" s="19"/>
      <c r="G102" s="44"/>
      <c r="H102" s="44"/>
      <c r="I102" s="19"/>
      <c r="J102" s="14"/>
      <c r="K102" s="14"/>
      <c r="L102" s="22"/>
    </row>
    <row r="103" spans="1:13" x14ac:dyDescent="0.25">
      <c r="A103" s="14"/>
      <c r="B103" s="14"/>
      <c r="C103" s="38"/>
      <c r="D103" s="14"/>
      <c r="E103" s="44"/>
      <c r="F103" s="19"/>
      <c r="G103" s="14"/>
      <c r="H103" s="14"/>
      <c r="I103" s="19"/>
      <c r="J103" s="26"/>
      <c r="K103" s="14"/>
      <c r="L103" s="1"/>
    </row>
    <row r="104" spans="1:13" x14ac:dyDescent="0.25">
      <c r="A104" s="14"/>
      <c r="B104" s="44"/>
      <c r="C104" s="38"/>
      <c r="D104" s="14"/>
      <c r="E104" s="44"/>
      <c r="F104" s="19"/>
      <c r="G104" s="14"/>
      <c r="H104" s="14"/>
      <c r="I104" s="19"/>
      <c r="J104" s="14"/>
      <c r="K104" s="14"/>
      <c r="L104" s="1"/>
    </row>
    <row r="105" spans="1:13" x14ac:dyDescent="0.25">
      <c r="A105" s="14"/>
      <c r="B105" s="14"/>
      <c r="C105" s="38"/>
      <c r="D105" s="14"/>
      <c r="E105" s="44"/>
      <c r="F105" s="19"/>
      <c r="G105" s="14"/>
      <c r="H105" s="14"/>
      <c r="I105" s="19"/>
      <c r="J105" s="26"/>
      <c r="K105" s="14"/>
      <c r="L105" s="1"/>
    </row>
    <row r="106" spans="1:13" x14ac:dyDescent="0.25">
      <c r="A106" s="14"/>
      <c r="B106" s="44"/>
      <c r="C106" s="38"/>
      <c r="D106" s="14"/>
      <c r="E106" s="44"/>
      <c r="F106" s="19"/>
      <c r="G106" s="14"/>
      <c r="H106" s="14"/>
      <c r="I106" s="19"/>
      <c r="J106" s="14"/>
      <c r="K106" s="14"/>
      <c r="L106" s="1"/>
    </row>
    <row r="107" spans="1:13" x14ac:dyDescent="0.25">
      <c r="A107" s="14"/>
      <c r="B107" s="14"/>
      <c r="C107" s="38"/>
      <c r="D107" s="14"/>
      <c r="E107" s="44"/>
      <c r="F107" s="19"/>
      <c r="G107" s="14"/>
      <c r="H107" s="14"/>
      <c r="I107" s="19"/>
      <c r="J107" s="26"/>
      <c r="K107" s="14"/>
      <c r="L107" s="1"/>
    </row>
    <row r="108" spans="1:13" x14ac:dyDescent="0.25">
      <c r="A108" s="14"/>
      <c r="B108" s="44"/>
      <c r="C108" s="38"/>
      <c r="D108" s="14"/>
      <c r="E108" s="44"/>
      <c r="F108" s="19"/>
      <c r="G108" s="14"/>
      <c r="H108" s="14"/>
      <c r="I108" s="19"/>
      <c r="J108" s="14"/>
      <c r="K108" s="14"/>
      <c r="L108" s="1"/>
    </row>
    <row r="109" spans="1:13" x14ac:dyDescent="0.25">
      <c r="A109" s="14"/>
      <c r="B109" s="14"/>
      <c r="C109" s="38"/>
      <c r="D109" s="14"/>
      <c r="E109" s="44"/>
      <c r="F109" s="19"/>
      <c r="G109" s="14"/>
      <c r="H109" s="14"/>
      <c r="I109" s="19"/>
      <c r="J109" s="26"/>
      <c r="K109" s="14"/>
      <c r="L109" s="1"/>
    </row>
    <row r="110" spans="1:13" x14ac:dyDescent="0.25">
      <c r="A110" s="14"/>
      <c r="B110" s="44"/>
      <c r="C110" s="38"/>
      <c r="D110" s="14"/>
      <c r="E110" s="44"/>
      <c r="F110" s="19"/>
      <c r="G110" s="14"/>
      <c r="H110" s="14"/>
      <c r="I110" s="19"/>
      <c r="J110" s="14"/>
      <c r="K110" s="14"/>
      <c r="L110" s="1"/>
    </row>
    <row r="111" spans="1:13" x14ac:dyDescent="0.25">
      <c r="A111" s="14"/>
      <c r="B111" s="14"/>
      <c r="C111" s="39"/>
      <c r="D111" s="14"/>
      <c r="E111" s="44"/>
      <c r="F111" s="19"/>
      <c r="G111" s="14"/>
      <c r="H111" s="14"/>
      <c r="I111" s="19"/>
      <c r="J111" s="26"/>
      <c r="K111" s="14"/>
      <c r="L111" s="1"/>
    </row>
    <row r="112" spans="1:13" x14ac:dyDescent="0.25">
      <c r="A112" s="14"/>
      <c r="B112" s="44"/>
      <c r="C112" s="38"/>
      <c r="D112" s="14"/>
      <c r="E112" s="44"/>
      <c r="F112" s="20"/>
      <c r="G112" s="14"/>
      <c r="H112" s="44"/>
      <c r="I112" s="19"/>
      <c r="J112" s="14"/>
      <c r="K112" s="14"/>
      <c r="L112" s="1"/>
    </row>
    <row r="113" spans="1:12" x14ac:dyDescent="0.25">
      <c r="A113" s="14"/>
      <c r="B113" s="14"/>
      <c r="C113" s="38"/>
      <c r="D113" s="14"/>
      <c r="E113" s="44"/>
      <c r="F113" s="20"/>
      <c r="G113" s="14"/>
      <c r="H113" s="44"/>
      <c r="I113" s="19"/>
      <c r="J113" s="26"/>
      <c r="K113" s="14"/>
      <c r="L113" s="1"/>
    </row>
    <row r="114" spans="1:12" x14ac:dyDescent="0.25">
      <c r="A114" s="14"/>
      <c r="B114" s="14"/>
      <c r="C114" s="38"/>
      <c r="D114" s="14"/>
      <c r="E114" s="14"/>
      <c r="F114" s="20"/>
      <c r="G114" s="14"/>
      <c r="H114" s="14"/>
      <c r="I114" s="19"/>
      <c r="J114" s="14"/>
      <c r="K114" s="14"/>
      <c r="L114" s="1"/>
    </row>
    <row r="115" spans="1:12" x14ac:dyDescent="0.25">
      <c r="A115" s="14"/>
      <c r="B115" s="14"/>
      <c r="C115" s="38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8"/>
      <c r="D116" s="14"/>
      <c r="E116" s="14"/>
      <c r="F116" s="20"/>
      <c r="G116" s="14"/>
      <c r="H116" s="14"/>
      <c r="I116" s="19"/>
      <c r="J116" s="14"/>
      <c r="K116" s="14"/>
      <c r="L116" s="1"/>
    </row>
    <row r="117" spans="1:12" x14ac:dyDescent="0.25">
      <c r="A117" s="14"/>
      <c r="B117" s="14"/>
      <c r="C117" s="38"/>
      <c r="D117" s="14"/>
      <c r="E117" s="14"/>
      <c r="F117" s="20"/>
      <c r="G117" s="14"/>
      <c r="H117" s="14"/>
      <c r="I117" s="19"/>
      <c r="J117" s="14"/>
      <c r="K117" s="14"/>
      <c r="L117" s="1"/>
    </row>
    <row r="118" spans="1:12" x14ac:dyDescent="0.25">
      <c r="A118" s="14"/>
      <c r="B118" s="14"/>
      <c r="C118" s="38"/>
      <c r="D118" s="14"/>
      <c r="E118" s="14"/>
      <c r="F118" s="20"/>
      <c r="G118" s="14"/>
      <c r="H118" s="14"/>
      <c r="I118" s="19"/>
      <c r="J118" s="14"/>
      <c r="K118" s="14"/>
      <c r="L118" s="1"/>
    </row>
    <row r="119" spans="1:12" x14ac:dyDescent="0.25">
      <c r="A119" s="14"/>
      <c r="B119" s="14"/>
      <c r="C119" s="38"/>
      <c r="D119" s="14"/>
      <c r="E119" s="14"/>
      <c r="F119" s="20"/>
      <c r="G119" s="14"/>
      <c r="H119" s="14"/>
      <c r="I119" s="19"/>
      <c r="J119" s="14"/>
      <c r="K119" s="14"/>
      <c r="L119" s="1"/>
    </row>
    <row r="120" spans="1:12" x14ac:dyDescent="0.25">
      <c r="A120" s="14"/>
      <c r="B120" s="14"/>
      <c r="C120" s="38"/>
      <c r="D120" s="14"/>
      <c r="E120" s="14"/>
      <c r="F120" s="20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38"/>
      <c r="D121" s="14"/>
      <c r="E121" s="14"/>
      <c r="F121" s="20"/>
      <c r="G121" s="14"/>
      <c r="H121" s="14"/>
      <c r="I121" s="19"/>
      <c r="J121" s="14"/>
      <c r="K121" s="14"/>
      <c r="L121" s="1"/>
    </row>
    <row r="122" spans="1:12" x14ac:dyDescent="0.25">
      <c r="A122" s="14"/>
      <c r="B122" s="14"/>
      <c r="C122" s="38"/>
      <c r="D122" s="14"/>
      <c r="E122" s="14"/>
      <c r="F122" s="20"/>
      <c r="G122" s="14"/>
      <c r="H122" s="14"/>
      <c r="I122" s="19"/>
      <c r="J122" s="14"/>
      <c r="K122" s="14"/>
      <c r="L122" s="1"/>
    </row>
    <row r="123" spans="1:12" x14ac:dyDescent="0.25">
      <c r="A123" s="14"/>
      <c r="B123" s="14"/>
      <c r="C123" s="38"/>
      <c r="D123" s="14"/>
      <c r="E123" s="14"/>
      <c r="F123" s="20"/>
      <c r="G123" s="14"/>
      <c r="H123" s="14"/>
      <c r="I123" s="19"/>
      <c r="J123" s="14"/>
      <c r="K123" s="14"/>
      <c r="L123" s="1"/>
    </row>
    <row r="124" spans="1:12" x14ac:dyDescent="0.25">
      <c r="A124" s="14"/>
      <c r="B124" s="14"/>
      <c r="C124" s="38"/>
      <c r="D124" s="14"/>
      <c r="E124" s="14"/>
      <c r="F124" s="20"/>
      <c r="G124" s="14"/>
      <c r="H124" s="14"/>
      <c r="I124" s="19"/>
      <c r="J124" s="26"/>
      <c r="K124" s="14"/>
      <c r="L124" s="1"/>
    </row>
    <row r="125" spans="1:12" x14ac:dyDescent="0.25">
      <c r="A125" s="14"/>
      <c r="B125" s="14"/>
      <c r="C125" s="38"/>
      <c r="D125" s="14"/>
      <c r="E125" s="14"/>
      <c r="F125" s="20"/>
      <c r="G125" s="14"/>
      <c r="H125" s="14"/>
      <c r="I125" s="19"/>
      <c r="J125" s="14"/>
      <c r="K125" s="14"/>
      <c r="L125" s="1"/>
    </row>
    <row r="126" spans="1:12" x14ac:dyDescent="0.25">
      <c r="A126" s="14"/>
      <c r="B126" s="14"/>
      <c r="C126" s="38"/>
      <c r="D126" s="14"/>
      <c r="E126" s="14"/>
      <c r="F126" s="20"/>
      <c r="G126" s="14"/>
      <c r="H126" s="14"/>
      <c r="I126" s="19"/>
      <c r="J126" s="26"/>
      <c r="K126" s="14"/>
      <c r="L126" s="1"/>
    </row>
    <row r="127" spans="1:12" x14ac:dyDescent="0.25">
      <c r="A127" s="14"/>
      <c r="B127" s="14"/>
      <c r="C127" s="38"/>
      <c r="D127" s="14"/>
      <c r="E127" s="14"/>
      <c r="F127" s="20"/>
      <c r="G127" s="14"/>
      <c r="H127" s="14"/>
      <c r="I127" s="19"/>
      <c r="J127" s="14"/>
      <c r="K127" s="14"/>
      <c r="L127" s="1"/>
    </row>
    <row r="128" spans="1:12" x14ac:dyDescent="0.25">
      <c r="A128" s="14"/>
      <c r="B128" s="14"/>
      <c r="C128" s="38"/>
      <c r="D128" s="14"/>
      <c r="E128" s="14"/>
      <c r="F128" s="20"/>
      <c r="G128" s="14"/>
      <c r="H128" s="14"/>
      <c r="I128" s="19"/>
      <c r="J128" s="26"/>
      <c r="K128" s="14"/>
      <c r="L128" s="1"/>
    </row>
    <row r="129" spans="1:12" x14ac:dyDescent="0.25">
      <c r="A129" s="14"/>
      <c r="B129" s="14"/>
      <c r="C129" s="38"/>
      <c r="D129" s="14"/>
      <c r="E129" s="14"/>
      <c r="F129" s="20"/>
      <c r="G129" s="14"/>
      <c r="H129" s="14"/>
      <c r="I129" s="19"/>
      <c r="J129" s="14"/>
      <c r="K129" s="14"/>
      <c r="L129" s="1"/>
    </row>
    <row r="130" spans="1:12" x14ac:dyDescent="0.25">
      <c r="A130" s="14"/>
      <c r="B130" s="14"/>
      <c r="C130" s="38"/>
      <c r="D130" s="14"/>
      <c r="E130" s="14"/>
      <c r="F130" s="20"/>
      <c r="G130" s="14"/>
      <c r="H130" s="14"/>
      <c r="I130" s="19"/>
      <c r="J130" s="26"/>
      <c r="K130" s="14"/>
      <c r="L130" s="1"/>
    </row>
    <row r="131" spans="1:12" x14ac:dyDescent="0.25">
      <c r="A131" s="14"/>
      <c r="B131" s="14"/>
      <c r="C131" s="38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38"/>
      <c r="D132" s="14"/>
      <c r="E132" s="14"/>
      <c r="F132" s="20"/>
      <c r="G132" s="14"/>
      <c r="H132" s="14"/>
      <c r="I132" s="19"/>
      <c r="J132" s="26"/>
      <c r="K132" s="14"/>
      <c r="L132" s="1"/>
    </row>
    <row r="133" spans="1:12" x14ac:dyDescent="0.25">
      <c r="A133" s="14"/>
      <c r="B133" s="14"/>
      <c r="C133" s="38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38"/>
      <c r="D134" s="14"/>
      <c r="E134" s="14"/>
      <c r="F134" s="20"/>
      <c r="G134" s="14"/>
      <c r="H134" s="14"/>
      <c r="I134" s="19"/>
      <c r="J134" s="14"/>
      <c r="K134" s="14"/>
      <c r="L134" s="1"/>
    </row>
    <row r="135" spans="1:12" x14ac:dyDescent="0.25">
      <c r="A135" s="14"/>
      <c r="B135" s="14"/>
      <c r="C135" s="38"/>
      <c r="D135" s="14"/>
      <c r="E135" s="14"/>
      <c r="F135" s="20"/>
      <c r="G135" s="14"/>
      <c r="H135" s="14"/>
      <c r="I135" s="19"/>
      <c r="J135" s="26"/>
      <c r="K135" s="14"/>
      <c r="L135" s="1"/>
    </row>
    <row r="136" spans="1:12" x14ac:dyDescent="0.25">
      <c r="A136" s="14"/>
      <c r="B136" s="14"/>
      <c r="C136" s="38"/>
      <c r="D136" s="14"/>
      <c r="E136" s="14"/>
      <c r="F136" s="20"/>
      <c r="G136" s="14"/>
      <c r="H136" s="14"/>
      <c r="I136" s="19"/>
      <c r="J136" s="14"/>
      <c r="K136" s="14"/>
      <c r="L136" s="1"/>
    </row>
    <row r="137" spans="1:12" x14ac:dyDescent="0.25">
      <c r="A137" s="14"/>
      <c r="B137" s="14"/>
      <c r="C137" s="38"/>
      <c r="D137" s="14"/>
      <c r="E137" s="14"/>
      <c r="F137" s="20"/>
      <c r="G137" s="14"/>
      <c r="H137" s="14"/>
      <c r="I137" s="19"/>
      <c r="J137" s="26"/>
      <c r="K137" s="14"/>
      <c r="L137" s="1"/>
    </row>
    <row r="138" spans="1:12" x14ac:dyDescent="0.25">
      <c r="A138" s="14"/>
      <c r="B138" s="14"/>
      <c r="C138" s="38"/>
      <c r="D138" s="14"/>
      <c r="E138" s="14"/>
      <c r="F138" s="20"/>
      <c r="G138" s="14"/>
      <c r="H138" s="14"/>
      <c r="I138" s="19"/>
      <c r="J138" s="14"/>
      <c r="K138" s="14"/>
      <c r="L138" s="1"/>
    </row>
    <row r="139" spans="1:12" x14ac:dyDescent="0.25">
      <c r="A139" s="14"/>
      <c r="B139" s="14"/>
      <c r="C139" s="38"/>
      <c r="D139" s="14"/>
      <c r="E139" s="14"/>
      <c r="F139" s="20"/>
      <c r="G139" s="14"/>
      <c r="H139" s="14"/>
      <c r="I139" s="19"/>
      <c r="J139" s="26"/>
      <c r="K139" s="14"/>
      <c r="L139" s="1"/>
    </row>
    <row r="140" spans="1:12" x14ac:dyDescent="0.25">
      <c r="A140" s="14"/>
      <c r="B140" s="14"/>
      <c r="C140" s="38"/>
      <c r="D140" s="14"/>
      <c r="E140" s="14"/>
      <c r="F140" s="20"/>
      <c r="G140" s="14"/>
      <c r="H140" s="14"/>
      <c r="I140" s="19"/>
      <c r="J140" s="14"/>
      <c r="K140" s="14"/>
      <c r="L140" s="1"/>
    </row>
    <row r="141" spans="1:12" x14ac:dyDescent="0.25">
      <c r="A141" s="14"/>
      <c r="B141" s="14"/>
      <c r="C141" s="38"/>
      <c r="D141" s="14"/>
      <c r="E141" s="14"/>
      <c r="F141" s="20"/>
      <c r="G141" s="14"/>
      <c r="H141" s="14"/>
      <c r="I141" s="19"/>
      <c r="J141" s="26"/>
      <c r="K141" s="14"/>
      <c r="L141" s="1"/>
    </row>
    <row r="142" spans="1:12" x14ac:dyDescent="0.25">
      <c r="A142" s="14"/>
      <c r="B142" s="14"/>
      <c r="C142" s="38"/>
      <c r="D142" s="14"/>
      <c r="E142" s="14"/>
      <c r="F142" s="20"/>
      <c r="G142" s="14"/>
      <c r="H142" s="14"/>
      <c r="I142" s="19"/>
      <c r="J142" s="14"/>
      <c r="K142" s="14"/>
      <c r="L142" s="1"/>
    </row>
    <row r="143" spans="1:12" x14ac:dyDescent="0.25">
      <c r="A143" s="14"/>
      <c r="B143" s="14"/>
      <c r="C143" s="38"/>
      <c r="D143" s="14"/>
      <c r="E143" s="14"/>
      <c r="F143" s="20"/>
      <c r="G143" s="14"/>
      <c r="H143" s="14"/>
      <c r="I143" s="19"/>
      <c r="J143" s="19"/>
      <c r="K143" s="14"/>
      <c r="L143" s="1"/>
    </row>
    <row r="144" spans="1:12" x14ac:dyDescent="0.25">
      <c r="A144" s="14"/>
      <c r="B144" s="14"/>
      <c r="C144" s="38"/>
      <c r="D144" s="44"/>
      <c r="E144" s="44"/>
      <c r="F144" s="44"/>
      <c r="G144" s="44"/>
      <c r="H144" s="44"/>
      <c r="I144" s="44"/>
      <c r="J144" s="14"/>
      <c r="K144" s="14"/>
      <c r="L144" s="1"/>
    </row>
    <row r="145" spans="1:12" x14ac:dyDescent="0.25">
      <c r="A145" s="14"/>
      <c r="B145" s="14"/>
      <c r="C145" s="38"/>
      <c r="D145" s="14"/>
      <c r="E145" s="14"/>
      <c r="F145" s="20"/>
      <c r="G145" s="14"/>
      <c r="H145" s="14"/>
      <c r="I145" s="19"/>
      <c r="J145" s="26"/>
      <c r="K145" s="14"/>
      <c r="L145" s="1"/>
    </row>
    <row r="146" spans="1:12" x14ac:dyDescent="0.25">
      <c r="A146" s="14"/>
      <c r="B146" s="14"/>
      <c r="C146" s="38"/>
      <c r="D146" s="14"/>
      <c r="E146" s="14"/>
      <c r="F146" s="20"/>
      <c r="G146" s="14"/>
      <c r="H146" s="14"/>
      <c r="I146" s="19"/>
      <c r="J146" s="14"/>
      <c r="K146" s="14"/>
      <c r="L146" s="1"/>
    </row>
    <row r="147" spans="1:12" x14ac:dyDescent="0.25">
      <c r="A147" s="14"/>
      <c r="B147" s="14"/>
      <c r="C147" s="38"/>
      <c r="D147" s="14"/>
      <c r="E147" s="14"/>
      <c r="F147" s="20"/>
      <c r="G147" s="14"/>
      <c r="H147" s="14"/>
      <c r="I147" s="19"/>
      <c r="J147" s="26"/>
      <c r="K147" s="14"/>
      <c r="L147" s="1"/>
    </row>
    <row r="148" spans="1:12" x14ac:dyDescent="0.25">
      <c r="A148" s="14"/>
      <c r="B148" s="14"/>
      <c r="C148" s="38"/>
      <c r="D148" s="14"/>
      <c r="E148" s="14"/>
      <c r="F148" s="20"/>
      <c r="G148" s="14"/>
      <c r="H148" s="14"/>
      <c r="I148" s="19"/>
      <c r="J148" s="14"/>
      <c r="K148" s="14"/>
      <c r="L148" s="1"/>
    </row>
    <row r="149" spans="1:12" x14ac:dyDescent="0.25">
      <c r="A149" s="14"/>
      <c r="B149" s="14"/>
      <c r="C149" s="38"/>
      <c r="D149" s="14"/>
      <c r="E149" s="14"/>
      <c r="F149" s="20"/>
      <c r="G149" s="14"/>
      <c r="H149" s="14"/>
      <c r="I149" s="19"/>
      <c r="J149" s="26"/>
      <c r="K149" s="14"/>
      <c r="L149" s="1"/>
    </row>
    <row r="150" spans="1:12" x14ac:dyDescent="0.25">
      <c r="A150" s="14"/>
      <c r="B150" s="14"/>
      <c r="C150" s="38"/>
      <c r="D150" s="14"/>
      <c r="E150" s="14"/>
      <c r="F150" s="20"/>
      <c r="G150" s="14"/>
      <c r="H150" s="14"/>
      <c r="I150" s="19"/>
      <c r="J150" s="14"/>
      <c r="K150" s="14"/>
      <c r="L150" s="1"/>
    </row>
    <row r="151" spans="1:12" x14ac:dyDescent="0.25">
      <c r="A151" s="14"/>
      <c r="B151" s="14"/>
      <c r="C151" s="39"/>
      <c r="D151" s="14"/>
      <c r="E151" s="14"/>
      <c r="F151" s="20"/>
      <c r="G151" s="14"/>
      <c r="H151" s="14"/>
      <c r="I151" s="19"/>
      <c r="J151" s="26"/>
      <c r="K151" s="14"/>
      <c r="L151" s="1"/>
    </row>
    <row r="152" spans="1:12" x14ac:dyDescent="0.25">
      <c r="A152" s="14"/>
      <c r="B152" s="14"/>
      <c r="C152" s="38"/>
      <c r="D152" s="14"/>
      <c r="E152" s="14"/>
      <c r="F152" s="20"/>
      <c r="G152" s="14"/>
      <c r="H152" s="14"/>
      <c r="I152" s="19"/>
      <c r="J152" s="14"/>
      <c r="K152" s="14"/>
      <c r="L152" s="1"/>
    </row>
    <row r="153" spans="1:12" x14ac:dyDescent="0.25">
      <c r="A153" s="14"/>
      <c r="B153" s="14"/>
      <c r="C153" s="38"/>
      <c r="D153" s="14"/>
      <c r="E153" s="14"/>
      <c r="F153" s="20"/>
      <c r="G153" s="14"/>
      <c r="H153" s="14"/>
      <c r="I153" s="19"/>
      <c r="J153" s="26"/>
      <c r="K153" s="14"/>
      <c r="L153" s="1"/>
    </row>
    <row r="154" spans="1:12" x14ac:dyDescent="0.25">
      <c r="A154" s="14"/>
      <c r="B154" s="14"/>
      <c r="C154" s="38"/>
      <c r="D154" s="14"/>
      <c r="E154" s="14"/>
      <c r="F154" s="20"/>
      <c r="G154" s="14"/>
      <c r="H154" s="14"/>
      <c r="I154" s="19"/>
      <c r="J154" s="14"/>
      <c r="K154" s="14"/>
      <c r="L154" s="1"/>
    </row>
    <row r="155" spans="1:12" x14ac:dyDescent="0.25">
      <c r="A155" s="14"/>
      <c r="B155" s="14"/>
      <c r="C155" s="38"/>
      <c r="D155" s="14"/>
      <c r="E155" s="14"/>
      <c r="F155" s="20"/>
      <c r="G155" s="14"/>
      <c r="H155" s="14"/>
      <c r="I155" s="19"/>
      <c r="J155" s="26"/>
      <c r="K155" s="14"/>
      <c r="L155" s="1"/>
    </row>
    <row r="156" spans="1:12" x14ac:dyDescent="0.25">
      <c r="A156" s="14"/>
      <c r="B156" s="14"/>
      <c r="C156" s="38"/>
      <c r="D156" s="14"/>
      <c r="E156" s="14"/>
      <c r="F156" s="20"/>
      <c r="G156" s="14"/>
      <c r="H156" s="14"/>
      <c r="I156" s="19"/>
      <c r="J156" s="14"/>
      <c r="K156" s="14"/>
      <c r="L156" s="1"/>
    </row>
    <row r="157" spans="1:12" x14ac:dyDescent="0.25">
      <c r="A157" s="14"/>
      <c r="B157" s="14"/>
      <c r="C157" s="38"/>
      <c r="D157" s="14"/>
      <c r="E157" s="14"/>
      <c r="F157" s="20"/>
      <c r="G157" s="14"/>
      <c r="H157" s="14"/>
      <c r="I157" s="19"/>
      <c r="J157" s="26"/>
      <c r="K157" s="14"/>
      <c r="L157" s="1"/>
    </row>
    <row r="158" spans="1:12" x14ac:dyDescent="0.25">
      <c r="A158" s="14"/>
      <c r="B158" s="14"/>
      <c r="C158" s="38"/>
      <c r="D158" s="14"/>
      <c r="E158" s="14"/>
      <c r="F158" s="20"/>
      <c r="G158" s="14"/>
      <c r="H158" s="14"/>
      <c r="I158" s="19"/>
      <c r="J158" s="14"/>
      <c r="K158" s="14"/>
      <c r="L158" s="1"/>
    </row>
    <row r="159" spans="1:12" x14ac:dyDescent="0.25">
      <c r="A159" s="14"/>
      <c r="B159" s="14"/>
      <c r="C159" s="38"/>
      <c r="D159" s="14"/>
      <c r="E159" s="14"/>
      <c r="F159" s="20"/>
      <c r="G159" s="14"/>
      <c r="H159" s="14"/>
      <c r="I159" s="19"/>
      <c r="J159" s="26"/>
      <c r="K159" s="14"/>
      <c r="L159" s="1"/>
    </row>
    <row r="160" spans="1:12" x14ac:dyDescent="0.25">
      <c r="A160" s="14"/>
      <c r="B160" s="14"/>
      <c r="C160" s="38"/>
      <c r="D160" s="14"/>
      <c r="E160" s="14"/>
      <c r="F160" s="20"/>
      <c r="G160" s="14"/>
      <c r="H160" s="14"/>
      <c r="I160" s="19"/>
      <c r="J160" s="14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26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14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26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9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9"/>
      <c r="J165" s="26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9"/>
      <c r="J166" s="14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4"/>
      <c r="J167" s="14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4"/>
      <c r="J168" s="14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4"/>
      <c r="J169" s="19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4"/>
      <c r="J170" s="26"/>
      <c r="K170" s="14"/>
      <c r="L170" s="1"/>
    </row>
    <row r="171" spans="1:12" x14ac:dyDescent="0.25">
      <c r="A171" s="14"/>
      <c r="B171" s="14"/>
      <c r="C171" s="38"/>
      <c r="D171" s="14"/>
      <c r="E171" s="14"/>
      <c r="F171" s="20"/>
      <c r="G171" s="14"/>
      <c r="H171" s="14"/>
      <c r="I171" s="14"/>
      <c r="J171" s="26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4"/>
      <c r="J172" s="26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4"/>
      <c r="J173" s="14"/>
      <c r="K173" s="14"/>
      <c r="L173" s="1"/>
    </row>
    <row r="174" spans="1:12" x14ac:dyDescent="0.25">
      <c r="A174" s="14"/>
      <c r="B174" s="14"/>
      <c r="C174" s="38"/>
      <c r="D174" s="44"/>
      <c r="E174" s="44"/>
      <c r="F174" s="44"/>
      <c r="G174" s="44"/>
      <c r="H174" s="44"/>
      <c r="I174" s="14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4"/>
      <c r="J175" s="14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4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4"/>
      <c r="J177" s="14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4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4"/>
      <c r="J179" s="14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4"/>
      <c r="J180" s="26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14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26"/>
      <c r="K182" s="14"/>
      <c r="L182" s="1"/>
    </row>
    <row r="183" spans="1:12" x14ac:dyDescent="0.25">
      <c r="A183" s="14"/>
      <c r="B183" s="14"/>
      <c r="C183" s="38"/>
      <c r="D183" s="14"/>
      <c r="E183" s="14"/>
      <c r="F183" s="20"/>
      <c r="G183" s="14"/>
      <c r="H183" s="14"/>
      <c r="I183" s="19"/>
      <c r="J183" s="14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26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14"/>
      <c r="K185" s="14"/>
      <c r="L185" s="1"/>
    </row>
    <row r="186" spans="1:12" x14ac:dyDescent="0.25">
      <c r="A186" s="14"/>
      <c r="B186" s="14"/>
      <c r="C186" s="39"/>
      <c r="D186" s="14"/>
      <c r="E186" s="14"/>
      <c r="F186" s="20"/>
      <c r="G186" s="14"/>
      <c r="H186" s="14"/>
      <c r="I186" s="19"/>
      <c r="J186" s="26"/>
      <c r="K186" s="14"/>
      <c r="L186" s="1"/>
    </row>
    <row r="187" spans="1:12" x14ac:dyDescent="0.25">
      <c r="A187" s="14"/>
      <c r="B187" s="14"/>
      <c r="C187" s="38"/>
      <c r="D187" s="14"/>
      <c r="E187" s="14"/>
      <c r="F187" s="20"/>
      <c r="G187" s="14"/>
      <c r="H187" s="14"/>
      <c r="I187" s="19"/>
      <c r="J187" s="14"/>
      <c r="K187" s="14"/>
      <c r="L187" s="1"/>
    </row>
    <row r="188" spans="1:12" x14ac:dyDescent="0.25">
      <c r="A188" s="14"/>
      <c r="B188" s="14"/>
      <c r="C188" s="38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9"/>
      <c r="K189" s="14"/>
      <c r="L189" s="1"/>
    </row>
    <row r="190" spans="1:12" x14ac:dyDescent="0.25">
      <c r="A190" s="14"/>
      <c r="B190" s="14"/>
      <c r="C190" s="38"/>
      <c r="D190" s="44"/>
      <c r="E190" s="44"/>
      <c r="F190" s="44"/>
      <c r="G190" s="44"/>
      <c r="H190" s="44"/>
      <c r="I190" s="44"/>
      <c r="J190" s="14"/>
      <c r="K190" s="14"/>
      <c r="L190" s="1"/>
    </row>
    <row r="191" spans="1:12" x14ac:dyDescent="0.25">
      <c r="A191" s="14"/>
      <c r="B191" s="14"/>
      <c r="C191" s="39"/>
      <c r="D191" s="14"/>
      <c r="E191" s="14"/>
      <c r="F191" s="20"/>
      <c r="G191" s="14"/>
      <c r="H191" s="14"/>
      <c r="I191" s="19"/>
      <c r="J191" s="26"/>
      <c r="K191" s="14"/>
      <c r="L191" s="1"/>
    </row>
    <row r="192" spans="1:12" x14ac:dyDescent="0.25">
      <c r="A192" s="14"/>
      <c r="B192" s="14"/>
      <c r="C192" s="38"/>
      <c r="D192" s="14"/>
      <c r="E192" s="14"/>
      <c r="F192" s="20"/>
      <c r="G192" s="14"/>
      <c r="H192" s="14"/>
      <c r="I192" s="19"/>
      <c r="J192" s="14"/>
      <c r="K192" s="14"/>
      <c r="L192" s="1"/>
    </row>
    <row r="193" spans="1:12" x14ac:dyDescent="0.25">
      <c r="A193" s="14"/>
      <c r="B193" s="14"/>
      <c r="C193" s="39"/>
      <c r="D193" s="14"/>
      <c r="E193" s="14"/>
      <c r="F193" s="20"/>
      <c r="G193" s="14"/>
      <c r="H193" s="14"/>
      <c r="I193" s="19"/>
      <c r="J193" s="26"/>
      <c r="K193" s="14"/>
      <c r="L193" s="1"/>
    </row>
    <row r="194" spans="1:12" x14ac:dyDescent="0.25">
      <c r="A194" s="14"/>
      <c r="B194" s="14"/>
      <c r="C194" s="38"/>
      <c r="D194" s="14"/>
      <c r="E194" s="14"/>
      <c r="F194" s="20"/>
      <c r="G194" s="14"/>
      <c r="H194" s="14"/>
      <c r="I194" s="19"/>
      <c r="J194" s="14"/>
      <c r="K194" s="14"/>
      <c r="L194" s="1"/>
    </row>
    <row r="195" spans="1:12" x14ac:dyDescent="0.25">
      <c r="A195" s="14"/>
      <c r="B195" s="14"/>
      <c r="C195" s="39"/>
      <c r="D195" s="14"/>
      <c r="E195" s="14"/>
      <c r="F195" s="20"/>
      <c r="G195" s="14"/>
      <c r="H195" s="14"/>
      <c r="I195" s="19"/>
      <c r="J195" s="26"/>
      <c r="K195" s="14"/>
      <c r="L195" s="1"/>
    </row>
    <row r="196" spans="1:12" x14ac:dyDescent="0.25">
      <c r="A196" s="14"/>
      <c r="B196" s="14"/>
      <c r="C196" s="38"/>
      <c r="D196" s="14"/>
      <c r="E196" s="14"/>
      <c r="F196" s="20"/>
      <c r="G196" s="14"/>
      <c r="H196" s="14"/>
      <c r="I196" s="19"/>
      <c r="J196" s="14"/>
      <c r="K196" s="14"/>
      <c r="L196" s="1"/>
    </row>
    <row r="197" spans="1:12" x14ac:dyDescent="0.25">
      <c r="A197" s="14"/>
      <c r="B197" s="14"/>
      <c r="C197" s="39"/>
      <c r="D197" s="14"/>
      <c r="E197" s="14"/>
      <c r="F197" s="20"/>
      <c r="G197" s="14"/>
      <c r="H197" s="14"/>
      <c r="I197" s="19"/>
      <c r="J197" s="26"/>
      <c r="K197" s="14"/>
      <c r="L197" s="1"/>
    </row>
    <row r="198" spans="1:12" x14ac:dyDescent="0.25">
      <c r="A198" s="14"/>
      <c r="B198" s="14"/>
      <c r="C198" s="38"/>
      <c r="D198" s="14"/>
      <c r="E198" s="14"/>
      <c r="F198" s="20"/>
      <c r="G198" s="14"/>
      <c r="H198" s="14"/>
      <c r="I198" s="19"/>
      <c r="J198" s="19"/>
      <c r="K198" s="14"/>
      <c r="L198" s="1"/>
    </row>
    <row r="199" spans="1:12" x14ac:dyDescent="0.25">
      <c r="A199" s="14"/>
      <c r="B199" s="14"/>
      <c r="C199" s="38"/>
      <c r="D199" s="44"/>
      <c r="E199" s="44"/>
      <c r="F199" s="44"/>
      <c r="G199" s="44"/>
      <c r="H199" s="44"/>
      <c r="I199" s="19"/>
      <c r="J199" s="14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14"/>
      <c r="K200" s="14"/>
      <c r="L200" s="1"/>
    </row>
    <row r="201" spans="1:12" x14ac:dyDescent="0.25">
      <c r="A201" s="14"/>
      <c r="B201" s="14"/>
      <c r="C201" s="38"/>
      <c r="D201" s="14"/>
      <c r="E201" s="14"/>
      <c r="F201" s="20"/>
      <c r="G201" s="14"/>
      <c r="H201" s="14"/>
      <c r="I201" s="19"/>
      <c r="J201" s="14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26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14"/>
      <c r="K203" s="14"/>
      <c r="L203" s="1"/>
    </row>
    <row r="204" spans="1:12" x14ac:dyDescent="0.25">
      <c r="A204" s="14"/>
      <c r="B204" s="14"/>
      <c r="C204" s="39"/>
      <c r="D204" s="14"/>
      <c r="E204" s="14"/>
      <c r="F204" s="20"/>
      <c r="G204" s="14"/>
      <c r="H204" s="14"/>
      <c r="I204" s="19"/>
      <c r="J204" s="26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14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26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14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26"/>
      <c r="K208" s="14"/>
      <c r="L208" s="1"/>
    </row>
    <row r="209" spans="1:14" x14ac:dyDescent="0.25">
      <c r="A209" s="14"/>
      <c r="B209" s="14"/>
      <c r="C209" s="38"/>
      <c r="D209" s="14"/>
      <c r="E209" s="14"/>
      <c r="F209" s="20"/>
      <c r="G209" s="14"/>
      <c r="H209" s="14"/>
      <c r="I209" s="19"/>
      <c r="J209" s="14"/>
      <c r="K209" s="14"/>
      <c r="L209" s="1"/>
    </row>
    <row r="210" spans="1:14" x14ac:dyDescent="0.25">
      <c r="A210" s="14"/>
      <c r="B210" s="14"/>
      <c r="C210" s="38"/>
      <c r="D210" s="14"/>
      <c r="E210" s="14"/>
      <c r="F210" s="20"/>
      <c r="G210" s="14"/>
      <c r="H210" s="14"/>
      <c r="I210" s="19"/>
      <c r="J210" s="26"/>
      <c r="K210" s="14"/>
      <c r="L210" s="1"/>
    </row>
    <row r="211" spans="1:14" x14ac:dyDescent="0.25">
      <c r="A211" s="14"/>
      <c r="B211" s="14"/>
      <c r="C211" s="38"/>
      <c r="D211" s="14"/>
      <c r="E211" s="14"/>
      <c r="F211" s="20"/>
      <c r="G211" s="14"/>
      <c r="H211" s="14"/>
      <c r="I211" s="19"/>
      <c r="J211" s="14"/>
      <c r="K211" s="14"/>
      <c r="L211" s="1"/>
    </row>
    <row r="212" spans="1:14" x14ac:dyDescent="0.25">
      <c r="A212" s="1"/>
      <c r="B212" s="14"/>
      <c r="C212" s="38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38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39"/>
      <c r="D214" s="14"/>
      <c r="E214" s="14"/>
      <c r="F214" s="20"/>
      <c r="G214" s="14"/>
      <c r="H214" s="14"/>
      <c r="I214" s="19"/>
      <c r="J214" s="18"/>
      <c r="K214" s="14"/>
      <c r="L214" s="1"/>
    </row>
    <row r="215" spans="1:14" x14ac:dyDescent="0.25">
      <c r="A215" s="1"/>
      <c r="B215" s="14"/>
      <c r="C215" s="38"/>
      <c r="D215" s="14"/>
      <c r="E215" s="14"/>
      <c r="F215" s="20"/>
      <c r="G215" s="14"/>
      <c r="H215" s="14"/>
      <c r="I215" s="19"/>
      <c r="J215" s="1"/>
      <c r="K215" s="14"/>
      <c r="L215" s="1"/>
    </row>
    <row r="216" spans="1:14" x14ac:dyDescent="0.25">
      <c r="A216" s="1"/>
      <c r="B216" s="14"/>
      <c r="C216" s="38"/>
      <c r="D216" s="14"/>
      <c r="E216" s="14"/>
      <c r="F216" s="20"/>
      <c r="G216" s="14"/>
      <c r="H216" s="14"/>
      <c r="I216" s="19"/>
      <c r="J216" s="1"/>
      <c r="K216" s="14"/>
      <c r="L216" s="1"/>
    </row>
    <row r="217" spans="1:14" x14ac:dyDescent="0.25">
      <c r="A217" s="1"/>
      <c r="B217" s="14"/>
      <c r="C217" s="38"/>
      <c r="D217" s="14"/>
      <c r="E217" s="14"/>
      <c r="F217" s="20"/>
      <c r="G217" s="14"/>
      <c r="H217" s="14"/>
      <c r="I217" s="19"/>
      <c r="J217" s="1"/>
      <c r="K217" s="14"/>
      <c r="L217" s="1"/>
      <c r="M217" s="1"/>
      <c r="N217" s="1"/>
    </row>
    <row r="218" spans="1:14" x14ac:dyDescent="0.25">
      <c r="A218" s="1"/>
      <c r="B218" s="14"/>
      <c r="C218" s="38"/>
      <c r="D218" s="14"/>
      <c r="E218" s="14"/>
      <c r="F218" s="20"/>
      <c r="G218" s="14"/>
      <c r="H218" s="14"/>
      <c r="I218" s="19"/>
      <c r="J218" s="1"/>
      <c r="K218" s="14"/>
      <c r="L218" s="1"/>
      <c r="M218" s="1"/>
      <c r="N218" s="1"/>
    </row>
    <row r="219" spans="1:14" x14ac:dyDescent="0.25">
      <c r="A219" s="1"/>
      <c r="B219" s="14"/>
      <c r="C219" s="38"/>
      <c r="D219" s="14"/>
      <c r="E219" s="14"/>
      <c r="F219" s="20"/>
      <c r="G219" s="14"/>
      <c r="H219" s="14"/>
      <c r="I219" s="19"/>
      <c r="J219" s="1"/>
      <c r="K219" s="14"/>
      <c r="L219" s="1"/>
      <c r="M219" s="1"/>
      <c r="N219" s="1"/>
    </row>
    <row r="220" spans="1:14" x14ac:dyDescent="0.25">
      <c r="A220" s="1"/>
      <c r="B220" s="14"/>
      <c r="C220" s="38"/>
      <c r="D220" s="14"/>
      <c r="E220" s="14"/>
      <c r="F220" s="20"/>
      <c r="G220" s="14"/>
      <c r="H220" s="14"/>
      <c r="I220" s="19"/>
      <c r="J220" s="18"/>
      <c r="K220" s="14"/>
      <c r="L220" s="1"/>
      <c r="M220" s="1"/>
      <c r="N220" s="1"/>
    </row>
    <row r="221" spans="1:14" x14ac:dyDescent="0.25">
      <c r="A221" s="1"/>
      <c r="B221" s="14"/>
      <c r="C221" s="38"/>
      <c r="D221" s="14"/>
      <c r="E221" s="14"/>
      <c r="F221" s="14"/>
      <c r="G221" s="14"/>
      <c r="H221" s="14"/>
      <c r="I221" s="17"/>
      <c r="J221" s="2"/>
      <c r="K221" s="1"/>
      <c r="L221" s="1"/>
      <c r="M221" s="1"/>
      <c r="N221" s="1"/>
    </row>
    <row r="222" spans="1:14" ht="15.75" x14ac:dyDescent="0.25">
      <c r="A222" s="1"/>
      <c r="B222" s="14"/>
      <c r="C222" s="40"/>
      <c r="D222" s="16"/>
      <c r="E222" s="16"/>
      <c r="F222" s="16"/>
      <c r="G222" s="16"/>
      <c r="H222" s="16"/>
      <c r="I222" s="12"/>
      <c r="J222" s="1"/>
      <c r="K222" s="1"/>
      <c r="L222" s="1"/>
      <c r="M222" s="1"/>
      <c r="N222" s="1"/>
    </row>
    <row r="223" spans="1:14" s="15" customFormat="1" ht="15.75" x14ac:dyDescent="0.25">
      <c r="A223" s="1"/>
      <c r="B223" s="14"/>
      <c r="C223" s="40"/>
      <c r="D223" s="13"/>
      <c r="E223" s="13"/>
      <c r="F223" s="13"/>
      <c r="G223" s="13"/>
      <c r="H223" s="13"/>
      <c r="I223" s="12"/>
      <c r="J223" s="1"/>
      <c r="K223" s="1"/>
      <c r="L223" s="1"/>
      <c r="M223" s="1"/>
      <c r="N223" s="1"/>
    </row>
    <row r="224" spans="1:14" s="15" customFormat="1" ht="15.75" x14ac:dyDescent="0.25">
      <c r="A224" s="1"/>
      <c r="B224" s="14"/>
      <c r="C224" s="13"/>
      <c r="D224" s="13"/>
      <c r="E224" s="13"/>
      <c r="F224" s="13"/>
      <c r="G224" s="13"/>
      <c r="H224" s="13"/>
      <c r="I224" s="12"/>
      <c r="J224" s="1"/>
      <c r="K224" s="1"/>
      <c r="L224" s="1"/>
      <c r="M224" s="1"/>
      <c r="N224" s="1"/>
    </row>
    <row r="225" spans="1:14" ht="18.75" x14ac:dyDescent="0.3">
      <c r="A225" s="1"/>
      <c r="B225" s="14"/>
      <c r="C225" s="13"/>
      <c r="D225" s="13"/>
      <c r="E225" s="13"/>
      <c r="F225" s="13"/>
      <c r="G225" s="13"/>
      <c r="H225" s="13"/>
      <c r="I225" s="12"/>
      <c r="J225" s="1"/>
      <c r="K225" s="11"/>
      <c r="L225" s="1"/>
      <c r="M225" s="1"/>
      <c r="N225" s="1"/>
    </row>
    <row r="226" spans="1:14" ht="21" x14ac:dyDescent="0.35">
      <c r="A226" s="1"/>
      <c r="B226" s="1"/>
      <c r="C226" s="8"/>
      <c r="D226" s="8"/>
      <c r="E226" s="8"/>
      <c r="F226" s="8"/>
      <c r="G226" s="8"/>
      <c r="H226" s="7"/>
      <c r="I226" s="6"/>
      <c r="J226" s="1"/>
      <c r="K226" s="10"/>
      <c r="L226" s="1"/>
      <c r="M226" s="1"/>
      <c r="N226" s="1"/>
    </row>
    <row r="227" spans="1:14" x14ac:dyDescent="0.25">
      <c r="A227" s="1"/>
      <c r="B227" s="1"/>
      <c r="C227" s="8"/>
      <c r="D227" s="8"/>
      <c r="E227" s="8"/>
      <c r="F227" s="8"/>
      <c r="G227" s="8"/>
      <c r="H227" s="7"/>
      <c r="I227" s="6"/>
      <c r="J227" s="1"/>
      <c r="K227" s="1"/>
      <c r="L227" s="1"/>
      <c r="M227" s="1"/>
      <c r="N227" s="1"/>
    </row>
    <row r="228" spans="1:14" ht="33.75" customHeight="1" x14ac:dyDescent="0.25">
      <c r="A228" s="1"/>
      <c r="B228" s="1"/>
      <c r="C228" s="9"/>
      <c r="D228" s="8"/>
      <c r="E228" s="8"/>
      <c r="F228" s="8"/>
      <c r="G228" s="8"/>
      <c r="H228" s="7"/>
      <c r="I228" s="6"/>
      <c r="J228" s="1"/>
      <c r="K228" s="1"/>
      <c r="L228" s="1"/>
      <c r="M228" s="1"/>
      <c r="N228" s="1"/>
    </row>
    <row r="229" spans="1:14" x14ac:dyDescent="0.25">
      <c r="A229" s="1"/>
      <c r="B229" s="1"/>
      <c r="C229" s="9"/>
      <c r="D229" s="8"/>
      <c r="E229" s="8"/>
      <c r="F229" s="8"/>
      <c r="G229" s="8"/>
      <c r="H229" s="7"/>
      <c r="I229" s="6"/>
      <c r="J229" s="1"/>
      <c r="K229" s="1"/>
      <c r="L229" s="1"/>
      <c r="M229" s="1"/>
      <c r="N229" s="1"/>
    </row>
    <row r="230" spans="1:14" ht="18.75" x14ac:dyDescent="0.3">
      <c r="A230" s="1"/>
      <c r="B230" s="1"/>
      <c r="C230" s="5"/>
      <c r="D230" s="5"/>
      <c r="E230" s="5"/>
      <c r="F230" s="5"/>
      <c r="G230" s="5"/>
      <c r="H230" s="4"/>
      <c r="I230" s="3"/>
      <c r="J230" s="2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53:H53"/>
    <mergeCell ref="C73:H73"/>
    <mergeCell ref="C68:H68"/>
    <mergeCell ref="C70:H70"/>
    <mergeCell ref="C71:H7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2024-05-12T06:56:25Z</cp:lastPrinted>
  <dcterms:created xsi:type="dcterms:W3CDTF">2024-03-31T04:29:11Z</dcterms:created>
  <dcterms:modified xsi:type="dcterms:W3CDTF">2024-05-12T07:11:12Z</dcterms:modified>
</cp:coreProperties>
</file>