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20490" windowHeight="7335"/>
  </bookViews>
  <sheets>
    <sheet name="Sheet1" sheetId="1" r:id="rId1"/>
    <sheet name="Sheet2" sheetId="2" r:id="rId2"/>
  </sheets>
  <definedNames>
    <definedName name="_xlnm.Print_Area" localSheetId="0">Sheet1!$A$1:$H$115</definedName>
    <definedName name="_xlnm.Print_Titles" localSheetId="0">Sheet1!$6:$6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5" i="1" l="1"/>
  <c r="H86" i="1"/>
  <c r="H85" i="1"/>
  <c r="H103" i="1" l="1"/>
  <c r="H107" i="1" s="1"/>
  <c r="E84" i="1"/>
  <c r="H84" i="1" s="1"/>
  <c r="E39" i="1"/>
  <c r="H39" i="1" s="1"/>
  <c r="E38" i="1"/>
  <c r="H38" i="1" s="1"/>
  <c r="E57" i="1"/>
  <c r="H57" i="1" s="1"/>
  <c r="E15" i="1" l="1"/>
  <c r="H15" i="1" s="1"/>
  <c r="E32" i="1"/>
  <c r="H32" i="1" s="1"/>
  <c r="E31" i="1"/>
  <c r="H31" i="1" s="1"/>
  <c r="E30" i="1"/>
  <c r="H30" i="1" s="1"/>
  <c r="H27" i="1"/>
  <c r="E76" i="1"/>
  <c r="H76" i="1" s="1"/>
  <c r="H97" i="1"/>
  <c r="H98" i="1"/>
  <c r="H96" i="1"/>
  <c r="H94" i="1"/>
  <c r="H95" i="1"/>
  <c r="H92" i="1"/>
  <c r="H93" i="1"/>
  <c r="H91" i="1"/>
  <c r="H90" i="1"/>
  <c r="H83" i="1"/>
  <c r="H82" i="1"/>
  <c r="H67" i="1"/>
  <c r="H62" i="1"/>
  <c r="H49" i="1"/>
  <c r="H44" i="1"/>
  <c r="H99" i="1" l="1"/>
  <c r="E61" i="1"/>
  <c r="H61" i="1" s="1"/>
  <c r="E63" i="1"/>
  <c r="H63" i="1" s="1"/>
  <c r="E65" i="1"/>
  <c r="H65" i="1" s="1"/>
  <c r="E66" i="1"/>
  <c r="H66" i="1" s="1"/>
  <c r="E67" i="1"/>
  <c r="E68" i="1"/>
  <c r="H68" i="1" s="1"/>
  <c r="E71" i="1"/>
  <c r="H71" i="1" s="1"/>
  <c r="E72" i="1"/>
  <c r="H72" i="1" s="1"/>
  <c r="E73" i="1"/>
  <c r="H73" i="1" s="1"/>
  <c r="E74" i="1"/>
  <c r="H74" i="1" s="1"/>
  <c r="E75" i="1"/>
  <c r="H75" i="1" s="1"/>
  <c r="E77" i="1"/>
  <c r="H77" i="1" s="1"/>
  <c r="E78" i="1"/>
  <c r="H78" i="1" s="1"/>
  <c r="E80" i="1"/>
  <c r="H80" i="1" s="1"/>
  <c r="E81" i="1"/>
  <c r="H81" i="1" s="1"/>
  <c r="E55" i="1"/>
  <c r="H55" i="1" s="1"/>
  <c r="E56" i="1"/>
  <c r="H56" i="1" s="1"/>
  <c r="E36" i="1"/>
  <c r="H36" i="1" s="1"/>
  <c r="E37" i="1"/>
  <c r="H37" i="1" s="1"/>
  <c r="E42" i="1"/>
  <c r="H42" i="1" s="1"/>
  <c r="E43" i="1"/>
  <c r="H43" i="1" s="1"/>
  <c r="E45" i="1"/>
  <c r="H45" i="1" s="1"/>
  <c r="E46" i="1"/>
  <c r="H46" i="1" s="1"/>
  <c r="E47" i="1"/>
  <c r="H47" i="1" s="1"/>
  <c r="E50" i="1"/>
  <c r="H50" i="1" s="1"/>
  <c r="E51" i="1"/>
  <c r="H51" i="1" s="1"/>
  <c r="E52" i="1"/>
  <c r="H52" i="1" s="1"/>
  <c r="E53" i="1"/>
  <c r="H53" i="1" s="1"/>
  <c r="E54" i="1"/>
  <c r="H54" i="1" s="1"/>
  <c r="E34" i="1"/>
  <c r="H34" i="1" s="1"/>
  <c r="E35" i="1"/>
  <c r="H35" i="1" s="1"/>
  <c r="E23" i="1"/>
  <c r="H23" i="1" s="1"/>
  <c r="E24" i="1"/>
  <c r="H24" i="1" s="1"/>
  <c r="E25" i="1"/>
  <c r="H25" i="1" s="1"/>
  <c r="E26" i="1"/>
  <c r="H26" i="1" s="1"/>
  <c r="E28" i="1"/>
  <c r="H28" i="1" s="1"/>
  <c r="E29" i="1"/>
  <c r="H29" i="1" s="1"/>
  <c r="E11" i="1"/>
  <c r="H11" i="1" s="1"/>
  <c r="E12" i="1"/>
  <c r="H12" i="1" s="1"/>
  <c r="E13" i="1"/>
  <c r="H13" i="1" s="1"/>
  <c r="E14" i="1"/>
  <c r="H14" i="1" s="1"/>
  <c r="E16" i="1"/>
  <c r="H16" i="1" s="1"/>
  <c r="E17" i="1"/>
  <c r="H17" i="1" s="1"/>
  <c r="E18" i="1"/>
  <c r="H18" i="1" s="1"/>
  <c r="E19" i="1"/>
  <c r="E20" i="1"/>
  <c r="H20" i="1" s="1"/>
  <c r="E10" i="1"/>
  <c r="H10" i="1" s="1"/>
</calcChain>
</file>

<file path=xl/sharedStrings.xml><?xml version="1.0" encoding="utf-8"?>
<sst xmlns="http://schemas.openxmlformats.org/spreadsheetml/2006/main" count="113" uniqueCount="111">
  <si>
    <t>S. No:-</t>
  </si>
  <si>
    <t xml:space="preserve">Item Name </t>
  </si>
  <si>
    <t>L
(inch)</t>
  </si>
  <si>
    <t>B
(inch)</t>
  </si>
  <si>
    <t>Area
(fitt)</t>
  </si>
  <si>
    <t>Rate/fitt</t>
  </si>
  <si>
    <t>Qty</t>
  </si>
  <si>
    <t xml:space="preserve">Amount
</t>
  </si>
  <si>
    <t>store room door-26"x106"</t>
  </si>
  <si>
    <t>store room self-9"x27"-6nung</t>
  </si>
  <si>
    <t>Hall</t>
  </si>
  <si>
    <t>Kitchan</t>
  </si>
  <si>
    <t>TV unit panel-48"x82"</t>
  </si>
  <si>
    <t>TV unit box-113"x12"</t>
  </si>
  <si>
    <t>Main door panel-13.5"x44"</t>
  </si>
  <si>
    <t>TV unit side panel-91"x107"</t>
  </si>
  <si>
    <t>Tv unit side self-3'-1nung</t>
  </si>
  <si>
    <t>AC panel-153"x21"</t>
  </si>
  <si>
    <t>AC panel-94"</t>
  </si>
  <si>
    <t>sofa wall self-80"</t>
  </si>
  <si>
    <t>main door jali-41"x92"</t>
  </si>
  <si>
    <t>main door panel-49"x97"</t>
  </si>
  <si>
    <t>baithak self-38"x16"</t>
  </si>
  <si>
    <t>master bed room</t>
  </si>
  <si>
    <t>kapat-85.5"x86"</t>
  </si>
  <si>
    <t>kapat extra trolly-3nung</t>
  </si>
  <si>
    <t>maliya-86.5"x22.5"</t>
  </si>
  <si>
    <t>water pipe line cover panel-15"x36"</t>
  </si>
  <si>
    <t>water pipe line cover panel-81"x11"</t>
  </si>
  <si>
    <t>bed-72"x69"</t>
  </si>
  <si>
    <t>bed side box-2nung</t>
  </si>
  <si>
    <t>bed wall panel-116"x96"</t>
  </si>
  <si>
    <t>bed back panel-72"x36"</t>
  </si>
  <si>
    <t>bed back wall panel-13"x27"</t>
  </si>
  <si>
    <t>kapat-54"x83.5"</t>
  </si>
  <si>
    <t>Ac panel-22"x55"</t>
  </si>
  <si>
    <t>parents bed room</t>
  </si>
  <si>
    <t>kapat-72"x109"</t>
  </si>
  <si>
    <t>kapat extra drower-3nung</t>
  </si>
  <si>
    <t>colum box18"x96"</t>
  </si>
  <si>
    <t>bed-72"x78"</t>
  </si>
  <si>
    <t>bed back wood panel-92"x42"</t>
  </si>
  <si>
    <t>drassing box-22"x81"</t>
  </si>
  <si>
    <t>Ac panel-24"x110"</t>
  </si>
  <si>
    <t>children bed room</t>
  </si>
  <si>
    <t>kapat-48"x84"</t>
  </si>
  <si>
    <t>maliya-48"x24"</t>
  </si>
  <si>
    <t>study self-33"</t>
  </si>
  <si>
    <t>study box-37"x33"</t>
  </si>
  <si>
    <t>bed side kapat-26"x108"</t>
  </si>
  <si>
    <t>bed-54"x78"</t>
  </si>
  <si>
    <t>bed back wood panel-68.5"x42"</t>
  </si>
  <si>
    <t>Ac panel-24"x108"</t>
  </si>
  <si>
    <t>door laminet-8nung</t>
  </si>
  <si>
    <t>Door MDF-32"x94"</t>
  </si>
  <si>
    <t>kapat+maliya MDF -108"x85.5"</t>
  </si>
  <si>
    <t>kapat+maliya MDF-48"x108"</t>
  </si>
  <si>
    <t>kapat MDF-54"x83.5"</t>
  </si>
  <si>
    <t>door MDF-36"x94"</t>
  </si>
  <si>
    <t>Electric Work</t>
  </si>
  <si>
    <t>20Am point -8</t>
  </si>
  <si>
    <t>5Am point-93</t>
  </si>
  <si>
    <t>1.5mm sercuite 236ft</t>
  </si>
  <si>
    <t>Wifi Cable-50ft</t>
  </si>
  <si>
    <t>Profile Light-63ft</t>
  </si>
  <si>
    <t>Light fiting-58nung</t>
  </si>
  <si>
    <t>Fan Fiting-10</t>
  </si>
  <si>
    <t>Anchor fastener-7nung</t>
  </si>
  <si>
    <t>HDMI pipe-</t>
  </si>
  <si>
    <t>furniture cleaning work</t>
  </si>
  <si>
    <t>GST bill</t>
  </si>
  <si>
    <t>Tandem plate form-122"x29.5"</t>
  </si>
  <si>
    <t>sofa wall box panel-86"x44.5"</t>
  </si>
  <si>
    <t>wooden ceiling-152"-2nung</t>
  </si>
  <si>
    <t>main door ceiling-40"x92"</t>
  </si>
  <si>
    <t>study table-33"x18"</t>
  </si>
  <si>
    <t>door boder patti -9nung</t>
  </si>
  <si>
    <t>Extra Work:-</t>
  </si>
  <si>
    <t>FURNITURE WORK</t>
  </si>
  <si>
    <t>ELECTRIC WORK=</t>
  </si>
  <si>
    <t>FURNITURE WORK=</t>
  </si>
  <si>
    <t>TOTAL GRAND AMOUNT</t>
  </si>
  <si>
    <t>FURNITURE</t>
  </si>
  <si>
    <t>Box maliya-22"x86"</t>
  </si>
  <si>
    <t>Self-53"</t>
  </si>
  <si>
    <t>plus</t>
  </si>
  <si>
    <t>Bathroom washbesing  Box -30"x30"</t>
  </si>
  <si>
    <t>Temple 36"x98"</t>
  </si>
  <si>
    <t>common washbesing box -16"x19"</t>
  </si>
  <si>
    <t>bathroom out side self-18"x30"-2nung</t>
  </si>
  <si>
    <t>juta box-56"x46"</t>
  </si>
  <si>
    <t>Chimney box maliya-21.5"x126"</t>
  </si>
  <si>
    <t>Chimney showcase-18.5"x98"</t>
  </si>
  <si>
    <t>Box showcase-12"x53"</t>
  </si>
  <si>
    <t>Service platform-53"x31"</t>
  </si>
  <si>
    <t>store room partition-18"x106"</t>
  </si>
  <si>
    <t>store room partition -9"x106"</t>
  </si>
  <si>
    <t xml:space="preserve">  </t>
  </si>
  <si>
    <t xml:space="preserve">Sofa </t>
  </si>
  <si>
    <t>Center Table</t>
  </si>
  <si>
    <t>hichka</t>
  </si>
  <si>
    <t>Pending Amount</t>
  </si>
  <si>
    <t>Received Amount</t>
  </si>
  <si>
    <t>RAMANAND S VISHWAKARMA FURNITURE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</si>
  <si>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</si>
  <si>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 xml:space="preserve">Estimate
</t>
  </si>
  <si>
    <t>Estimate by:- Ramanand Vishwakarma</t>
  </si>
  <si>
    <t>Main door frame</t>
  </si>
  <si>
    <t>Estimate No:-2</t>
  </si>
  <si>
    <t>Date:-04-04-2024</t>
  </si>
  <si>
    <t xml:space="preserve">SIDE Location:-E-1104 Ananta Dharti Saket Gota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</si>
</sst>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2" fontId="2" fillId="0" borderId="1" xfId="0" applyNumberFormat="1" applyFont="1" applyBorder="1"/>
    <xf numFmtId="0" fontId="2" fillId="0" borderId="1" xfId="0" applyFont="1" applyFill="1" applyBorder="1"/>
    <xf numFmtId="0" fontId="2" fillId="0" borderId="5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5" xfId="0" applyFont="1" applyFill="1" applyBorder="1"/>
    <xf numFmtId="0" fontId="6" fillId="0" borderId="5" xfId="0" applyFont="1" applyBorder="1"/>
    <xf numFmtId="0" fontId="4" fillId="0" borderId="2" xfId="0" applyFont="1" applyFill="1" applyBorder="1" applyAlignment="1"/>
    <xf numFmtId="3" fontId="4" fillId="0" borderId="10" xfId="0" applyNumberFormat="1" applyFont="1" applyBorder="1"/>
    <xf numFmtId="0" fontId="2" fillId="0" borderId="6" xfId="0" applyFont="1" applyFill="1" applyBorder="1"/>
    <xf numFmtId="3" fontId="4" fillId="0" borderId="10" xfId="0" applyNumberFormat="1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2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 wrapText="1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2" fontId="2" fillId="0" borderId="5" xfId="0" applyNumberFormat="1" applyFont="1" applyBorder="1"/>
    <xf numFmtId="2" fontId="5" fillId="0" borderId="5" xfId="0" applyNumberFormat="1" applyFont="1" applyBorder="1"/>
    <xf numFmtId="4" fontId="4" fillId="0" borderId="10" xfId="0" applyNumberFormat="1" applyFont="1" applyBorder="1"/>
    <xf numFmtId="4" fontId="4" fillId="0" borderId="10" xfId="0" applyNumberFormat="1" applyFont="1" applyBorder="1" applyAlignment="1">
      <alignment horizontal="right"/>
    </xf>
    <xf numFmtId="4" fontId="5" fillId="0" borderId="10" xfId="0" applyNumberFormat="1" applyFont="1" applyBorder="1"/>
    <xf numFmtId="0" fontId="5" fillId="0" borderId="0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4" fontId="5" fillId="0" borderId="13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/>
    </xf>
    <xf numFmtId="0" fontId="0" fillId="0" borderId="14" xfId="0" applyBorder="1"/>
    <xf numFmtId="0" fontId="0" fillId="0" borderId="16" xfId="0" applyBorder="1"/>
    <xf numFmtId="0" fontId="11" fillId="3" borderId="17" xfId="0" applyFont="1" applyFill="1" applyBorder="1" applyAlignment="1">
      <alignment horizontal="center" wrapText="1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4" borderId="0" xfId="0" applyFill="1" applyBorder="1"/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7" fillId="4" borderId="23" xfId="0" applyFont="1" applyFill="1" applyBorder="1" applyAlignment="1">
      <alignment horizontal="left" vertical="top" wrapText="1"/>
    </xf>
    <xf numFmtId="0" fontId="7" fillId="4" borderId="24" xfId="0" applyFont="1" applyFill="1" applyBorder="1" applyAlignment="1">
      <alignment horizontal="left" vertical="top" wrapText="1"/>
    </xf>
    <xf numFmtId="0" fontId="0" fillId="4" borderId="25" xfId="0" applyFont="1" applyFill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0" fillId="0" borderId="1" xfId="0" applyFont="1" applyBorder="1"/>
    <xf numFmtId="0" fontId="2" fillId="2" borderId="27" xfId="0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center" vertical="top" wrapText="1"/>
    </xf>
    <xf numFmtId="0" fontId="2" fillId="2" borderId="2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24512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1975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view="pageLayout" topLeftCell="A2" zoomScale="150" zoomScaleNormal="150" zoomScalePageLayoutView="150" workbookViewId="0">
      <selection activeCell="A8" sqref="A8:H8"/>
    </sheetView>
  </sheetViews>
  <sheetFormatPr defaultRowHeight="15" x14ac:dyDescent="0.25"/>
  <cols>
    <col min="1" max="1" width="8.5703125" bestFit="1" customWidth="1"/>
    <col min="2" max="2" width="36.42578125" customWidth="1"/>
    <col min="3" max="4" width="5.42578125" bestFit="1" customWidth="1"/>
    <col min="5" max="5" width="4.85546875" bestFit="1" customWidth="1"/>
    <col min="6" max="6" width="7.5703125" bestFit="1" customWidth="1"/>
    <col min="7" max="7" width="5.7109375" customWidth="1"/>
    <col min="8" max="8" width="13.28515625" customWidth="1"/>
  </cols>
  <sheetData>
    <row r="1" spans="1:8" ht="21.75" thickBot="1" x14ac:dyDescent="0.4">
      <c r="A1" s="47" t="s">
        <v>103</v>
      </c>
      <c r="B1" s="48"/>
      <c r="C1" s="48"/>
      <c r="D1" s="48"/>
      <c r="E1" s="48"/>
      <c r="F1" s="48"/>
      <c r="G1" s="48"/>
      <c r="H1" s="49"/>
    </row>
    <row r="2" spans="1:8" ht="66.75" customHeight="1" thickBot="1" x14ac:dyDescent="0.3">
      <c r="A2" s="50" t="s">
        <v>104</v>
      </c>
      <c r="B2" s="51"/>
      <c r="C2" s="51"/>
      <c r="D2" s="52"/>
      <c r="E2" s="52"/>
      <c r="F2" s="52"/>
      <c r="G2" s="52"/>
      <c r="H2" s="53"/>
    </row>
    <row r="3" spans="1:8" ht="19.5" thickBot="1" x14ac:dyDescent="0.35">
      <c r="A3" s="54" t="s">
        <v>105</v>
      </c>
      <c r="B3" s="55"/>
      <c r="C3" s="55"/>
      <c r="D3" s="55"/>
      <c r="E3" s="55"/>
      <c r="F3" s="55"/>
      <c r="G3" s="56"/>
      <c r="H3" s="57"/>
    </row>
    <row r="4" spans="1:8" ht="15.75" thickBot="1" x14ac:dyDescent="0.3">
      <c r="A4" s="58" t="s">
        <v>106</v>
      </c>
      <c r="B4" s="59"/>
      <c r="C4" s="60"/>
      <c r="D4" s="60"/>
      <c r="E4" s="60"/>
      <c r="F4" s="60"/>
      <c r="G4" s="61" t="s">
        <v>108</v>
      </c>
      <c r="H4" s="62"/>
    </row>
    <row r="5" spans="1:8" ht="38.25" customHeight="1" x14ac:dyDescent="0.25">
      <c r="A5" s="63" t="s">
        <v>110</v>
      </c>
      <c r="B5" s="64"/>
      <c r="C5" s="60"/>
      <c r="D5" s="60"/>
      <c r="E5" s="60"/>
      <c r="F5" s="60"/>
      <c r="G5" s="65" t="s">
        <v>109</v>
      </c>
      <c r="H5" s="66"/>
    </row>
    <row r="6" spans="1:8" ht="24" x14ac:dyDescent="0.25">
      <c r="A6" s="15" t="s">
        <v>0</v>
      </c>
      <c r="B6" s="15" t="s">
        <v>1</v>
      </c>
      <c r="C6" s="16" t="s">
        <v>2</v>
      </c>
      <c r="D6" s="16" t="s">
        <v>3</v>
      </c>
      <c r="E6" s="16" t="s">
        <v>4</v>
      </c>
      <c r="F6" s="15" t="s">
        <v>5</v>
      </c>
      <c r="G6" s="15" t="s">
        <v>6</v>
      </c>
      <c r="H6" s="16" t="s">
        <v>7</v>
      </c>
    </row>
    <row r="7" spans="1:8" x14ac:dyDescent="0.25">
      <c r="A7" s="70"/>
      <c r="B7" s="71"/>
      <c r="C7" s="72"/>
      <c r="D7" s="72"/>
      <c r="E7" s="72"/>
      <c r="F7" s="71"/>
      <c r="G7" s="71"/>
      <c r="H7" s="73"/>
    </row>
    <row r="8" spans="1:8" x14ac:dyDescent="0.25">
      <c r="A8" s="23" t="s">
        <v>82</v>
      </c>
      <c r="B8" s="24"/>
      <c r="C8" s="24"/>
      <c r="D8" s="24"/>
      <c r="E8" s="24"/>
      <c r="F8" s="24"/>
      <c r="G8" s="24"/>
      <c r="H8" s="25"/>
    </row>
    <row r="9" spans="1:8" x14ac:dyDescent="0.25">
      <c r="A9" s="1"/>
      <c r="B9" s="2" t="s">
        <v>11</v>
      </c>
      <c r="C9" s="1"/>
      <c r="D9" s="1"/>
      <c r="E9" s="1"/>
      <c r="F9" s="1"/>
      <c r="G9" s="1"/>
      <c r="H9" s="1"/>
    </row>
    <row r="10" spans="1:8" x14ac:dyDescent="0.25">
      <c r="A10" s="1">
        <v>1</v>
      </c>
      <c r="B10" s="1" t="s">
        <v>71</v>
      </c>
      <c r="C10" s="1">
        <v>122</v>
      </c>
      <c r="D10" s="1">
        <v>29.5</v>
      </c>
      <c r="E10" s="3">
        <f>C10*D10/144</f>
        <v>24.993055555555557</v>
      </c>
      <c r="F10" s="1">
        <v>700</v>
      </c>
      <c r="G10" s="1">
        <v>1</v>
      </c>
      <c r="H10" s="3">
        <f>E10*F10*G10</f>
        <v>17495.138888888891</v>
      </c>
    </row>
    <row r="11" spans="1:8" x14ac:dyDescent="0.25">
      <c r="A11" s="1">
        <v>2</v>
      </c>
      <c r="B11" s="1" t="s">
        <v>92</v>
      </c>
      <c r="C11" s="1">
        <v>18.5</v>
      </c>
      <c r="D11" s="1">
        <v>98</v>
      </c>
      <c r="E11" s="3">
        <f t="shared" ref="E11:E72" si="0">C11*D11/144</f>
        <v>12.590277777777779</v>
      </c>
      <c r="F11" s="1">
        <v>390</v>
      </c>
      <c r="G11" s="1">
        <v>1</v>
      </c>
      <c r="H11" s="3">
        <f t="shared" ref="H11:H18" si="1">E11*F11*G11</f>
        <v>4910.2083333333339</v>
      </c>
    </row>
    <row r="12" spans="1:8" x14ac:dyDescent="0.25">
      <c r="A12" s="1">
        <v>3</v>
      </c>
      <c r="B12" s="1" t="s">
        <v>91</v>
      </c>
      <c r="C12" s="1">
        <v>21.5</v>
      </c>
      <c r="D12" s="1">
        <v>126</v>
      </c>
      <c r="E12" s="3">
        <f t="shared" si="0"/>
        <v>18.8125</v>
      </c>
      <c r="F12" s="1">
        <v>390</v>
      </c>
      <c r="G12" s="1">
        <v>1</v>
      </c>
      <c r="H12" s="3">
        <f t="shared" si="1"/>
        <v>7336.875</v>
      </c>
    </row>
    <row r="13" spans="1:8" x14ac:dyDescent="0.25">
      <c r="A13" s="1">
        <v>4</v>
      </c>
      <c r="B13" s="1" t="s">
        <v>83</v>
      </c>
      <c r="C13" s="1">
        <v>22</v>
      </c>
      <c r="D13" s="1">
        <v>86</v>
      </c>
      <c r="E13" s="3">
        <f t="shared" si="0"/>
        <v>13.138888888888889</v>
      </c>
      <c r="F13" s="1">
        <v>390</v>
      </c>
      <c r="G13" s="1">
        <v>1</v>
      </c>
      <c r="H13" s="3">
        <f t="shared" si="1"/>
        <v>5124.166666666667</v>
      </c>
    </row>
    <row r="14" spans="1:8" x14ac:dyDescent="0.25">
      <c r="A14" s="1">
        <v>5</v>
      </c>
      <c r="B14" s="1" t="s">
        <v>93</v>
      </c>
      <c r="C14" s="1">
        <v>12</v>
      </c>
      <c r="D14" s="1">
        <v>53</v>
      </c>
      <c r="E14" s="3">
        <f t="shared" si="0"/>
        <v>4.416666666666667</v>
      </c>
      <c r="F14" s="1">
        <v>390</v>
      </c>
      <c r="G14" s="1">
        <v>1</v>
      </c>
      <c r="H14" s="3">
        <f t="shared" si="1"/>
        <v>1722.5000000000002</v>
      </c>
    </row>
    <row r="15" spans="1:8" x14ac:dyDescent="0.25">
      <c r="A15" s="1">
        <v>6</v>
      </c>
      <c r="B15" s="1" t="s">
        <v>84</v>
      </c>
      <c r="C15" s="1"/>
      <c r="D15" s="1"/>
      <c r="E15" s="3">
        <f>53/12</f>
        <v>4.416666666666667</v>
      </c>
      <c r="F15" s="1">
        <v>240</v>
      </c>
      <c r="G15" s="1">
        <v>1</v>
      </c>
      <c r="H15" s="3">
        <f t="shared" si="1"/>
        <v>1060</v>
      </c>
    </row>
    <row r="16" spans="1:8" x14ac:dyDescent="0.25">
      <c r="A16" s="1">
        <v>7</v>
      </c>
      <c r="B16" s="1" t="s">
        <v>94</v>
      </c>
      <c r="C16" s="1">
        <v>53</v>
      </c>
      <c r="D16" s="1">
        <v>31</v>
      </c>
      <c r="E16" s="3">
        <f t="shared" si="0"/>
        <v>11.409722222222221</v>
      </c>
      <c r="F16" s="1">
        <v>390</v>
      </c>
      <c r="G16" s="1">
        <v>1</v>
      </c>
      <c r="H16" s="3">
        <f t="shared" si="1"/>
        <v>4449.7916666666661</v>
      </c>
    </row>
    <row r="17" spans="1:8" x14ac:dyDescent="0.25">
      <c r="A17" s="1">
        <v>8</v>
      </c>
      <c r="B17" s="1" t="s">
        <v>95</v>
      </c>
      <c r="C17" s="1">
        <v>18</v>
      </c>
      <c r="D17" s="1">
        <v>106</v>
      </c>
      <c r="E17" s="3">
        <f t="shared" si="0"/>
        <v>13.25</v>
      </c>
      <c r="F17" s="1">
        <v>190</v>
      </c>
      <c r="G17" s="1">
        <v>1</v>
      </c>
      <c r="H17" s="3">
        <f t="shared" si="1"/>
        <v>2517.5</v>
      </c>
    </row>
    <row r="18" spans="1:8" x14ac:dyDescent="0.25">
      <c r="A18" s="1">
        <v>9</v>
      </c>
      <c r="B18" s="1" t="s">
        <v>96</v>
      </c>
      <c r="C18" s="1">
        <v>9</v>
      </c>
      <c r="D18" s="1">
        <v>106</v>
      </c>
      <c r="E18" s="3">
        <f t="shared" si="0"/>
        <v>6.625</v>
      </c>
      <c r="F18" s="1">
        <v>190</v>
      </c>
      <c r="G18" s="1">
        <v>1</v>
      </c>
      <c r="H18" s="3">
        <f t="shared" si="1"/>
        <v>1258.75</v>
      </c>
    </row>
    <row r="19" spans="1:8" x14ac:dyDescent="0.25">
      <c r="A19" s="1">
        <v>10</v>
      </c>
      <c r="B19" s="1" t="s">
        <v>8</v>
      </c>
      <c r="C19" s="1">
        <v>26</v>
      </c>
      <c r="D19" s="1">
        <v>106</v>
      </c>
      <c r="E19" s="3">
        <f t="shared" si="0"/>
        <v>19.138888888888889</v>
      </c>
      <c r="F19" s="1"/>
      <c r="G19" s="1">
        <v>1</v>
      </c>
      <c r="H19" s="3">
        <v>2800</v>
      </c>
    </row>
    <row r="20" spans="1:8" x14ac:dyDescent="0.25">
      <c r="A20" s="1">
        <v>11</v>
      </c>
      <c r="B20" s="1" t="s">
        <v>9</v>
      </c>
      <c r="C20" s="1">
        <v>9</v>
      </c>
      <c r="D20" s="1">
        <v>27</v>
      </c>
      <c r="E20" s="3">
        <f t="shared" si="0"/>
        <v>1.6875</v>
      </c>
      <c r="F20" s="1">
        <v>210</v>
      </c>
      <c r="G20" s="1">
        <v>6</v>
      </c>
      <c r="H20" s="3">
        <f>E20*F20*G20</f>
        <v>2126.25</v>
      </c>
    </row>
    <row r="21" spans="1:8" x14ac:dyDescent="0.25">
      <c r="A21" s="1"/>
      <c r="B21" s="1"/>
      <c r="C21" s="1"/>
      <c r="D21" s="1"/>
      <c r="E21" s="3"/>
      <c r="F21" s="1"/>
      <c r="G21" s="1"/>
      <c r="H21" s="3"/>
    </row>
    <row r="22" spans="1:8" x14ac:dyDescent="0.25">
      <c r="A22" s="1"/>
      <c r="B22" s="2" t="s">
        <v>10</v>
      </c>
      <c r="C22" s="1"/>
      <c r="D22" s="1"/>
      <c r="E22" s="1"/>
      <c r="F22" s="1"/>
      <c r="G22" s="1"/>
      <c r="H22" s="3"/>
    </row>
    <row r="23" spans="1:8" x14ac:dyDescent="0.25">
      <c r="A23" s="1">
        <v>12</v>
      </c>
      <c r="B23" s="1" t="s">
        <v>12</v>
      </c>
      <c r="C23" s="1">
        <v>48</v>
      </c>
      <c r="D23" s="1">
        <v>82</v>
      </c>
      <c r="E23" s="3">
        <f t="shared" si="0"/>
        <v>27.333333333333332</v>
      </c>
      <c r="F23" s="1">
        <v>210</v>
      </c>
      <c r="G23" s="1">
        <v>1</v>
      </c>
      <c r="H23" s="3">
        <f>E23*F23*G23</f>
        <v>5740</v>
      </c>
    </row>
    <row r="24" spans="1:8" x14ac:dyDescent="0.25">
      <c r="A24" s="1">
        <v>13</v>
      </c>
      <c r="B24" s="1" t="s">
        <v>13</v>
      </c>
      <c r="C24" s="1">
        <v>113</v>
      </c>
      <c r="D24" s="1">
        <v>12</v>
      </c>
      <c r="E24" s="3">
        <f t="shared" si="0"/>
        <v>9.4166666666666661</v>
      </c>
      <c r="F24" s="1">
        <v>390</v>
      </c>
      <c r="G24" s="1">
        <v>1</v>
      </c>
      <c r="H24" s="3">
        <f t="shared" ref="H24:H31" si="2">E24*F24*G24</f>
        <v>3672.4999999999995</v>
      </c>
    </row>
    <row r="25" spans="1:8" x14ac:dyDescent="0.25">
      <c r="A25" s="1">
        <v>14</v>
      </c>
      <c r="B25" s="1" t="s">
        <v>14</v>
      </c>
      <c r="C25" s="1">
        <v>13.5</v>
      </c>
      <c r="D25" s="1">
        <v>44</v>
      </c>
      <c r="E25" s="3">
        <f t="shared" si="0"/>
        <v>4.125</v>
      </c>
      <c r="F25" s="1">
        <v>210</v>
      </c>
      <c r="G25" s="1">
        <v>1</v>
      </c>
      <c r="H25" s="3">
        <f t="shared" si="2"/>
        <v>866.25</v>
      </c>
    </row>
    <row r="26" spans="1:8" x14ac:dyDescent="0.25">
      <c r="A26" s="1">
        <v>15</v>
      </c>
      <c r="B26" s="1" t="s">
        <v>15</v>
      </c>
      <c r="C26" s="1">
        <v>91</v>
      </c>
      <c r="D26" s="1">
        <v>107</v>
      </c>
      <c r="E26" s="3">
        <f t="shared" si="0"/>
        <v>67.618055555555557</v>
      </c>
      <c r="F26" s="1">
        <v>210</v>
      </c>
      <c r="G26" s="1">
        <v>1</v>
      </c>
      <c r="H26" s="3">
        <f t="shared" si="2"/>
        <v>14199.791666666668</v>
      </c>
    </row>
    <row r="27" spans="1:8" x14ac:dyDescent="0.25">
      <c r="A27" s="1">
        <v>16</v>
      </c>
      <c r="B27" s="1" t="s">
        <v>16</v>
      </c>
      <c r="C27" s="1"/>
      <c r="D27" s="1"/>
      <c r="E27" s="3">
        <v>3</v>
      </c>
      <c r="F27" s="1">
        <v>240</v>
      </c>
      <c r="G27" s="1">
        <v>1</v>
      </c>
      <c r="H27" s="3">
        <f t="shared" si="2"/>
        <v>720</v>
      </c>
    </row>
    <row r="28" spans="1:8" x14ac:dyDescent="0.25">
      <c r="A28" s="1">
        <v>17</v>
      </c>
      <c r="B28" s="1" t="s">
        <v>72</v>
      </c>
      <c r="C28" s="1">
        <v>86</v>
      </c>
      <c r="D28" s="1">
        <v>44.5</v>
      </c>
      <c r="E28" s="3">
        <f t="shared" si="0"/>
        <v>26.576388888888889</v>
      </c>
      <c r="F28" s="1">
        <v>240</v>
      </c>
      <c r="G28" s="1">
        <v>1</v>
      </c>
      <c r="H28" s="3">
        <f t="shared" si="2"/>
        <v>6378.333333333333</v>
      </c>
    </row>
    <row r="29" spans="1:8" x14ac:dyDescent="0.25">
      <c r="A29" s="1">
        <v>18</v>
      </c>
      <c r="B29" s="1" t="s">
        <v>17</v>
      </c>
      <c r="C29" s="1">
        <v>153</v>
      </c>
      <c r="D29" s="1">
        <v>21</v>
      </c>
      <c r="E29" s="3">
        <f t="shared" si="0"/>
        <v>22.3125</v>
      </c>
      <c r="F29" s="1">
        <v>240</v>
      </c>
      <c r="G29" s="1">
        <v>1</v>
      </c>
      <c r="H29" s="3">
        <f t="shared" si="2"/>
        <v>5355</v>
      </c>
    </row>
    <row r="30" spans="1:8" x14ac:dyDescent="0.25">
      <c r="A30" s="1">
        <v>19</v>
      </c>
      <c r="B30" s="1" t="s">
        <v>18</v>
      </c>
      <c r="C30" s="1"/>
      <c r="D30" s="1"/>
      <c r="E30" s="3">
        <f>94/12</f>
        <v>7.833333333333333</v>
      </c>
      <c r="F30" s="1">
        <v>210</v>
      </c>
      <c r="G30" s="1">
        <v>1</v>
      </c>
      <c r="H30" s="3">
        <f t="shared" si="2"/>
        <v>1645</v>
      </c>
    </row>
    <row r="31" spans="1:8" x14ac:dyDescent="0.25">
      <c r="A31" s="1">
        <v>20</v>
      </c>
      <c r="B31" s="1" t="s">
        <v>19</v>
      </c>
      <c r="C31" s="1"/>
      <c r="D31" s="1"/>
      <c r="E31" s="3">
        <f>80/12</f>
        <v>6.666666666666667</v>
      </c>
      <c r="F31" s="1">
        <v>240</v>
      </c>
      <c r="G31" s="1">
        <v>1</v>
      </c>
      <c r="H31" s="3">
        <f t="shared" si="2"/>
        <v>1600</v>
      </c>
    </row>
    <row r="32" spans="1:8" x14ac:dyDescent="0.25">
      <c r="A32" s="1">
        <v>21</v>
      </c>
      <c r="B32" s="1" t="s">
        <v>73</v>
      </c>
      <c r="C32" s="1"/>
      <c r="D32" s="1"/>
      <c r="E32" s="3">
        <f>152/12</f>
        <v>12.666666666666666</v>
      </c>
      <c r="F32" s="1">
        <v>300</v>
      </c>
      <c r="G32" s="1">
        <v>2</v>
      </c>
      <c r="H32" s="3">
        <f>E32*F32*G32</f>
        <v>7600</v>
      </c>
    </row>
    <row r="33" spans="1:8" x14ac:dyDescent="0.25">
      <c r="A33" s="1">
        <v>22</v>
      </c>
      <c r="B33" s="1" t="s">
        <v>20</v>
      </c>
      <c r="C33" s="1"/>
      <c r="D33" s="1"/>
      <c r="E33" s="3"/>
      <c r="F33" s="1"/>
      <c r="G33" s="1"/>
      <c r="H33" s="3">
        <v>5600</v>
      </c>
    </row>
    <row r="34" spans="1:8" x14ac:dyDescent="0.25">
      <c r="A34" s="1">
        <v>23</v>
      </c>
      <c r="B34" s="1" t="s">
        <v>74</v>
      </c>
      <c r="C34" s="1">
        <v>40</v>
      </c>
      <c r="D34" s="1">
        <v>92</v>
      </c>
      <c r="E34" s="3">
        <f t="shared" si="0"/>
        <v>25.555555555555557</v>
      </c>
      <c r="F34" s="1">
        <v>300</v>
      </c>
      <c r="G34" s="1">
        <v>1</v>
      </c>
      <c r="H34" s="3">
        <f>E34*F34*G34</f>
        <v>7666.666666666667</v>
      </c>
    </row>
    <row r="35" spans="1:8" x14ac:dyDescent="0.25">
      <c r="A35" s="1">
        <v>24</v>
      </c>
      <c r="B35" s="1" t="s">
        <v>21</v>
      </c>
      <c r="C35" s="1">
        <v>49</v>
      </c>
      <c r="D35" s="1">
        <v>97</v>
      </c>
      <c r="E35" s="3">
        <f t="shared" si="0"/>
        <v>33.006944444444443</v>
      </c>
      <c r="F35" s="1">
        <v>210</v>
      </c>
      <c r="G35" s="1">
        <v>1</v>
      </c>
      <c r="H35" s="3">
        <f t="shared" ref="H35:H39" si="3">E35*F35*G35</f>
        <v>6931.458333333333</v>
      </c>
    </row>
    <row r="36" spans="1:8" x14ac:dyDescent="0.25">
      <c r="A36" s="1">
        <v>25</v>
      </c>
      <c r="B36" s="1" t="s">
        <v>90</v>
      </c>
      <c r="C36" s="1">
        <v>56</v>
      </c>
      <c r="D36" s="1">
        <v>46</v>
      </c>
      <c r="E36" s="3">
        <f t="shared" si="0"/>
        <v>17.888888888888889</v>
      </c>
      <c r="F36" s="1">
        <v>390</v>
      </c>
      <c r="G36" s="1">
        <v>1</v>
      </c>
      <c r="H36" s="3">
        <f t="shared" si="3"/>
        <v>6976.666666666667</v>
      </c>
    </row>
    <row r="37" spans="1:8" x14ac:dyDescent="0.25">
      <c r="A37" s="1">
        <v>26</v>
      </c>
      <c r="B37" s="1" t="s">
        <v>22</v>
      </c>
      <c r="C37" s="1">
        <v>38</v>
      </c>
      <c r="D37" s="1">
        <v>16</v>
      </c>
      <c r="E37" s="3">
        <f t="shared" si="0"/>
        <v>4.2222222222222223</v>
      </c>
      <c r="F37" s="1">
        <v>240</v>
      </c>
      <c r="G37" s="1">
        <v>1</v>
      </c>
      <c r="H37" s="3">
        <f t="shared" si="3"/>
        <v>1013.3333333333334</v>
      </c>
    </row>
    <row r="38" spans="1:8" x14ac:dyDescent="0.25">
      <c r="A38" s="1">
        <v>27</v>
      </c>
      <c r="B38" s="1" t="s">
        <v>87</v>
      </c>
      <c r="C38" s="1">
        <v>36</v>
      </c>
      <c r="D38" s="1">
        <v>98</v>
      </c>
      <c r="E38" s="3">
        <f t="shared" si="0"/>
        <v>24.5</v>
      </c>
      <c r="F38" s="1">
        <v>390</v>
      </c>
      <c r="G38" s="1">
        <v>1</v>
      </c>
      <c r="H38" s="3">
        <f t="shared" si="3"/>
        <v>9555</v>
      </c>
    </row>
    <row r="39" spans="1:8" x14ac:dyDescent="0.25">
      <c r="A39" s="1">
        <v>28</v>
      </c>
      <c r="B39" s="1" t="s">
        <v>88</v>
      </c>
      <c r="C39" s="1">
        <v>16</v>
      </c>
      <c r="D39" s="1">
        <v>19</v>
      </c>
      <c r="E39" s="3">
        <f t="shared" si="0"/>
        <v>2.1111111111111112</v>
      </c>
      <c r="F39" s="1">
        <v>390</v>
      </c>
      <c r="G39" s="1">
        <v>1</v>
      </c>
      <c r="H39" s="3">
        <f t="shared" si="3"/>
        <v>823.33333333333337</v>
      </c>
    </row>
    <row r="40" spans="1:8" x14ac:dyDescent="0.25">
      <c r="A40" s="1"/>
      <c r="B40" s="1"/>
      <c r="C40" s="1"/>
      <c r="D40" s="1"/>
      <c r="E40" s="3"/>
      <c r="F40" s="1"/>
      <c r="G40" s="1"/>
      <c r="H40" s="3"/>
    </row>
    <row r="41" spans="1:8" x14ac:dyDescent="0.25">
      <c r="A41" s="1"/>
      <c r="B41" s="2" t="s">
        <v>23</v>
      </c>
      <c r="C41" s="1"/>
      <c r="D41" s="1"/>
      <c r="E41" s="1"/>
      <c r="F41" s="1"/>
      <c r="G41" s="1"/>
      <c r="H41" s="3"/>
    </row>
    <row r="42" spans="1:8" x14ac:dyDescent="0.25">
      <c r="A42" s="1">
        <v>29</v>
      </c>
      <c r="B42" s="1" t="s">
        <v>24</v>
      </c>
      <c r="C42" s="1">
        <v>85.5</v>
      </c>
      <c r="D42" s="1">
        <v>86</v>
      </c>
      <c r="E42" s="3">
        <f t="shared" si="0"/>
        <v>51.0625</v>
      </c>
      <c r="F42" s="1">
        <v>390</v>
      </c>
      <c r="G42" s="1">
        <v>1</v>
      </c>
      <c r="H42" s="3">
        <f>E42*F42*G42</f>
        <v>19914.375</v>
      </c>
    </row>
    <row r="43" spans="1:8" x14ac:dyDescent="0.25">
      <c r="A43" s="1">
        <v>30</v>
      </c>
      <c r="B43" s="1" t="s">
        <v>55</v>
      </c>
      <c r="C43" s="1">
        <v>108</v>
      </c>
      <c r="D43" s="1">
        <v>85.5</v>
      </c>
      <c r="E43" s="3">
        <f t="shared" si="0"/>
        <v>64.125</v>
      </c>
      <c r="F43" s="1">
        <v>140</v>
      </c>
      <c r="G43" s="1">
        <v>1</v>
      </c>
      <c r="H43" s="3">
        <f>E43*F43*G43</f>
        <v>8977.5</v>
      </c>
    </row>
    <row r="44" spans="1:8" x14ac:dyDescent="0.25">
      <c r="A44" s="1">
        <v>31</v>
      </c>
      <c r="B44" s="1" t="s">
        <v>25</v>
      </c>
      <c r="C44" s="1"/>
      <c r="D44" s="1"/>
      <c r="E44" s="3"/>
      <c r="F44" s="1">
        <v>2100</v>
      </c>
      <c r="G44" s="1">
        <v>3</v>
      </c>
      <c r="H44" s="3">
        <f>F44*G44</f>
        <v>6300</v>
      </c>
    </row>
    <row r="45" spans="1:8" x14ac:dyDescent="0.25">
      <c r="A45" s="1">
        <v>32</v>
      </c>
      <c r="B45" s="1" t="s">
        <v>26</v>
      </c>
      <c r="C45" s="1">
        <v>86.5</v>
      </c>
      <c r="D45" s="1">
        <v>22.5</v>
      </c>
      <c r="E45" s="3">
        <f t="shared" si="0"/>
        <v>13.515625</v>
      </c>
      <c r="F45" s="1">
        <v>290</v>
      </c>
      <c r="G45" s="1">
        <v>1</v>
      </c>
      <c r="H45" s="3">
        <f>E45*F45*G45</f>
        <v>3919.53125</v>
      </c>
    </row>
    <row r="46" spans="1:8" x14ac:dyDescent="0.25">
      <c r="A46" s="1">
        <v>33</v>
      </c>
      <c r="B46" s="1" t="s">
        <v>27</v>
      </c>
      <c r="C46" s="1">
        <v>15</v>
      </c>
      <c r="D46" s="1">
        <v>36</v>
      </c>
      <c r="E46" s="3">
        <f t="shared" si="0"/>
        <v>3.75</v>
      </c>
      <c r="F46" s="1">
        <v>240</v>
      </c>
      <c r="G46" s="1">
        <v>1</v>
      </c>
      <c r="H46" s="3">
        <f t="shared" ref="H46:H47" si="4">E46*F46*G46</f>
        <v>900</v>
      </c>
    </row>
    <row r="47" spans="1:8" x14ac:dyDescent="0.25">
      <c r="A47" s="1">
        <v>34</v>
      </c>
      <c r="B47" s="1" t="s">
        <v>28</v>
      </c>
      <c r="C47" s="1">
        <v>81</v>
      </c>
      <c r="D47" s="1">
        <v>11</v>
      </c>
      <c r="E47" s="3">
        <f t="shared" si="0"/>
        <v>6.1875</v>
      </c>
      <c r="F47" s="1">
        <v>240</v>
      </c>
      <c r="G47" s="1">
        <v>1</v>
      </c>
      <c r="H47" s="3">
        <f t="shared" si="4"/>
        <v>1485</v>
      </c>
    </row>
    <row r="48" spans="1:8" x14ac:dyDescent="0.25">
      <c r="A48" s="1">
        <v>35</v>
      </c>
      <c r="B48" s="1" t="s">
        <v>29</v>
      </c>
      <c r="C48" s="1"/>
      <c r="D48" s="1"/>
      <c r="E48" s="3"/>
      <c r="F48" s="1"/>
      <c r="G48" s="1"/>
      <c r="H48" s="3">
        <v>11000</v>
      </c>
    </row>
    <row r="49" spans="1:8" x14ac:dyDescent="0.25">
      <c r="A49" s="1">
        <v>36</v>
      </c>
      <c r="B49" s="1" t="s">
        <v>30</v>
      </c>
      <c r="C49" s="1"/>
      <c r="D49" s="1"/>
      <c r="E49" s="3"/>
      <c r="F49" s="1">
        <v>3600</v>
      </c>
      <c r="G49" s="1">
        <v>2</v>
      </c>
      <c r="H49" s="3">
        <f>F49*G49</f>
        <v>7200</v>
      </c>
    </row>
    <row r="50" spans="1:8" x14ac:dyDescent="0.25">
      <c r="A50" s="1">
        <v>37</v>
      </c>
      <c r="B50" s="1" t="s">
        <v>31</v>
      </c>
      <c r="C50" s="1">
        <v>116</v>
      </c>
      <c r="D50" s="1">
        <v>96</v>
      </c>
      <c r="E50" s="3">
        <f t="shared" si="0"/>
        <v>77.333333333333329</v>
      </c>
      <c r="F50" s="1">
        <v>210</v>
      </c>
      <c r="G50" s="1">
        <v>1</v>
      </c>
      <c r="H50" s="3">
        <f t="shared" ref="H50:H55" si="5">E50*F50*G50</f>
        <v>16239.999999999998</v>
      </c>
    </row>
    <row r="51" spans="1:8" x14ac:dyDescent="0.25">
      <c r="A51" s="1">
        <v>38</v>
      </c>
      <c r="B51" s="1" t="s">
        <v>33</v>
      </c>
      <c r="C51" s="1">
        <v>13</v>
      </c>
      <c r="D51" s="1">
        <v>27</v>
      </c>
      <c r="E51" s="3">
        <f t="shared" si="0"/>
        <v>2.4375</v>
      </c>
      <c r="F51" s="1">
        <v>210</v>
      </c>
      <c r="G51" s="1">
        <v>1</v>
      </c>
      <c r="H51" s="3">
        <f t="shared" si="5"/>
        <v>511.875</v>
      </c>
    </row>
    <row r="52" spans="1:8" x14ac:dyDescent="0.25">
      <c r="A52" s="1">
        <v>39</v>
      </c>
      <c r="B52" s="1" t="s">
        <v>32</v>
      </c>
      <c r="C52" s="1">
        <v>72</v>
      </c>
      <c r="D52" s="1">
        <v>36</v>
      </c>
      <c r="E52" s="3">
        <f t="shared" si="0"/>
        <v>18</v>
      </c>
      <c r="F52" s="1">
        <v>210</v>
      </c>
      <c r="G52" s="1">
        <v>1</v>
      </c>
      <c r="H52" s="3">
        <f t="shared" si="5"/>
        <v>3780</v>
      </c>
    </row>
    <row r="53" spans="1:8" x14ac:dyDescent="0.25">
      <c r="A53" s="1">
        <v>40</v>
      </c>
      <c r="B53" s="1" t="s">
        <v>34</v>
      </c>
      <c r="C53" s="1">
        <v>54</v>
      </c>
      <c r="D53" s="1">
        <v>83.5</v>
      </c>
      <c r="E53" s="3">
        <f t="shared" si="0"/>
        <v>31.3125</v>
      </c>
      <c r="F53" s="1">
        <v>390</v>
      </c>
      <c r="G53" s="1">
        <v>1</v>
      </c>
      <c r="H53" s="3">
        <f t="shared" si="5"/>
        <v>12211.875</v>
      </c>
    </row>
    <row r="54" spans="1:8" x14ac:dyDescent="0.25">
      <c r="A54" s="1">
        <v>41</v>
      </c>
      <c r="B54" s="1" t="s">
        <v>57</v>
      </c>
      <c r="C54" s="1">
        <v>54</v>
      </c>
      <c r="D54" s="1">
        <v>83.5</v>
      </c>
      <c r="E54" s="3">
        <f t="shared" si="0"/>
        <v>31.3125</v>
      </c>
      <c r="F54" s="1">
        <v>140</v>
      </c>
      <c r="G54" s="1">
        <v>1</v>
      </c>
      <c r="H54" s="3">
        <f t="shared" si="5"/>
        <v>4383.75</v>
      </c>
    </row>
    <row r="55" spans="1:8" x14ac:dyDescent="0.25">
      <c r="A55" s="1">
        <v>42</v>
      </c>
      <c r="B55" s="1" t="s">
        <v>35</v>
      </c>
      <c r="C55" s="1">
        <v>22</v>
      </c>
      <c r="D55" s="1">
        <v>55</v>
      </c>
      <c r="E55" s="3">
        <f t="shared" si="0"/>
        <v>8.4027777777777786</v>
      </c>
      <c r="F55" s="1">
        <v>240</v>
      </c>
      <c r="G55" s="1">
        <v>1</v>
      </c>
      <c r="H55" s="3">
        <f t="shared" si="5"/>
        <v>2016.666666666667</v>
      </c>
    </row>
    <row r="56" spans="1:8" x14ac:dyDescent="0.25">
      <c r="A56" s="1">
        <v>43</v>
      </c>
      <c r="B56" s="1" t="s">
        <v>58</v>
      </c>
      <c r="C56" s="1">
        <v>36</v>
      </c>
      <c r="D56" s="1">
        <v>94</v>
      </c>
      <c r="E56" s="3">
        <f t="shared" si="0"/>
        <v>23.5</v>
      </c>
      <c r="F56" s="1">
        <v>140</v>
      </c>
      <c r="G56" s="1">
        <v>1</v>
      </c>
      <c r="H56" s="3">
        <f>E56*F56*G56</f>
        <v>3290</v>
      </c>
    </row>
    <row r="57" spans="1:8" x14ac:dyDescent="0.25">
      <c r="A57" s="1">
        <v>44</v>
      </c>
      <c r="B57" s="1" t="s">
        <v>86</v>
      </c>
      <c r="C57" s="1">
        <v>30</v>
      </c>
      <c r="D57" s="1">
        <v>30</v>
      </c>
      <c r="E57" s="3">
        <f t="shared" si="0"/>
        <v>6.25</v>
      </c>
      <c r="F57" s="1">
        <v>350</v>
      </c>
      <c r="G57" s="1">
        <v>1</v>
      </c>
      <c r="H57" s="3">
        <f>E57*F57*G57</f>
        <v>2187.5</v>
      </c>
    </row>
    <row r="58" spans="1:8" x14ac:dyDescent="0.25">
      <c r="A58" s="1"/>
      <c r="B58" s="1" t="s">
        <v>97</v>
      </c>
      <c r="C58" s="1"/>
      <c r="D58" s="1"/>
      <c r="E58" s="3"/>
      <c r="F58" s="1"/>
      <c r="G58" s="1"/>
      <c r="H58" s="3"/>
    </row>
    <row r="59" spans="1:8" x14ac:dyDescent="0.25">
      <c r="A59" s="1"/>
      <c r="B59" s="1"/>
      <c r="C59" s="1"/>
      <c r="D59" s="1"/>
      <c r="E59" s="3"/>
      <c r="F59" s="1"/>
      <c r="G59" s="1"/>
      <c r="H59" s="3"/>
    </row>
    <row r="60" spans="1:8" x14ac:dyDescent="0.25">
      <c r="A60" s="1"/>
      <c r="B60" s="2" t="s">
        <v>36</v>
      </c>
      <c r="C60" s="1"/>
      <c r="D60" s="1"/>
      <c r="E60" s="1"/>
      <c r="F60" s="1"/>
      <c r="G60" s="1"/>
      <c r="H60" s="3"/>
    </row>
    <row r="61" spans="1:8" x14ac:dyDescent="0.25">
      <c r="A61" s="1">
        <v>45</v>
      </c>
      <c r="B61" s="1" t="s">
        <v>37</v>
      </c>
      <c r="C61" s="1">
        <v>72</v>
      </c>
      <c r="D61" s="1">
        <v>109</v>
      </c>
      <c r="E61" s="3">
        <f t="shared" si="0"/>
        <v>54.5</v>
      </c>
      <c r="F61" s="1">
        <v>390</v>
      </c>
      <c r="G61" s="1">
        <v>1</v>
      </c>
      <c r="H61" s="3">
        <f>E61*F61*G61</f>
        <v>21255</v>
      </c>
    </row>
    <row r="62" spans="1:8" x14ac:dyDescent="0.25">
      <c r="A62" s="1">
        <v>46</v>
      </c>
      <c r="B62" s="1" t="s">
        <v>38</v>
      </c>
      <c r="C62" s="1"/>
      <c r="D62" s="1"/>
      <c r="E62" s="3"/>
      <c r="F62" s="1">
        <v>1600</v>
      </c>
      <c r="G62" s="1">
        <v>3</v>
      </c>
      <c r="H62" s="3">
        <f>F62*G62</f>
        <v>4800</v>
      </c>
    </row>
    <row r="63" spans="1:8" x14ac:dyDescent="0.25">
      <c r="A63" s="1">
        <v>47</v>
      </c>
      <c r="B63" s="1" t="s">
        <v>39</v>
      </c>
      <c r="C63" s="1">
        <v>18</v>
      </c>
      <c r="D63" s="1">
        <v>96</v>
      </c>
      <c r="E63" s="3">
        <f t="shared" si="0"/>
        <v>12</v>
      </c>
      <c r="F63" s="1">
        <v>390</v>
      </c>
      <c r="G63" s="1">
        <v>1</v>
      </c>
      <c r="H63" s="3">
        <f>E63*F63*G63</f>
        <v>4680</v>
      </c>
    </row>
    <row r="64" spans="1:8" x14ac:dyDescent="0.25">
      <c r="A64" s="1">
        <v>48</v>
      </c>
      <c r="B64" s="1" t="s">
        <v>40</v>
      </c>
      <c r="C64" s="1"/>
      <c r="D64" s="1"/>
      <c r="E64" s="3"/>
      <c r="F64" s="1"/>
      <c r="G64" s="1"/>
      <c r="H64" s="3">
        <v>11000</v>
      </c>
    </row>
    <row r="65" spans="1:8" x14ac:dyDescent="0.25">
      <c r="A65" s="1">
        <v>49</v>
      </c>
      <c r="B65" s="4" t="s">
        <v>41</v>
      </c>
      <c r="C65" s="1">
        <v>92</v>
      </c>
      <c r="D65" s="1">
        <v>42</v>
      </c>
      <c r="E65" s="3">
        <f t="shared" si="0"/>
        <v>26.833333333333332</v>
      </c>
      <c r="F65" s="1">
        <v>210</v>
      </c>
      <c r="G65" s="1">
        <v>1</v>
      </c>
      <c r="H65" s="3">
        <f t="shared" ref="H65" si="6">E65*F65*G65</f>
        <v>5635</v>
      </c>
    </row>
    <row r="66" spans="1:8" x14ac:dyDescent="0.25">
      <c r="A66" s="1">
        <v>50</v>
      </c>
      <c r="B66" s="4" t="s">
        <v>42</v>
      </c>
      <c r="C66" s="1">
        <v>22</v>
      </c>
      <c r="D66" s="1">
        <v>81</v>
      </c>
      <c r="E66" s="3">
        <f t="shared" si="0"/>
        <v>12.375</v>
      </c>
      <c r="F66" s="1">
        <v>390</v>
      </c>
      <c r="G66" s="1">
        <v>1</v>
      </c>
      <c r="H66" s="3">
        <f>E66*F66*G66</f>
        <v>4826.25</v>
      </c>
    </row>
    <row r="67" spans="1:8" x14ac:dyDescent="0.25">
      <c r="A67" s="1">
        <v>51</v>
      </c>
      <c r="B67" s="4" t="s">
        <v>30</v>
      </c>
      <c r="C67" s="1"/>
      <c r="D67" s="1"/>
      <c r="E67" s="3">
        <f t="shared" si="0"/>
        <v>0</v>
      </c>
      <c r="F67" s="1">
        <v>3600</v>
      </c>
      <c r="G67" s="1">
        <v>2</v>
      </c>
      <c r="H67" s="3">
        <f>F67*G67</f>
        <v>7200</v>
      </c>
    </row>
    <row r="68" spans="1:8" x14ac:dyDescent="0.25">
      <c r="A68" s="1">
        <v>52</v>
      </c>
      <c r="B68" s="4" t="s">
        <v>43</v>
      </c>
      <c r="C68" s="1">
        <v>24</v>
      </c>
      <c r="D68" s="1">
        <v>110</v>
      </c>
      <c r="E68" s="3">
        <f t="shared" si="0"/>
        <v>18.333333333333332</v>
      </c>
      <c r="F68" s="1">
        <v>240</v>
      </c>
      <c r="G68" s="1">
        <v>1</v>
      </c>
      <c r="H68" s="3">
        <f t="shared" ref="H68:H77" si="7">E68*F68*G68</f>
        <v>4400</v>
      </c>
    </row>
    <row r="69" spans="1:8" x14ac:dyDescent="0.25">
      <c r="A69" s="1"/>
      <c r="B69" s="4"/>
      <c r="C69" s="1"/>
      <c r="D69" s="1"/>
      <c r="E69" s="3"/>
      <c r="F69" s="1"/>
      <c r="G69" s="1"/>
      <c r="H69" s="3"/>
    </row>
    <row r="70" spans="1:8" x14ac:dyDescent="0.25">
      <c r="A70" s="1"/>
      <c r="B70" s="2" t="s">
        <v>44</v>
      </c>
      <c r="C70" s="1"/>
      <c r="D70" s="1"/>
      <c r="E70" s="3"/>
      <c r="F70" s="1"/>
      <c r="G70" s="1"/>
      <c r="H70" s="3"/>
    </row>
    <row r="71" spans="1:8" x14ac:dyDescent="0.25">
      <c r="A71" s="1">
        <v>53</v>
      </c>
      <c r="B71" s="1" t="s">
        <v>45</v>
      </c>
      <c r="C71" s="1">
        <v>48</v>
      </c>
      <c r="D71" s="1">
        <v>84</v>
      </c>
      <c r="E71" s="3">
        <f t="shared" si="0"/>
        <v>28</v>
      </c>
      <c r="F71" s="1">
        <v>390</v>
      </c>
      <c r="G71" s="1">
        <v>1</v>
      </c>
      <c r="H71" s="3">
        <f t="shared" si="7"/>
        <v>10920</v>
      </c>
    </row>
    <row r="72" spans="1:8" x14ac:dyDescent="0.25">
      <c r="A72" s="1">
        <v>54</v>
      </c>
      <c r="B72" s="1" t="s">
        <v>56</v>
      </c>
      <c r="C72" s="1">
        <v>48</v>
      </c>
      <c r="D72" s="1">
        <v>108</v>
      </c>
      <c r="E72" s="3">
        <f t="shared" si="0"/>
        <v>36</v>
      </c>
      <c r="F72" s="1">
        <v>140</v>
      </c>
      <c r="G72" s="1">
        <v>1</v>
      </c>
      <c r="H72" s="3">
        <f t="shared" si="7"/>
        <v>5040</v>
      </c>
    </row>
    <row r="73" spans="1:8" x14ac:dyDescent="0.25">
      <c r="A73" s="1">
        <v>55</v>
      </c>
      <c r="B73" s="1" t="s">
        <v>54</v>
      </c>
      <c r="C73" s="1">
        <v>32</v>
      </c>
      <c r="D73" s="1">
        <v>94</v>
      </c>
      <c r="E73" s="3">
        <f t="shared" ref="E73:E81" si="8">C73*D73/144</f>
        <v>20.888888888888889</v>
      </c>
      <c r="F73" s="1">
        <v>140</v>
      </c>
      <c r="G73" s="1">
        <v>1</v>
      </c>
      <c r="H73" s="3">
        <f t="shared" si="7"/>
        <v>2924.4444444444443</v>
      </c>
    </row>
    <row r="74" spans="1:8" x14ac:dyDescent="0.25">
      <c r="A74" s="1">
        <v>56</v>
      </c>
      <c r="B74" s="1" t="s">
        <v>46</v>
      </c>
      <c r="C74" s="1">
        <v>48</v>
      </c>
      <c r="D74" s="1">
        <v>24</v>
      </c>
      <c r="E74" s="3">
        <f t="shared" si="8"/>
        <v>8</v>
      </c>
      <c r="F74" s="1">
        <v>290</v>
      </c>
      <c r="G74" s="1">
        <v>1</v>
      </c>
      <c r="H74" s="3">
        <f t="shared" si="7"/>
        <v>2320</v>
      </c>
    </row>
    <row r="75" spans="1:8" x14ac:dyDescent="0.25">
      <c r="A75" s="1">
        <v>57</v>
      </c>
      <c r="B75" s="1" t="s">
        <v>75</v>
      </c>
      <c r="C75" s="1">
        <v>33</v>
      </c>
      <c r="D75" s="1">
        <v>18</v>
      </c>
      <c r="E75" s="3">
        <f t="shared" si="8"/>
        <v>4.125</v>
      </c>
      <c r="F75" s="1">
        <v>390</v>
      </c>
      <c r="G75" s="1">
        <v>1</v>
      </c>
      <c r="H75" s="3">
        <f t="shared" si="7"/>
        <v>1608.75</v>
      </c>
    </row>
    <row r="76" spans="1:8" x14ac:dyDescent="0.25">
      <c r="A76" s="1">
        <v>58</v>
      </c>
      <c r="B76" s="1" t="s">
        <v>47</v>
      </c>
      <c r="C76" s="1"/>
      <c r="D76" s="1"/>
      <c r="E76" s="3">
        <f>33/12</f>
        <v>2.75</v>
      </c>
      <c r="F76" s="1">
        <v>240</v>
      </c>
      <c r="G76" s="1">
        <v>1</v>
      </c>
      <c r="H76" s="3">
        <f t="shared" si="7"/>
        <v>660</v>
      </c>
    </row>
    <row r="77" spans="1:8" x14ac:dyDescent="0.25">
      <c r="A77" s="1">
        <v>59</v>
      </c>
      <c r="B77" s="1" t="s">
        <v>48</v>
      </c>
      <c r="C77" s="1">
        <v>37</v>
      </c>
      <c r="D77" s="1">
        <v>33</v>
      </c>
      <c r="E77" s="3">
        <f t="shared" si="8"/>
        <v>8.4791666666666661</v>
      </c>
      <c r="F77" s="1">
        <v>390</v>
      </c>
      <c r="G77" s="1">
        <v>1</v>
      </c>
      <c r="H77" s="3">
        <f t="shared" si="7"/>
        <v>3306.8749999999995</v>
      </c>
    </row>
    <row r="78" spans="1:8" x14ac:dyDescent="0.25">
      <c r="A78" s="1">
        <v>60</v>
      </c>
      <c r="B78" s="1" t="s">
        <v>49</v>
      </c>
      <c r="C78" s="1">
        <v>26</v>
      </c>
      <c r="D78" s="1">
        <v>108</v>
      </c>
      <c r="E78" s="3">
        <f t="shared" si="8"/>
        <v>19.5</v>
      </c>
      <c r="F78" s="1">
        <v>390</v>
      </c>
      <c r="G78" s="1">
        <v>1</v>
      </c>
      <c r="H78" s="3">
        <f>E78*F78*G78</f>
        <v>7605</v>
      </c>
    </row>
    <row r="79" spans="1:8" x14ac:dyDescent="0.25">
      <c r="A79" s="1">
        <v>61</v>
      </c>
      <c r="B79" s="1" t="s">
        <v>50</v>
      </c>
      <c r="C79" s="1"/>
      <c r="D79" s="1"/>
      <c r="E79" s="3"/>
      <c r="F79" s="1"/>
      <c r="G79" s="1"/>
      <c r="H79" s="3">
        <v>9000</v>
      </c>
    </row>
    <row r="80" spans="1:8" x14ac:dyDescent="0.25">
      <c r="A80" s="1">
        <v>62</v>
      </c>
      <c r="B80" s="1" t="s">
        <v>51</v>
      </c>
      <c r="C80" s="1">
        <v>68.5</v>
      </c>
      <c r="D80" s="1">
        <v>42</v>
      </c>
      <c r="E80" s="3">
        <f t="shared" si="8"/>
        <v>19.979166666666668</v>
      </c>
      <c r="F80" s="1">
        <v>210</v>
      </c>
      <c r="G80" s="1">
        <v>1</v>
      </c>
      <c r="H80" s="3">
        <f t="shared" ref="H80" si="9">E80*F80*G80</f>
        <v>4195.625</v>
      </c>
    </row>
    <row r="81" spans="1:8" x14ac:dyDescent="0.25">
      <c r="A81" s="1">
        <v>63</v>
      </c>
      <c r="B81" s="1" t="s">
        <v>52</v>
      </c>
      <c r="C81" s="1">
        <v>24</v>
      </c>
      <c r="D81" s="1">
        <v>108</v>
      </c>
      <c r="E81" s="3">
        <f t="shared" si="8"/>
        <v>18</v>
      </c>
      <c r="F81" s="1">
        <v>240</v>
      </c>
      <c r="G81" s="1">
        <v>1</v>
      </c>
      <c r="H81" s="3">
        <f>E81*F81*G81</f>
        <v>4320</v>
      </c>
    </row>
    <row r="82" spans="1:8" x14ac:dyDescent="0.25">
      <c r="A82" s="1">
        <v>64</v>
      </c>
      <c r="B82" s="1" t="s">
        <v>53</v>
      </c>
      <c r="C82" s="1"/>
      <c r="D82" s="1"/>
      <c r="E82" s="3"/>
      <c r="F82" s="1">
        <v>2200</v>
      </c>
      <c r="G82" s="1">
        <v>8</v>
      </c>
      <c r="H82" s="3">
        <f>F82*G82</f>
        <v>17600</v>
      </c>
    </row>
    <row r="83" spans="1:8" x14ac:dyDescent="0.25">
      <c r="A83" s="1">
        <v>65</v>
      </c>
      <c r="B83" s="1" t="s">
        <v>76</v>
      </c>
      <c r="C83" s="1"/>
      <c r="D83" s="1"/>
      <c r="E83" s="1"/>
      <c r="F83" s="1">
        <v>450</v>
      </c>
      <c r="G83" s="1">
        <v>9</v>
      </c>
      <c r="H83" s="3">
        <f>F83*G83</f>
        <v>4050</v>
      </c>
    </row>
    <row r="84" spans="1:8" x14ac:dyDescent="0.25">
      <c r="A84" s="1">
        <v>66</v>
      </c>
      <c r="B84" s="5" t="s">
        <v>89</v>
      </c>
      <c r="C84" s="5">
        <v>18</v>
      </c>
      <c r="D84" s="5">
        <v>30</v>
      </c>
      <c r="E84" s="5">
        <f>C84*D84/144</f>
        <v>3.75</v>
      </c>
      <c r="F84" s="5">
        <v>210</v>
      </c>
      <c r="G84" s="5">
        <v>2</v>
      </c>
      <c r="H84" s="39">
        <f>E84*F84*G84</f>
        <v>1575</v>
      </c>
    </row>
    <row r="85" spans="1:8" x14ac:dyDescent="0.25">
      <c r="A85" s="1" t="s">
        <v>85</v>
      </c>
      <c r="B85" s="5" t="s">
        <v>107</v>
      </c>
      <c r="C85" s="5"/>
      <c r="D85" s="5"/>
      <c r="E85" s="5"/>
      <c r="F85" s="5">
        <v>3600</v>
      </c>
      <c r="G85" s="5">
        <v>2</v>
      </c>
      <c r="H85" s="39">
        <f>F85*G85</f>
        <v>7200</v>
      </c>
    </row>
    <row r="86" spans="1:8" ht="15.75" thickBot="1" x14ac:dyDescent="0.3">
      <c r="A86" s="1"/>
      <c r="B86" s="5"/>
      <c r="C86" s="5"/>
      <c r="D86" s="5"/>
      <c r="E86" s="5"/>
      <c r="F86" s="5"/>
      <c r="G86" s="5"/>
      <c r="H86" s="40">
        <f>SUM(H71:H85,H61:H68,H42:H57,H23:H39,H10:H20)</f>
        <v>387584.53124999994</v>
      </c>
    </row>
    <row r="87" spans="1:8" ht="15.75" thickBot="1" x14ac:dyDescent="0.3">
      <c r="A87" s="6"/>
      <c r="B87" s="29" t="s">
        <v>78</v>
      </c>
      <c r="C87" s="30"/>
      <c r="D87" s="30"/>
      <c r="E87" s="30"/>
      <c r="F87" s="30"/>
      <c r="G87" s="31"/>
      <c r="H87" s="41">
        <v>387584.53</v>
      </c>
    </row>
    <row r="88" spans="1:8" x14ac:dyDescent="0.25">
      <c r="A88" s="1"/>
      <c r="B88" s="7"/>
      <c r="C88" s="7"/>
      <c r="D88" s="7"/>
      <c r="E88" s="7"/>
      <c r="F88" s="7"/>
      <c r="G88" s="7"/>
      <c r="H88" s="7"/>
    </row>
    <row r="89" spans="1:8" x14ac:dyDescent="0.25">
      <c r="A89" s="20" t="s">
        <v>59</v>
      </c>
      <c r="B89" s="21"/>
      <c r="C89" s="21"/>
      <c r="D89" s="21"/>
      <c r="E89" s="21"/>
      <c r="F89" s="21"/>
      <c r="G89" s="21"/>
      <c r="H89" s="22"/>
    </row>
    <row r="90" spans="1:8" x14ac:dyDescent="0.25">
      <c r="A90" s="1">
        <v>1</v>
      </c>
      <c r="B90" s="1" t="s">
        <v>61</v>
      </c>
      <c r="C90" s="1"/>
      <c r="D90" s="1"/>
      <c r="E90" s="1"/>
      <c r="F90" s="1">
        <v>180</v>
      </c>
      <c r="G90" s="1">
        <v>93</v>
      </c>
      <c r="H90" s="1">
        <f>F90*G90</f>
        <v>16740</v>
      </c>
    </row>
    <row r="91" spans="1:8" x14ac:dyDescent="0.25">
      <c r="A91" s="1">
        <v>2</v>
      </c>
      <c r="B91" s="1" t="s">
        <v>60</v>
      </c>
      <c r="C91" s="1"/>
      <c r="D91" s="1"/>
      <c r="E91" s="1"/>
      <c r="F91" s="1">
        <v>345</v>
      </c>
      <c r="G91" s="1">
        <v>8</v>
      </c>
      <c r="H91" s="1">
        <f>F91*G91</f>
        <v>2760</v>
      </c>
    </row>
    <row r="92" spans="1:8" x14ac:dyDescent="0.25">
      <c r="A92" s="1">
        <v>3</v>
      </c>
      <c r="B92" s="1" t="s">
        <v>62</v>
      </c>
      <c r="C92" s="1"/>
      <c r="D92" s="1"/>
      <c r="E92" s="1">
        <v>236</v>
      </c>
      <c r="F92" s="1">
        <v>18</v>
      </c>
      <c r="G92" s="1"/>
      <c r="H92" s="1">
        <f>E92*F92</f>
        <v>4248</v>
      </c>
    </row>
    <row r="93" spans="1:8" x14ac:dyDescent="0.25">
      <c r="A93" s="1">
        <v>4</v>
      </c>
      <c r="B93" s="1" t="s">
        <v>63</v>
      </c>
      <c r="C93" s="1"/>
      <c r="D93" s="1"/>
      <c r="E93" s="1">
        <v>50</v>
      </c>
      <c r="F93" s="1">
        <v>20</v>
      </c>
      <c r="G93" s="1"/>
      <c r="H93" s="1">
        <f>F93*E93</f>
        <v>1000</v>
      </c>
    </row>
    <row r="94" spans="1:8" x14ac:dyDescent="0.25">
      <c r="A94" s="1">
        <v>5</v>
      </c>
      <c r="B94" s="1" t="s">
        <v>64</v>
      </c>
      <c r="C94" s="1"/>
      <c r="D94" s="1"/>
      <c r="E94" s="1">
        <v>63</v>
      </c>
      <c r="F94" s="1">
        <v>75</v>
      </c>
      <c r="G94" s="1"/>
      <c r="H94" s="1">
        <f t="shared" ref="H94:H95" si="10">F94*E94</f>
        <v>4725</v>
      </c>
    </row>
    <row r="95" spans="1:8" x14ac:dyDescent="0.25">
      <c r="A95" s="1">
        <v>6</v>
      </c>
      <c r="B95" s="1" t="s">
        <v>65</v>
      </c>
      <c r="C95" s="1"/>
      <c r="D95" s="1"/>
      <c r="E95" s="1">
        <v>58</v>
      </c>
      <c r="F95" s="1">
        <v>90</v>
      </c>
      <c r="G95" s="1"/>
      <c r="H95" s="1">
        <f t="shared" si="10"/>
        <v>5220</v>
      </c>
    </row>
    <row r="96" spans="1:8" x14ac:dyDescent="0.25">
      <c r="A96" s="1">
        <v>7</v>
      </c>
      <c r="B96" s="1" t="s">
        <v>66</v>
      </c>
      <c r="C96" s="1"/>
      <c r="D96" s="1"/>
      <c r="E96" s="1"/>
      <c r="F96" s="1">
        <v>150</v>
      </c>
      <c r="G96" s="1">
        <v>10</v>
      </c>
      <c r="H96" s="1">
        <f>F96*G96</f>
        <v>1500</v>
      </c>
    </row>
    <row r="97" spans="1:8" x14ac:dyDescent="0.25">
      <c r="A97" s="1">
        <v>8</v>
      </c>
      <c r="B97" s="4" t="s">
        <v>67</v>
      </c>
      <c r="C97" s="1"/>
      <c r="D97" s="1"/>
      <c r="E97" s="1"/>
      <c r="F97" s="1">
        <v>350</v>
      </c>
      <c r="G97" s="1">
        <v>7</v>
      </c>
      <c r="H97" s="1">
        <f t="shared" ref="H97:H98" si="11">F97*G97</f>
        <v>2450</v>
      </c>
    </row>
    <row r="98" spans="1:8" x14ac:dyDescent="0.25">
      <c r="A98" s="1">
        <v>9</v>
      </c>
      <c r="B98" s="4" t="s">
        <v>68</v>
      </c>
      <c r="C98" s="1"/>
      <c r="D98" s="1"/>
      <c r="E98" s="1"/>
      <c r="F98" s="1">
        <v>400</v>
      </c>
      <c r="G98" s="1">
        <v>1</v>
      </c>
      <c r="H98" s="1">
        <f t="shared" si="11"/>
        <v>400</v>
      </c>
    </row>
    <row r="99" spans="1:8" ht="15.75" thickBot="1" x14ac:dyDescent="0.3">
      <c r="A99" s="5"/>
      <c r="B99" s="8"/>
      <c r="C99" s="5"/>
      <c r="D99" s="5"/>
      <c r="E99" s="5"/>
      <c r="F99" s="5"/>
      <c r="G99" s="5"/>
      <c r="H99" s="9">
        <f>SUM(H90:H98)</f>
        <v>39043</v>
      </c>
    </row>
    <row r="100" spans="1:8" ht="15.75" thickBot="1" x14ac:dyDescent="0.3">
      <c r="A100" s="10"/>
      <c r="B100" s="26" t="s">
        <v>79</v>
      </c>
      <c r="C100" s="27"/>
      <c r="D100" s="27"/>
      <c r="E100" s="27"/>
      <c r="F100" s="27"/>
      <c r="G100" s="28"/>
      <c r="H100" s="11">
        <v>39043</v>
      </c>
    </row>
    <row r="101" spans="1:8" x14ac:dyDescent="0.25">
      <c r="A101" s="7"/>
      <c r="B101" s="12"/>
      <c r="C101" s="7"/>
      <c r="D101" s="7"/>
      <c r="E101" s="7"/>
      <c r="F101" s="7"/>
      <c r="G101" s="7"/>
      <c r="H101" s="7"/>
    </row>
    <row r="102" spans="1:8" ht="15.75" thickBot="1" x14ac:dyDescent="0.3">
      <c r="A102" s="32"/>
      <c r="B102" s="33"/>
      <c r="C102" s="33"/>
      <c r="D102" s="33"/>
      <c r="E102" s="33"/>
      <c r="F102" s="33"/>
      <c r="G102" s="33"/>
      <c r="H102" s="34"/>
    </row>
    <row r="103" spans="1:8" ht="15.75" thickBot="1" x14ac:dyDescent="0.3">
      <c r="A103" s="35" t="s">
        <v>80</v>
      </c>
      <c r="B103" s="36"/>
      <c r="C103" s="36"/>
      <c r="D103" s="36"/>
      <c r="E103" s="36"/>
      <c r="F103" s="36"/>
      <c r="G103" s="37"/>
      <c r="H103" s="42">
        <f>H87</f>
        <v>387584.53</v>
      </c>
    </row>
    <row r="104" spans="1:8" ht="15.75" thickBot="1" x14ac:dyDescent="0.3">
      <c r="A104" s="35" t="s">
        <v>79</v>
      </c>
      <c r="B104" s="36"/>
      <c r="C104" s="36"/>
      <c r="D104" s="36"/>
      <c r="E104" s="36"/>
      <c r="F104" s="36"/>
      <c r="G104" s="38"/>
      <c r="H104" s="13">
        <v>39043</v>
      </c>
    </row>
    <row r="105" spans="1:8" ht="15.75" thickBot="1" x14ac:dyDescent="0.3">
      <c r="A105" s="17" t="s">
        <v>81</v>
      </c>
      <c r="B105" s="18"/>
      <c r="C105" s="18"/>
      <c r="D105" s="18"/>
      <c r="E105" s="18"/>
      <c r="F105" s="18"/>
      <c r="G105" s="19"/>
      <c r="H105" s="43">
        <f>H103+H104</f>
        <v>426627.53</v>
      </c>
    </row>
    <row r="106" spans="1:8" ht="15.75" thickBot="1" x14ac:dyDescent="0.3">
      <c r="A106" s="14"/>
      <c r="B106" s="18" t="s">
        <v>102</v>
      </c>
      <c r="C106" s="18"/>
      <c r="D106" s="18"/>
      <c r="E106" s="18"/>
      <c r="F106" s="18"/>
      <c r="G106" s="19"/>
      <c r="H106" s="43">
        <v>320000</v>
      </c>
    </row>
    <row r="107" spans="1:8" ht="15.75" thickBot="1" x14ac:dyDescent="0.3">
      <c r="A107" s="14"/>
      <c r="B107" s="18" t="s">
        <v>101</v>
      </c>
      <c r="C107" s="18"/>
      <c r="D107" s="18"/>
      <c r="E107" s="18"/>
      <c r="F107" s="18"/>
      <c r="G107" s="19"/>
      <c r="H107" s="43">
        <f>H105-H106</f>
        <v>106627.53000000003</v>
      </c>
    </row>
    <row r="108" spans="1:8" x14ac:dyDescent="0.25">
      <c r="A108" s="44"/>
      <c r="B108" s="44"/>
      <c r="C108" s="44"/>
      <c r="D108" s="44"/>
      <c r="E108" s="44"/>
      <c r="F108" s="44"/>
      <c r="G108" s="45"/>
      <c r="H108" s="46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2" t="s">
        <v>77</v>
      </c>
      <c r="C110" s="1"/>
      <c r="D110" s="1"/>
      <c r="E110" s="1"/>
      <c r="F110" s="1"/>
      <c r="G110" s="1"/>
      <c r="H110" s="1"/>
    </row>
    <row r="111" spans="1:8" x14ac:dyDescent="0.25">
      <c r="A111" s="1">
        <v>1</v>
      </c>
      <c r="B111" s="1" t="s">
        <v>69</v>
      </c>
      <c r="C111" s="1"/>
      <c r="D111" s="1"/>
      <c r="E111" s="1"/>
      <c r="F111" s="1"/>
      <c r="G111" s="1"/>
      <c r="H111" s="1"/>
    </row>
    <row r="112" spans="1:8" x14ac:dyDescent="0.25">
      <c r="A112" s="1">
        <v>2</v>
      </c>
      <c r="B112" s="1" t="s">
        <v>70</v>
      </c>
      <c r="C112" s="1"/>
      <c r="D112" s="1"/>
      <c r="E112" s="1"/>
      <c r="F112" s="1"/>
      <c r="G112" s="1"/>
      <c r="H112" s="1"/>
    </row>
    <row r="113" spans="1:8" x14ac:dyDescent="0.25">
      <c r="A113" s="67">
        <v>3</v>
      </c>
      <c r="B113" s="68" t="s">
        <v>98</v>
      </c>
      <c r="C113" s="67"/>
      <c r="D113" s="67"/>
      <c r="E113" s="67"/>
      <c r="F113" s="67"/>
      <c r="G113" s="67"/>
      <c r="H113" s="67"/>
    </row>
    <row r="114" spans="1:8" x14ac:dyDescent="0.25">
      <c r="A114" s="69">
        <v>4</v>
      </c>
      <c r="B114" s="4" t="s">
        <v>99</v>
      </c>
      <c r="C114" s="67"/>
      <c r="D114" s="67"/>
      <c r="E114" s="67"/>
      <c r="F114" s="67"/>
      <c r="G114" s="67"/>
      <c r="H114" s="67"/>
    </row>
    <row r="115" spans="1:8" x14ac:dyDescent="0.25">
      <c r="A115" s="67">
        <v>5</v>
      </c>
      <c r="B115" s="4" t="s">
        <v>100</v>
      </c>
      <c r="C115" s="67"/>
      <c r="D115" s="67"/>
      <c r="E115" s="67"/>
      <c r="F115" s="67"/>
      <c r="G115" s="67"/>
      <c r="H115" s="67"/>
    </row>
  </sheetData>
  <mergeCells count="17">
    <mergeCell ref="B106:G106"/>
    <mergeCell ref="B107:G107"/>
    <mergeCell ref="A1:H1"/>
    <mergeCell ref="A2:C2"/>
    <mergeCell ref="A3:H3"/>
    <mergeCell ref="A4:B4"/>
    <mergeCell ref="G4:H4"/>
    <mergeCell ref="A5:B5"/>
    <mergeCell ref="G5:H5"/>
    <mergeCell ref="A105:G105"/>
    <mergeCell ref="A89:H89"/>
    <mergeCell ref="A8:H8"/>
    <mergeCell ref="B100:G100"/>
    <mergeCell ref="B87:G87"/>
    <mergeCell ref="A102:H102"/>
    <mergeCell ref="A103:G103"/>
    <mergeCell ref="A104:G104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 differentFirst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2024-04-04T18:08:09Z</cp:lastPrinted>
  <dcterms:created xsi:type="dcterms:W3CDTF">2024-02-05T13:36:24Z</dcterms:created>
  <dcterms:modified xsi:type="dcterms:W3CDTF">2024-04-04T18:08:48Z</dcterms:modified>
</cp:coreProperties>
</file>