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/>
  </bookViews>
  <sheets>
    <sheet name="Estimate" sheetId="2" r:id="rId1"/>
  </sheets>
  <definedNames>
    <definedName name="_xlnm._FilterDatabase" localSheetId="0" hidden="1">Estimate!#REF!</definedName>
    <definedName name="_xlnm.Print_Area" localSheetId="0">Estimate!$A$1:$H$92</definedName>
    <definedName name="_xlnm.Print_Titles" localSheetId="0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0" i="2" l="1"/>
  <c r="H83" i="2"/>
  <c r="H76" i="2"/>
  <c r="H66" i="2"/>
  <c r="H49" i="2"/>
  <c r="H27" i="2"/>
  <c r="H89" i="2"/>
  <c r="H47" i="2"/>
  <c r="H46" i="2"/>
  <c r="H64" i="2"/>
  <c r="E82" i="2"/>
  <c r="H82" i="2" s="1"/>
  <c r="E80" i="2"/>
  <c r="H80" i="2" s="1"/>
  <c r="E81" i="2"/>
  <c r="H81" i="2" s="1"/>
  <c r="E79" i="2"/>
  <c r="H79" i="2" s="1"/>
  <c r="H75" i="2"/>
  <c r="H63" i="2"/>
  <c r="H25" i="2"/>
  <c r="H15" i="2"/>
  <c r="H17" i="2"/>
  <c r="H18" i="2"/>
  <c r="H19" i="2"/>
  <c r="H14" i="2"/>
  <c r="H13" i="2"/>
  <c r="H12" i="2"/>
  <c r="H11" i="2"/>
  <c r="H9" i="2"/>
  <c r="H20" i="2" s="1"/>
  <c r="H92" i="2" s="1"/>
  <c r="H24" i="2"/>
  <c r="H23" i="2"/>
  <c r="E74" i="2" l="1"/>
  <c r="E73" i="2"/>
  <c r="E72" i="2"/>
  <c r="E71" i="2"/>
  <c r="E70" i="2"/>
  <c r="E69" i="2"/>
  <c r="E75" i="2" l="1"/>
  <c r="H62" i="2"/>
  <c r="H61" i="2"/>
  <c r="H60" i="2"/>
  <c r="H59" i="2"/>
  <c r="H58" i="2"/>
  <c r="H57" i="2"/>
  <c r="H56" i="2"/>
  <c r="H55" i="2"/>
  <c r="H54" i="2"/>
  <c r="H53" i="2"/>
  <c r="H52" i="2"/>
  <c r="H45" i="2" l="1"/>
  <c r="H43" i="2"/>
  <c r="E42" i="2"/>
  <c r="E41" i="2"/>
  <c r="E40" i="2"/>
  <c r="H40" i="2" s="1"/>
  <c r="E32" i="2"/>
  <c r="H32" i="2" s="1"/>
  <c r="E33" i="2"/>
  <c r="H33" i="2" s="1"/>
  <c r="E34" i="2"/>
  <c r="H34" i="2" s="1"/>
  <c r="E35" i="2"/>
  <c r="H35" i="2" s="1"/>
  <c r="E36" i="2"/>
  <c r="H36" i="2" s="1"/>
  <c r="E37" i="2"/>
  <c r="E31" i="2"/>
  <c r="H31" i="2" s="1"/>
</calcChain>
</file>

<file path=xl/sharedStrings.xml><?xml version="1.0" encoding="utf-8"?>
<sst xmlns="http://schemas.openxmlformats.org/spreadsheetml/2006/main" count="94" uniqueCount="94">
  <si>
    <t xml:space="preserve">Amount </t>
  </si>
  <si>
    <t>Qty</t>
  </si>
  <si>
    <t>Area
(F)</t>
  </si>
  <si>
    <t>B
(inch)</t>
  </si>
  <si>
    <t>L
(inch)</t>
  </si>
  <si>
    <t xml:space="preserve">Item Name </t>
  </si>
  <si>
    <t>Sr 
No-</t>
  </si>
  <si>
    <t>Estimate by:- Ramanand Vishwakarma</t>
  </si>
  <si>
    <t>RAMANAND S VISHWAKARMA FURNITURE</t>
  </si>
  <si>
    <t>WITH MATERIAL ESTIMATE</t>
  </si>
  <si>
    <t>Estimate No:-01</t>
  </si>
  <si>
    <t>Kitchen</t>
  </si>
  <si>
    <t>Hall</t>
  </si>
  <si>
    <t>FURNITURE WORK TOTAL AMOUNT</t>
  </si>
  <si>
    <t>B</t>
  </si>
  <si>
    <t>Electric work</t>
  </si>
  <si>
    <t>C</t>
  </si>
  <si>
    <t>D</t>
  </si>
  <si>
    <t>E</t>
  </si>
  <si>
    <t xml:space="preserve">4 square mm circuit </t>
  </si>
  <si>
    <t xml:space="preserve">rope light adaptor </t>
  </si>
  <si>
    <t>ELECTRIC WORK TOTAL AMOUNT</t>
  </si>
  <si>
    <t>F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</si>
  <si>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24ANNPV7097E1ZD</t>
    </r>
  </si>
  <si>
    <t>FURNITURE WORK</t>
  </si>
  <si>
    <t>KITCHEN</t>
  </si>
  <si>
    <t>Tendem platform</t>
  </si>
  <si>
    <t>Chimany Showcase</t>
  </si>
  <si>
    <t>Maliya</t>
  </si>
  <si>
    <t>Service Platform</t>
  </si>
  <si>
    <t>Service Platform Showcase</t>
  </si>
  <si>
    <t>Service Platform Maliya</t>
  </si>
  <si>
    <t>Store door</t>
  </si>
  <si>
    <t>TV Unit</t>
  </si>
  <si>
    <t>Main door</t>
  </si>
  <si>
    <t>Shefty door</t>
  </si>
  <si>
    <t>Shefty door panel</t>
  </si>
  <si>
    <t xml:space="preserve">5A point </t>
  </si>
  <si>
    <t xml:space="preserve">15A point </t>
  </si>
  <si>
    <t xml:space="preserve">1.5 square mm circuit </t>
  </si>
  <si>
    <t xml:space="preserve">fan fitting </t>
  </si>
  <si>
    <t xml:space="preserve">light fitting </t>
  </si>
  <si>
    <t xml:space="preserve">anchor fasner </t>
  </si>
  <si>
    <t xml:space="preserve">12 v panel light </t>
  </si>
  <si>
    <t xml:space="preserve">button light </t>
  </si>
  <si>
    <t xml:space="preserve"> rope light 111 m </t>
  </si>
  <si>
    <t xml:space="preserve">Orient company fan </t>
  </si>
  <si>
    <t>POP work</t>
  </si>
  <si>
    <t>Guest Bedroom</t>
  </si>
  <si>
    <t>Master Bedroom</t>
  </si>
  <si>
    <t>Temple Room</t>
  </si>
  <si>
    <t>Ground Hall</t>
  </si>
  <si>
    <t>Ground room</t>
  </si>
  <si>
    <t>Febrication work</t>
  </si>
  <si>
    <t>Cunstruction Work</t>
  </si>
  <si>
    <t>bathroom Deewar bathroom malya Tod rcc</t>
  </si>
  <si>
    <t>Granite pathar -500x150</t>
  </si>
  <si>
    <t>Floor lagane ke liye reti-5x2500</t>
  </si>
  <si>
    <t>Border patti Polish</t>
  </si>
  <si>
    <t>G</t>
  </si>
  <si>
    <t>Date:-05-03-2024</t>
  </si>
  <si>
    <t>A</t>
  </si>
  <si>
    <t>Dhaba RCC double Floor 400x950=</t>
  </si>
  <si>
    <t>Kachra bharwane ka-25x700</t>
  </si>
  <si>
    <t>Cantar -900x95</t>
  </si>
  <si>
    <t>Plaster -1500x85</t>
  </si>
  <si>
    <t xml:space="preserve">Door frame &amp; window frame dhaar polish </t>
  </si>
  <si>
    <t>Tiles Chemical wall &amp; floor-100beg x500</t>
  </si>
  <si>
    <t>Kitchen wall tiles-160x180</t>
  </si>
  <si>
    <t>Cement floor gadi ke liye bathroom 
Deewar plaster -30 bagx500</t>
  </si>
  <si>
    <t xml:space="preserve">Plumbing Work </t>
  </si>
  <si>
    <t>New nal point pipe astral company</t>
  </si>
  <si>
    <t>Bathroom Asseseries change cera &amp; jaquar company- Commode , Washbasin, Nal 3nung, Angle coc-5nung,
mixture, Shawer, Flush tank, handsaver, 
conection pipe-2Fit--4nung, Gatar zali -1nung.</t>
  </si>
  <si>
    <t>Gutter pipe line for 3 bathrooms</t>
  </si>
  <si>
    <t>New Door with mortise lock-Rs. 1600</t>
  </si>
  <si>
    <t>Total Ft. 873 X 1.5 =1309.50</t>
  </si>
  <si>
    <t>MS Pipe grill</t>
  </si>
  <si>
    <t>Asian Company Premium Paint in side</t>
  </si>
  <si>
    <t xml:space="preserve">Out Side Apex Paint </t>
  </si>
  <si>
    <t xml:space="preserve">Exhaust fan </t>
  </si>
  <si>
    <t>Glass Ventilation</t>
  </si>
  <si>
    <t>Window glass &amp; Mosqutonet &amp; Colour remove</t>
  </si>
  <si>
    <t xml:space="preserve">Window Polish </t>
  </si>
  <si>
    <t xml:space="preserve">Colour work </t>
  </si>
  <si>
    <t>C1</t>
  </si>
  <si>
    <t>C2</t>
  </si>
  <si>
    <t>PLUMBING WORK TOTAL AMOUNT</t>
  </si>
  <si>
    <t>CUNSTUCTION WORK TOTAL AMOUNT</t>
  </si>
  <si>
    <t>POP WORK TOTAL AMOUNT</t>
  </si>
  <si>
    <t>FEBRICATION WORK TOTAL AMOUNT</t>
  </si>
  <si>
    <t>COLOUR WORK TOTAL AMOUNT</t>
  </si>
  <si>
    <t>ESTIMATE TOTAL AMOUNT</t>
  </si>
  <si>
    <t xml:space="preserve">SIDE Location:- 48 Number Bunglow Motera  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</si>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</sst>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07">
    <xf numFmtId="0" fontId="0" fillId="0" borderId="0" xfId="0"/>
    <xf numFmtId="0" fontId="0" fillId="0" borderId="0" xfId="0" applyFont="1"/>
    <xf numFmtId="0" fontId="1" fillId="2" borderId="2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 wrapText="1"/>
    </xf>
    <xf numFmtId="0" fontId="0" fillId="3" borderId="0" xfId="0" applyFill="1" applyBorder="1"/>
    <xf numFmtId="0" fontId="0" fillId="0" borderId="16" xfId="0" applyBorder="1"/>
    <xf numFmtId="43" fontId="0" fillId="0" borderId="15" xfId="1" applyFont="1" applyBorder="1"/>
    <xf numFmtId="43" fontId="1" fillId="2" borderId="1" xfId="1" applyFont="1" applyFill="1" applyBorder="1" applyAlignment="1">
      <alignment horizontal="center" vertical="top" wrapText="1"/>
    </xf>
    <xf numFmtId="43" fontId="0" fillId="0" borderId="0" xfId="1" applyFont="1"/>
    <xf numFmtId="0" fontId="0" fillId="0" borderId="21" xfId="0" applyFont="1" applyFill="1" applyBorder="1"/>
    <xf numFmtId="0" fontId="0" fillId="0" borderId="21" xfId="0" applyFont="1" applyFill="1" applyBorder="1" applyAlignment="1"/>
    <xf numFmtId="164" fontId="0" fillId="0" borderId="21" xfId="0" applyNumberFormat="1" applyFont="1" applyFill="1" applyBorder="1"/>
    <xf numFmtId="0" fontId="1" fillId="0" borderId="24" xfId="0" applyFont="1" applyFill="1" applyBorder="1"/>
    <xf numFmtId="0" fontId="1" fillId="0" borderId="25" xfId="0" applyFont="1" applyFill="1" applyBorder="1"/>
    <xf numFmtId="0" fontId="0" fillId="0" borderId="25" xfId="0" applyFont="1" applyFill="1" applyBorder="1"/>
    <xf numFmtId="2" fontId="0" fillId="0" borderId="25" xfId="0" applyNumberFormat="1" applyFont="1" applyFill="1" applyBorder="1"/>
    <xf numFmtId="43" fontId="0" fillId="0" borderId="26" xfId="1" applyFont="1" applyFill="1" applyBorder="1"/>
    <xf numFmtId="0" fontId="1" fillId="0" borderId="21" xfId="0" applyFont="1" applyBorder="1"/>
    <xf numFmtId="43" fontId="0" fillId="0" borderId="23" xfId="1" applyFont="1" applyBorder="1"/>
    <xf numFmtId="43" fontId="1" fillId="0" borderId="31" xfId="1" applyFont="1" applyBorder="1"/>
    <xf numFmtId="0" fontId="1" fillId="0" borderId="22" xfId="0" applyFont="1" applyBorder="1"/>
    <xf numFmtId="0" fontId="0" fillId="0" borderId="30" xfId="0" applyFont="1" applyBorder="1"/>
    <xf numFmtId="43" fontId="8" fillId="0" borderId="0" xfId="1" applyFont="1"/>
    <xf numFmtId="0" fontId="1" fillId="0" borderId="21" xfId="0" applyFont="1" applyFill="1" applyBorder="1"/>
    <xf numFmtId="0" fontId="0" fillId="0" borderId="21" xfId="0" applyFont="1" applyBorder="1"/>
    <xf numFmtId="43" fontId="8" fillId="0" borderId="23" xfId="1" applyFont="1" applyBorder="1"/>
    <xf numFmtId="0" fontId="0" fillId="0" borderId="22" xfId="0" applyFont="1" applyBorder="1"/>
    <xf numFmtId="0" fontId="0" fillId="0" borderId="27" xfId="0" applyFont="1" applyBorder="1"/>
    <xf numFmtId="0" fontId="0" fillId="0" borderId="28" xfId="0" applyFont="1" applyBorder="1"/>
    <xf numFmtId="43" fontId="8" fillId="0" borderId="29" xfId="1" applyFont="1" applyBorder="1"/>
    <xf numFmtId="1" fontId="0" fillId="0" borderId="21" xfId="0" applyNumberFormat="1" applyFont="1" applyFill="1" applyBorder="1"/>
    <xf numFmtId="0" fontId="1" fillId="0" borderId="21" xfId="0" applyFont="1" applyFill="1" applyBorder="1" applyAlignment="1"/>
    <xf numFmtId="1" fontId="1" fillId="0" borderId="21" xfId="0" applyNumberFormat="1" applyFont="1" applyFill="1" applyBorder="1" applyAlignment="1"/>
    <xf numFmtId="164" fontId="1" fillId="0" borderId="21" xfId="0" applyNumberFormat="1" applyFont="1" applyFill="1" applyBorder="1" applyAlignment="1"/>
    <xf numFmtId="0" fontId="0" fillId="0" borderId="24" xfId="0" applyFont="1" applyBorder="1"/>
    <xf numFmtId="0" fontId="0" fillId="0" borderId="25" xfId="0" applyFont="1" applyBorder="1"/>
    <xf numFmtId="43" fontId="8" fillId="0" borderId="26" xfId="1" applyFont="1" applyBorder="1"/>
    <xf numFmtId="0" fontId="0" fillId="0" borderId="21" xfId="0" applyFont="1" applyBorder="1" applyAlignment="1">
      <alignment wrapText="1"/>
    </xf>
    <xf numFmtId="0" fontId="1" fillId="0" borderId="3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5" fillId="0" borderId="17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left" vertical="top"/>
    </xf>
    <xf numFmtId="0" fontId="3" fillId="4" borderId="12" xfId="0" applyFont="1" applyFill="1" applyBorder="1" applyAlignment="1">
      <alignment horizontal="center" wrapText="1"/>
    </xf>
    <xf numFmtId="0" fontId="3" fillId="4" borderId="11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left" vertical="top"/>
    </xf>
    <xf numFmtId="0" fontId="0" fillId="3" borderId="11" xfId="0" applyFill="1" applyBorder="1" applyAlignment="1">
      <alignment horizontal="left" vertical="top"/>
    </xf>
    <xf numFmtId="0" fontId="2" fillId="3" borderId="8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1" fillId="0" borderId="35" xfId="0" applyFont="1" applyFill="1" applyBorder="1"/>
    <xf numFmtId="0" fontId="1" fillId="0" borderId="36" xfId="0" applyFont="1" applyFill="1" applyBorder="1"/>
    <xf numFmtId="0" fontId="0" fillId="0" borderId="36" xfId="0" applyFont="1" applyFill="1" applyBorder="1"/>
    <xf numFmtId="2" fontId="0" fillId="0" borderId="36" xfId="0" applyNumberFormat="1" applyFont="1" applyFill="1" applyBorder="1"/>
    <xf numFmtId="43" fontId="0" fillId="0" borderId="37" xfId="1" applyFont="1" applyFill="1" applyBorder="1"/>
    <xf numFmtId="0" fontId="1" fillId="0" borderId="27" xfId="0" applyFont="1" applyFill="1" applyBorder="1" applyAlignment="1">
      <alignment horizontal="right" vertical="center"/>
    </xf>
    <xf numFmtId="0" fontId="1" fillId="0" borderId="28" xfId="0" applyFont="1" applyBorder="1"/>
    <xf numFmtId="0" fontId="0" fillId="0" borderId="28" xfId="0" applyFont="1" applyFill="1" applyBorder="1"/>
    <xf numFmtId="0" fontId="0" fillId="0" borderId="28" xfId="0" applyFont="1" applyFill="1" applyBorder="1" applyAlignment="1"/>
    <xf numFmtId="164" fontId="0" fillId="0" borderId="28" xfId="0" applyNumberFormat="1" applyFont="1" applyFill="1" applyBorder="1"/>
    <xf numFmtId="43" fontId="0" fillId="0" borderId="29" xfId="1" applyFont="1" applyFill="1" applyBorder="1"/>
    <xf numFmtId="0" fontId="0" fillId="0" borderId="27" xfId="0" applyFont="1" applyFill="1" applyBorder="1" applyAlignment="1">
      <alignment horizontal="right" vertical="center"/>
    </xf>
    <xf numFmtId="0" fontId="0" fillId="0" borderId="28" xfId="0" applyBorder="1" applyAlignment="1">
      <alignment vertical="center" wrapText="1"/>
    </xf>
    <xf numFmtId="0" fontId="0" fillId="0" borderId="28" xfId="0" applyFont="1" applyFill="1" applyBorder="1" applyAlignment="1">
      <alignment vertical="center"/>
    </xf>
    <xf numFmtId="164" fontId="0" fillId="0" borderId="28" xfId="0" applyNumberFormat="1" applyFont="1" applyFill="1" applyBorder="1" applyAlignment="1">
      <alignment vertical="center"/>
    </xf>
    <xf numFmtId="43" fontId="8" fillId="0" borderId="29" xfId="1" applyFont="1" applyFill="1" applyBorder="1" applyAlignment="1">
      <alignment vertical="center"/>
    </xf>
    <xf numFmtId="43" fontId="1" fillId="0" borderId="29" xfId="1" applyFont="1" applyFill="1" applyBorder="1" applyAlignment="1">
      <alignment vertical="center"/>
    </xf>
    <xf numFmtId="0" fontId="0" fillId="0" borderId="30" xfId="0" applyFont="1" applyFill="1" applyBorder="1" applyAlignment="1">
      <alignment horizontal="right" vertical="center"/>
    </xf>
    <xf numFmtId="0" fontId="1" fillId="0" borderId="33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0" fillId="0" borderId="35" xfId="0" applyFont="1" applyBorder="1"/>
    <xf numFmtId="0" fontId="0" fillId="0" borderId="36" xfId="0" applyFont="1" applyBorder="1"/>
    <xf numFmtId="43" fontId="8" fillId="0" borderId="37" xfId="1" applyFont="1" applyBorder="1"/>
    <xf numFmtId="0" fontId="1" fillId="0" borderId="30" xfId="0" applyFont="1" applyBorder="1"/>
    <xf numFmtId="1" fontId="0" fillId="0" borderId="28" xfId="0" applyNumberFormat="1" applyFont="1" applyFill="1" applyBorder="1"/>
    <xf numFmtId="43" fontId="0" fillId="0" borderId="29" xfId="1" applyFont="1" applyBorder="1"/>
    <xf numFmtId="43" fontId="1" fillId="0" borderId="31" xfId="1" applyFont="1" applyBorder="1" applyAlignment="1">
      <alignment vertical="center" wrapText="1"/>
    </xf>
    <xf numFmtId="43" fontId="1" fillId="0" borderId="37" xfId="1" applyFont="1" applyBorder="1"/>
    <xf numFmtId="0" fontId="0" fillId="0" borderId="38" xfId="0" applyFont="1" applyBorder="1"/>
    <xf numFmtId="0" fontId="1" fillId="0" borderId="39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3" fontId="1" fillId="0" borderId="1" xfId="1" applyFont="1" applyBorder="1"/>
    <xf numFmtId="0" fontId="1" fillId="0" borderId="40" xfId="0" applyFont="1" applyBorder="1"/>
    <xf numFmtId="0" fontId="1" fillId="0" borderId="41" xfId="0" applyFont="1" applyBorder="1" applyAlignment="1">
      <alignment horizontal="center"/>
    </xf>
    <xf numFmtId="0" fontId="0" fillId="0" borderId="41" xfId="0" applyFont="1" applyBorder="1"/>
    <xf numFmtId="43" fontId="8" fillId="0" borderId="42" xfId="1" applyFont="1" applyBorder="1"/>
    <xf numFmtId="0" fontId="0" fillId="0" borderId="43" xfId="0" applyFont="1" applyBorder="1"/>
    <xf numFmtId="0" fontId="0" fillId="0" borderId="44" xfId="0" applyFont="1" applyBorder="1"/>
    <xf numFmtId="43" fontId="8" fillId="0" borderId="45" xfId="1" applyFont="1" applyBorder="1"/>
    <xf numFmtId="0" fontId="9" fillId="5" borderId="30" xfId="0" applyFont="1" applyFill="1" applyBorder="1"/>
    <xf numFmtId="0" fontId="10" fillId="5" borderId="33" xfId="0" applyFont="1" applyFill="1" applyBorder="1" applyAlignment="1">
      <alignment horizontal="center"/>
    </xf>
    <xf numFmtId="0" fontId="10" fillId="5" borderId="19" xfId="0" applyFont="1" applyFill="1" applyBorder="1" applyAlignment="1">
      <alignment horizontal="center"/>
    </xf>
    <xf numFmtId="0" fontId="10" fillId="5" borderId="34" xfId="0" applyFont="1" applyFill="1" applyBorder="1" applyAlignment="1">
      <alignment horizontal="center"/>
    </xf>
    <xf numFmtId="43" fontId="10" fillId="5" borderId="31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41047</xdr:colOff>
      <xdr:row>1</xdr:row>
      <xdr:rowOff>79319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676672" y="351462"/>
          <a:ext cx="611283" cy="697706"/>
        </a:xfrm>
        <a:prstGeom prst="rect">
          <a:avLst/>
        </a:prstGeom>
      </xdr:spPr>
    </xdr:pic>
    <xdr:clientData/>
  </xdr:oneCellAnchor>
  <xdr:twoCellAnchor>
    <xdr:from>
      <xdr:col>6</xdr:col>
      <xdr:colOff>600075</xdr:colOff>
      <xdr:row>1</xdr:row>
      <xdr:rowOff>1038225</xdr:rowOff>
    </xdr:from>
    <xdr:to>
      <xdr:col>7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abSelected="1" topLeftCell="A13" zoomScaleNormal="100" workbookViewId="0">
      <selection activeCell="F23" sqref="F23"/>
    </sheetView>
  </sheetViews>
  <sheetFormatPr defaultRowHeight="15" x14ac:dyDescent="0.25"/>
  <cols>
    <col min="1" max="1" width="4.28515625" bestFit="1" customWidth="1"/>
    <col min="2" max="2" width="39.7109375" customWidth="1"/>
    <col min="3" max="4" width="6.140625" bestFit="1" customWidth="1"/>
    <col min="5" max="5" width="5.5703125" bestFit="1" customWidth="1"/>
    <col min="6" max="6" width="6" bestFit="1" customWidth="1"/>
    <col min="7" max="7" width="4.140625" customWidth="1"/>
    <col min="8" max="8" width="14.28515625" style="10" bestFit="1" customWidth="1"/>
    <col min="9" max="9" width="40.85546875" customWidth="1"/>
  </cols>
  <sheetData>
    <row r="1" spans="1:8" ht="21.75" thickBot="1" x14ac:dyDescent="0.4">
      <c r="A1" s="44" t="s">
        <v>8</v>
      </c>
      <c r="B1" s="45"/>
      <c r="C1" s="45"/>
      <c r="D1" s="45"/>
      <c r="E1" s="45"/>
      <c r="F1" s="45"/>
      <c r="G1" s="45"/>
      <c r="H1" s="46"/>
    </row>
    <row r="2" spans="1:8" ht="67.5" customHeight="1" thickBot="1" x14ac:dyDescent="0.3">
      <c r="A2" s="47" t="s">
        <v>23</v>
      </c>
      <c r="B2" s="48"/>
      <c r="C2" s="48"/>
      <c r="D2" s="7"/>
      <c r="E2" s="7"/>
      <c r="F2" s="7"/>
      <c r="G2" s="7"/>
      <c r="H2" s="8"/>
    </row>
    <row r="3" spans="1:8" ht="19.5" thickBot="1" x14ac:dyDescent="0.35">
      <c r="A3" s="49" t="s">
        <v>9</v>
      </c>
      <c r="B3" s="50"/>
      <c r="C3" s="50"/>
      <c r="D3" s="50"/>
      <c r="E3" s="50"/>
      <c r="F3" s="50"/>
      <c r="G3" s="51"/>
      <c r="H3" s="52"/>
    </row>
    <row r="4" spans="1:8" ht="15.75" thickBot="1" x14ac:dyDescent="0.3">
      <c r="A4" s="57" t="s">
        <v>7</v>
      </c>
      <c r="B4" s="58"/>
      <c r="C4" s="6"/>
      <c r="D4" s="6"/>
      <c r="E4" s="6"/>
      <c r="F4" s="6"/>
      <c r="G4" s="53" t="s">
        <v>10</v>
      </c>
      <c r="H4" s="54"/>
    </row>
    <row r="5" spans="1:8" ht="30.75" customHeight="1" thickBot="1" x14ac:dyDescent="0.3">
      <c r="A5" s="59" t="s">
        <v>92</v>
      </c>
      <c r="B5" s="60"/>
      <c r="C5" s="6"/>
      <c r="D5" s="6"/>
      <c r="E5" s="6"/>
      <c r="F5" s="6"/>
      <c r="G5" s="55" t="s">
        <v>60</v>
      </c>
      <c r="H5" s="56"/>
    </row>
    <row r="6" spans="1:8" s="1" customFormat="1" ht="30.75" customHeight="1" thickBot="1" x14ac:dyDescent="0.3">
      <c r="A6" s="5" t="s">
        <v>6</v>
      </c>
      <c r="B6" s="4" t="s">
        <v>5</v>
      </c>
      <c r="C6" s="3" t="s">
        <v>4</v>
      </c>
      <c r="D6" s="3" t="s">
        <v>3</v>
      </c>
      <c r="E6" s="3" t="s">
        <v>2</v>
      </c>
      <c r="F6" s="2" t="s">
        <v>93</v>
      </c>
      <c r="G6" s="2" t="s">
        <v>1</v>
      </c>
      <c r="H6" s="9" t="s">
        <v>0</v>
      </c>
    </row>
    <row r="7" spans="1:8" x14ac:dyDescent="0.25">
      <c r="A7" s="14"/>
      <c r="B7" s="15"/>
      <c r="C7" s="16"/>
      <c r="D7" s="16"/>
      <c r="E7" s="17"/>
      <c r="F7" s="16"/>
      <c r="G7" s="16"/>
      <c r="H7" s="18"/>
    </row>
    <row r="8" spans="1:8" x14ac:dyDescent="0.25">
      <c r="A8" s="22" t="s">
        <v>61</v>
      </c>
      <c r="B8" s="19" t="s">
        <v>54</v>
      </c>
      <c r="C8" s="26"/>
      <c r="D8" s="26"/>
      <c r="E8" s="26"/>
      <c r="F8" s="26"/>
      <c r="G8" s="26"/>
      <c r="H8" s="27"/>
    </row>
    <row r="9" spans="1:8" x14ac:dyDescent="0.25">
      <c r="A9" s="28">
        <v>1</v>
      </c>
      <c r="B9" s="26" t="s">
        <v>62</v>
      </c>
      <c r="C9" s="26"/>
      <c r="D9" s="26"/>
      <c r="E9" s="26">
        <v>400</v>
      </c>
      <c r="F9" s="26">
        <v>950</v>
      </c>
      <c r="G9" s="26"/>
      <c r="H9" s="27">
        <f>F9*E9</f>
        <v>380000</v>
      </c>
    </row>
    <row r="10" spans="1:8" x14ac:dyDescent="0.25">
      <c r="A10" s="28">
        <v>2</v>
      </c>
      <c r="B10" s="26" t="s">
        <v>55</v>
      </c>
      <c r="C10" s="26"/>
      <c r="D10" s="26"/>
      <c r="E10" s="26"/>
      <c r="F10" s="26"/>
      <c r="G10" s="26"/>
      <c r="H10" s="27">
        <v>56000</v>
      </c>
    </row>
    <row r="11" spans="1:8" x14ac:dyDescent="0.25">
      <c r="A11" s="28">
        <v>3</v>
      </c>
      <c r="B11" s="26" t="s">
        <v>63</v>
      </c>
      <c r="C11" s="26"/>
      <c r="D11" s="26"/>
      <c r="E11" s="26">
        <v>25</v>
      </c>
      <c r="F11" s="26">
        <v>700</v>
      </c>
      <c r="G11" s="26"/>
      <c r="H11" s="27">
        <f>F11*E11</f>
        <v>17500</v>
      </c>
    </row>
    <row r="12" spans="1:8" x14ac:dyDescent="0.25">
      <c r="A12" s="28">
        <v>4</v>
      </c>
      <c r="B12" s="26" t="s">
        <v>64</v>
      </c>
      <c r="C12" s="26"/>
      <c r="D12" s="26"/>
      <c r="E12" s="26">
        <v>900</v>
      </c>
      <c r="F12" s="26">
        <v>95</v>
      </c>
      <c r="G12" s="26"/>
      <c r="H12" s="27">
        <f>F12*E12</f>
        <v>85500</v>
      </c>
    </row>
    <row r="13" spans="1:8" x14ac:dyDescent="0.25">
      <c r="A13" s="28">
        <v>5</v>
      </c>
      <c r="B13" s="26" t="s">
        <v>56</v>
      </c>
      <c r="C13" s="26"/>
      <c r="D13" s="26"/>
      <c r="E13" s="26">
        <v>500</v>
      </c>
      <c r="F13" s="26">
        <v>150</v>
      </c>
      <c r="G13" s="26"/>
      <c r="H13" s="27">
        <f>F13*E13</f>
        <v>75000</v>
      </c>
    </row>
    <row r="14" spans="1:8" x14ac:dyDescent="0.25">
      <c r="A14" s="28">
        <v>6</v>
      </c>
      <c r="B14" s="26" t="s">
        <v>65</v>
      </c>
      <c r="C14" s="26"/>
      <c r="D14" s="26"/>
      <c r="E14" s="26">
        <v>1500</v>
      </c>
      <c r="F14" s="26">
        <v>85</v>
      </c>
      <c r="G14" s="26"/>
      <c r="H14" s="27">
        <f>F14*E14</f>
        <v>127500</v>
      </c>
    </row>
    <row r="15" spans="1:8" x14ac:dyDescent="0.25">
      <c r="A15" s="28">
        <v>7</v>
      </c>
      <c r="B15" s="26" t="s">
        <v>67</v>
      </c>
      <c r="C15" s="26"/>
      <c r="D15" s="26"/>
      <c r="E15" s="26"/>
      <c r="F15" s="26">
        <v>500</v>
      </c>
      <c r="G15" s="26">
        <v>100</v>
      </c>
      <c r="H15" s="27">
        <f>G15*F15</f>
        <v>50000</v>
      </c>
    </row>
    <row r="16" spans="1:8" x14ac:dyDescent="0.25">
      <c r="A16" s="28">
        <v>8</v>
      </c>
      <c r="B16" s="26" t="s">
        <v>66</v>
      </c>
      <c r="C16" s="26"/>
      <c r="D16" s="26"/>
      <c r="E16" s="26"/>
      <c r="F16" s="26"/>
      <c r="G16" s="26"/>
      <c r="H16" s="27">
        <v>24000</v>
      </c>
    </row>
    <row r="17" spans="1:9" x14ac:dyDescent="0.25">
      <c r="A17" s="28">
        <v>9</v>
      </c>
      <c r="B17" s="26" t="s">
        <v>57</v>
      </c>
      <c r="C17" s="26"/>
      <c r="D17" s="26"/>
      <c r="E17" s="26"/>
      <c r="F17" s="26">
        <v>2500</v>
      </c>
      <c r="G17" s="26">
        <v>5</v>
      </c>
      <c r="H17" s="27">
        <f>G17*F17</f>
        <v>12500</v>
      </c>
    </row>
    <row r="18" spans="1:9" ht="30" x14ac:dyDescent="0.25">
      <c r="A18" s="28">
        <v>10</v>
      </c>
      <c r="B18" s="39" t="s">
        <v>69</v>
      </c>
      <c r="C18" s="26"/>
      <c r="D18" s="26"/>
      <c r="E18" s="26"/>
      <c r="F18" s="26">
        <v>500</v>
      </c>
      <c r="G18" s="26">
        <v>30</v>
      </c>
      <c r="H18" s="27">
        <f>G18*F18</f>
        <v>15000</v>
      </c>
    </row>
    <row r="19" spans="1:9" ht="15.75" thickBot="1" x14ac:dyDescent="0.3">
      <c r="A19" s="29">
        <v>11</v>
      </c>
      <c r="B19" s="30" t="s">
        <v>68</v>
      </c>
      <c r="C19" s="30"/>
      <c r="D19" s="30"/>
      <c r="E19" s="30">
        <v>160</v>
      </c>
      <c r="F19" s="30">
        <v>180</v>
      </c>
      <c r="G19" s="30"/>
      <c r="H19" s="31">
        <f>F19*E19</f>
        <v>28800</v>
      </c>
    </row>
    <row r="20" spans="1:9" ht="15.75" thickBot="1" x14ac:dyDescent="0.3">
      <c r="A20" s="23"/>
      <c r="B20" s="40" t="s">
        <v>87</v>
      </c>
      <c r="C20" s="41"/>
      <c r="D20" s="41"/>
      <c r="E20" s="41"/>
      <c r="F20" s="41"/>
      <c r="G20" s="42"/>
      <c r="H20" s="21">
        <f>SUM(H9:H19)</f>
        <v>871800</v>
      </c>
      <c r="I20">
        <v>871800</v>
      </c>
    </row>
    <row r="21" spans="1:9" x14ac:dyDescent="0.25">
      <c r="A21" s="61"/>
      <c r="B21" s="62"/>
      <c r="C21" s="63"/>
      <c r="D21" s="63"/>
      <c r="E21" s="64"/>
      <c r="F21" s="63"/>
      <c r="G21" s="63"/>
      <c r="H21" s="65"/>
    </row>
    <row r="22" spans="1:9" x14ac:dyDescent="0.25">
      <c r="A22" s="66" t="s">
        <v>14</v>
      </c>
      <c r="B22" s="67" t="s">
        <v>70</v>
      </c>
      <c r="C22" s="68"/>
      <c r="D22" s="69"/>
      <c r="E22" s="70"/>
      <c r="F22" s="68"/>
      <c r="G22" s="68"/>
      <c r="H22" s="71"/>
    </row>
    <row r="23" spans="1:9" ht="120" x14ac:dyDescent="0.25">
      <c r="A23" s="72">
        <v>1</v>
      </c>
      <c r="B23" s="73" t="s">
        <v>72</v>
      </c>
      <c r="C23" s="74"/>
      <c r="D23" s="74"/>
      <c r="E23" s="75"/>
      <c r="F23" s="74">
        <v>65000</v>
      </c>
      <c r="G23" s="74">
        <v>3</v>
      </c>
      <c r="H23" s="76">
        <f>F23*G23</f>
        <v>195000</v>
      </c>
    </row>
    <row r="24" spans="1:9" x14ac:dyDescent="0.25">
      <c r="A24" s="72">
        <v>2</v>
      </c>
      <c r="B24" s="73" t="s">
        <v>71</v>
      </c>
      <c r="C24" s="74"/>
      <c r="D24" s="74"/>
      <c r="E24" s="75"/>
      <c r="F24" s="74">
        <v>1600</v>
      </c>
      <c r="G24" s="74">
        <v>36</v>
      </c>
      <c r="H24" s="76">
        <f>F24*G24</f>
        <v>57600</v>
      </c>
    </row>
    <row r="25" spans="1:9" x14ac:dyDescent="0.25">
      <c r="A25" s="72">
        <v>3</v>
      </c>
      <c r="B25" s="73" t="s">
        <v>73</v>
      </c>
      <c r="C25" s="74"/>
      <c r="D25" s="74"/>
      <c r="E25" s="75"/>
      <c r="F25" s="74">
        <v>12000</v>
      </c>
      <c r="G25" s="74">
        <v>3</v>
      </c>
      <c r="H25" s="76">
        <f>F25*G25</f>
        <v>36000</v>
      </c>
    </row>
    <row r="26" spans="1:9" ht="15.75" thickBot="1" x14ac:dyDescent="0.3">
      <c r="A26" s="72"/>
      <c r="B26" s="73"/>
      <c r="C26" s="74"/>
      <c r="D26" s="74"/>
      <c r="E26" s="75"/>
      <c r="F26" s="74"/>
      <c r="G26" s="74"/>
      <c r="H26" s="77"/>
    </row>
    <row r="27" spans="1:9" ht="15.75" thickBot="1" x14ac:dyDescent="0.3">
      <c r="A27" s="78"/>
      <c r="B27" s="79" t="s">
        <v>86</v>
      </c>
      <c r="C27" s="80"/>
      <c r="D27" s="80"/>
      <c r="E27" s="80"/>
      <c r="F27" s="80"/>
      <c r="G27" s="81"/>
      <c r="H27" s="88">
        <f>SUM(H23:H26)</f>
        <v>288600</v>
      </c>
    </row>
    <row r="28" spans="1:9" x14ac:dyDescent="0.25">
      <c r="A28" s="61"/>
      <c r="B28" s="62"/>
      <c r="C28" s="63"/>
      <c r="D28" s="63"/>
      <c r="E28" s="64"/>
      <c r="F28" s="63"/>
      <c r="G28" s="63"/>
      <c r="H28" s="65"/>
    </row>
    <row r="29" spans="1:9" s="1" customFormat="1" x14ac:dyDescent="0.25">
      <c r="A29" s="22" t="s">
        <v>16</v>
      </c>
      <c r="B29" s="19" t="s">
        <v>24</v>
      </c>
      <c r="C29" s="26"/>
      <c r="D29" s="26"/>
      <c r="E29" s="26"/>
      <c r="F29" s="26"/>
      <c r="G29" s="26"/>
      <c r="H29" s="27"/>
    </row>
    <row r="30" spans="1:9" s="1" customFormat="1" x14ac:dyDescent="0.25">
      <c r="A30" s="22" t="s">
        <v>84</v>
      </c>
      <c r="B30" s="19" t="s">
        <v>25</v>
      </c>
      <c r="C30" s="26"/>
      <c r="D30" s="26"/>
      <c r="E30" s="26"/>
      <c r="F30" s="26"/>
      <c r="G30" s="26"/>
      <c r="H30" s="27"/>
    </row>
    <row r="31" spans="1:9" s="1" customFormat="1" x14ac:dyDescent="0.25">
      <c r="A31" s="28">
        <v>1</v>
      </c>
      <c r="B31" s="11" t="s">
        <v>26</v>
      </c>
      <c r="C31" s="26">
        <v>145</v>
      </c>
      <c r="D31" s="26">
        <v>28</v>
      </c>
      <c r="E31" s="26">
        <f>D31*C31/144</f>
        <v>28.194444444444443</v>
      </c>
      <c r="F31" s="26">
        <v>2800</v>
      </c>
      <c r="G31" s="26">
        <v>1</v>
      </c>
      <c r="H31" s="27">
        <f>G31*F31*E31</f>
        <v>78944.444444444438</v>
      </c>
    </row>
    <row r="32" spans="1:9" s="1" customFormat="1" x14ac:dyDescent="0.25">
      <c r="A32" s="28">
        <v>2</v>
      </c>
      <c r="B32" s="11" t="s">
        <v>27</v>
      </c>
      <c r="C32" s="26">
        <v>133</v>
      </c>
      <c r="D32" s="26">
        <v>22</v>
      </c>
      <c r="E32" s="26">
        <f t="shared" ref="E32:E37" si="0">D32*C32/144</f>
        <v>20.319444444444443</v>
      </c>
      <c r="F32" s="26">
        <v>1350</v>
      </c>
      <c r="G32" s="26">
        <v>1</v>
      </c>
      <c r="H32" s="27">
        <f t="shared" ref="H32:H36" si="1">G32*F32*E32</f>
        <v>27431.249999999996</v>
      </c>
    </row>
    <row r="33" spans="1:8" s="1" customFormat="1" x14ac:dyDescent="0.25">
      <c r="A33" s="28">
        <v>3</v>
      </c>
      <c r="B33" s="11" t="s">
        <v>28</v>
      </c>
      <c r="C33" s="26">
        <v>133</v>
      </c>
      <c r="D33" s="26">
        <v>30</v>
      </c>
      <c r="E33" s="26">
        <f t="shared" si="0"/>
        <v>27.708333333333332</v>
      </c>
      <c r="F33" s="26">
        <v>680</v>
      </c>
      <c r="G33" s="26">
        <v>1</v>
      </c>
      <c r="H33" s="27">
        <f t="shared" si="1"/>
        <v>18841.666666666664</v>
      </c>
    </row>
    <row r="34" spans="1:8" s="1" customFormat="1" x14ac:dyDescent="0.25">
      <c r="A34" s="28">
        <v>4</v>
      </c>
      <c r="B34" s="11" t="s">
        <v>29</v>
      </c>
      <c r="C34" s="26">
        <v>99</v>
      </c>
      <c r="D34" s="26">
        <v>30</v>
      </c>
      <c r="E34" s="26">
        <f t="shared" si="0"/>
        <v>20.625</v>
      </c>
      <c r="F34" s="26">
        <v>1350</v>
      </c>
      <c r="G34" s="26">
        <v>1</v>
      </c>
      <c r="H34" s="27">
        <f t="shared" si="1"/>
        <v>27843.75</v>
      </c>
    </row>
    <row r="35" spans="1:8" s="1" customFormat="1" x14ac:dyDescent="0.25">
      <c r="A35" s="28">
        <v>5</v>
      </c>
      <c r="B35" s="11" t="s">
        <v>30</v>
      </c>
      <c r="C35" s="26">
        <v>99</v>
      </c>
      <c r="D35" s="26">
        <v>22</v>
      </c>
      <c r="E35" s="26">
        <f t="shared" si="0"/>
        <v>15.125</v>
      </c>
      <c r="F35" s="26">
        <v>1350</v>
      </c>
      <c r="G35" s="26">
        <v>1</v>
      </c>
      <c r="H35" s="27">
        <f t="shared" si="1"/>
        <v>20418.75</v>
      </c>
    </row>
    <row r="36" spans="1:8" s="1" customFormat="1" x14ac:dyDescent="0.25">
      <c r="A36" s="28">
        <v>6</v>
      </c>
      <c r="B36" s="11" t="s">
        <v>31</v>
      </c>
      <c r="C36" s="26">
        <v>99</v>
      </c>
      <c r="D36" s="26">
        <v>30</v>
      </c>
      <c r="E36" s="26">
        <f t="shared" si="0"/>
        <v>20.625</v>
      </c>
      <c r="F36" s="26">
        <v>680</v>
      </c>
      <c r="G36" s="26">
        <v>1</v>
      </c>
      <c r="H36" s="27">
        <f t="shared" si="1"/>
        <v>14025</v>
      </c>
    </row>
    <row r="37" spans="1:8" s="1" customFormat="1" x14ac:dyDescent="0.25">
      <c r="A37" s="28">
        <v>7</v>
      </c>
      <c r="B37" s="11" t="s">
        <v>32</v>
      </c>
      <c r="C37" s="26">
        <v>37</v>
      </c>
      <c r="D37" s="26">
        <v>96</v>
      </c>
      <c r="E37" s="26">
        <f t="shared" si="0"/>
        <v>24.666666666666668</v>
      </c>
      <c r="F37" s="26"/>
      <c r="G37" s="26"/>
      <c r="H37" s="27">
        <v>9000</v>
      </c>
    </row>
    <row r="38" spans="1:8" s="1" customFormat="1" x14ac:dyDescent="0.25">
      <c r="A38" s="28"/>
      <c r="B38" s="26"/>
      <c r="C38" s="26"/>
      <c r="D38" s="26"/>
      <c r="E38" s="26"/>
      <c r="F38" s="26"/>
      <c r="G38" s="26"/>
      <c r="H38" s="27"/>
    </row>
    <row r="39" spans="1:8" s="1" customFormat="1" x14ac:dyDescent="0.25">
      <c r="A39" s="22" t="s">
        <v>85</v>
      </c>
      <c r="B39" s="19" t="s">
        <v>12</v>
      </c>
      <c r="C39" s="26"/>
      <c r="D39" s="26"/>
      <c r="E39" s="26"/>
      <c r="F39" s="26"/>
      <c r="G39" s="26"/>
      <c r="H39" s="27"/>
    </row>
    <row r="40" spans="1:8" s="1" customFormat="1" x14ac:dyDescent="0.25">
      <c r="A40" s="28">
        <v>1</v>
      </c>
      <c r="B40" s="26" t="s">
        <v>33</v>
      </c>
      <c r="C40" s="26">
        <v>84</v>
      </c>
      <c r="D40" s="26">
        <v>84</v>
      </c>
      <c r="E40" s="26">
        <f t="shared" ref="E40:E42" si="2">D40*C40/144</f>
        <v>49</v>
      </c>
      <c r="F40" s="26">
        <v>750</v>
      </c>
      <c r="G40" s="26">
        <v>1</v>
      </c>
      <c r="H40" s="27">
        <f t="shared" ref="H40" si="3">G40*F40*E40</f>
        <v>36750</v>
      </c>
    </row>
    <row r="41" spans="1:8" s="1" customFormat="1" x14ac:dyDescent="0.25">
      <c r="A41" s="28">
        <v>2</v>
      </c>
      <c r="B41" s="26" t="s">
        <v>34</v>
      </c>
      <c r="C41" s="26">
        <v>34</v>
      </c>
      <c r="D41" s="26">
        <v>80</v>
      </c>
      <c r="E41" s="26">
        <f t="shared" si="2"/>
        <v>18.888888888888889</v>
      </c>
      <c r="F41" s="26"/>
      <c r="G41" s="26"/>
      <c r="H41" s="27">
        <v>12000</v>
      </c>
    </row>
    <row r="42" spans="1:8" s="1" customFormat="1" x14ac:dyDescent="0.25">
      <c r="A42" s="28">
        <v>3</v>
      </c>
      <c r="B42" s="26" t="s">
        <v>35</v>
      </c>
      <c r="C42" s="26">
        <v>34</v>
      </c>
      <c r="D42" s="26">
        <v>80</v>
      </c>
      <c r="E42" s="26">
        <f t="shared" si="2"/>
        <v>18.888888888888889</v>
      </c>
      <c r="F42" s="26"/>
      <c r="G42" s="26"/>
      <c r="H42" s="27">
        <v>19000</v>
      </c>
    </row>
    <row r="43" spans="1:8" s="1" customFormat="1" x14ac:dyDescent="0.25">
      <c r="A43" s="28">
        <v>4</v>
      </c>
      <c r="B43" s="26" t="s">
        <v>36</v>
      </c>
      <c r="C43" s="26"/>
      <c r="D43" s="26"/>
      <c r="E43" s="26">
        <v>21</v>
      </c>
      <c r="F43" s="26">
        <v>380</v>
      </c>
      <c r="G43" s="26">
        <v>1</v>
      </c>
      <c r="H43" s="27">
        <f t="shared" ref="H43" si="4">G43*F43*E43</f>
        <v>7980</v>
      </c>
    </row>
    <row r="44" spans="1:8" s="1" customFormat="1" x14ac:dyDescent="0.25">
      <c r="A44" s="29"/>
      <c r="B44" s="30"/>
      <c r="C44" s="30"/>
      <c r="D44" s="30"/>
      <c r="E44" s="30"/>
      <c r="F44" s="30"/>
      <c r="G44" s="30"/>
      <c r="H44" s="31"/>
    </row>
    <row r="45" spans="1:8" s="1" customFormat="1" x14ac:dyDescent="0.25">
      <c r="A45" s="29">
        <v>5</v>
      </c>
      <c r="B45" s="30" t="s">
        <v>74</v>
      </c>
      <c r="C45" s="30"/>
      <c r="D45" s="30"/>
      <c r="E45" s="30"/>
      <c r="F45" s="30">
        <v>9000</v>
      </c>
      <c r="G45" s="30">
        <v>8</v>
      </c>
      <c r="H45" s="31">
        <f>G45*F45</f>
        <v>72000</v>
      </c>
    </row>
    <row r="46" spans="1:8" s="1" customFormat="1" x14ac:dyDescent="0.25">
      <c r="A46" s="29">
        <v>6</v>
      </c>
      <c r="B46" s="30" t="s">
        <v>80</v>
      </c>
      <c r="C46" s="30"/>
      <c r="D46" s="30"/>
      <c r="E46" s="30"/>
      <c r="F46" s="30">
        <v>2600</v>
      </c>
      <c r="G46" s="30">
        <v>3</v>
      </c>
      <c r="H46" s="31">
        <f>G46*F46</f>
        <v>7800</v>
      </c>
    </row>
    <row r="47" spans="1:8" s="1" customFormat="1" x14ac:dyDescent="0.25">
      <c r="A47" s="29">
        <v>7</v>
      </c>
      <c r="B47" s="30" t="s">
        <v>81</v>
      </c>
      <c r="C47" s="30"/>
      <c r="D47" s="30"/>
      <c r="E47" s="30"/>
      <c r="F47" s="30">
        <v>1600</v>
      </c>
      <c r="G47" s="30">
        <v>32</v>
      </c>
      <c r="H47" s="31">
        <f>G47*F47</f>
        <v>51200</v>
      </c>
    </row>
    <row r="48" spans="1:8" s="1" customFormat="1" ht="15.75" thickBot="1" x14ac:dyDescent="0.3">
      <c r="A48" s="29"/>
      <c r="B48" s="30"/>
      <c r="C48" s="30"/>
      <c r="D48" s="30"/>
      <c r="E48" s="30"/>
      <c r="F48" s="30"/>
      <c r="G48" s="30"/>
      <c r="H48" s="31"/>
    </row>
    <row r="49" spans="1:8" s="1" customFormat="1" ht="15.75" thickBot="1" x14ac:dyDescent="0.3">
      <c r="A49" s="23"/>
      <c r="B49" s="43" t="s">
        <v>13</v>
      </c>
      <c r="C49" s="43"/>
      <c r="D49" s="43"/>
      <c r="E49" s="43"/>
      <c r="F49" s="43"/>
      <c r="G49" s="43"/>
      <c r="H49" s="21">
        <f>SUM(H30:H48)</f>
        <v>403234.86111111112</v>
      </c>
    </row>
    <row r="50" spans="1:8" s="1" customFormat="1" x14ac:dyDescent="0.25">
      <c r="A50" s="36"/>
      <c r="B50" s="37"/>
      <c r="C50" s="37"/>
      <c r="D50" s="37"/>
      <c r="E50" s="37"/>
      <c r="F50" s="37"/>
      <c r="G50" s="37"/>
      <c r="H50" s="38"/>
    </row>
    <row r="51" spans="1:8" s="1" customFormat="1" x14ac:dyDescent="0.25">
      <c r="A51" s="22" t="s">
        <v>17</v>
      </c>
      <c r="B51" s="19" t="s">
        <v>15</v>
      </c>
      <c r="C51" s="26"/>
      <c r="D51" s="26"/>
      <c r="E51" s="26"/>
      <c r="F51" s="26"/>
      <c r="G51" s="26"/>
      <c r="H51" s="27"/>
    </row>
    <row r="52" spans="1:8" s="1" customFormat="1" x14ac:dyDescent="0.25">
      <c r="A52" s="28">
        <v>1</v>
      </c>
      <c r="B52" s="11" t="s">
        <v>37</v>
      </c>
      <c r="C52" s="11"/>
      <c r="D52" s="32"/>
      <c r="E52" s="13"/>
      <c r="F52" s="11">
        <v>590</v>
      </c>
      <c r="G52" s="11">
        <v>85</v>
      </c>
      <c r="H52" s="20">
        <f>G52*F52</f>
        <v>50150</v>
      </c>
    </row>
    <row r="53" spans="1:8" s="1" customFormat="1" x14ac:dyDescent="0.25">
      <c r="A53" s="28">
        <v>2</v>
      </c>
      <c r="B53" s="11" t="s">
        <v>38</v>
      </c>
      <c r="C53" s="11"/>
      <c r="D53" s="32"/>
      <c r="E53" s="13"/>
      <c r="F53" s="11">
        <v>1400</v>
      </c>
      <c r="G53" s="11">
        <v>5</v>
      </c>
      <c r="H53" s="20">
        <f>G53*F53</f>
        <v>7000</v>
      </c>
    </row>
    <row r="54" spans="1:8" s="1" customFormat="1" x14ac:dyDescent="0.25">
      <c r="A54" s="28">
        <v>3</v>
      </c>
      <c r="B54" s="11" t="s">
        <v>19</v>
      </c>
      <c r="C54" s="11"/>
      <c r="D54" s="32"/>
      <c r="E54" s="13">
        <v>250</v>
      </c>
      <c r="F54" s="11">
        <v>42</v>
      </c>
      <c r="G54" s="11"/>
      <c r="H54" s="20">
        <f>F54*E54</f>
        <v>10500</v>
      </c>
    </row>
    <row r="55" spans="1:8" s="1" customFormat="1" x14ac:dyDescent="0.25">
      <c r="A55" s="28">
        <v>4</v>
      </c>
      <c r="B55" s="11" t="s">
        <v>39</v>
      </c>
      <c r="C55" s="11"/>
      <c r="D55" s="32"/>
      <c r="E55" s="13">
        <v>270</v>
      </c>
      <c r="F55" s="11">
        <v>36</v>
      </c>
      <c r="G55" s="11"/>
      <c r="H55" s="20">
        <f>F55*E55</f>
        <v>9720</v>
      </c>
    </row>
    <row r="56" spans="1:8" s="1" customFormat="1" x14ac:dyDescent="0.25">
      <c r="A56" s="28">
        <v>5</v>
      </c>
      <c r="B56" s="11" t="s">
        <v>40</v>
      </c>
      <c r="C56" s="11"/>
      <c r="D56" s="32"/>
      <c r="E56" s="13"/>
      <c r="F56" s="11">
        <v>150</v>
      </c>
      <c r="G56" s="11">
        <v>7</v>
      </c>
      <c r="H56" s="20">
        <f>F56*G56</f>
        <v>1050</v>
      </c>
    </row>
    <row r="57" spans="1:8" s="1" customFormat="1" x14ac:dyDescent="0.25">
      <c r="A57" s="28">
        <v>6</v>
      </c>
      <c r="B57" s="11" t="s">
        <v>41</v>
      </c>
      <c r="C57" s="11"/>
      <c r="D57" s="32"/>
      <c r="E57" s="13"/>
      <c r="F57" s="11">
        <v>90</v>
      </c>
      <c r="G57" s="11">
        <v>70</v>
      </c>
      <c r="H57" s="20">
        <f t="shared" ref="H57:H58" si="5">F57*G57</f>
        <v>6300</v>
      </c>
    </row>
    <row r="58" spans="1:8" s="1" customFormat="1" x14ac:dyDescent="0.25">
      <c r="A58" s="28">
        <v>7</v>
      </c>
      <c r="B58" s="11" t="s">
        <v>42</v>
      </c>
      <c r="C58" s="11"/>
      <c r="D58" s="32"/>
      <c r="E58" s="13"/>
      <c r="F58" s="11">
        <v>650</v>
      </c>
      <c r="G58" s="11">
        <v>7</v>
      </c>
      <c r="H58" s="20">
        <f t="shared" si="5"/>
        <v>4550</v>
      </c>
    </row>
    <row r="59" spans="1:8" s="1" customFormat="1" x14ac:dyDescent="0.25">
      <c r="A59" s="28">
        <v>8</v>
      </c>
      <c r="B59" s="12" t="s">
        <v>43</v>
      </c>
      <c r="C59" s="33"/>
      <c r="D59" s="34"/>
      <c r="E59" s="35"/>
      <c r="F59" s="12">
        <v>575</v>
      </c>
      <c r="G59" s="12">
        <v>35</v>
      </c>
      <c r="H59" s="20">
        <f>G59*F59</f>
        <v>20125</v>
      </c>
    </row>
    <row r="60" spans="1:8" s="1" customFormat="1" x14ac:dyDescent="0.25">
      <c r="A60" s="28">
        <v>9</v>
      </c>
      <c r="B60" s="11" t="s">
        <v>44</v>
      </c>
      <c r="C60" s="11"/>
      <c r="D60" s="32"/>
      <c r="E60" s="13"/>
      <c r="F60" s="11">
        <v>210</v>
      </c>
      <c r="G60" s="11">
        <v>10</v>
      </c>
      <c r="H60" s="20">
        <f>G60*F60</f>
        <v>2100</v>
      </c>
    </row>
    <row r="61" spans="1:8" s="1" customFormat="1" x14ac:dyDescent="0.25">
      <c r="A61" s="28">
        <v>10</v>
      </c>
      <c r="B61" s="11" t="s">
        <v>45</v>
      </c>
      <c r="C61" s="11"/>
      <c r="D61" s="32"/>
      <c r="E61" s="13">
        <v>111</v>
      </c>
      <c r="F61" s="11">
        <v>70</v>
      </c>
      <c r="G61" s="11"/>
      <c r="H61" s="20">
        <f>F61*E61</f>
        <v>7770</v>
      </c>
    </row>
    <row r="62" spans="1:8" s="1" customFormat="1" x14ac:dyDescent="0.25">
      <c r="A62" s="28">
        <v>11</v>
      </c>
      <c r="B62" s="11" t="s">
        <v>20</v>
      </c>
      <c r="C62" s="11"/>
      <c r="D62" s="32"/>
      <c r="E62" s="13"/>
      <c r="F62" s="11">
        <v>60</v>
      </c>
      <c r="G62" s="11">
        <v>16</v>
      </c>
      <c r="H62" s="20">
        <f>G62*F62</f>
        <v>960</v>
      </c>
    </row>
    <row r="63" spans="1:8" s="1" customFormat="1" x14ac:dyDescent="0.25">
      <c r="A63" s="28">
        <v>12</v>
      </c>
      <c r="B63" s="11" t="s">
        <v>46</v>
      </c>
      <c r="C63" s="11"/>
      <c r="D63" s="32"/>
      <c r="E63" s="13"/>
      <c r="F63" s="11">
        <v>3500</v>
      </c>
      <c r="G63" s="11">
        <v>7</v>
      </c>
      <c r="H63" s="20">
        <f>G63*F63</f>
        <v>24500</v>
      </c>
    </row>
    <row r="64" spans="1:8" s="1" customFormat="1" x14ac:dyDescent="0.25">
      <c r="A64" s="29">
        <v>13</v>
      </c>
      <c r="B64" s="68" t="s">
        <v>79</v>
      </c>
      <c r="C64" s="68"/>
      <c r="D64" s="86"/>
      <c r="E64" s="70"/>
      <c r="F64" s="68">
        <v>1400</v>
      </c>
      <c r="G64" s="68">
        <v>3</v>
      </c>
      <c r="H64" s="87">
        <f>G64*F64</f>
        <v>4200</v>
      </c>
    </row>
    <row r="65" spans="1:8" s="1" customFormat="1" ht="15.75" thickBot="1" x14ac:dyDescent="0.3">
      <c r="A65" s="29"/>
      <c r="B65" s="30"/>
      <c r="C65" s="30"/>
      <c r="D65" s="30"/>
      <c r="E65" s="30"/>
      <c r="F65" s="30"/>
      <c r="G65" s="30"/>
      <c r="H65" s="31"/>
    </row>
    <row r="66" spans="1:8" s="1" customFormat="1" ht="15.75" thickBot="1" x14ac:dyDescent="0.3">
      <c r="A66" s="90"/>
      <c r="B66" s="91" t="s">
        <v>21</v>
      </c>
      <c r="C66" s="92"/>
      <c r="D66" s="92"/>
      <c r="E66" s="92"/>
      <c r="F66" s="92"/>
      <c r="G66" s="93"/>
      <c r="H66" s="94">
        <f>SUM(H51:H65)</f>
        <v>148925</v>
      </c>
    </row>
    <row r="67" spans="1:8" s="1" customFormat="1" x14ac:dyDescent="0.25">
      <c r="A67" s="36"/>
      <c r="B67" s="37"/>
      <c r="C67" s="37"/>
      <c r="D67" s="37"/>
      <c r="E67" s="37"/>
      <c r="F67" s="37"/>
      <c r="G67" s="37"/>
      <c r="H67" s="38"/>
    </row>
    <row r="68" spans="1:8" s="1" customFormat="1" x14ac:dyDescent="0.25">
      <c r="A68" s="22" t="s">
        <v>18</v>
      </c>
      <c r="B68" s="25" t="s">
        <v>47</v>
      </c>
      <c r="C68" s="26"/>
      <c r="D68" s="26"/>
      <c r="E68" s="26"/>
      <c r="F68" s="26"/>
      <c r="G68" s="26"/>
      <c r="H68" s="27"/>
    </row>
    <row r="69" spans="1:8" s="1" customFormat="1" x14ac:dyDescent="0.25">
      <c r="A69" s="28">
        <v>1</v>
      </c>
      <c r="B69" s="26" t="s">
        <v>49</v>
      </c>
      <c r="C69" s="26">
        <v>15.5</v>
      </c>
      <c r="D69" s="26">
        <v>11</v>
      </c>
      <c r="E69" s="26">
        <f t="shared" ref="E69:E74" si="6">D69*C69</f>
        <v>170.5</v>
      </c>
      <c r="F69" s="26"/>
      <c r="G69" s="26"/>
      <c r="H69" s="27"/>
    </row>
    <row r="70" spans="1:8" s="1" customFormat="1" x14ac:dyDescent="0.25">
      <c r="A70" s="28">
        <v>2</v>
      </c>
      <c r="B70" s="26" t="s">
        <v>48</v>
      </c>
      <c r="C70" s="26">
        <v>10</v>
      </c>
      <c r="D70" s="26">
        <v>10.25</v>
      </c>
      <c r="E70" s="26">
        <f t="shared" si="6"/>
        <v>102.5</v>
      </c>
      <c r="F70" s="26"/>
      <c r="G70" s="26"/>
      <c r="H70" s="27"/>
    </row>
    <row r="71" spans="1:8" s="1" customFormat="1" x14ac:dyDescent="0.25">
      <c r="A71" s="28">
        <v>3</v>
      </c>
      <c r="B71" s="26" t="s">
        <v>50</v>
      </c>
      <c r="C71" s="26">
        <v>13</v>
      </c>
      <c r="D71" s="26">
        <v>11.25</v>
      </c>
      <c r="E71" s="26">
        <f t="shared" si="6"/>
        <v>146.25</v>
      </c>
      <c r="F71" s="26"/>
      <c r="G71" s="26"/>
      <c r="H71" s="27"/>
    </row>
    <row r="72" spans="1:8" s="1" customFormat="1" x14ac:dyDescent="0.25">
      <c r="A72" s="28">
        <v>4</v>
      </c>
      <c r="B72" s="26" t="s">
        <v>51</v>
      </c>
      <c r="C72" s="26">
        <v>20.5</v>
      </c>
      <c r="D72" s="26">
        <v>14</v>
      </c>
      <c r="E72" s="26">
        <f t="shared" si="6"/>
        <v>287</v>
      </c>
      <c r="F72" s="26"/>
      <c r="G72" s="26"/>
      <c r="H72" s="27"/>
    </row>
    <row r="73" spans="1:8" s="1" customFormat="1" x14ac:dyDescent="0.25">
      <c r="A73" s="28">
        <v>5</v>
      </c>
      <c r="B73" s="26" t="s">
        <v>11</v>
      </c>
      <c r="C73" s="26">
        <v>8</v>
      </c>
      <c r="D73" s="26">
        <v>5.8</v>
      </c>
      <c r="E73" s="26">
        <f t="shared" si="6"/>
        <v>46.4</v>
      </c>
      <c r="F73" s="26"/>
      <c r="G73" s="26"/>
      <c r="H73" s="27"/>
    </row>
    <row r="74" spans="1:8" s="1" customFormat="1" x14ac:dyDescent="0.25">
      <c r="A74" s="28">
        <v>6</v>
      </c>
      <c r="B74" s="26" t="s">
        <v>52</v>
      </c>
      <c r="C74" s="26">
        <v>10</v>
      </c>
      <c r="D74" s="26">
        <v>12</v>
      </c>
      <c r="E74" s="26">
        <f t="shared" si="6"/>
        <v>120</v>
      </c>
      <c r="F74" s="26"/>
      <c r="G74" s="26"/>
      <c r="H74" s="27"/>
    </row>
    <row r="75" spans="1:8" s="1" customFormat="1" ht="15.75" thickBot="1" x14ac:dyDescent="0.3">
      <c r="A75" s="95"/>
      <c r="B75" s="96" t="s">
        <v>75</v>
      </c>
      <c r="C75" s="96"/>
      <c r="D75" s="96"/>
      <c r="E75" s="97">
        <f>SUM(E69:E74)</f>
        <v>872.65</v>
      </c>
      <c r="F75" s="97">
        <v>82</v>
      </c>
      <c r="G75" s="97"/>
      <c r="H75" s="98">
        <f>F75*1309.5</f>
        <v>107379</v>
      </c>
    </row>
    <row r="76" spans="1:8" s="1" customFormat="1" ht="15.75" thickBot="1" x14ac:dyDescent="0.3">
      <c r="A76" s="85"/>
      <c r="B76" s="40" t="s">
        <v>88</v>
      </c>
      <c r="C76" s="41"/>
      <c r="D76" s="41"/>
      <c r="E76" s="41"/>
      <c r="F76" s="41"/>
      <c r="G76" s="42"/>
      <c r="H76" s="21">
        <f>H75</f>
        <v>107379</v>
      </c>
    </row>
    <row r="77" spans="1:8" s="1" customFormat="1" x14ac:dyDescent="0.25">
      <c r="A77" s="82"/>
      <c r="B77" s="83"/>
      <c r="C77" s="83"/>
      <c r="D77" s="83"/>
      <c r="E77" s="83"/>
      <c r="F77" s="83"/>
      <c r="G77" s="83"/>
      <c r="H77" s="84"/>
    </row>
    <row r="78" spans="1:8" s="1" customFormat="1" x14ac:dyDescent="0.25">
      <c r="A78" s="22" t="s">
        <v>22</v>
      </c>
      <c r="B78" s="19" t="s">
        <v>53</v>
      </c>
      <c r="C78" s="26"/>
      <c r="D78" s="26"/>
      <c r="E78" s="26"/>
      <c r="F78" s="26"/>
      <c r="G78" s="26"/>
      <c r="H78" s="27"/>
    </row>
    <row r="79" spans="1:8" s="1" customFormat="1" x14ac:dyDescent="0.25">
      <c r="A79" s="28">
        <v>1</v>
      </c>
      <c r="B79" s="26" t="s">
        <v>76</v>
      </c>
      <c r="C79" s="26">
        <v>8</v>
      </c>
      <c r="D79" s="26">
        <v>9.5</v>
      </c>
      <c r="E79" s="26">
        <f>D79*C79</f>
        <v>76</v>
      </c>
      <c r="F79" s="26">
        <v>240</v>
      </c>
      <c r="G79" s="26">
        <v>1</v>
      </c>
      <c r="H79" s="27">
        <f>G79*E79*F79</f>
        <v>18240</v>
      </c>
    </row>
    <row r="80" spans="1:8" s="1" customFormat="1" x14ac:dyDescent="0.25">
      <c r="A80" s="28">
        <v>2</v>
      </c>
      <c r="B80" s="26"/>
      <c r="C80" s="26">
        <v>6</v>
      </c>
      <c r="D80" s="26">
        <v>6</v>
      </c>
      <c r="E80" s="26">
        <f t="shared" ref="E80:E82" si="7">D80*C80</f>
        <v>36</v>
      </c>
      <c r="F80" s="26">
        <v>240</v>
      </c>
      <c r="G80" s="26">
        <v>2</v>
      </c>
      <c r="H80" s="27">
        <f t="shared" ref="H80:H82" si="8">G80*E80*F80</f>
        <v>17280</v>
      </c>
    </row>
    <row r="81" spans="1:8" s="1" customFormat="1" x14ac:dyDescent="0.25">
      <c r="A81" s="28">
        <v>3</v>
      </c>
      <c r="B81" s="26"/>
      <c r="C81" s="26">
        <v>7.5</v>
      </c>
      <c r="D81" s="26">
        <v>9</v>
      </c>
      <c r="E81" s="26">
        <f t="shared" si="7"/>
        <v>67.5</v>
      </c>
      <c r="F81" s="26">
        <v>240</v>
      </c>
      <c r="G81" s="26">
        <v>2</v>
      </c>
      <c r="H81" s="27">
        <f t="shared" si="8"/>
        <v>32400</v>
      </c>
    </row>
    <row r="82" spans="1:8" s="1" customFormat="1" ht="15.75" thickBot="1" x14ac:dyDescent="0.3">
      <c r="A82" s="29">
        <v>4</v>
      </c>
      <c r="B82" s="30"/>
      <c r="C82" s="30">
        <v>3</v>
      </c>
      <c r="D82" s="30">
        <v>23</v>
      </c>
      <c r="E82" s="30">
        <f t="shared" si="7"/>
        <v>69</v>
      </c>
      <c r="F82" s="30">
        <v>240</v>
      </c>
      <c r="G82" s="30">
        <v>1</v>
      </c>
      <c r="H82" s="31">
        <f t="shared" si="8"/>
        <v>16560</v>
      </c>
    </row>
    <row r="83" spans="1:8" s="1" customFormat="1" ht="15.75" thickBot="1" x14ac:dyDescent="0.3">
      <c r="A83" s="23"/>
      <c r="B83" s="40" t="s">
        <v>89</v>
      </c>
      <c r="C83" s="41"/>
      <c r="D83" s="41"/>
      <c r="E83" s="41"/>
      <c r="F83" s="41"/>
      <c r="G83" s="42"/>
      <c r="H83" s="21">
        <f>SUM(H79:H82)</f>
        <v>84480</v>
      </c>
    </row>
    <row r="84" spans="1:8" s="1" customFormat="1" x14ac:dyDescent="0.25">
      <c r="A84" s="82"/>
      <c r="B84" s="83"/>
      <c r="C84" s="83"/>
      <c r="D84" s="83"/>
      <c r="E84" s="83"/>
      <c r="F84" s="83"/>
      <c r="G84" s="83"/>
      <c r="H84" s="89"/>
    </row>
    <row r="85" spans="1:8" s="1" customFormat="1" x14ac:dyDescent="0.25">
      <c r="A85" s="22" t="s">
        <v>59</v>
      </c>
      <c r="B85" s="19" t="s">
        <v>83</v>
      </c>
      <c r="C85" s="26"/>
      <c r="D85" s="26"/>
      <c r="E85" s="26"/>
      <c r="F85" s="26"/>
      <c r="G85" s="26"/>
      <c r="H85" s="27"/>
    </row>
    <row r="86" spans="1:8" s="1" customFormat="1" x14ac:dyDescent="0.25">
      <c r="A86" s="28">
        <v>1</v>
      </c>
      <c r="B86" s="26" t="s">
        <v>77</v>
      </c>
      <c r="C86" s="26"/>
      <c r="D86" s="26"/>
      <c r="E86" s="26"/>
      <c r="F86" s="26"/>
      <c r="G86" s="26"/>
      <c r="H86" s="27">
        <v>125000</v>
      </c>
    </row>
    <row r="87" spans="1:8" s="1" customFormat="1" x14ac:dyDescent="0.25">
      <c r="A87" s="28">
        <v>2</v>
      </c>
      <c r="B87" s="26" t="s">
        <v>58</v>
      </c>
      <c r="C87" s="26"/>
      <c r="D87" s="26"/>
      <c r="E87" s="26"/>
      <c r="F87" s="26"/>
      <c r="G87" s="26"/>
      <c r="H87" s="27">
        <v>36000</v>
      </c>
    </row>
    <row r="88" spans="1:8" s="1" customFormat="1" x14ac:dyDescent="0.25">
      <c r="A88" s="28">
        <v>3</v>
      </c>
      <c r="B88" s="26" t="s">
        <v>78</v>
      </c>
      <c r="C88" s="26"/>
      <c r="D88" s="26"/>
      <c r="E88" s="26"/>
      <c r="F88" s="26"/>
      <c r="G88" s="26"/>
      <c r="H88" s="27">
        <v>45000</v>
      </c>
    </row>
    <row r="89" spans="1:8" s="1" customFormat="1" ht="15.75" thickBot="1" x14ac:dyDescent="0.3">
      <c r="A89" s="29">
        <v>4</v>
      </c>
      <c r="B89" s="30" t="s">
        <v>82</v>
      </c>
      <c r="C89" s="30"/>
      <c r="D89" s="30"/>
      <c r="E89" s="30"/>
      <c r="F89" s="30">
        <v>700</v>
      </c>
      <c r="G89" s="30">
        <v>32</v>
      </c>
      <c r="H89" s="31">
        <f>G89*F89</f>
        <v>22400</v>
      </c>
    </row>
    <row r="90" spans="1:8" s="1" customFormat="1" ht="15.75" thickBot="1" x14ac:dyDescent="0.3">
      <c r="A90" s="23"/>
      <c r="B90" s="40" t="s">
        <v>90</v>
      </c>
      <c r="C90" s="41"/>
      <c r="D90" s="41"/>
      <c r="E90" s="41"/>
      <c r="F90" s="41"/>
      <c r="G90" s="42"/>
      <c r="H90" s="21">
        <f>SUM(H86:H89)</f>
        <v>228400</v>
      </c>
    </row>
    <row r="91" spans="1:8" s="1" customFormat="1" ht="15.75" thickBot="1" x14ac:dyDescent="0.3">
      <c r="A91" s="99"/>
      <c r="B91" s="100"/>
      <c r="C91" s="100"/>
      <c r="D91" s="100"/>
      <c r="E91" s="100"/>
      <c r="F91" s="100"/>
      <c r="G91" s="100"/>
      <c r="H91" s="101"/>
    </row>
    <row r="92" spans="1:8" s="1" customFormat="1" ht="16.5" thickBot="1" x14ac:dyDescent="0.3">
      <c r="A92" s="102"/>
      <c r="B92" s="103" t="s">
        <v>91</v>
      </c>
      <c r="C92" s="104"/>
      <c r="D92" s="104"/>
      <c r="E92" s="104"/>
      <c r="F92" s="104"/>
      <c r="G92" s="105"/>
      <c r="H92" s="106">
        <f>SUM(H90,H83,H76,H66,H49,H27,H20,)</f>
        <v>2132818.861111111</v>
      </c>
    </row>
    <row r="93" spans="1:8" s="1" customFormat="1" x14ac:dyDescent="0.25">
      <c r="H93" s="24"/>
    </row>
    <row r="94" spans="1:8" s="1" customFormat="1" x14ac:dyDescent="0.25">
      <c r="H94" s="24"/>
    </row>
    <row r="95" spans="1:8" s="1" customFormat="1" x14ac:dyDescent="0.25">
      <c r="H95" s="24"/>
    </row>
    <row r="96" spans="1:8" s="1" customFormat="1" x14ac:dyDescent="0.25">
      <c r="H96" s="24"/>
    </row>
    <row r="97" spans="8:8" s="1" customFormat="1" x14ac:dyDescent="0.25">
      <c r="H97" s="24"/>
    </row>
    <row r="98" spans="8:8" s="1" customFormat="1" x14ac:dyDescent="0.25">
      <c r="H98" s="24"/>
    </row>
    <row r="99" spans="8:8" s="1" customFormat="1" x14ac:dyDescent="0.25">
      <c r="H99" s="24"/>
    </row>
    <row r="100" spans="8:8" s="1" customFormat="1" x14ac:dyDescent="0.25">
      <c r="H100" s="24"/>
    </row>
    <row r="101" spans="8:8" s="1" customFormat="1" x14ac:dyDescent="0.25">
      <c r="H101" s="24"/>
    </row>
    <row r="102" spans="8:8" s="1" customFormat="1" x14ac:dyDescent="0.25">
      <c r="H102" s="24"/>
    </row>
  </sheetData>
  <mergeCells count="16">
    <mergeCell ref="B92:G92"/>
    <mergeCell ref="B49:G49"/>
    <mergeCell ref="B66:G66"/>
    <mergeCell ref="A1:H1"/>
    <mergeCell ref="A2:C2"/>
    <mergeCell ref="A3:H3"/>
    <mergeCell ref="G4:H4"/>
    <mergeCell ref="G5:H5"/>
    <mergeCell ref="A4:B4"/>
    <mergeCell ref="A5:B5"/>
    <mergeCell ref="B27:G27"/>
    <mergeCell ref="B75:D75"/>
    <mergeCell ref="B20:G20"/>
    <mergeCell ref="B76:G76"/>
    <mergeCell ref="B83:G83"/>
    <mergeCell ref="B90:G90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Estimate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2025-03-05T05:07:55Z</cp:lastPrinted>
  <dcterms:created xsi:type="dcterms:W3CDTF">2024-03-31T04:29:11Z</dcterms:created>
  <dcterms:modified xsi:type="dcterms:W3CDTF">2025-03-05T05:08:55Z</dcterms:modified>
</cp:coreProperties>
</file>