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activeTab="1"/>
  </bookViews>
  <sheets>
    <sheet name="Ramsanvre" sheetId="6" r:id="rId1"/>
    <sheet name="Estimate-3" sheetId="7" r:id="rId2"/>
    <sheet name="Estimate-2" sheetId="3" r:id="rId3"/>
    <sheet name="Estimate" sheetId="2" r:id="rId4"/>
  </sheets>
  <definedNames>
    <definedName name="_xlnm._FilterDatabase" localSheetId="3" hidden="1">Estimate!#REF!</definedName>
    <definedName name="_xlnm._FilterDatabase" localSheetId="2" hidden="1">'Estimate-2'!#REF!</definedName>
    <definedName name="_xlnm._FilterDatabase" localSheetId="1" hidden="1">'Estimate-3'!#REF!</definedName>
    <definedName name="_xlnm._FilterDatabase" localSheetId="0" hidden="1">Ramsanvre!#REF!</definedName>
    <definedName name="_xlnm.Print_Area" localSheetId="3">Estimate!$B$1:$I$103</definedName>
    <definedName name="_xlnm.Print_Area" localSheetId="2">'Estimate-2'!$B$1:$I$182</definedName>
    <definedName name="_xlnm.Print_Area" localSheetId="1">'Estimate-3'!$B$1:$I$205</definedName>
    <definedName name="_xlnm.Print_Area" localSheetId="0">Ramsanvre!$B$1:$I$64</definedName>
    <definedName name="_xlnm.Print_Titles" localSheetId="3">Estimate!$6:$6</definedName>
    <definedName name="_xlnm.Print_Titles" localSheetId="2">'Estimate-2'!$6:$6</definedName>
    <definedName name="_xlnm.Print_Titles" localSheetId="1">'Estimate-3'!$6:$6</definedName>
    <definedName name="_xlnm.Print_Titles" localSheetId="0">Ramsanvre!$6:$6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2" i="7" l="1"/>
  <c r="I201" i="7"/>
  <c r="I85" i="7"/>
  <c r="I25" i="7"/>
  <c r="I26" i="7"/>
  <c r="I30" i="7"/>
  <c r="I24" i="7"/>
  <c r="F104" i="7"/>
  <c r="I104" i="7" s="1"/>
  <c r="F103" i="7"/>
  <c r="I103" i="7" s="1"/>
  <c r="F102" i="7"/>
  <c r="I102" i="7" s="1"/>
  <c r="F101" i="7"/>
  <c r="I101" i="7" s="1"/>
  <c r="F30" i="7"/>
  <c r="F29" i="7"/>
  <c r="I29" i="7" s="1"/>
  <c r="F28" i="7"/>
  <c r="I28" i="7" s="1"/>
  <c r="F27" i="7"/>
  <c r="I27" i="7" s="1"/>
  <c r="I181" i="7"/>
  <c r="I180" i="7"/>
  <c r="I177" i="7"/>
  <c r="I176" i="7"/>
  <c r="I178" i="7" s="1"/>
  <c r="I175" i="7"/>
  <c r="I169" i="7"/>
  <c r="I168" i="7"/>
  <c r="I165" i="7"/>
  <c r="F163" i="7"/>
  <c r="I163" i="7" s="1"/>
  <c r="F162" i="7"/>
  <c r="I162" i="7" s="1"/>
  <c r="F161" i="7"/>
  <c r="I161" i="7" s="1"/>
  <c r="F160" i="7"/>
  <c r="I160" i="7" s="1"/>
  <c r="F159" i="7"/>
  <c r="I159" i="7" s="1"/>
  <c r="F158" i="7"/>
  <c r="I158" i="7" s="1"/>
  <c r="F157" i="7"/>
  <c r="I157" i="7" s="1"/>
  <c r="I155" i="7"/>
  <c r="I170" i="7" s="1"/>
  <c r="I149" i="7"/>
  <c r="I148" i="7"/>
  <c r="I147" i="7"/>
  <c r="I146" i="7"/>
  <c r="I145" i="7"/>
  <c r="I150" i="7" s="1"/>
  <c r="I139" i="7"/>
  <c r="I138" i="7"/>
  <c r="I137" i="7"/>
  <c r="I136" i="7"/>
  <c r="I135" i="7"/>
  <c r="I134" i="7"/>
  <c r="I133" i="7"/>
  <c r="I132" i="7"/>
  <c r="I131" i="7"/>
  <c r="I130" i="7"/>
  <c r="I129" i="7"/>
  <c r="I142" i="7" s="1"/>
  <c r="I128" i="7"/>
  <c r="I127" i="7"/>
  <c r="I120" i="7"/>
  <c r="I119" i="7"/>
  <c r="I124" i="7" s="1"/>
  <c r="I118" i="7"/>
  <c r="F113" i="7"/>
  <c r="I113" i="7" s="1"/>
  <c r="F112" i="7"/>
  <c r="I112" i="7" s="1"/>
  <c r="F111" i="7"/>
  <c r="I111" i="7" s="1"/>
  <c r="F110" i="7"/>
  <c r="I110" i="7" s="1"/>
  <c r="F109" i="7"/>
  <c r="I109" i="7" s="1"/>
  <c r="I114" i="7" s="1"/>
  <c r="F99" i="7"/>
  <c r="I99" i="7" s="1"/>
  <c r="F98" i="7"/>
  <c r="I98" i="7" s="1"/>
  <c r="F96" i="7"/>
  <c r="I96" i="7" s="1"/>
  <c r="F95" i="7"/>
  <c r="F93" i="7"/>
  <c r="I93" i="7" s="1"/>
  <c r="F92" i="7"/>
  <c r="I92" i="7" s="1"/>
  <c r="I106" i="7" s="1"/>
  <c r="I84" i="7"/>
  <c r="F84" i="7"/>
  <c r="F82" i="7"/>
  <c r="I82" i="7" s="1"/>
  <c r="F81" i="7"/>
  <c r="I81" i="7" s="1"/>
  <c r="F80" i="7"/>
  <c r="I80" i="7" s="1"/>
  <c r="F79" i="7"/>
  <c r="I79" i="7" s="1"/>
  <c r="F78" i="7"/>
  <c r="F77" i="7"/>
  <c r="F76" i="7"/>
  <c r="I76" i="7" s="1"/>
  <c r="F75" i="7"/>
  <c r="I75" i="7" s="1"/>
  <c r="F74" i="7"/>
  <c r="I74" i="7" s="1"/>
  <c r="F71" i="7"/>
  <c r="I71" i="7" s="1"/>
  <c r="I70" i="7"/>
  <c r="F69" i="7"/>
  <c r="I69" i="7" s="1"/>
  <c r="F68" i="7"/>
  <c r="I68" i="7" s="1"/>
  <c r="F67" i="7"/>
  <c r="I67" i="7" s="1"/>
  <c r="F66" i="7"/>
  <c r="I66" i="7" s="1"/>
  <c r="F65" i="7"/>
  <c r="I65" i="7" s="1"/>
  <c r="F62" i="7"/>
  <c r="I62" i="7" s="1"/>
  <c r="F61" i="7"/>
  <c r="I61" i="7" s="1"/>
  <c r="F59" i="7"/>
  <c r="I59" i="7" s="1"/>
  <c r="I58" i="7"/>
  <c r="F56" i="7"/>
  <c r="I56" i="7" s="1"/>
  <c r="F55" i="7"/>
  <c r="I55" i="7" s="1"/>
  <c r="F54" i="7"/>
  <c r="I54" i="7" s="1"/>
  <c r="I51" i="7"/>
  <c r="F50" i="7"/>
  <c r="I50" i="7" s="1"/>
  <c r="F49" i="7"/>
  <c r="I49" i="7" s="1"/>
  <c r="F48" i="7"/>
  <c r="I48" i="7" s="1"/>
  <c r="F47" i="7"/>
  <c r="I47" i="7" s="1"/>
  <c r="F46" i="7"/>
  <c r="F45" i="7"/>
  <c r="F44" i="7"/>
  <c r="F43" i="7"/>
  <c r="F42" i="7"/>
  <c r="F41" i="7"/>
  <c r="I41" i="7" s="1"/>
  <c r="F40" i="7"/>
  <c r="I40" i="7" s="1"/>
  <c r="F39" i="7"/>
  <c r="I39" i="7" s="1"/>
  <c r="F38" i="7"/>
  <c r="I38" i="7" s="1"/>
  <c r="F37" i="7"/>
  <c r="I37" i="7" s="1"/>
  <c r="F36" i="7"/>
  <c r="I36" i="7" s="1"/>
  <c r="F35" i="7"/>
  <c r="I35" i="7" s="1"/>
  <c r="F34" i="7"/>
  <c r="I34" i="7" s="1"/>
  <c r="F23" i="7"/>
  <c r="I23" i="7" s="1"/>
  <c r="F22" i="7"/>
  <c r="I22" i="7" s="1"/>
  <c r="F21" i="7"/>
  <c r="I21" i="7" s="1"/>
  <c r="F20" i="7"/>
  <c r="I20" i="7" s="1"/>
  <c r="F19" i="7"/>
  <c r="I19" i="7" s="1"/>
  <c r="F18" i="7"/>
  <c r="I18" i="7" s="1"/>
  <c r="F14" i="7"/>
  <c r="I14" i="7" s="1"/>
  <c r="F13" i="7"/>
  <c r="I13" i="7" s="1"/>
  <c r="F12" i="7"/>
  <c r="F11" i="7"/>
  <c r="I11" i="7" s="1"/>
  <c r="I88" i="7" l="1"/>
  <c r="I195" i="7" s="1"/>
  <c r="I205" i="7" s="1"/>
  <c r="I62" i="6"/>
  <c r="F62" i="6"/>
  <c r="F60" i="6"/>
  <c r="I60" i="6" s="1"/>
  <c r="F59" i="6"/>
  <c r="I59" i="6" s="1"/>
  <c r="F58" i="6"/>
  <c r="I58" i="6" s="1"/>
  <c r="F57" i="6"/>
  <c r="I57" i="6" s="1"/>
  <c r="F56" i="6"/>
  <c r="I56" i="6" s="1"/>
  <c r="F55" i="6"/>
  <c r="I55" i="6" s="1"/>
  <c r="F52" i="6"/>
  <c r="I52" i="6" s="1"/>
  <c r="I51" i="6"/>
  <c r="F50" i="6"/>
  <c r="I50" i="6" s="1"/>
  <c r="F49" i="6"/>
  <c r="I49" i="6" s="1"/>
  <c r="F48" i="6"/>
  <c r="I48" i="6" s="1"/>
  <c r="F47" i="6"/>
  <c r="I47" i="6" s="1"/>
  <c r="F46" i="6"/>
  <c r="I46" i="6" s="1"/>
  <c r="F43" i="6"/>
  <c r="I43" i="6" s="1"/>
  <c r="F42" i="6"/>
  <c r="I42" i="6" s="1"/>
  <c r="I41" i="6"/>
  <c r="F39" i="6"/>
  <c r="I39" i="6" s="1"/>
  <c r="F38" i="6"/>
  <c r="I38" i="6" s="1"/>
  <c r="F37" i="6"/>
  <c r="I37" i="6" s="1"/>
  <c r="F34" i="6"/>
  <c r="F33" i="6"/>
  <c r="F32" i="6"/>
  <c r="I32" i="6" s="1"/>
  <c r="F31" i="6"/>
  <c r="I31" i="6" s="1"/>
  <c r="F30" i="6"/>
  <c r="I30" i="6" s="1"/>
  <c r="F29" i="6"/>
  <c r="I29" i="6" s="1"/>
  <c r="F28" i="6"/>
  <c r="I28" i="6" s="1"/>
  <c r="F27" i="6"/>
  <c r="I27" i="6" s="1"/>
  <c r="F26" i="6"/>
  <c r="I26" i="6" s="1"/>
  <c r="F25" i="6"/>
  <c r="I25" i="6" s="1"/>
  <c r="F22" i="6"/>
  <c r="I22" i="6" s="1"/>
  <c r="F21" i="6"/>
  <c r="I21" i="6" s="1"/>
  <c r="F20" i="6"/>
  <c r="I20" i="6" s="1"/>
  <c r="F19" i="6"/>
  <c r="I19" i="6" s="1"/>
  <c r="F18" i="6"/>
  <c r="I18" i="6" s="1"/>
  <c r="F14" i="6"/>
  <c r="F13" i="6"/>
  <c r="F12" i="6"/>
  <c r="F11" i="6"/>
  <c r="I11" i="6" s="1"/>
  <c r="I64" i="6" l="1"/>
  <c r="I110" i="3" l="1"/>
  <c r="I128" i="3"/>
  <c r="I43" i="3" l="1"/>
  <c r="I165" i="3"/>
  <c r="I164" i="3"/>
  <c r="I166" i="3" s="1"/>
  <c r="I161" i="3"/>
  <c r="I160" i="3"/>
  <c r="I159" i="3"/>
  <c r="I154" i="3"/>
  <c r="I162" i="3" l="1"/>
  <c r="I131" i="3"/>
  <c r="I132" i="3"/>
  <c r="I133" i="3"/>
  <c r="I134" i="3"/>
  <c r="I130" i="3"/>
  <c r="I62" i="3"/>
  <c r="F63" i="3"/>
  <c r="I63" i="3" s="1"/>
  <c r="F23" i="3"/>
  <c r="I23" i="3" s="1"/>
  <c r="F42" i="3"/>
  <c r="I42" i="3" s="1"/>
  <c r="F41" i="3"/>
  <c r="I41" i="3" s="1"/>
  <c r="F40" i="3"/>
  <c r="I40" i="3" s="1"/>
  <c r="F74" i="3"/>
  <c r="I74" i="3" s="1"/>
  <c r="F39" i="3"/>
  <c r="I39" i="3" s="1"/>
  <c r="F36" i="3"/>
  <c r="I140" i="3"/>
  <c r="I153" i="3"/>
  <c r="I150" i="3"/>
  <c r="F143" i="3"/>
  <c r="I143" i="3" s="1"/>
  <c r="F145" i="3"/>
  <c r="I145" i="3" s="1"/>
  <c r="F144" i="3"/>
  <c r="I144" i="3" s="1"/>
  <c r="F146" i="3"/>
  <c r="I146" i="3" s="1"/>
  <c r="F147" i="3"/>
  <c r="I147" i="3" s="1"/>
  <c r="F148" i="3"/>
  <c r="I148" i="3" s="1"/>
  <c r="F142" i="3"/>
  <c r="I142" i="3" s="1"/>
  <c r="I106" i="3"/>
  <c r="I105" i="3"/>
  <c r="I114" i="3"/>
  <c r="I115" i="3"/>
  <c r="I116" i="3"/>
  <c r="I113" i="3"/>
  <c r="I117" i="3"/>
  <c r="F22" i="3"/>
  <c r="I22" i="3" s="1"/>
  <c r="F72" i="3"/>
  <c r="I72" i="3" s="1"/>
  <c r="F68" i="3"/>
  <c r="I68" i="3" s="1"/>
  <c r="F59" i="3"/>
  <c r="I59" i="3" s="1"/>
  <c r="F54" i="3"/>
  <c r="I54" i="3" s="1"/>
  <c r="I135" i="3" l="1"/>
  <c r="I155" i="3"/>
  <c r="F14" i="3"/>
  <c r="I14" i="3" s="1"/>
  <c r="F13" i="3"/>
  <c r="I13" i="3" s="1"/>
  <c r="F33" i="3"/>
  <c r="I33" i="3" s="1"/>
  <c r="F32" i="3"/>
  <c r="I32" i="3" s="1"/>
  <c r="F31" i="3"/>
  <c r="I31" i="3" s="1"/>
  <c r="I125" i="3"/>
  <c r="I124" i="3"/>
  <c r="I123" i="3"/>
  <c r="I122" i="3"/>
  <c r="I121" i="3"/>
  <c r="I120" i="3"/>
  <c r="I119" i="3"/>
  <c r="I118" i="3"/>
  <c r="I104" i="3"/>
  <c r="F99" i="3"/>
  <c r="I99" i="3" s="1"/>
  <c r="F98" i="3"/>
  <c r="I98" i="3" s="1"/>
  <c r="F97" i="3"/>
  <c r="I97" i="3" s="1"/>
  <c r="F96" i="3"/>
  <c r="I96" i="3" s="1"/>
  <c r="F95" i="3"/>
  <c r="I95" i="3" s="1"/>
  <c r="F89" i="3"/>
  <c r="I89" i="3" s="1"/>
  <c r="F88" i="3"/>
  <c r="I88" i="3" s="1"/>
  <c r="F86" i="3"/>
  <c r="I86" i="3" s="1"/>
  <c r="F85" i="3"/>
  <c r="F83" i="3"/>
  <c r="I83" i="3" s="1"/>
  <c r="F82" i="3"/>
  <c r="I82" i="3" s="1"/>
  <c r="I76" i="3"/>
  <c r="F76" i="3"/>
  <c r="F73" i="3"/>
  <c r="I73" i="3" s="1"/>
  <c r="F71" i="3"/>
  <c r="I71" i="3" s="1"/>
  <c r="F70" i="3"/>
  <c r="F69" i="3"/>
  <c r="F67" i="3"/>
  <c r="I67" i="3" s="1"/>
  <c r="F66" i="3"/>
  <c r="I66" i="3" s="1"/>
  <c r="F61" i="3"/>
  <c r="I61" i="3" s="1"/>
  <c r="F60" i="3"/>
  <c r="I60" i="3" s="1"/>
  <c r="F58" i="3"/>
  <c r="I58" i="3" s="1"/>
  <c r="F57" i="3"/>
  <c r="I57" i="3" s="1"/>
  <c r="F53" i="3"/>
  <c r="I53" i="3" s="1"/>
  <c r="F51" i="3"/>
  <c r="I51" i="3" s="1"/>
  <c r="I50" i="3"/>
  <c r="F48" i="3"/>
  <c r="I48" i="3" s="1"/>
  <c r="F47" i="3"/>
  <c r="I47" i="3" s="1"/>
  <c r="F46" i="3"/>
  <c r="I46" i="3" s="1"/>
  <c r="F38" i="3"/>
  <c r="F37" i="3"/>
  <c r="F35" i="3"/>
  <c r="F34" i="3"/>
  <c r="I34" i="3" s="1"/>
  <c r="F30" i="3"/>
  <c r="I30" i="3" s="1"/>
  <c r="F29" i="3"/>
  <c r="I29" i="3" s="1"/>
  <c r="F28" i="3"/>
  <c r="I28" i="3" s="1"/>
  <c r="F27" i="3"/>
  <c r="I27" i="3" s="1"/>
  <c r="F26" i="3"/>
  <c r="I26" i="3" s="1"/>
  <c r="F21" i="3"/>
  <c r="I21" i="3" s="1"/>
  <c r="F20" i="3"/>
  <c r="I20" i="3" s="1"/>
  <c r="F19" i="3"/>
  <c r="I19" i="3" s="1"/>
  <c r="F18" i="3"/>
  <c r="I18" i="3" s="1"/>
  <c r="F12" i="3"/>
  <c r="F11" i="3"/>
  <c r="I11" i="3" s="1"/>
  <c r="I91" i="3" l="1"/>
  <c r="I100" i="3"/>
  <c r="I78" i="3"/>
  <c r="I103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172" i="3" l="1"/>
  <c r="I175" i="3" s="1"/>
  <c r="I99" i="2"/>
  <c r="I82" i="2"/>
  <c r="I57" i="2" l="1"/>
  <c r="I39" i="2"/>
  <c r="I13" i="2"/>
  <c r="I20" i="2"/>
  <c r="I21" i="2"/>
  <c r="I67" i="2"/>
  <c r="F74" i="2"/>
  <c r="I74" i="2" s="1"/>
  <c r="F75" i="2"/>
  <c r="I75" i="2" s="1"/>
  <c r="F76" i="2"/>
  <c r="I76" i="2" s="1"/>
  <c r="F77" i="2"/>
  <c r="I77" i="2" s="1"/>
  <c r="F73" i="2"/>
  <c r="I73" i="2" s="1"/>
  <c r="F68" i="2"/>
  <c r="I68" i="2" s="1"/>
  <c r="F67" i="2"/>
  <c r="F66" i="2"/>
  <c r="I66" i="2" s="1"/>
  <c r="F63" i="2"/>
  <c r="I63" i="2" s="1"/>
  <c r="F65" i="2"/>
  <c r="I65" i="2" s="1"/>
  <c r="F62" i="2"/>
  <c r="I62" i="2" s="1"/>
  <c r="F57" i="2"/>
  <c r="F19" i="2"/>
  <c r="I19" i="2" s="1"/>
  <c r="F12" i="2"/>
  <c r="F32" i="2"/>
  <c r="I32" i="2" s="1"/>
  <c r="F31" i="2"/>
  <c r="I31" i="2" s="1"/>
  <c r="F30" i="2"/>
  <c r="I30" i="2" s="1"/>
  <c r="F26" i="2"/>
  <c r="I26" i="2" s="1"/>
  <c r="I70" i="2" l="1"/>
  <c r="I78" i="2"/>
  <c r="F16" i="2"/>
  <c r="I16" i="2" s="1"/>
  <c r="F17" i="2"/>
  <c r="I17" i="2" s="1"/>
  <c r="F18" i="2"/>
  <c r="I18" i="2" s="1"/>
  <c r="F22" i="2"/>
  <c r="I22" i="2" s="1"/>
  <c r="F23" i="2"/>
  <c r="I23" i="2" s="1"/>
  <c r="F24" i="2"/>
  <c r="I24" i="2" s="1"/>
  <c r="F25" i="2"/>
  <c r="I25" i="2" s="1"/>
  <c r="F27" i="2"/>
  <c r="I27" i="2" s="1"/>
  <c r="F28" i="2"/>
  <c r="I28" i="2" s="1"/>
  <c r="F29" i="2"/>
  <c r="I29" i="2" s="1"/>
  <c r="F35" i="2"/>
  <c r="I35" i="2" s="1"/>
  <c r="F36" i="2"/>
  <c r="I36" i="2" s="1"/>
  <c r="F37" i="2"/>
  <c r="I37" i="2" s="1"/>
  <c r="F38" i="2"/>
  <c r="F39" i="2"/>
  <c r="F40" i="2"/>
  <c r="I40" i="2" s="1"/>
  <c r="F41" i="2"/>
  <c r="F42" i="2"/>
  <c r="I42" i="2" s="1"/>
  <c r="F45" i="2"/>
  <c r="I45" i="2" s="1"/>
  <c r="F46" i="2"/>
  <c r="I46" i="2" s="1"/>
  <c r="F47" i="2"/>
  <c r="I47" i="2" s="1"/>
  <c r="F48" i="2"/>
  <c r="I48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11" i="2"/>
  <c r="I11" i="2" s="1"/>
  <c r="I58" i="2" l="1"/>
</calcChain>
</file>

<file path=xl/sharedStrings.xml><?xml version="1.0" encoding="utf-8"?>
<sst xmlns="http://schemas.openxmlformats.org/spreadsheetml/2006/main" count="631" uniqueCount="209">
  <si>
    <t xml:space="preserve">Amount </t>
  </si>
  <si>
    <t>Qty</t>
  </si>
  <si>
    <t xml:space="preserve">Item Name 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</si>
  <si>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</si>
  <si>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</si>
  <si>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</si>
  <si>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</si>
  <si>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</si>
  <si>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</si>
  <si>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Furniture work</t>
  </si>
  <si>
    <t>Entrance</t>
  </si>
  <si>
    <t>A1</t>
  </si>
  <si>
    <t>A2</t>
  </si>
  <si>
    <t>A3</t>
  </si>
  <si>
    <t>A4</t>
  </si>
  <si>
    <t>A5</t>
  </si>
  <si>
    <t>Kitchen</t>
  </si>
  <si>
    <t>Master Bed Room No-2</t>
  </si>
  <si>
    <t>A6</t>
  </si>
  <si>
    <t>Master Bed Room No-1</t>
  </si>
  <si>
    <t xml:space="preserve">Shoes Box </t>
  </si>
  <si>
    <t xml:space="preserve">Shefty door </t>
  </si>
  <si>
    <t>Tendem platform</t>
  </si>
  <si>
    <t>Chimany showcase</t>
  </si>
  <si>
    <t>Maliya</t>
  </si>
  <si>
    <t xml:space="preserve">Ac Panel </t>
  </si>
  <si>
    <t>Temple</t>
  </si>
  <si>
    <t>Kapat</t>
  </si>
  <si>
    <t xml:space="preserve">Maliya </t>
  </si>
  <si>
    <t>Service Platform</t>
  </si>
  <si>
    <t>Service Platform showcase</t>
  </si>
  <si>
    <t>Washing Area Box</t>
  </si>
  <si>
    <t>Oven box -1nung</t>
  </si>
  <si>
    <t>Store room Framing kapat</t>
  </si>
  <si>
    <t>Small Room</t>
  </si>
  <si>
    <t xml:space="preserve">kapat </t>
  </si>
  <si>
    <t>Bed -6'x6.5'</t>
  </si>
  <si>
    <t>Bed Side box -1nung</t>
  </si>
  <si>
    <t>Bed Back Gadi Panel</t>
  </si>
  <si>
    <t>Bed Mattress Sweetdream Company -5"x6'x6.5'</t>
  </si>
  <si>
    <t>Ac panel</t>
  </si>
  <si>
    <t xml:space="preserve">Bathroom Box </t>
  </si>
  <si>
    <t>Book Box</t>
  </si>
  <si>
    <t>Study Table</t>
  </si>
  <si>
    <t>bathroom Box</t>
  </si>
  <si>
    <t xml:space="preserve">Tv Unit </t>
  </si>
  <si>
    <t>Hall</t>
  </si>
  <si>
    <t>Tv Unit panel</t>
  </si>
  <si>
    <t>Shefty door Paneling</t>
  </si>
  <si>
    <t>Common bathroom box</t>
  </si>
  <si>
    <t>B</t>
  </si>
  <si>
    <t>POP work(hall &amp; dining Area)</t>
  </si>
  <si>
    <t>C</t>
  </si>
  <si>
    <t>D</t>
  </si>
  <si>
    <t>Glass Work</t>
  </si>
  <si>
    <t>Bathroom mirror</t>
  </si>
  <si>
    <t>Master Bed Room no-2</t>
  </si>
  <si>
    <t>Master Bed Room no-1</t>
  </si>
  <si>
    <t>Common bathroom mirror</t>
  </si>
  <si>
    <t>E</t>
  </si>
  <si>
    <t>Total -A</t>
  </si>
  <si>
    <t>Total -B</t>
  </si>
  <si>
    <t>Total -C</t>
  </si>
  <si>
    <t>Total Estimate Amount</t>
  </si>
  <si>
    <t xml:space="preserve">AC box Panel </t>
  </si>
  <si>
    <t>Drassing Box</t>
  </si>
  <si>
    <t>mm</t>
  </si>
  <si>
    <t>Door Laminate- 8nung</t>
  </si>
  <si>
    <t>Crockery Kapat</t>
  </si>
  <si>
    <t>Bathroom tuffen glass</t>
  </si>
  <si>
    <t>Mosquto net nylon slider window</t>
  </si>
  <si>
    <t>Plumbing Work fitting  labour charge</t>
  </si>
  <si>
    <t>Bathroom Asseseries change Labour charge-3nung, Commode , Washbasin, Nal2nung, Angle coc-5nung,
mixture, Shawer, Flush tank, handsaver, 
conection pipe-2Fit--2nung, Gatar zali -1nung.</t>
  </si>
  <si>
    <t>Electric Work</t>
  </si>
  <si>
    <t>Door bell</t>
  </si>
  <si>
    <t xml:space="preserve">4 square mm circuit </t>
  </si>
  <si>
    <t>1.5 square mm circuit</t>
  </si>
  <si>
    <t xml:space="preserve"> fan fitting </t>
  </si>
  <si>
    <t xml:space="preserve">light fitting </t>
  </si>
  <si>
    <t xml:space="preserve">anchor fasner </t>
  </si>
  <si>
    <t>12 v panel light</t>
  </si>
  <si>
    <t xml:space="preserve">button light </t>
  </si>
  <si>
    <t xml:space="preserve">rope light </t>
  </si>
  <si>
    <t xml:space="preserve">rope light adaptor </t>
  </si>
  <si>
    <t xml:space="preserve">Orient company fan </t>
  </si>
  <si>
    <t xml:space="preserve">Bathroom Exhaust fan </t>
  </si>
  <si>
    <t>5A point</t>
  </si>
  <si>
    <t>15A point</t>
  </si>
  <si>
    <t>Washing Area window</t>
  </si>
  <si>
    <t>F</t>
  </si>
  <si>
    <t>Total-E</t>
  </si>
  <si>
    <t>SIDE Location:- C-1001 Sangini Aditya Heights Motera</t>
  </si>
  <si>
    <t>Date:-12-11-2024</t>
  </si>
  <si>
    <t>Estimate No:-02</t>
  </si>
  <si>
    <t>ok</t>
  </si>
  <si>
    <t>Service Platform maliya</t>
  </si>
  <si>
    <t>add</t>
  </si>
  <si>
    <t>Maliya taliya</t>
  </si>
  <si>
    <t>Open box</t>
  </si>
  <si>
    <t>Area</t>
  </si>
  <si>
    <t>S.N.</t>
  </si>
  <si>
    <t>Rate</t>
  </si>
  <si>
    <t>Service Platform with tendem</t>
  </si>
  <si>
    <t>Bed Back box Panel</t>
  </si>
  <si>
    <t>Ac panel L type</t>
  </si>
  <si>
    <t>Profile shutter rate difference</t>
  </si>
  <si>
    <t>Ac Panel L type</t>
  </si>
  <si>
    <t xml:space="preserve">Bathroom Drawer Box </t>
  </si>
  <si>
    <t>Maliya Taliya</t>
  </si>
  <si>
    <t>Bathroom upper Box</t>
  </si>
  <si>
    <t>Bathroom Drawer Box</t>
  </si>
  <si>
    <t>Door Laminate - 8nung</t>
  </si>
  <si>
    <t>Tv Unit box panel</t>
  </si>
  <si>
    <t>Main door Frame-1nung</t>
  </si>
  <si>
    <t>Common bathroom drawer box</t>
  </si>
  <si>
    <t>Common bathroom  box</t>
  </si>
  <si>
    <t>New nal point</t>
  </si>
  <si>
    <t>Sink fitting</t>
  </si>
  <si>
    <t xml:space="preserve"> </t>
  </si>
  <si>
    <t xml:space="preserve"> Cunstruction</t>
  </si>
  <si>
    <t xml:space="preserve"> Tiles todfod </t>
  </si>
  <si>
    <t>Granite fitting</t>
  </si>
  <si>
    <t>Granite todfod</t>
  </si>
  <si>
    <t>Wall touching</t>
  </si>
  <si>
    <t xml:space="preserve">Tiles fitting </t>
  </si>
  <si>
    <t>Kitchen platform</t>
  </si>
  <si>
    <t>Sevice platform</t>
  </si>
  <si>
    <t>Washing Area</t>
  </si>
  <si>
    <t>Master Bedroom Balcony</t>
  </si>
  <si>
    <t>Small Bedroom Balcony</t>
  </si>
  <si>
    <t>Wall todfod</t>
  </si>
  <si>
    <t>Flat Garbage remove</t>
  </si>
  <si>
    <t xml:space="preserve">Garbage tractor </t>
  </si>
  <si>
    <t>Bathroom Exhaust fan fitting3</t>
  </si>
  <si>
    <t>Quartz sink</t>
  </si>
  <si>
    <t>SS sink</t>
  </si>
  <si>
    <t xml:space="preserve">Temple </t>
  </si>
  <si>
    <t>Temple panel</t>
  </si>
  <si>
    <t>Bed side box -2nung</t>
  </si>
  <si>
    <t>laminate rate difference</t>
  </si>
  <si>
    <t>AC piping</t>
  </si>
  <si>
    <t xml:space="preserve">Hall </t>
  </si>
  <si>
    <t>Master bedroom -1</t>
  </si>
  <si>
    <t>Master bedroom -2</t>
  </si>
  <si>
    <t>Small bedroom</t>
  </si>
  <si>
    <t>Drainage pipe</t>
  </si>
  <si>
    <t>NOT</t>
  </si>
  <si>
    <t>TOTAL-D</t>
  </si>
  <si>
    <t>TOTAL-C</t>
  </si>
  <si>
    <t>TOTAL-B</t>
  </si>
  <si>
    <t>TOTAL-A</t>
  </si>
  <si>
    <t>G</t>
  </si>
  <si>
    <t>TOTAL-E</t>
  </si>
  <si>
    <t>TOTAL-F</t>
  </si>
  <si>
    <t>TOTAL-G</t>
  </si>
  <si>
    <t>H</t>
  </si>
  <si>
    <t>I</t>
  </si>
  <si>
    <t>Date:-16-02-2025</t>
  </si>
  <si>
    <t>Washbasin granite</t>
  </si>
  <si>
    <t xml:space="preserve">kan </t>
  </si>
  <si>
    <t>Hall TV Unit Hiliter sheet (3500-1400=2100)</t>
  </si>
  <si>
    <t>Master Bedroom -1 Cane Laminate
(2200-1400=800)</t>
  </si>
  <si>
    <t>Master Bedroom -2 Cane Laminate
(2200-1400=800)</t>
  </si>
  <si>
    <t>Plywood rate difference</t>
  </si>
  <si>
    <t>J</t>
  </si>
  <si>
    <t>BWP (2880-2048=832)</t>
  </si>
  <si>
    <t>BWR (2560-2048=512)</t>
  </si>
  <si>
    <t>Kapat with 4 drawer</t>
  </si>
  <si>
    <t>wecar basket</t>
  </si>
  <si>
    <t>Asian Company premium paint</t>
  </si>
  <si>
    <t>K</t>
  </si>
  <si>
    <t>Wooden patti polish</t>
  </si>
  <si>
    <t>L</t>
  </si>
  <si>
    <t>Outside grill oil paint</t>
  </si>
  <si>
    <t>M</t>
  </si>
  <si>
    <t>Received Amount</t>
  </si>
  <si>
    <t>Pending Amount</t>
  </si>
  <si>
    <t>Extra Charge</t>
  </si>
  <si>
    <t>Bathroom Accessories</t>
  </si>
  <si>
    <t xml:space="preserve">Fan </t>
  </si>
  <si>
    <t>Curtain</t>
  </si>
  <si>
    <t>AC</t>
  </si>
  <si>
    <t>Chimany</t>
  </si>
  <si>
    <t>Wifi Cable fitting</t>
  </si>
  <si>
    <t>Ramsanvre ESTIMATE</t>
  </si>
  <si>
    <t>Date:-27-02-2025</t>
  </si>
  <si>
    <t>Estimate No:-03</t>
  </si>
  <si>
    <t>Date:-24-03-2025</t>
  </si>
  <si>
    <t>Molding patti-Rf- 7'</t>
  </si>
  <si>
    <t>Molding patti-Rf- 8'</t>
  </si>
  <si>
    <t>Molding patti-Rf- 9'</t>
  </si>
  <si>
    <t>Molding patti</t>
  </si>
  <si>
    <t>Shefty door jali</t>
  </si>
  <si>
    <t>Old Shefty door</t>
  </si>
  <si>
    <t>Minus Work Amount</t>
  </si>
  <si>
    <t>Door Frame-9nung</t>
  </si>
  <si>
    <t>Bathroom accessories bill</t>
  </si>
  <si>
    <t>N</t>
  </si>
  <si>
    <t>Bathroom Window_C</t>
  </si>
  <si>
    <t>Bathroom Window_M1</t>
  </si>
  <si>
    <t>Bathroom Window_M2</t>
  </si>
  <si>
    <t>Wall Texture - 5 Wall metallic colour</t>
  </si>
  <si>
    <t>box with profile shutter</t>
  </si>
  <si>
    <t>Sanderi Parchuran material</t>
  </si>
  <si>
    <t xml:space="preserve">Minus </t>
  </si>
  <si>
    <t>Shefty door handle</t>
  </si>
  <si>
    <t>O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</si>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</sst>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43" fontId="1" fillId="0" borderId="27" xfId="1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0" fontId="0" fillId="0" borderId="32" xfId="0" applyFont="1" applyFill="1" applyBorder="1"/>
    <xf numFmtId="0" fontId="0" fillId="0" borderId="32" xfId="0" applyFont="1" applyFill="1" applyBorder="1" applyAlignment="1"/>
    <xf numFmtId="43" fontId="0" fillId="0" borderId="33" xfId="1" applyFont="1" applyFill="1" applyBorder="1"/>
    <xf numFmtId="0" fontId="1" fillId="0" borderId="21" xfId="0" applyFont="1" applyBorder="1"/>
    <xf numFmtId="0" fontId="1" fillId="0" borderId="0" xfId="0" applyFont="1" applyFill="1" applyBorder="1"/>
    <xf numFmtId="0" fontId="0" fillId="0" borderId="21" xfId="0" applyFont="1" applyBorder="1"/>
    <xf numFmtId="0" fontId="0" fillId="0" borderId="32" xfId="0" applyBorder="1"/>
    <xf numFmtId="164" fontId="0" fillId="0" borderId="32" xfId="0" applyNumberFormat="1" applyFont="1" applyFill="1" applyBorder="1"/>
    <xf numFmtId="0" fontId="1" fillId="0" borderId="32" xfId="0" applyFont="1" applyBorder="1"/>
    <xf numFmtId="0" fontId="0" fillId="0" borderId="32" xfId="0" applyFont="1" applyBorder="1"/>
    <xf numFmtId="0" fontId="1" fillId="2" borderId="4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1" fillId="0" borderId="31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34" xfId="0" applyFont="1" applyFill="1" applyBorder="1" applyAlignment="1">
      <alignment horizontal="right" vertical="center"/>
    </xf>
    <xf numFmtId="0" fontId="0" fillId="0" borderId="35" xfId="0" applyBorder="1"/>
    <xf numFmtId="0" fontId="0" fillId="0" borderId="35" xfId="0" applyFont="1" applyFill="1" applyBorder="1"/>
    <xf numFmtId="0" fontId="0" fillId="0" borderId="35" xfId="0" applyFont="1" applyFill="1" applyBorder="1" applyAlignment="1"/>
    <xf numFmtId="164" fontId="0" fillId="0" borderId="35" xfId="0" applyNumberFormat="1" applyFont="1" applyFill="1" applyBorder="1"/>
    <xf numFmtId="43" fontId="0" fillId="0" borderId="36" xfId="1" applyFont="1" applyFill="1" applyBorder="1"/>
    <xf numFmtId="43" fontId="0" fillId="0" borderId="23" xfId="1" applyFont="1" applyBorder="1"/>
    <xf numFmtId="43" fontId="1" fillId="0" borderId="33" xfId="1" applyFont="1" applyFill="1" applyBorder="1"/>
    <xf numFmtId="0" fontId="0" fillId="0" borderId="32" xfId="0" applyBorder="1" applyAlignment="1">
      <alignment vertical="center" wrapText="1"/>
    </xf>
    <xf numFmtId="0" fontId="0" fillId="0" borderId="32" xfId="0" applyFont="1" applyFill="1" applyBorder="1" applyAlignment="1">
      <alignment vertical="center"/>
    </xf>
    <xf numFmtId="164" fontId="0" fillId="0" borderId="32" xfId="0" applyNumberFormat="1" applyFont="1" applyFill="1" applyBorder="1" applyAlignment="1">
      <alignment vertical="center"/>
    </xf>
    <xf numFmtId="0" fontId="1" fillId="0" borderId="22" xfId="0" applyFont="1" applyBorder="1"/>
    <xf numFmtId="0" fontId="1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0" fontId="0" fillId="0" borderId="22" xfId="0" applyFont="1" applyBorder="1"/>
    <xf numFmtId="0" fontId="0" fillId="0" borderId="31" xfId="0" applyFont="1" applyBorder="1"/>
    <xf numFmtId="0" fontId="0" fillId="0" borderId="32" xfId="0" applyFont="1" applyFill="1" applyBorder="1" applyAlignment="1">
      <alignment vertical="top"/>
    </xf>
    <xf numFmtId="43" fontId="0" fillId="0" borderId="23" xfId="1" applyFont="1" applyFill="1" applyBorder="1" applyAlignment="1">
      <alignment vertical="top"/>
    </xf>
    <xf numFmtId="43" fontId="0" fillId="0" borderId="33" xfId="1" applyFont="1" applyFill="1" applyBorder="1" applyAlignment="1">
      <alignment vertical="top"/>
    </xf>
    <xf numFmtId="43" fontId="1" fillId="0" borderId="33" xfId="1" applyFont="1" applyFill="1" applyBorder="1" applyAlignment="1">
      <alignment vertic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43" fontId="1" fillId="0" borderId="36" xfId="1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right" vertical="center"/>
    </xf>
    <xf numFmtId="43" fontId="1" fillId="0" borderId="43" xfId="1" applyFont="1" applyFill="1" applyBorder="1"/>
    <xf numFmtId="0" fontId="0" fillId="0" borderId="44" xfId="0" applyFont="1" applyFill="1" applyBorder="1" applyAlignment="1">
      <alignment horizontal="right" vertical="center"/>
    </xf>
    <xf numFmtId="0" fontId="0" fillId="0" borderId="45" xfId="0" applyBorder="1"/>
    <xf numFmtId="0" fontId="0" fillId="0" borderId="45" xfId="0" applyFont="1" applyFill="1" applyBorder="1"/>
    <xf numFmtId="0" fontId="0" fillId="0" borderId="45" xfId="0" applyFont="1" applyFill="1" applyBorder="1" applyAlignment="1"/>
    <xf numFmtId="164" fontId="0" fillId="0" borderId="45" xfId="0" applyNumberFormat="1" applyFont="1" applyFill="1" applyBorder="1"/>
    <xf numFmtId="0" fontId="0" fillId="0" borderId="28" xfId="0" applyFont="1" applyFill="1" applyBorder="1" applyAlignment="1">
      <alignment horizontal="right" vertical="center"/>
    </xf>
    <xf numFmtId="0" fontId="0" fillId="0" borderId="29" xfId="0" applyBorder="1"/>
    <xf numFmtId="0" fontId="0" fillId="0" borderId="29" xfId="0" applyFont="1" applyFill="1" applyBorder="1" applyAlignment="1"/>
    <xf numFmtId="164" fontId="0" fillId="0" borderId="29" xfId="0" applyNumberFormat="1" applyFont="1" applyFill="1" applyBorder="1"/>
    <xf numFmtId="43" fontId="1" fillId="0" borderId="30" xfId="1" applyFont="1" applyFill="1" applyBorder="1"/>
    <xf numFmtId="43" fontId="1" fillId="0" borderId="23" xfId="1" applyFont="1" applyFill="1" applyBorder="1"/>
    <xf numFmtId="0" fontId="0" fillId="0" borderId="46" xfId="0" applyFont="1" applyFill="1" applyBorder="1" applyAlignment="1">
      <alignment horizontal="right" vertical="center"/>
    </xf>
    <xf numFmtId="0" fontId="0" fillId="0" borderId="47" xfId="0" applyBorder="1"/>
    <xf numFmtId="0" fontId="0" fillId="0" borderId="47" xfId="0" applyFont="1" applyFill="1" applyBorder="1"/>
    <xf numFmtId="0" fontId="0" fillId="0" borderId="47" xfId="0" applyFont="1" applyFill="1" applyBorder="1" applyAlignment="1"/>
    <xf numFmtId="164" fontId="0" fillId="0" borderId="47" xfId="0" applyNumberFormat="1" applyFont="1" applyFill="1" applyBorder="1"/>
    <xf numFmtId="43" fontId="12" fillId="0" borderId="23" xfId="1" applyFont="1" applyFill="1" applyBorder="1"/>
    <xf numFmtId="0" fontId="0" fillId="0" borderId="2" xfId="0" applyBorder="1"/>
    <xf numFmtId="0" fontId="0" fillId="0" borderId="2" xfId="0" applyFont="1" applyFill="1" applyBorder="1"/>
    <xf numFmtId="0" fontId="0" fillId="0" borderId="2" xfId="0" applyFont="1" applyFill="1" applyBorder="1" applyAlignment="1"/>
    <xf numFmtId="164" fontId="0" fillId="0" borderId="2" xfId="0" applyNumberFormat="1" applyFont="1" applyFill="1" applyBorder="1"/>
    <xf numFmtId="43" fontId="0" fillId="0" borderId="1" xfId="1" applyFont="1" applyFill="1" applyBorder="1"/>
    <xf numFmtId="0" fontId="0" fillId="0" borderId="47" xfId="0" applyFont="1" applyFill="1" applyBorder="1" applyAlignment="1">
      <alignment vertical="top"/>
    </xf>
    <xf numFmtId="43" fontId="0" fillId="0" borderId="48" xfId="1" applyFont="1" applyFill="1" applyBorder="1" applyAlignment="1">
      <alignment vertical="top"/>
    </xf>
    <xf numFmtId="43" fontId="12" fillId="0" borderId="33" xfId="1" applyFont="1" applyFill="1" applyBorder="1" applyAlignment="1">
      <alignment vertical="center"/>
    </xf>
    <xf numFmtId="0" fontId="0" fillId="0" borderId="49" xfId="0" applyFont="1" applyFill="1" applyBorder="1" applyAlignment="1">
      <alignment horizontal="right" vertical="center"/>
    </xf>
    <xf numFmtId="43" fontId="1" fillId="0" borderId="50" xfId="1" applyFont="1" applyFill="1" applyBorder="1"/>
    <xf numFmtId="0" fontId="1" fillId="0" borderId="45" xfId="0" applyFont="1" applyBorder="1"/>
    <xf numFmtId="43" fontId="12" fillId="0" borderId="50" xfId="1" applyFont="1" applyFill="1" applyBorder="1"/>
    <xf numFmtId="43" fontId="0" fillId="0" borderId="48" xfId="1" applyFont="1" applyBorder="1"/>
    <xf numFmtId="43" fontId="1" fillId="0" borderId="27" xfId="0" applyNumberFormat="1" applyFont="1" applyBorder="1" applyAlignment="1">
      <alignment vertical="center" wrapText="1"/>
    </xf>
    <xf numFmtId="0" fontId="1" fillId="0" borderId="49" xfId="0" applyFont="1" applyFill="1" applyBorder="1" applyAlignment="1">
      <alignment horizontal="right" vertical="center"/>
    </xf>
    <xf numFmtId="43" fontId="12" fillId="0" borderId="36" xfId="1" applyFont="1" applyFill="1" applyBorder="1"/>
    <xf numFmtId="43" fontId="12" fillId="0" borderId="33" xfId="1" applyFont="1" applyFill="1" applyBorder="1"/>
    <xf numFmtId="0" fontId="1" fillId="0" borderId="22" xfId="0" applyFont="1" applyBorder="1" applyAlignment="1">
      <alignment horizontal="right"/>
    </xf>
    <xf numFmtId="0" fontId="0" fillId="0" borderId="22" xfId="0" applyFont="1" applyBorder="1" applyAlignment="1">
      <alignment horizontal="right"/>
    </xf>
    <xf numFmtId="43" fontId="1" fillId="0" borderId="1" xfId="1" applyFont="1" applyFill="1" applyBorder="1"/>
    <xf numFmtId="0" fontId="0" fillId="0" borderId="32" xfId="0" applyFont="1" applyBorder="1" applyAlignment="1">
      <alignment wrapText="1"/>
    </xf>
    <xf numFmtId="0" fontId="1" fillId="0" borderId="32" xfId="0" applyFont="1" applyFill="1" applyBorder="1"/>
    <xf numFmtId="0" fontId="1" fillId="0" borderId="32" xfId="0" applyFont="1" applyFill="1" applyBorder="1" applyAlignment="1"/>
    <xf numFmtId="164" fontId="1" fillId="0" borderId="32" xfId="0" applyNumberFormat="1" applyFont="1" applyFill="1" applyBorder="1"/>
    <xf numFmtId="43" fontId="12" fillId="0" borderId="30" xfId="1" applyFont="1" applyFill="1" applyBorder="1"/>
    <xf numFmtId="0" fontId="1" fillId="0" borderId="24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left"/>
    </xf>
    <xf numFmtId="0" fontId="1" fillId="0" borderId="45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35" xfId="0" applyFont="1" applyBorder="1" applyAlignment="1">
      <alignment horizontal="center"/>
    </xf>
    <xf numFmtId="43" fontId="0" fillId="0" borderId="33" xfId="1" applyFont="1" applyBorder="1"/>
    <xf numFmtId="43" fontId="12" fillId="0" borderId="48" xfId="1" applyFont="1" applyFill="1" applyBorder="1"/>
    <xf numFmtId="0" fontId="1" fillId="5" borderId="53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43" fontId="1" fillId="0" borderId="48" xfId="1" applyFont="1" applyFill="1" applyBorder="1"/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5" borderId="39" xfId="0" applyFont="1" applyFill="1" applyBorder="1" applyAlignment="1">
      <alignment horizontal="right" vertical="center"/>
    </xf>
    <xf numFmtId="43" fontId="1" fillId="5" borderId="43" xfId="1" applyNumberFormat="1" applyFont="1" applyFill="1" applyBorder="1"/>
    <xf numFmtId="0" fontId="0" fillId="0" borderId="21" xfId="0" applyFont="1" applyBorder="1" applyAlignment="1">
      <alignment wrapText="1"/>
    </xf>
    <xf numFmtId="0" fontId="1" fillId="0" borderId="21" xfId="0" applyFont="1" applyFill="1" applyBorder="1"/>
    <xf numFmtId="0" fontId="1" fillId="0" borderId="21" xfId="0" applyFont="1" applyFill="1" applyBorder="1" applyAlignment="1"/>
    <xf numFmtId="164" fontId="1" fillId="0" borderId="21" xfId="0" applyNumberFormat="1" applyFont="1" applyFill="1" applyBorder="1"/>
    <xf numFmtId="0" fontId="1" fillId="0" borderId="46" xfId="0" applyFont="1" applyFill="1" applyBorder="1" applyAlignment="1">
      <alignment horizontal="right" vertical="center"/>
    </xf>
    <xf numFmtId="0" fontId="1" fillId="0" borderId="47" xfId="0" applyFont="1" applyBorder="1"/>
    <xf numFmtId="0" fontId="1" fillId="0" borderId="47" xfId="0" applyFont="1" applyFill="1" applyBorder="1"/>
    <xf numFmtId="0" fontId="1" fillId="0" borderId="47" xfId="0" applyFont="1" applyFill="1" applyBorder="1" applyAlignment="1"/>
    <xf numFmtId="164" fontId="1" fillId="0" borderId="47" xfId="0" applyNumberFormat="1" applyFont="1" applyFill="1" applyBorder="1"/>
    <xf numFmtId="0" fontId="13" fillId="5" borderId="39" xfId="0" applyFont="1" applyFill="1" applyBorder="1" applyAlignment="1">
      <alignment horizontal="right" vertical="center"/>
    </xf>
    <xf numFmtId="0" fontId="13" fillId="5" borderId="53" xfId="0" applyFont="1" applyFill="1" applyBorder="1" applyAlignment="1">
      <alignment horizontal="center"/>
    </xf>
    <xf numFmtId="43" fontId="13" fillId="5" borderId="43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45112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41007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45112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41007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131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57212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opLeftCell="A44" zoomScale="112" zoomScaleNormal="112" workbookViewId="0">
      <selection activeCell="C44" sqref="C44"/>
    </sheetView>
  </sheetViews>
  <sheetFormatPr defaultRowHeight="15" x14ac:dyDescent="0.25"/>
  <cols>
    <col min="1" max="1" width="9.7109375" customWidth="1"/>
    <col min="2" max="2" width="4.140625" style="60" customWidth="1"/>
    <col min="3" max="3" width="33.7109375" customWidth="1"/>
    <col min="4" max="5" width="5" bestFit="1" customWidth="1"/>
    <col min="6" max="6" width="5.5703125" bestFit="1" customWidth="1"/>
    <col min="7" max="7" width="5" bestFit="1" customWidth="1"/>
    <col min="8" max="8" width="4.140625" customWidth="1"/>
    <col min="9" max="9" width="12.7109375" style="31" bestFit="1" customWidth="1"/>
    <col min="10" max="10" width="8.28515625" customWidth="1"/>
  </cols>
  <sheetData>
    <row r="1" spans="1:10" ht="21.75" thickBot="1" x14ac:dyDescent="0.4">
      <c r="B1" s="142" t="s">
        <v>5</v>
      </c>
      <c r="C1" s="143"/>
      <c r="D1" s="143"/>
      <c r="E1" s="143"/>
      <c r="F1" s="143"/>
      <c r="G1" s="143"/>
      <c r="H1" s="143"/>
      <c r="I1" s="144"/>
    </row>
    <row r="2" spans="1:10" ht="67.5" customHeight="1" thickBot="1" x14ac:dyDescent="0.3">
      <c r="B2" s="145" t="s">
        <v>4</v>
      </c>
      <c r="C2" s="146"/>
      <c r="D2" s="146"/>
      <c r="E2" s="18"/>
      <c r="F2" s="18"/>
      <c r="G2" s="18"/>
      <c r="H2" s="18"/>
      <c r="I2" s="23"/>
    </row>
    <row r="3" spans="1:10" ht="19.5" thickBot="1" x14ac:dyDescent="0.35">
      <c r="B3" s="147" t="s">
        <v>184</v>
      </c>
      <c r="C3" s="148"/>
      <c r="D3" s="148"/>
      <c r="E3" s="148"/>
      <c r="F3" s="148"/>
      <c r="G3" s="148"/>
      <c r="H3" s="149"/>
      <c r="I3" s="150"/>
    </row>
    <row r="4" spans="1:10" ht="15.75" thickBot="1" x14ac:dyDescent="0.3">
      <c r="B4" s="151" t="s">
        <v>3</v>
      </c>
      <c r="C4" s="152"/>
      <c r="D4" s="17"/>
      <c r="E4" s="17"/>
      <c r="F4" s="17"/>
      <c r="G4" s="17"/>
      <c r="H4" s="153" t="s">
        <v>7</v>
      </c>
      <c r="I4" s="154"/>
    </row>
    <row r="5" spans="1:10" ht="30.75" customHeight="1" thickBot="1" x14ac:dyDescent="0.3">
      <c r="B5" s="155" t="s">
        <v>91</v>
      </c>
      <c r="C5" s="156"/>
      <c r="D5" s="17"/>
      <c r="E5" s="17"/>
      <c r="F5" s="17"/>
      <c r="G5" s="17"/>
      <c r="H5" s="157" t="s">
        <v>185</v>
      </c>
      <c r="I5" s="158"/>
    </row>
    <row r="6" spans="1:10" s="13" customFormat="1" ht="17.25" customHeight="1" thickBot="1" x14ac:dyDescent="0.3">
      <c r="B6" s="85" t="s">
        <v>100</v>
      </c>
      <c r="C6" s="86" t="s">
        <v>2</v>
      </c>
      <c r="D6" s="87" t="s">
        <v>8</v>
      </c>
      <c r="E6" s="87" t="s">
        <v>50</v>
      </c>
      <c r="F6" s="87" t="s">
        <v>99</v>
      </c>
      <c r="G6" s="88" t="s">
        <v>101</v>
      </c>
      <c r="H6" s="88" t="s">
        <v>1</v>
      </c>
      <c r="I6" s="89" t="s">
        <v>0</v>
      </c>
    </row>
    <row r="7" spans="1:10" x14ac:dyDescent="0.25">
      <c r="A7" s="8"/>
      <c r="B7" s="52"/>
      <c r="C7" s="37"/>
      <c r="D7" s="38"/>
      <c r="E7" s="38"/>
      <c r="F7" s="39"/>
      <c r="G7" s="38"/>
      <c r="H7" s="38"/>
      <c r="I7" s="40"/>
    </row>
    <row r="8" spans="1:10" ht="15.75" customHeight="1" x14ac:dyDescent="0.25">
      <c r="A8" s="8"/>
      <c r="B8" s="53" t="s">
        <v>8</v>
      </c>
      <c r="C8" s="44" t="s">
        <v>9</v>
      </c>
      <c r="D8" s="35"/>
      <c r="E8" s="35"/>
      <c r="F8" s="35"/>
      <c r="G8" s="35"/>
      <c r="H8" s="35"/>
      <c r="I8" s="67"/>
    </row>
    <row r="9" spans="1:10" x14ac:dyDescent="0.25">
      <c r="A9" s="8"/>
      <c r="B9" s="54"/>
      <c r="C9" s="34"/>
      <c r="D9" s="35"/>
      <c r="E9" s="35"/>
      <c r="F9" s="35"/>
      <c r="G9" s="35"/>
      <c r="H9" s="35"/>
      <c r="I9" s="67"/>
    </row>
    <row r="10" spans="1:10" x14ac:dyDescent="0.25">
      <c r="A10" s="45"/>
      <c r="B10" s="53" t="s">
        <v>11</v>
      </c>
      <c r="C10" s="44" t="s">
        <v>10</v>
      </c>
      <c r="D10" s="35"/>
      <c r="E10" s="35"/>
      <c r="F10" s="35"/>
      <c r="G10" s="35"/>
      <c r="H10" s="35"/>
      <c r="I10" s="67"/>
    </row>
    <row r="11" spans="1:10" x14ac:dyDescent="0.25">
      <c r="A11" s="8" t="s">
        <v>94</v>
      </c>
      <c r="B11" s="54">
        <v>1</v>
      </c>
      <c r="C11" s="34" t="s">
        <v>20</v>
      </c>
      <c r="D11" s="32">
        <v>18</v>
      </c>
      <c r="E11" s="35">
        <v>39</v>
      </c>
      <c r="F11" s="36">
        <f>E11*D11/144</f>
        <v>4.875</v>
      </c>
      <c r="G11" s="32">
        <v>265</v>
      </c>
      <c r="H11" s="32">
        <v>1</v>
      </c>
      <c r="I11" s="67">
        <f>G11*F11</f>
        <v>1291.875</v>
      </c>
      <c r="J11" t="s">
        <v>146</v>
      </c>
    </row>
    <row r="12" spans="1:10" x14ac:dyDescent="0.25">
      <c r="A12" s="8"/>
      <c r="B12" s="54">
        <v>2</v>
      </c>
      <c r="C12" s="34" t="s">
        <v>21</v>
      </c>
      <c r="D12" s="32">
        <v>38</v>
      </c>
      <c r="E12" s="35">
        <v>81</v>
      </c>
      <c r="F12" s="36">
        <f>E12*D12/144</f>
        <v>21.375</v>
      </c>
      <c r="G12" s="32"/>
      <c r="H12" s="32">
        <v>1</v>
      </c>
      <c r="I12" s="67"/>
    </row>
    <row r="13" spans="1:10" x14ac:dyDescent="0.25">
      <c r="A13" s="8" t="s">
        <v>94</v>
      </c>
      <c r="B13" s="54">
        <v>3</v>
      </c>
      <c r="C13" s="34" t="s">
        <v>48</v>
      </c>
      <c r="D13" s="32">
        <v>82</v>
      </c>
      <c r="E13" s="35">
        <v>39</v>
      </c>
      <c r="F13" s="36">
        <f>E13*D13/144</f>
        <v>22.208333333333332</v>
      </c>
      <c r="G13" s="32">
        <v>96</v>
      </c>
      <c r="H13" s="32">
        <v>2</v>
      </c>
      <c r="I13" s="67"/>
    </row>
    <row r="14" spans="1:10" x14ac:dyDescent="0.25">
      <c r="A14" s="8" t="s">
        <v>94</v>
      </c>
      <c r="B14" s="54">
        <v>4</v>
      </c>
      <c r="C14" s="34" t="s">
        <v>48</v>
      </c>
      <c r="D14" s="32">
        <v>116</v>
      </c>
      <c r="E14" s="35">
        <v>29</v>
      </c>
      <c r="F14" s="36">
        <f>E14*D14/144</f>
        <v>23.361111111111111</v>
      </c>
      <c r="G14" s="32">
        <v>96</v>
      </c>
      <c r="H14" s="32">
        <v>1</v>
      </c>
      <c r="I14" s="67"/>
    </row>
    <row r="15" spans="1:10" x14ac:dyDescent="0.25">
      <c r="A15" s="8"/>
      <c r="B15" s="54">
        <v>5</v>
      </c>
      <c r="C15" s="34" t="s">
        <v>113</v>
      </c>
      <c r="D15" s="32"/>
      <c r="E15" s="35"/>
      <c r="F15" s="36"/>
      <c r="G15" s="32"/>
      <c r="H15" s="32">
        <v>1</v>
      </c>
      <c r="I15" s="67"/>
    </row>
    <row r="16" spans="1:10" x14ac:dyDescent="0.25">
      <c r="A16" s="8"/>
      <c r="B16" s="54"/>
      <c r="C16" s="34"/>
      <c r="D16" s="32"/>
      <c r="E16" s="35"/>
      <c r="F16" s="36"/>
      <c r="G16" s="32"/>
      <c r="H16" s="32"/>
      <c r="I16" s="67"/>
    </row>
    <row r="17" spans="1:9" s="12" customFormat="1" ht="15.75" x14ac:dyDescent="0.25">
      <c r="A17" s="8"/>
      <c r="B17" s="53" t="s">
        <v>12</v>
      </c>
      <c r="C17" s="44" t="s">
        <v>46</v>
      </c>
      <c r="D17" s="32"/>
      <c r="E17" s="35"/>
      <c r="F17" s="36"/>
      <c r="G17" s="35"/>
      <c r="H17" s="35"/>
      <c r="I17" s="67"/>
    </row>
    <row r="18" spans="1:9" x14ac:dyDescent="0.25">
      <c r="A18" s="8" t="s">
        <v>94</v>
      </c>
      <c r="B18" s="54">
        <v>1</v>
      </c>
      <c r="C18" s="34" t="s">
        <v>45</v>
      </c>
      <c r="D18" s="32">
        <v>93</v>
      </c>
      <c r="E18" s="35">
        <v>83</v>
      </c>
      <c r="F18" s="36">
        <f t="shared" ref="F18:F60" si="0">E18*D18/144</f>
        <v>53.604166666666664</v>
      </c>
      <c r="G18" s="32">
        <v>160</v>
      </c>
      <c r="H18" s="32">
        <v>1</v>
      </c>
      <c r="I18" s="67">
        <f t="shared" ref="I18:I60" si="1">H18*G18*F18</f>
        <v>8576.6666666666661</v>
      </c>
    </row>
    <row r="19" spans="1:9" x14ac:dyDescent="0.25">
      <c r="A19" s="8" t="s">
        <v>94</v>
      </c>
      <c r="B19" s="54">
        <v>2</v>
      </c>
      <c r="C19" s="34" t="s">
        <v>112</v>
      </c>
      <c r="D19" s="32">
        <v>47</v>
      </c>
      <c r="E19" s="35">
        <v>83</v>
      </c>
      <c r="F19" s="36">
        <f t="shared" si="0"/>
        <v>27.090277777777779</v>
      </c>
      <c r="G19" s="32">
        <v>140</v>
      </c>
      <c r="H19" s="32">
        <v>1</v>
      </c>
      <c r="I19" s="67">
        <f t="shared" si="1"/>
        <v>3792.6388888888891</v>
      </c>
    </row>
    <row r="20" spans="1:9" x14ac:dyDescent="0.25">
      <c r="A20" s="8" t="s">
        <v>94</v>
      </c>
      <c r="B20" s="54">
        <v>3</v>
      </c>
      <c r="C20" s="34" t="s">
        <v>64</v>
      </c>
      <c r="D20" s="32">
        <v>27</v>
      </c>
      <c r="E20" s="35">
        <v>225</v>
      </c>
      <c r="F20" s="36">
        <f t="shared" si="0"/>
        <v>42.1875</v>
      </c>
      <c r="G20" s="32">
        <v>140</v>
      </c>
      <c r="H20" s="32">
        <v>1</v>
      </c>
      <c r="I20" s="67">
        <f t="shared" si="1"/>
        <v>5906.25</v>
      </c>
    </row>
    <row r="21" spans="1:9" x14ac:dyDescent="0.25">
      <c r="A21" s="8" t="s">
        <v>94</v>
      </c>
      <c r="B21" s="54">
        <v>4</v>
      </c>
      <c r="C21" s="34" t="s">
        <v>114</v>
      </c>
      <c r="D21" s="32">
        <v>22</v>
      </c>
      <c r="E21" s="35">
        <v>20</v>
      </c>
      <c r="F21" s="36">
        <f t="shared" si="0"/>
        <v>3.0555555555555554</v>
      </c>
      <c r="G21" s="32"/>
      <c r="H21" s="32">
        <v>1</v>
      </c>
      <c r="I21" s="67">
        <f t="shared" si="1"/>
        <v>0</v>
      </c>
    </row>
    <row r="22" spans="1:9" x14ac:dyDescent="0.25">
      <c r="A22" s="8" t="s">
        <v>94</v>
      </c>
      <c r="B22" s="54">
        <v>5</v>
      </c>
      <c r="C22" s="34" t="s">
        <v>115</v>
      </c>
      <c r="D22" s="32">
        <v>22</v>
      </c>
      <c r="E22" s="35">
        <v>27</v>
      </c>
      <c r="F22" s="36">
        <f t="shared" si="0"/>
        <v>4.125</v>
      </c>
      <c r="G22" s="32"/>
      <c r="H22" s="32">
        <v>1</v>
      </c>
      <c r="I22" s="67">
        <f t="shared" si="1"/>
        <v>0</v>
      </c>
    </row>
    <row r="23" spans="1:9" x14ac:dyDescent="0.25">
      <c r="A23" s="8"/>
      <c r="B23" s="54"/>
      <c r="C23" s="34"/>
      <c r="D23" s="32"/>
      <c r="E23" s="35"/>
      <c r="F23" s="36"/>
      <c r="G23" s="32"/>
      <c r="H23" s="32"/>
      <c r="I23" s="67"/>
    </row>
    <row r="24" spans="1:9" x14ac:dyDescent="0.25">
      <c r="A24" s="8"/>
      <c r="B24" s="53" t="s">
        <v>13</v>
      </c>
      <c r="C24" s="44" t="s">
        <v>16</v>
      </c>
      <c r="D24" s="32"/>
      <c r="E24" s="35"/>
      <c r="F24" s="36"/>
      <c r="G24" s="32"/>
      <c r="H24" s="32"/>
      <c r="I24" s="67"/>
    </row>
    <row r="25" spans="1:9" x14ac:dyDescent="0.25">
      <c r="A25" s="8" t="s">
        <v>94</v>
      </c>
      <c r="B25" s="54">
        <v>1</v>
      </c>
      <c r="C25" s="46" t="s">
        <v>22</v>
      </c>
      <c r="D25" s="32">
        <v>130</v>
      </c>
      <c r="E25" s="35">
        <v>27.5</v>
      </c>
      <c r="F25" s="36">
        <f t="shared" si="0"/>
        <v>24.826388888888889</v>
      </c>
      <c r="G25" s="32">
        <v>430</v>
      </c>
      <c r="H25" s="32">
        <v>1</v>
      </c>
      <c r="I25" s="67">
        <f t="shared" si="1"/>
        <v>10675.347222222223</v>
      </c>
    </row>
    <row r="26" spans="1:9" x14ac:dyDescent="0.25">
      <c r="A26" s="8" t="s">
        <v>94</v>
      </c>
      <c r="B26" s="54">
        <v>2</v>
      </c>
      <c r="C26" s="46" t="s">
        <v>23</v>
      </c>
      <c r="D26" s="32">
        <v>121</v>
      </c>
      <c r="E26" s="35">
        <v>21</v>
      </c>
      <c r="F26" s="36">
        <f t="shared" si="0"/>
        <v>17.645833333333332</v>
      </c>
      <c r="G26" s="32">
        <v>265</v>
      </c>
      <c r="H26" s="32">
        <v>1</v>
      </c>
      <c r="I26" s="67">
        <f t="shared" si="1"/>
        <v>4676.145833333333</v>
      </c>
    </row>
    <row r="27" spans="1:9" x14ac:dyDescent="0.25">
      <c r="A27" s="8" t="s">
        <v>94</v>
      </c>
      <c r="B27" s="54">
        <v>3</v>
      </c>
      <c r="C27" s="46" t="s">
        <v>24</v>
      </c>
      <c r="D27" s="32">
        <v>121</v>
      </c>
      <c r="E27" s="35">
        <v>27</v>
      </c>
      <c r="F27" s="36">
        <f t="shared" si="0"/>
        <v>22.6875</v>
      </c>
      <c r="G27" s="32">
        <v>160</v>
      </c>
      <c r="H27" s="32">
        <v>1</v>
      </c>
      <c r="I27" s="67">
        <f t="shared" si="1"/>
        <v>3630</v>
      </c>
    </row>
    <row r="28" spans="1:9" x14ac:dyDescent="0.25">
      <c r="A28" s="8" t="s">
        <v>94</v>
      </c>
      <c r="B28" s="54">
        <v>4</v>
      </c>
      <c r="C28" s="46" t="s">
        <v>102</v>
      </c>
      <c r="D28" s="32">
        <v>68</v>
      </c>
      <c r="E28" s="35">
        <v>30</v>
      </c>
      <c r="F28" s="36">
        <f t="shared" si="0"/>
        <v>14.166666666666666</v>
      </c>
      <c r="G28" s="32">
        <v>430</v>
      </c>
      <c r="H28" s="32">
        <v>1</v>
      </c>
      <c r="I28" s="67">
        <f t="shared" si="1"/>
        <v>6091.6666666666661</v>
      </c>
    </row>
    <row r="29" spans="1:9" x14ac:dyDescent="0.25">
      <c r="A29" s="8" t="s">
        <v>94</v>
      </c>
      <c r="B29" s="54">
        <v>5</v>
      </c>
      <c r="C29" s="46" t="s">
        <v>30</v>
      </c>
      <c r="D29" s="32">
        <v>69</v>
      </c>
      <c r="E29" s="35">
        <v>21</v>
      </c>
      <c r="F29" s="36">
        <f t="shared" si="0"/>
        <v>10.0625</v>
      </c>
      <c r="G29" s="32">
        <v>265</v>
      </c>
      <c r="H29" s="32">
        <v>1</v>
      </c>
      <c r="I29" s="67">
        <f t="shared" si="1"/>
        <v>2666.5625</v>
      </c>
    </row>
    <row r="30" spans="1:9" x14ac:dyDescent="0.25">
      <c r="A30" s="8" t="s">
        <v>94</v>
      </c>
      <c r="B30" s="54">
        <v>6</v>
      </c>
      <c r="C30" s="46" t="s">
        <v>95</v>
      </c>
      <c r="D30" s="32">
        <v>69</v>
      </c>
      <c r="E30" s="35">
        <v>26.5</v>
      </c>
      <c r="F30" s="36">
        <f t="shared" si="0"/>
        <v>12.697916666666666</v>
      </c>
      <c r="G30" s="32">
        <v>160</v>
      </c>
      <c r="H30" s="32">
        <v>1</v>
      </c>
      <c r="I30" s="67">
        <f t="shared" si="1"/>
        <v>2031.6666666666665</v>
      </c>
    </row>
    <row r="31" spans="1:9" x14ac:dyDescent="0.25">
      <c r="A31" s="8" t="s">
        <v>94</v>
      </c>
      <c r="B31" s="54">
        <v>7</v>
      </c>
      <c r="C31" s="46" t="s">
        <v>32</v>
      </c>
      <c r="D31" s="32">
        <v>22</v>
      </c>
      <c r="E31" s="35">
        <v>14</v>
      </c>
      <c r="F31" s="36">
        <f t="shared" si="0"/>
        <v>2.1388888888888888</v>
      </c>
      <c r="G31" s="32">
        <v>265</v>
      </c>
      <c r="H31" s="32">
        <v>1</v>
      </c>
      <c r="I31" s="67">
        <f t="shared" si="1"/>
        <v>566.80555555555554</v>
      </c>
    </row>
    <row r="32" spans="1:9" x14ac:dyDescent="0.25">
      <c r="A32" s="8" t="s">
        <v>94</v>
      </c>
      <c r="B32" s="54">
        <v>8</v>
      </c>
      <c r="C32" s="46" t="s">
        <v>98</v>
      </c>
      <c r="D32" s="32">
        <v>9</v>
      </c>
      <c r="E32" s="35">
        <v>30</v>
      </c>
      <c r="F32" s="36">
        <f t="shared" si="0"/>
        <v>1.875</v>
      </c>
      <c r="G32" s="32">
        <v>265</v>
      </c>
      <c r="H32" s="32">
        <v>1</v>
      </c>
      <c r="I32" s="67">
        <f t="shared" si="1"/>
        <v>496.875</v>
      </c>
    </row>
    <row r="33" spans="1:9" x14ac:dyDescent="0.25">
      <c r="A33" s="8" t="s">
        <v>94</v>
      </c>
      <c r="B33" s="54">
        <v>9</v>
      </c>
      <c r="C33" s="46" t="s">
        <v>31</v>
      </c>
      <c r="D33" s="32">
        <v>42</v>
      </c>
      <c r="E33" s="35">
        <v>24</v>
      </c>
      <c r="F33" s="36">
        <f t="shared" si="0"/>
        <v>7</v>
      </c>
      <c r="G33" s="32">
        <v>265</v>
      </c>
      <c r="H33" s="32">
        <v>1</v>
      </c>
      <c r="I33" s="67"/>
    </row>
    <row r="34" spans="1:9" x14ac:dyDescent="0.25">
      <c r="A34" s="8" t="s">
        <v>94</v>
      </c>
      <c r="B34" s="54">
        <v>10</v>
      </c>
      <c r="C34" s="46" t="s">
        <v>137</v>
      </c>
      <c r="D34" s="32">
        <v>7</v>
      </c>
      <c r="E34" s="35">
        <v>128</v>
      </c>
      <c r="F34" s="36">
        <f>E34*D34/144</f>
        <v>6.2222222222222223</v>
      </c>
      <c r="G34" s="32">
        <v>140</v>
      </c>
      <c r="H34" s="32">
        <v>1</v>
      </c>
      <c r="I34" s="67"/>
    </row>
    <row r="35" spans="1:9" x14ac:dyDescent="0.25">
      <c r="A35" s="8"/>
      <c r="B35" s="54"/>
      <c r="C35" s="46"/>
      <c r="D35" s="32"/>
      <c r="E35" s="35"/>
      <c r="F35" s="36"/>
      <c r="G35" s="32"/>
      <c r="H35" s="32"/>
      <c r="I35" s="67"/>
    </row>
    <row r="36" spans="1:9" x14ac:dyDescent="0.25">
      <c r="A36" s="8"/>
      <c r="B36" s="53" t="s">
        <v>14</v>
      </c>
      <c r="C36" s="44" t="s">
        <v>34</v>
      </c>
      <c r="D36" s="32"/>
      <c r="E36" s="35"/>
      <c r="F36" s="36"/>
      <c r="G36" s="32"/>
      <c r="H36" s="32"/>
      <c r="I36" s="67"/>
    </row>
    <row r="37" spans="1:9" x14ac:dyDescent="0.25">
      <c r="A37" s="8" t="s">
        <v>94</v>
      </c>
      <c r="B37" s="54">
        <v>1</v>
      </c>
      <c r="C37" s="46" t="s">
        <v>167</v>
      </c>
      <c r="D37" s="32">
        <v>88.5</v>
      </c>
      <c r="E37" s="35">
        <v>84</v>
      </c>
      <c r="F37" s="36">
        <f t="shared" si="0"/>
        <v>51.625</v>
      </c>
      <c r="G37" s="32">
        <v>265</v>
      </c>
      <c r="H37" s="32">
        <v>1</v>
      </c>
      <c r="I37" s="67">
        <f t="shared" si="1"/>
        <v>13680.625</v>
      </c>
    </row>
    <row r="38" spans="1:9" x14ac:dyDescent="0.25">
      <c r="A38" s="8" t="s">
        <v>94</v>
      </c>
      <c r="B38" s="54">
        <v>2</v>
      </c>
      <c r="C38" s="46" t="s">
        <v>24</v>
      </c>
      <c r="D38" s="32">
        <v>80</v>
      </c>
      <c r="E38" s="35">
        <v>26.5</v>
      </c>
      <c r="F38" s="36">
        <f t="shared" si="0"/>
        <v>14.722222222222221</v>
      </c>
      <c r="G38" s="32">
        <v>160</v>
      </c>
      <c r="H38" s="32">
        <v>1</v>
      </c>
      <c r="I38" s="67">
        <f t="shared" si="1"/>
        <v>2355.5555555555557</v>
      </c>
    </row>
    <row r="39" spans="1:9" x14ac:dyDescent="0.25">
      <c r="A39" s="8" t="s">
        <v>94</v>
      </c>
      <c r="B39" s="54">
        <v>3</v>
      </c>
      <c r="C39" s="46" t="s">
        <v>65</v>
      </c>
      <c r="D39" s="32">
        <v>20.5</v>
      </c>
      <c r="E39" s="35">
        <v>68</v>
      </c>
      <c r="F39" s="36">
        <f t="shared" si="0"/>
        <v>9.6805555555555554</v>
      </c>
      <c r="G39" s="32">
        <v>265</v>
      </c>
      <c r="H39" s="32">
        <v>1</v>
      </c>
      <c r="I39" s="67">
        <f t="shared" si="1"/>
        <v>2565.3472222222222</v>
      </c>
    </row>
    <row r="40" spans="1:9" x14ac:dyDescent="0.25">
      <c r="A40" s="8" t="s">
        <v>94</v>
      </c>
      <c r="B40" s="54">
        <v>4</v>
      </c>
      <c r="C40" s="46" t="s">
        <v>36</v>
      </c>
      <c r="D40" s="32"/>
      <c r="E40" s="35"/>
      <c r="F40" s="36"/>
      <c r="G40" s="32"/>
      <c r="H40" s="32">
        <v>1</v>
      </c>
      <c r="I40" s="67">
        <v>7000</v>
      </c>
    </row>
    <row r="41" spans="1:9" x14ac:dyDescent="0.25">
      <c r="A41" s="8" t="s">
        <v>94</v>
      </c>
      <c r="B41" s="54">
        <v>5</v>
      </c>
      <c r="C41" s="46" t="s">
        <v>37</v>
      </c>
      <c r="D41" s="32"/>
      <c r="E41" s="35"/>
      <c r="F41" s="36"/>
      <c r="G41" s="32">
        <v>1150</v>
      </c>
      <c r="H41" s="32">
        <v>1</v>
      </c>
      <c r="I41" s="67">
        <f>G41*H41</f>
        <v>1150</v>
      </c>
    </row>
    <row r="42" spans="1:9" x14ac:dyDescent="0.25">
      <c r="A42" s="8" t="s">
        <v>94</v>
      </c>
      <c r="B42" s="54">
        <v>6</v>
      </c>
      <c r="C42" s="46" t="s">
        <v>103</v>
      </c>
      <c r="D42" s="32">
        <v>72</v>
      </c>
      <c r="E42" s="35">
        <v>36</v>
      </c>
      <c r="F42" s="36">
        <f t="shared" si="0"/>
        <v>18</v>
      </c>
      <c r="G42" s="32">
        <v>140</v>
      </c>
      <c r="H42" s="32">
        <v>1</v>
      </c>
      <c r="I42" s="67">
        <f t="shared" si="1"/>
        <v>2520</v>
      </c>
    </row>
    <row r="43" spans="1:9" x14ac:dyDescent="0.25">
      <c r="A43" s="8" t="s">
        <v>94</v>
      </c>
      <c r="B43" s="54">
        <v>7</v>
      </c>
      <c r="C43" s="46" t="s">
        <v>104</v>
      </c>
      <c r="D43" s="32">
        <v>27</v>
      </c>
      <c r="E43" s="35">
        <v>234</v>
      </c>
      <c r="F43" s="36">
        <f t="shared" si="0"/>
        <v>43.875</v>
      </c>
      <c r="G43" s="32">
        <v>140</v>
      </c>
      <c r="H43" s="32">
        <v>1</v>
      </c>
      <c r="I43" s="67">
        <f t="shared" si="1"/>
        <v>6142.5</v>
      </c>
    </row>
    <row r="44" spans="1:9" x14ac:dyDescent="0.25">
      <c r="A44" s="8"/>
      <c r="B44" s="54"/>
      <c r="C44" s="34"/>
      <c r="D44" s="32"/>
      <c r="E44" s="35"/>
      <c r="F44" s="36"/>
      <c r="G44" s="32"/>
      <c r="H44" s="32"/>
      <c r="I44" s="67"/>
    </row>
    <row r="45" spans="1:9" x14ac:dyDescent="0.25">
      <c r="A45" s="8"/>
      <c r="B45" s="53" t="s">
        <v>15</v>
      </c>
      <c r="C45" s="44" t="s">
        <v>19</v>
      </c>
      <c r="D45" s="32"/>
      <c r="E45" s="35"/>
      <c r="F45" s="36"/>
      <c r="G45" s="32"/>
      <c r="H45" s="32"/>
      <c r="I45" s="67"/>
    </row>
    <row r="46" spans="1:9" x14ac:dyDescent="0.25">
      <c r="A46" s="8" t="s">
        <v>94</v>
      </c>
      <c r="B46" s="54">
        <v>1</v>
      </c>
      <c r="C46" s="34" t="s">
        <v>167</v>
      </c>
      <c r="D46" s="32">
        <v>95.5</v>
      </c>
      <c r="E46" s="35">
        <v>84</v>
      </c>
      <c r="F46" s="36">
        <f t="shared" si="0"/>
        <v>55.708333333333336</v>
      </c>
      <c r="G46" s="32">
        <v>265</v>
      </c>
      <c r="H46" s="32">
        <v>1</v>
      </c>
      <c r="I46" s="67">
        <f t="shared" si="1"/>
        <v>14762.708333333334</v>
      </c>
    </row>
    <row r="47" spans="1:9" x14ac:dyDescent="0.25">
      <c r="A47" s="8" t="s">
        <v>94</v>
      </c>
      <c r="B47" s="54">
        <v>2</v>
      </c>
      <c r="C47" s="34" t="s">
        <v>24</v>
      </c>
      <c r="D47" s="32">
        <v>27</v>
      </c>
      <c r="E47" s="35">
        <v>87.5</v>
      </c>
      <c r="F47" s="36">
        <f t="shared" si="0"/>
        <v>16.40625</v>
      </c>
      <c r="G47" s="32">
        <v>160</v>
      </c>
      <c r="H47" s="32">
        <v>1</v>
      </c>
      <c r="I47" s="67">
        <f t="shared" si="1"/>
        <v>2625</v>
      </c>
    </row>
    <row r="48" spans="1:9" x14ac:dyDescent="0.25">
      <c r="A48" s="8" t="s">
        <v>94</v>
      </c>
      <c r="B48" s="54">
        <v>3</v>
      </c>
      <c r="C48" s="34" t="s">
        <v>97</v>
      </c>
      <c r="D48" s="32">
        <v>32.5</v>
      </c>
      <c r="E48" s="35">
        <v>25</v>
      </c>
      <c r="F48" s="36">
        <f t="shared" si="0"/>
        <v>5.6423611111111107</v>
      </c>
      <c r="G48" s="32">
        <v>95</v>
      </c>
      <c r="H48" s="32">
        <v>1</v>
      </c>
      <c r="I48" s="67">
        <f t="shared" si="1"/>
        <v>536.02430555555554</v>
      </c>
    </row>
    <row r="49" spans="1:9" x14ac:dyDescent="0.25">
      <c r="A49" s="8" t="s">
        <v>94</v>
      </c>
      <c r="B49" s="54">
        <v>4</v>
      </c>
      <c r="C49" s="34" t="s">
        <v>106</v>
      </c>
      <c r="D49" s="32">
        <v>27</v>
      </c>
      <c r="E49" s="35">
        <v>281</v>
      </c>
      <c r="F49" s="36">
        <f t="shared" si="0"/>
        <v>52.6875</v>
      </c>
      <c r="G49" s="32">
        <v>140</v>
      </c>
      <c r="H49" s="32">
        <v>1</v>
      </c>
      <c r="I49" s="67">
        <f t="shared" si="1"/>
        <v>7376.25</v>
      </c>
    </row>
    <row r="50" spans="1:9" x14ac:dyDescent="0.25">
      <c r="A50" s="8" t="s">
        <v>94</v>
      </c>
      <c r="B50" s="54">
        <v>5</v>
      </c>
      <c r="C50" s="34" t="s">
        <v>107</v>
      </c>
      <c r="D50" s="32">
        <v>28</v>
      </c>
      <c r="E50" s="35">
        <v>20</v>
      </c>
      <c r="F50" s="36">
        <f t="shared" si="0"/>
        <v>3.8888888888888888</v>
      </c>
      <c r="G50" s="32"/>
      <c r="H50" s="32">
        <v>1</v>
      </c>
      <c r="I50" s="67">
        <f t="shared" si="1"/>
        <v>0</v>
      </c>
    </row>
    <row r="51" spans="1:9" x14ac:dyDescent="0.25">
      <c r="A51" s="8" t="s">
        <v>94</v>
      </c>
      <c r="B51" s="54">
        <v>6</v>
      </c>
      <c r="C51" s="34" t="s">
        <v>138</v>
      </c>
      <c r="D51" s="32"/>
      <c r="E51" s="35"/>
      <c r="F51" s="36"/>
      <c r="G51" s="32">
        <v>1150</v>
      </c>
      <c r="H51" s="32">
        <v>2</v>
      </c>
      <c r="I51" s="67">
        <f>H51*G51</f>
        <v>2300</v>
      </c>
    </row>
    <row r="52" spans="1:9" x14ac:dyDescent="0.25">
      <c r="A52" s="8" t="s">
        <v>94</v>
      </c>
      <c r="B52" s="54">
        <v>7</v>
      </c>
      <c r="C52" s="34" t="s">
        <v>65</v>
      </c>
      <c r="D52" s="32">
        <v>24</v>
      </c>
      <c r="E52" s="35">
        <v>65</v>
      </c>
      <c r="F52" s="36">
        <f t="shared" ref="F52" si="2">E52*D52/144</f>
        <v>10.833333333333334</v>
      </c>
      <c r="G52" s="32">
        <v>265</v>
      </c>
      <c r="H52" s="32">
        <v>1</v>
      </c>
      <c r="I52" s="67">
        <f t="shared" si="1"/>
        <v>2870.8333333333335</v>
      </c>
    </row>
    <row r="53" spans="1:9" x14ac:dyDescent="0.25">
      <c r="A53" s="8"/>
      <c r="B53" s="54"/>
      <c r="C53" s="34"/>
      <c r="D53" s="32"/>
      <c r="E53" s="35"/>
      <c r="F53" s="36"/>
      <c r="G53" s="32"/>
      <c r="H53" s="32"/>
      <c r="I53" s="67"/>
    </row>
    <row r="54" spans="1:9" x14ac:dyDescent="0.25">
      <c r="A54" s="8"/>
      <c r="B54" s="53" t="s">
        <v>18</v>
      </c>
      <c r="C54" s="44" t="s">
        <v>17</v>
      </c>
      <c r="D54" s="32"/>
      <c r="E54" s="35"/>
      <c r="F54" s="36"/>
      <c r="G54" s="32"/>
      <c r="H54" s="32"/>
      <c r="I54" s="67"/>
    </row>
    <row r="55" spans="1:9" x14ac:dyDescent="0.25">
      <c r="A55" s="8" t="s">
        <v>94</v>
      </c>
      <c r="B55" s="54">
        <v>1</v>
      </c>
      <c r="C55" s="34" t="s">
        <v>167</v>
      </c>
      <c r="D55" s="32">
        <v>84</v>
      </c>
      <c r="E55" s="35">
        <v>84</v>
      </c>
      <c r="F55" s="36">
        <f t="shared" si="0"/>
        <v>49</v>
      </c>
      <c r="G55" s="32">
        <v>265</v>
      </c>
      <c r="H55" s="32">
        <v>1</v>
      </c>
      <c r="I55" s="67">
        <f t="shared" si="1"/>
        <v>12985</v>
      </c>
    </row>
    <row r="56" spans="1:9" x14ac:dyDescent="0.25">
      <c r="A56" s="8" t="s">
        <v>94</v>
      </c>
      <c r="B56" s="54">
        <v>2</v>
      </c>
      <c r="C56" s="34" t="s">
        <v>28</v>
      </c>
      <c r="D56" s="32">
        <v>126</v>
      </c>
      <c r="E56" s="35">
        <v>26</v>
      </c>
      <c r="F56" s="36">
        <f t="shared" si="0"/>
        <v>22.75</v>
      </c>
      <c r="G56" s="32">
        <v>160</v>
      </c>
      <c r="H56" s="32">
        <v>1</v>
      </c>
      <c r="I56" s="67">
        <f t="shared" si="1"/>
        <v>3640</v>
      </c>
    </row>
    <row r="57" spans="1:9" x14ac:dyDescent="0.25">
      <c r="A57" s="8" t="s">
        <v>94</v>
      </c>
      <c r="B57" s="54">
        <v>3</v>
      </c>
      <c r="C57" s="34" t="s">
        <v>108</v>
      </c>
      <c r="D57" s="32">
        <v>42</v>
      </c>
      <c r="E57" s="35">
        <v>25</v>
      </c>
      <c r="F57" s="36">
        <f t="shared" si="0"/>
        <v>7.291666666666667</v>
      </c>
      <c r="G57" s="32">
        <v>95</v>
      </c>
      <c r="H57" s="32">
        <v>1</v>
      </c>
      <c r="I57" s="67">
        <f t="shared" si="1"/>
        <v>692.70833333333337</v>
      </c>
    </row>
    <row r="58" spans="1:9" x14ac:dyDescent="0.25">
      <c r="A58" s="8" t="s">
        <v>94</v>
      </c>
      <c r="B58" s="54">
        <v>4</v>
      </c>
      <c r="C58" s="34" t="s">
        <v>109</v>
      </c>
      <c r="D58" s="32">
        <v>24</v>
      </c>
      <c r="E58" s="35">
        <v>27</v>
      </c>
      <c r="F58" s="36">
        <f t="shared" si="0"/>
        <v>4.5</v>
      </c>
      <c r="G58" s="32"/>
      <c r="H58" s="32">
        <v>1</v>
      </c>
      <c r="I58" s="67">
        <f t="shared" si="1"/>
        <v>0</v>
      </c>
    </row>
    <row r="59" spans="1:9" x14ac:dyDescent="0.25">
      <c r="A59" s="8" t="s">
        <v>94</v>
      </c>
      <c r="B59" s="54">
        <v>5</v>
      </c>
      <c r="C59" s="34" t="s">
        <v>110</v>
      </c>
      <c r="D59" s="32">
        <v>24</v>
      </c>
      <c r="E59" s="35">
        <v>20</v>
      </c>
      <c r="F59" s="36">
        <f t="shared" si="0"/>
        <v>3.3333333333333335</v>
      </c>
      <c r="G59" s="32"/>
      <c r="H59" s="32">
        <v>1</v>
      </c>
      <c r="I59" s="67">
        <f t="shared" si="1"/>
        <v>0</v>
      </c>
    </row>
    <row r="60" spans="1:9" x14ac:dyDescent="0.25">
      <c r="A60" s="8" t="s">
        <v>94</v>
      </c>
      <c r="B60" s="54">
        <v>6</v>
      </c>
      <c r="C60" s="34" t="s">
        <v>40</v>
      </c>
      <c r="D60" s="32">
        <v>27</v>
      </c>
      <c r="E60" s="35">
        <v>127</v>
      </c>
      <c r="F60" s="36">
        <f t="shared" si="0"/>
        <v>23.8125</v>
      </c>
      <c r="G60" s="32">
        <v>140</v>
      </c>
      <c r="H60" s="32">
        <v>1</v>
      </c>
      <c r="I60" s="67">
        <f t="shared" si="1"/>
        <v>3333.75</v>
      </c>
    </row>
    <row r="61" spans="1:9" x14ac:dyDescent="0.25">
      <c r="A61" s="8"/>
      <c r="B61" s="54"/>
      <c r="C61" s="34"/>
      <c r="D61" s="32"/>
      <c r="E61" s="35"/>
      <c r="F61" s="36"/>
      <c r="G61" s="32"/>
      <c r="H61" s="32"/>
      <c r="I61" s="67"/>
    </row>
    <row r="62" spans="1:9" x14ac:dyDescent="0.25">
      <c r="A62" s="8" t="s">
        <v>94</v>
      </c>
      <c r="B62" s="54">
        <v>7</v>
      </c>
      <c r="C62" s="34" t="s">
        <v>111</v>
      </c>
      <c r="D62" s="32"/>
      <c r="E62" s="35"/>
      <c r="F62" s="36">
        <f>E62*D62/144</f>
        <v>0</v>
      </c>
      <c r="G62" s="32">
        <v>1200</v>
      </c>
      <c r="H62" s="32">
        <v>8</v>
      </c>
      <c r="I62" s="67">
        <f>H62*G62</f>
        <v>9600</v>
      </c>
    </row>
    <row r="63" spans="1:9" ht="15.75" thickBot="1" x14ac:dyDescent="0.3">
      <c r="A63" s="8"/>
      <c r="B63" s="103"/>
      <c r="C63" s="104"/>
      <c r="D63" s="105"/>
      <c r="E63" s="106"/>
      <c r="F63" s="107"/>
      <c r="G63" s="105"/>
      <c r="H63" s="105"/>
      <c r="I63" s="121"/>
    </row>
    <row r="64" spans="1:9" ht="15.75" thickBot="1" x14ac:dyDescent="0.3">
      <c r="A64" s="8"/>
      <c r="B64" s="90"/>
      <c r="C64" s="139" t="s">
        <v>150</v>
      </c>
      <c r="D64" s="140"/>
      <c r="E64" s="140"/>
      <c r="F64" s="140"/>
      <c r="G64" s="140"/>
      <c r="H64" s="141"/>
      <c r="I64" s="91">
        <f>SUM(I11:I62)</f>
        <v>146538.80208333334</v>
      </c>
    </row>
    <row r="65" spans="1:9" x14ac:dyDescent="0.25">
      <c r="A65" s="8"/>
      <c r="B65" s="58"/>
      <c r="C65" s="19"/>
      <c r="D65" s="8"/>
      <c r="E65" s="8"/>
      <c r="F65" s="11"/>
      <c r="G65" s="8"/>
      <c r="H65" s="8"/>
      <c r="I65" s="25"/>
    </row>
    <row r="66" spans="1:9" x14ac:dyDescent="0.25">
      <c r="A66" s="8"/>
      <c r="B66" s="58"/>
      <c r="C66" s="19"/>
      <c r="D66" s="8"/>
      <c r="E66" s="8"/>
      <c r="F66" s="11"/>
      <c r="G66" s="8"/>
      <c r="H66" s="8"/>
      <c r="I66" s="25"/>
    </row>
    <row r="67" spans="1:9" x14ac:dyDescent="0.25">
      <c r="A67" s="8"/>
      <c r="B67" s="58"/>
      <c r="C67" s="19"/>
      <c r="D67" s="8"/>
      <c r="E67" s="8"/>
      <c r="F67" s="11"/>
      <c r="G67" s="8"/>
      <c r="H67" s="8"/>
      <c r="I67" s="25"/>
    </row>
    <row r="68" spans="1:9" x14ac:dyDescent="0.25">
      <c r="A68" s="8"/>
      <c r="B68" s="58"/>
      <c r="C68" s="19"/>
      <c r="D68" s="8"/>
      <c r="E68" s="8"/>
      <c r="F68" s="11"/>
      <c r="G68" s="8"/>
      <c r="H68" s="8"/>
      <c r="I68" s="25"/>
    </row>
    <row r="69" spans="1:9" x14ac:dyDescent="0.25">
      <c r="A69" s="8"/>
      <c r="B69" s="58"/>
      <c r="C69" s="19"/>
      <c r="D69" s="8"/>
      <c r="E69" s="8"/>
      <c r="F69" s="11"/>
      <c r="G69" s="8"/>
      <c r="H69" s="8"/>
      <c r="I69" s="25"/>
    </row>
    <row r="70" spans="1:9" x14ac:dyDescent="0.25">
      <c r="A70" s="8"/>
      <c r="B70" s="58"/>
      <c r="C70" s="19"/>
      <c r="D70" s="8"/>
      <c r="E70" s="8"/>
      <c r="F70" s="11"/>
      <c r="G70" s="8"/>
      <c r="H70" s="8"/>
      <c r="I70" s="25"/>
    </row>
    <row r="71" spans="1:9" x14ac:dyDescent="0.25">
      <c r="A71" s="8"/>
      <c r="B71" s="58"/>
      <c r="C71" s="19"/>
      <c r="D71" s="8"/>
      <c r="E71" s="8"/>
      <c r="F71" s="11"/>
      <c r="G71" s="8"/>
      <c r="H71" s="8"/>
      <c r="I71" s="25"/>
    </row>
    <row r="72" spans="1:9" x14ac:dyDescent="0.25">
      <c r="A72" s="8"/>
      <c r="B72" s="58"/>
      <c r="C72" s="19"/>
      <c r="D72" s="8"/>
      <c r="E72" s="8" t="s">
        <v>118</v>
      </c>
      <c r="F72" s="11"/>
      <c r="G72" s="8"/>
      <c r="H72" s="8"/>
      <c r="I72" s="25"/>
    </row>
    <row r="73" spans="1:9" x14ac:dyDescent="0.25">
      <c r="A73" s="8"/>
      <c r="B73" s="58"/>
      <c r="C73" s="19"/>
      <c r="D73" s="8"/>
      <c r="E73" s="8"/>
      <c r="F73" s="11"/>
      <c r="G73" s="8"/>
      <c r="H73" s="8"/>
      <c r="I73" s="25"/>
    </row>
    <row r="74" spans="1:9" x14ac:dyDescent="0.25">
      <c r="A74" s="8"/>
      <c r="B74" s="58"/>
      <c r="C74" s="19"/>
      <c r="D74" s="8"/>
      <c r="E74" s="8"/>
      <c r="F74" s="11"/>
      <c r="G74" s="8"/>
      <c r="H74" s="8"/>
      <c r="I74" s="25"/>
    </row>
    <row r="75" spans="1:9" x14ac:dyDescent="0.25">
      <c r="A75" s="8"/>
      <c r="B75" s="58"/>
      <c r="C75" s="19"/>
      <c r="D75" s="8"/>
      <c r="E75" s="8"/>
      <c r="F75" s="11"/>
      <c r="G75" s="8"/>
      <c r="H75" s="8"/>
      <c r="I75" s="25"/>
    </row>
    <row r="76" spans="1:9" x14ac:dyDescent="0.25">
      <c r="A76" s="8"/>
      <c r="B76" s="58"/>
      <c r="C76" s="19"/>
      <c r="D76" s="8"/>
      <c r="E76" s="8"/>
      <c r="F76" s="11"/>
      <c r="G76" s="8"/>
      <c r="H76" s="8"/>
      <c r="I76" s="25"/>
    </row>
    <row r="77" spans="1:9" x14ac:dyDescent="0.25">
      <c r="A77" s="8"/>
      <c r="B77" s="58"/>
      <c r="C77" s="19"/>
      <c r="D77" s="8"/>
      <c r="E77" s="8"/>
      <c r="F77" s="11"/>
      <c r="G77" s="8"/>
      <c r="H77" s="8"/>
      <c r="I77" s="25"/>
    </row>
    <row r="78" spans="1:9" x14ac:dyDescent="0.25">
      <c r="A78" s="8"/>
      <c r="B78" s="58"/>
      <c r="C78" s="19"/>
      <c r="D78" s="8"/>
      <c r="E78" s="8"/>
      <c r="F78" s="11"/>
      <c r="G78" s="8"/>
      <c r="H78" s="8"/>
      <c r="I78" s="25"/>
    </row>
    <row r="79" spans="1:9" x14ac:dyDescent="0.25">
      <c r="A79" s="8"/>
      <c r="B79" s="58"/>
      <c r="C79" s="19"/>
      <c r="D79" s="8"/>
      <c r="E79" s="8"/>
      <c r="F79" s="11"/>
      <c r="G79" s="8"/>
      <c r="H79" s="8"/>
      <c r="I79" s="25"/>
    </row>
    <row r="80" spans="1:9" x14ac:dyDescent="0.25">
      <c r="A80" s="8"/>
      <c r="B80" s="58"/>
      <c r="C80" s="19"/>
      <c r="D80" s="8"/>
      <c r="E80" s="8"/>
      <c r="F80" s="11"/>
      <c r="G80" s="8"/>
      <c r="H80" s="8"/>
      <c r="I80" s="25"/>
    </row>
    <row r="81" spans="1:9" x14ac:dyDescent="0.25">
      <c r="A81" s="8"/>
      <c r="B81" s="58"/>
      <c r="C81" s="19"/>
      <c r="D81" s="8"/>
      <c r="E81" s="8"/>
      <c r="F81" s="11"/>
      <c r="G81" s="8"/>
      <c r="H81" s="8"/>
      <c r="I81" s="25"/>
    </row>
    <row r="82" spans="1:9" x14ac:dyDescent="0.25">
      <c r="A82" s="8"/>
      <c r="B82" s="58"/>
      <c r="C82" s="19"/>
      <c r="D82" s="8"/>
      <c r="E82" s="8"/>
      <c r="F82" s="11"/>
      <c r="G82" s="8"/>
      <c r="H82" s="8"/>
      <c r="I82" s="25"/>
    </row>
    <row r="83" spans="1:9" x14ac:dyDescent="0.25">
      <c r="A83" s="8"/>
      <c r="B83" s="58"/>
      <c r="C83" s="19"/>
      <c r="D83" s="22"/>
      <c r="E83" s="22"/>
      <c r="F83" s="22"/>
      <c r="G83" s="22"/>
      <c r="H83" s="22"/>
      <c r="I83" s="26"/>
    </row>
    <row r="84" spans="1:9" x14ac:dyDescent="0.25">
      <c r="A84" s="8"/>
      <c r="B84" s="58"/>
      <c r="C84" s="19"/>
      <c r="D84" s="8"/>
      <c r="E84" s="8"/>
      <c r="F84" s="11"/>
      <c r="G84" s="8"/>
      <c r="H84" s="8"/>
      <c r="I84" s="25"/>
    </row>
    <row r="85" spans="1:9" x14ac:dyDescent="0.25">
      <c r="A85" s="8"/>
      <c r="B85" s="58"/>
      <c r="C85" s="19"/>
      <c r="D85" s="8"/>
      <c r="E85" s="8"/>
      <c r="F85" s="11"/>
      <c r="G85" s="8"/>
      <c r="H85" s="8"/>
      <c r="I85" s="25"/>
    </row>
    <row r="86" spans="1:9" x14ac:dyDescent="0.25">
      <c r="A86" s="8"/>
      <c r="B86" s="58"/>
      <c r="C86" s="19"/>
      <c r="D86" s="8"/>
      <c r="E86" s="8"/>
      <c r="F86" s="11"/>
      <c r="G86" s="8"/>
      <c r="H86" s="8"/>
      <c r="I86" s="25"/>
    </row>
    <row r="87" spans="1:9" x14ac:dyDescent="0.25">
      <c r="A87" s="8"/>
      <c r="B87" s="58"/>
      <c r="C87" s="19"/>
      <c r="D87" s="8"/>
      <c r="E87" s="8"/>
      <c r="F87" s="11"/>
      <c r="G87" s="8"/>
      <c r="H87" s="8"/>
      <c r="I87" s="25"/>
    </row>
    <row r="88" spans="1:9" x14ac:dyDescent="0.25">
      <c r="A88" s="8"/>
      <c r="B88" s="58"/>
      <c r="C88" s="19"/>
      <c r="D88" s="8"/>
      <c r="E88" s="8"/>
      <c r="F88" s="11"/>
      <c r="G88" s="8"/>
      <c r="H88" s="8"/>
      <c r="I88" s="25"/>
    </row>
    <row r="89" spans="1:9" x14ac:dyDescent="0.25">
      <c r="A89" s="8"/>
      <c r="B89" s="58"/>
      <c r="C89" s="19"/>
      <c r="D89" s="8"/>
      <c r="E89" s="8"/>
      <c r="F89" s="11"/>
      <c r="G89" s="8"/>
      <c r="H89" s="8"/>
      <c r="I89" s="25"/>
    </row>
    <row r="90" spans="1:9" x14ac:dyDescent="0.25">
      <c r="A90" s="8"/>
      <c r="B90" s="58"/>
      <c r="C90" s="20"/>
      <c r="D90" s="8"/>
      <c r="E90" s="8"/>
      <c r="F90" s="11"/>
      <c r="G90" s="8"/>
      <c r="H90" s="8"/>
      <c r="I90" s="25"/>
    </row>
    <row r="91" spans="1:9" x14ac:dyDescent="0.25">
      <c r="A91" s="8"/>
      <c r="B91" s="58"/>
      <c r="C91" s="19"/>
      <c r="D91" s="8"/>
      <c r="E91" s="8"/>
      <c r="F91" s="11"/>
      <c r="G91" s="8"/>
      <c r="H91" s="8"/>
      <c r="I91" s="25"/>
    </row>
    <row r="92" spans="1:9" x14ac:dyDescent="0.25">
      <c r="A92" s="8"/>
      <c r="B92" s="58"/>
      <c r="C92" s="19"/>
      <c r="D92" s="8"/>
      <c r="E92" s="8"/>
      <c r="F92" s="11"/>
      <c r="G92" s="8"/>
      <c r="H92" s="8"/>
      <c r="I92" s="25"/>
    </row>
    <row r="93" spans="1:9" x14ac:dyDescent="0.25">
      <c r="A93" s="8"/>
      <c r="B93" s="58"/>
      <c r="C93" s="19"/>
      <c r="D93" s="8"/>
      <c r="E93" s="8"/>
      <c r="F93" s="11"/>
      <c r="G93" s="8"/>
      <c r="H93" s="8"/>
      <c r="I93" s="25"/>
    </row>
    <row r="94" spans="1:9" x14ac:dyDescent="0.25">
      <c r="A94" s="8"/>
      <c r="B94" s="58"/>
      <c r="C94" s="19"/>
      <c r="D94" s="8"/>
      <c r="E94" s="8"/>
      <c r="F94" s="11"/>
      <c r="G94" s="8"/>
      <c r="H94" s="8"/>
      <c r="I94" s="25"/>
    </row>
    <row r="95" spans="1:9" x14ac:dyDescent="0.25">
      <c r="A95" s="8"/>
      <c r="B95" s="58"/>
      <c r="C95" s="19"/>
      <c r="D95" s="8"/>
      <c r="E95" s="8"/>
      <c r="F95" s="11"/>
      <c r="G95" s="8"/>
      <c r="H95" s="8"/>
      <c r="I95" s="25"/>
    </row>
    <row r="96" spans="1:9" x14ac:dyDescent="0.25">
      <c r="A96" s="8"/>
      <c r="B96" s="58"/>
      <c r="C96" s="19"/>
      <c r="D96" s="8"/>
      <c r="E96" s="8"/>
      <c r="F96" s="11"/>
      <c r="G96" s="8"/>
      <c r="H96" s="8"/>
      <c r="I96" s="25"/>
    </row>
    <row r="97" spans="1:9" x14ac:dyDescent="0.25">
      <c r="A97" s="8"/>
      <c r="B97" s="58"/>
      <c r="C97" s="19"/>
      <c r="D97" s="8"/>
      <c r="E97" s="8"/>
      <c r="F97" s="11"/>
      <c r="G97" s="8"/>
      <c r="H97" s="8"/>
      <c r="I97" s="25"/>
    </row>
    <row r="98" spans="1:9" x14ac:dyDescent="0.25">
      <c r="A98" s="8"/>
      <c r="B98" s="58"/>
      <c r="C98" s="19"/>
      <c r="D98" s="8"/>
      <c r="E98" s="8"/>
      <c r="F98" s="11"/>
      <c r="G98" s="8"/>
      <c r="H98" s="8"/>
      <c r="I98" s="25"/>
    </row>
    <row r="99" spans="1:9" x14ac:dyDescent="0.25">
      <c r="A99" s="8"/>
      <c r="B99" s="58"/>
      <c r="C99" s="19"/>
      <c r="D99" s="8"/>
      <c r="E99" s="8"/>
      <c r="F99" s="11"/>
      <c r="G99" s="8"/>
      <c r="H99" s="8"/>
      <c r="I99" s="25"/>
    </row>
    <row r="100" spans="1:9" x14ac:dyDescent="0.25">
      <c r="A100" s="8"/>
      <c r="B100" s="58"/>
      <c r="C100" s="19"/>
      <c r="D100" s="8"/>
      <c r="E100" s="8"/>
      <c r="F100" s="11"/>
      <c r="G100" s="8"/>
      <c r="H100" s="8"/>
      <c r="I100" s="25"/>
    </row>
    <row r="101" spans="1:9" x14ac:dyDescent="0.25">
      <c r="A101" s="8"/>
      <c r="B101" s="58"/>
      <c r="C101" s="19"/>
      <c r="D101" s="8"/>
      <c r="E101" s="8"/>
      <c r="F101" s="11"/>
      <c r="G101" s="8"/>
      <c r="H101" s="8"/>
      <c r="I101" s="25"/>
    </row>
    <row r="102" spans="1:9" x14ac:dyDescent="0.25">
      <c r="A102" s="8"/>
      <c r="B102" s="58"/>
      <c r="C102" s="19"/>
      <c r="D102" s="8"/>
      <c r="E102" s="8"/>
      <c r="F102" s="11"/>
      <c r="G102" s="8"/>
      <c r="H102" s="8"/>
      <c r="I102" s="25"/>
    </row>
    <row r="103" spans="1:9" x14ac:dyDescent="0.25">
      <c r="A103" s="8"/>
      <c r="B103" s="58"/>
      <c r="C103" s="19"/>
      <c r="D103" s="8"/>
      <c r="E103" s="8"/>
      <c r="F103" s="11"/>
      <c r="G103" s="8"/>
      <c r="H103" s="8"/>
      <c r="I103" s="25"/>
    </row>
    <row r="104" spans="1:9" x14ac:dyDescent="0.25">
      <c r="A104" s="8"/>
      <c r="B104" s="58"/>
      <c r="C104" s="19"/>
      <c r="D104" s="8"/>
      <c r="E104" s="8"/>
      <c r="F104" s="11"/>
      <c r="G104" s="8"/>
      <c r="H104" s="8"/>
      <c r="I104" s="25"/>
    </row>
    <row r="105" spans="1:9" x14ac:dyDescent="0.25">
      <c r="A105" s="8"/>
      <c r="B105" s="58"/>
      <c r="C105" s="19"/>
      <c r="D105" s="8"/>
      <c r="E105" s="8"/>
      <c r="F105" s="11"/>
      <c r="G105" s="8"/>
      <c r="H105" s="8"/>
      <c r="I105" s="25"/>
    </row>
    <row r="106" spans="1:9" x14ac:dyDescent="0.25">
      <c r="A106" s="8"/>
      <c r="B106" s="58"/>
      <c r="C106" s="19"/>
      <c r="D106" s="8"/>
      <c r="E106" s="8"/>
      <c r="F106" s="11"/>
      <c r="G106" s="8"/>
      <c r="H106" s="8"/>
      <c r="I106" s="25"/>
    </row>
    <row r="107" spans="1:9" x14ac:dyDescent="0.25">
      <c r="A107" s="8"/>
      <c r="B107" s="58"/>
      <c r="C107" s="19"/>
      <c r="D107" s="8"/>
      <c r="E107" s="8"/>
      <c r="F107" s="11"/>
      <c r="G107" s="8"/>
      <c r="H107" s="8"/>
      <c r="I107" s="25"/>
    </row>
    <row r="108" spans="1:9" x14ac:dyDescent="0.25">
      <c r="A108" s="8"/>
      <c r="B108" s="58"/>
      <c r="C108" s="19"/>
      <c r="D108" s="8"/>
      <c r="E108" s="8"/>
      <c r="F108" s="11"/>
      <c r="G108" s="8"/>
      <c r="H108" s="8"/>
      <c r="I108" s="25"/>
    </row>
    <row r="109" spans="1:9" x14ac:dyDescent="0.25">
      <c r="A109" s="8"/>
      <c r="B109" s="58"/>
      <c r="C109" s="19"/>
      <c r="D109" s="8"/>
      <c r="E109" s="8"/>
      <c r="F109" s="11"/>
      <c r="G109" s="8"/>
      <c r="H109" s="8"/>
      <c r="I109" s="25"/>
    </row>
    <row r="110" spans="1:9" x14ac:dyDescent="0.25">
      <c r="A110" s="8"/>
      <c r="B110" s="58"/>
      <c r="C110" s="19"/>
      <c r="D110" s="8"/>
      <c r="E110" s="8"/>
      <c r="F110" s="11"/>
      <c r="G110" s="8"/>
      <c r="H110" s="8"/>
      <c r="I110" s="25"/>
    </row>
    <row r="111" spans="1:9" x14ac:dyDescent="0.25">
      <c r="A111" s="8"/>
      <c r="B111" s="58"/>
      <c r="C111" s="19"/>
      <c r="D111" s="8"/>
      <c r="E111" s="8"/>
      <c r="F111" s="11"/>
      <c r="G111" s="8"/>
      <c r="H111" s="8"/>
      <c r="I111" s="25"/>
    </row>
    <row r="112" spans="1:9" x14ac:dyDescent="0.25">
      <c r="A112" s="8"/>
      <c r="B112" s="58"/>
      <c r="C112" s="19"/>
      <c r="D112" s="8"/>
      <c r="E112" s="8"/>
      <c r="F112" s="11"/>
      <c r="G112" s="8"/>
      <c r="H112" s="8"/>
      <c r="I112" s="25"/>
    </row>
    <row r="113" spans="1:9" x14ac:dyDescent="0.25">
      <c r="A113" s="8"/>
      <c r="B113" s="58"/>
      <c r="C113" s="19"/>
      <c r="D113" s="22"/>
      <c r="E113" s="22"/>
      <c r="F113" s="22"/>
      <c r="G113" s="22"/>
      <c r="H113" s="22"/>
      <c r="I113" s="25"/>
    </row>
    <row r="114" spans="1:9" x14ac:dyDescent="0.25">
      <c r="A114" s="8"/>
      <c r="B114" s="58"/>
      <c r="C114" s="19"/>
      <c r="D114" s="8"/>
      <c r="E114" s="8"/>
      <c r="F114" s="11"/>
      <c r="G114" s="8"/>
      <c r="H114" s="8"/>
      <c r="I114" s="25"/>
    </row>
    <row r="115" spans="1:9" x14ac:dyDescent="0.25">
      <c r="A115" s="8"/>
      <c r="B115" s="58"/>
      <c r="C115" s="19"/>
      <c r="D115" s="8"/>
      <c r="E115" s="8"/>
      <c r="F115" s="11"/>
      <c r="G115" s="8"/>
      <c r="H115" s="8"/>
      <c r="I115" s="25"/>
    </row>
    <row r="116" spans="1:9" x14ac:dyDescent="0.25">
      <c r="A116" s="8"/>
      <c r="B116" s="58"/>
      <c r="C116" s="19"/>
      <c r="D116" s="8"/>
      <c r="E116" s="8"/>
      <c r="F116" s="11"/>
      <c r="G116" s="8"/>
      <c r="H116" s="8"/>
      <c r="I116" s="25"/>
    </row>
    <row r="117" spans="1:9" x14ac:dyDescent="0.25">
      <c r="A117" s="8"/>
      <c r="B117" s="58"/>
      <c r="C117" s="19"/>
      <c r="D117" s="8"/>
      <c r="E117" s="8"/>
      <c r="F117" s="11"/>
      <c r="G117" s="8"/>
      <c r="H117" s="8"/>
      <c r="I117" s="25"/>
    </row>
    <row r="118" spans="1:9" x14ac:dyDescent="0.25">
      <c r="A118" s="8"/>
      <c r="B118" s="58"/>
      <c r="C118" s="19"/>
      <c r="D118" s="8"/>
      <c r="E118" s="8"/>
      <c r="F118" s="11"/>
      <c r="G118" s="8"/>
      <c r="H118" s="8"/>
      <c r="I118" s="25"/>
    </row>
    <row r="119" spans="1:9" x14ac:dyDescent="0.25">
      <c r="A119" s="8"/>
      <c r="B119" s="58"/>
      <c r="C119" s="19"/>
      <c r="D119" s="8"/>
      <c r="E119" s="8"/>
      <c r="F119" s="11"/>
      <c r="G119" s="8"/>
      <c r="H119" s="8"/>
      <c r="I119" s="25"/>
    </row>
    <row r="120" spans="1:9" x14ac:dyDescent="0.25">
      <c r="A120" s="8"/>
      <c r="B120" s="58"/>
      <c r="C120" s="19"/>
      <c r="D120" s="8"/>
      <c r="E120" s="8"/>
      <c r="F120" s="11"/>
      <c r="G120" s="8"/>
      <c r="H120" s="8"/>
      <c r="I120" s="25"/>
    </row>
    <row r="121" spans="1:9" x14ac:dyDescent="0.25">
      <c r="A121" s="8"/>
      <c r="B121" s="58"/>
      <c r="C121" s="19"/>
      <c r="D121" s="8"/>
      <c r="E121" s="8"/>
      <c r="F121" s="11"/>
      <c r="G121" s="8"/>
      <c r="H121" s="8"/>
      <c r="I121" s="25"/>
    </row>
    <row r="122" spans="1:9" x14ac:dyDescent="0.25">
      <c r="A122" s="8"/>
      <c r="B122" s="58"/>
      <c r="C122" s="19"/>
      <c r="D122" s="8"/>
      <c r="E122" s="8"/>
      <c r="F122" s="11"/>
      <c r="G122" s="8"/>
      <c r="H122" s="8"/>
      <c r="I122" s="25"/>
    </row>
    <row r="123" spans="1:9" x14ac:dyDescent="0.25">
      <c r="A123" s="8"/>
      <c r="B123" s="58"/>
      <c r="C123" s="19"/>
      <c r="D123" s="8"/>
      <c r="E123" s="8"/>
      <c r="F123" s="11"/>
      <c r="G123" s="8"/>
      <c r="H123" s="8"/>
      <c r="I123" s="25"/>
    </row>
    <row r="124" spans="1:9" x14ac:dyDescent="0.25">
      <c r="A124" s="8"/>
      <c r="B124" s="58"/>
      <c r="C124" s="19"/>
      <c r="D124" s="8"/>
      <c r="E124" s="8"/>
      <c r="F124" s="11"/>
      <c r="G124" s="8"/>
      <c r="H124" s="8"/>
      <c r="I124" s="25"/>
    </row>
    <row r="125" spans="1:9" x14ac:dyDescent="0.25">
      <c r="A125" s="8"/>
      <c r="B125" s="58"/>
      <c r="C125" s="20"/>
      <c r="D125" s="8"/>
      <c r="E125" s="8"/>
      <c r="F125" s="11"/>
      <c r="G125" s="8"/>
      <c r="H125" s="8"/>
      <c r="I125" s="25"/>
    </row>
    <row r="126" spans="1:9" x14ac:dyDescent="0.25">
      <c r="A126" s="8"/>
      <c r="B126" s="58"/>
      <c r="C126" s="19"/>
      <c r="D126" s="8"/>
      <c r="E126" s="8"/>
      <c r="F126" s="11"/>
      <c r="G126" s="8"/>
      <c r="H126" s="8"/>
      <c r="I126" s="25"/>
    </row>
    <row r="127" spans="1:9" x14ac:dyDescent="0.25">
      <c r="A127" s="8"/>
      <c r="B127" s="58"/>
      <c r="C127" s="19"/>
      <c r="D127" s="8"/>
      <c r="E127" s="8"/>
      <c r="F127" s="11"/>
      <c r="G127" s="8"/>
      <c r="H127" s="8"/>
      <c r="I127" s="25"/>
    </row>
    <row r="128" spans="1:9" x14ac:dyDescent="0.25">
      <c r="A128" s="8"/>
      <c r="B128" s="58"/>
      <c r="C128" s="19"/>
      <c r="D128" s="8"/>
      <c r="E128" s="8"/>
      <c r="F128" s="11"/>
      <c r="G128" s="8"/>
      <c r="H128" s="8"/>
      <c r="I128" s="25"/>
    </row>
    <row r="129" spans="1:9" x14ac:dyDescent="0.25">
      <c r="A129" s="8"/>
      <c r="B129" s="58"/>
      <c r="C129" s="19"/>
      <c r="D129" s="22"/>
      <c r="E129" s="22"/>
      <c r="F129" s="22"/>
      <c r="G129" s="22"/>
      <c r="H129" s="22"/>
      <c r="I129" s="26"/>
    </row>
    <row r="130" spans="1:9" x14ac:dyDescent="0.25">
      <c r="A130" s="8"/>
      <c r="B130" s="58"/>
      <c r="C130" s="20"/>
      <c r="D130" s="8"/>
      <c r="E130" s="8"/>
      <c r="F130" s="11"/>
      <c r="G130" s="8"/>
      <c r="H130" s="8"/>
      <c r="I130" s="25"/>
    </row>
    <row r="131" spans="1:9" x14ac:dyDescent="0.25">
      <c r="A131" s="8"/>
      <c r="B131" s="58"/>
      <c r="C131" s="19"/>
      <c r="D131" s="8"/>
      <c r="E131" s="8"/>
      <c r="F131" s="11"/>
      <c r="G131" s="8"/>
      <c r="H131" s="8"/>
      <c r="I131" s="25"/>
    </row>
    <row r="132" spans="1:9" x14ac:dyDescent="0.25">
      <c r="A132" s="8"/>
      <c r="B132" s="58"/>
      <c r="C132" s="20"/>
      <c r="D132" s="8"/>
      <c r="E132" s="8"/>
      <c r="F132" s="11"/>
      <c r="G132" s="8"/>
      <c r="H132" s="8"/>
      <c r="I132" s="25"/>
    </row>
    <row r="133" spans="1:9" x14ac:dyDescent="0.25">
      <c r="A133" s="8"/>
      <c r="B133" s="58"/>
      <c r="C133" s="19"/>
      <c r="D133" s="8"/>
      <c r="E133" s="8"/>
      <c r="F133" s="11"/>
      <c r="G133" s="8"/>
      <c r="H133" s="8"/>
      <c r="I133" s="25"/>
    </row>
    <row r="134" spans="1:9" x14ac:dyDescent="0.25">
      <c r="A134" s="8"/>
      <c r="B134" s="58"/>
      <c r="C134" s="20"/>
      <c r="D134" s="8"/>
      <c r="E134" s="8"/>
      <c r="F134" s="11"/>
      <c r="G134" s="8"/>
      <c r="H134" s="8"/>
      <c r="I134" s="25"/>
    </row>
    <row r="135" spans="1:9" x14ac:dyDescent="0.25">
      <c r="A135" s="8"/>
      <c r="B135" s="58"/>
      <c r="C135" s="19"/>
      <c r="D135" s="8"/>
      <c r="E135" s="8"/>
      <c r="F135" s="11"/>
      <c r="G135" s="8"/>
      <c r="H135" s="8"/>
      <c r="I135" s="25"/>
    </row>
    <row r="136" spans="1:9" x14ac:dyDescent="0.25">
      <c r="A136" s="8"/>
      <c r="B136" s="58"/>
      <c r="C136" s="20"/>
      <c r="D136" s="8"/>
      <c r="E136" s="8"/>
      <c r="F136" s="11"/>
      <c r="G136" s="8"/>
      <c r="H136" s="8"/>
      <c r="I136" s="25"/>
    </row>
    <row r="137" spans="1:9" x14ac:dyDescent="0.25">
      <c r="A137" s="8"/>
      <c r="B137" s="58"/>
      <c r="C137" s="19"/>
      <c r="D137" s="8"/>
      <c r="E137" s="8"/>
      <c r="F137" s="11"/>
      <c r="G137" s="8"/>
      <c r="H137" s="8"/>
      <c r="I137" s="25"/>
    </row>
    <row r="138" spans="1:9" x14ac:dyDescent="0.25">
      <c r="A138" s="8"/>
      <c r="B138" s="58"/>
      <c r="C138" s="19"/>
      <c r="D138" s="22"/>
      <c r="E138" s="22"/>
      <c r="F138" s="22"/>
      <c r="G138" s="22"/>
      <c r="H138" s="22"/>
      <c r="I138" s="25"/>
    </row>
    <row r="139" spans="1:9" x14ac:dyDescent="0.25">
      <c r="A139" s="8"/>
      <c r="B139" s="58"/>
      <c r="C139" s="19"/>
      <c r="D139" s="8"/>
      <c r="E139" s="8"/>
      <c r="F139" s="11"/>
      <c r="G139" s="8"/>
      <c r="H139" s="8"/>
      <c r="I139" s="25"/>
    </row>
    <row r="140" spans="1:9" x14ac:dyDescent="0.25">
      <c r="A140" s="8"/>
      <c r="B140" s="58"/>
      <c r="C140" s="19"/>
      <c r="D140" s="8"/>
      <c r="E140" s="8"/>
      <c r="F140" s="11"/>
      <c r="G140" s="8"/>
      <c r="H140" s="8"/>
      <c r="I140" s="25"/>
    </row>
    <row r="141" spans="1:9" x14ac:dyDescent="0.25">
      <c r="A141" s="8"/>
      <c r="B141" s="58"/>
      <c r="C141" s="19"/>
      <c r="D141" s="8"/>
      <c r="E141" s="8"/>
      <c r="F141" s="11"/>
      <c r="G141" s="8"/>
      <c r="H141" s="8"/>
      <c r="I141" s="25"/>
    </row>
    <row r="142" spans="1:9" x14ac:dyDescent="0.25">
      <c r="A142" s="8"/>
      <c r="B142" s="58"/>
      <c r="C142" s="19"/>
      <c r="D142" s="8"/>
      <c r="E142" s="8"/>
      <c r="F142" s="11"/>
      <c r="G142" s="8"/>
      <c r="H142" s="8"/>
      <c r="I142" s="25"/>
    </row>
    <row r="143" spans="1:9" x14ac:dyDescent="0.25">
      <c r="A143" s="8"/>
      <c r="B143" s="58"/>
      <c r="C143" s="20"/>
      <c r="D143" s="8"/>
      <c r="E143" s="8"/>
      <c r="F143" s="11"/>
      <c r="G143" s="8"/>
      <c r="H143" s="8"/>
      <c r="I143" s="25"/>
    </row>
    <row r="144" spans="1:9" x14ac:dyDescent="0.25">
      <c r="A144" s="8"/>
      <c r="B144" s="58"/>
      <c r="C144" s="19"/>
      <c r="D144" s="8"/>
      <c r="E144" s="8"/>
      <c r="F144" s="11"/>
      <c r="G144" s="8"/>
      <c r="H144" s="8"/>
      <c r="I144" s="25"/>
    </row>
    <row r="145" spans="1:9" x14ac:dyDescent="0.25">
      <c r="A145" s="8"/>
      <c r="B145" s="58"/>
      <c r="C145" s="19"/>
      <c r="D145" s="8"/>
      <c r="E145" s="8"/>
      <c r="F145" s="11"/>
      <c r="G145" s="8"/>
      <c r="H145" s="8"/>
      <c r="I145" s="25"/>
    </row>
    <row r="146" spans="1:9" x14ac:dyDescent="0.25">
      <c r="A146" s="8"/>
      <c r="B146" s="58"/>
      <c r="C146" s="19"/>
      <c r="D146" s="8"/>
      <c r="E146" s="8"/>
      <c r="F146" s="11"/>
      <c r="G146" s="8"/>
      <c r="H146" s="8"/>
      <c r="I146" s="25"/>
    </row>
    <row r="147" spans="1:9" x14ac:dyDescent="0.25">
      <c r="A147" s="8"/>
      <c r="B147" s="58"/>
      <c r="C147" s="19"/>
      <c r="D147" s="8"/>
      <c r="E147" s="8"/>
      <c r="F147" s="11"/>
      <c r="G147" s="8"/>
      <c r="H147" s="8"/>
      <c r="I147" s="25"/>
    </row>
    <row r="148" spans="1:9" x14ac:dyDescent="0.25">
      <c r="A148" s="8"/>
      <c r="B148" s="58"/>
      <c r="C148" s="19"/>
      <c r="D148" s="8"/>
      <c r="E148" s="8"/>
      <c r="F148" s="11"/>
      <c r="G148" s="8"/>
      <c r="H148" s="8"/>
      <c r="I148" s="25"/>
    </row>
    <row r="149" spans="1:9" x14ac:dyDescent="0.25">
      <c r="A149" s="8"/>
      <c r="B149" s="58"/>
      <c r="C149" s="19"/>
      <c r="D149" s="8"/>
      <c r="E149" s="8"/>
      <c r="F149" s="11"/>
      <c r="G149" s="8"/>
      <c r="H149" s="8"/>
      <c r="I149" s="25"/>
    </row>
    <row r="150" spans="1:9" x14ac:dyDescent="0.25">
      <c r="A150" s="8"/>
      <c r="B150" s="58"/>
      <c r="C150" s="19"/>
      <c r="D150" s="8"/>
      <c r="E150" s="8"/>
      <c r="F150" s="11"/>
      <c r="G150" s="8"/>
      <c r="H150" s="8"/>
      <c r="I150" s="25"/>
    </row>
    <row r="151" spans="1:9" x14ac:dyDescent="0.25">
      <c r="A151" s="1"/>
      <c r="B151" s="58"/>
      <c r="C151" s="19"/>
      <c r="D151" s="8"/>
      <c r="E151" s="8"/>
      <c r="F151" s="11"/>
      <c r="G151" s="8"/>
      <c r="H151" s="8"/>
      <c r="I151" s="25"/>
    </row>
    <row r="152" spans="1:9" x14ac:dyDescent="0.25">
      <c r="A152" s="1"/>
      <c r="B152" s="58"/>
      <c r="C152" s="19"/>
      <c r="D152" s="8"/>
      <c r="E152" s="8"/>
      <c r="F152" s="11"/>
      <c r="G152" s="8"/>
      <c r="H152" s="8"/>
      <c r="I152" s="25"/>
    </row>
    <row r="153" spans="1:9" x14ac:dyDescent="0.25">
      <c r="A153" s="1"/>
      <c r="B153" s="58"/>
      <c r="C153" s="20"/>
      <c r="D153" s="8"/>
      <c r="E153" s="8"/>
      <c r="F153" s="11"/>
      <c r="G153" s="8"/>
      <c r="H153" s="8"/>
      <c r="I153" s="25"/>
    </row>
    <row r="154" spans="1:9" x14ac:dyDescent="0.25">
      <c r="A154" s="1"/>
      <c r="B154" s="58"/>
      <c r="C154" s="19"/>
      <c r="D154" s="8"/>
      <c r="E154" s="8"/>
      <c r="F154" s="11"/>
      <c r="G154" s="8"/>
      <c r="H154" s="8"/>
      <c r="I154" s="25"/>
    </row>
    <row r="155" spans="1:9" x14ac:dyDescent="0.25">
      <c r="A155" s="1"/>
      <c r="B155" s="58"/>
      <c r="C155" s="19"/>
      <c r="D155" s="8"/>
      <c r="E155" s="8"/>
      <c r="F155" s="11"/>
      <c r="G155" s="8"/>
      <c r="H155" s="8"/>
      <c r="I155" s="25"/>
    </row>
    <row r="156" spans="1:9" x14ac:dyDescent="0.25">
      <c r="A156" s="1"/>
      <c r="B156" s="58"/>
      <c r="C156" s="19"/>
      <c r="D156" s="8"/>
      <c r="E156" s="8"/>
      <c r="F156" s="11"/>
      <c r="G156" s="8"/>
      <c r="H156" s="8"/>
      <c r="I156" s="25"/>
    </row>
    <row r="157" spans="1:9" x14ac:dyDescent="0.25">
      <c r="A157" s="1"/>
      <c r="B157" s="58"/>
      <c r="C157" s="19"/>
      <c r="D157" s="8"/>
      <c r="E157" s="8"/>
      <c r="F157" s="11"/>
      <c r="G157" s="8"/>
      <c r="H157" s="8"/>
      <c r="I157" s="25"/>
    </row>
    <row r="158" spans="1:9" x14ac:dyDescent="0.25">
      <c r="A158" s="1"/>
      <c r="B158" s="58"/>
      <c r="C158" s="19"/>
      <c r="D158" s="8"/>
      <c r="E158" s="8"/>
      <c r="F158" s="11"/>
      <c r="G158" s="8"/>
      <c r="H158" s="8"/>
      <c r="I158" s="25"/>
    </row>
    <row r="159" spans="1:9" x14ac:dyDescent="0.25">
      <c r="A159" s="1"/>
      <c r="B159" s="58"/>
      <c r="C159" s="19"/>
      <c r="D159" s="8"/>
      <c r="E159" s="8"/>
      <c r="F159" s="11"/>
      <c r="G159" s="8"/>
      <c r="H159" s="8"/>
      <c r="I159" s="25"/>
    </row>
    <row r="160" spans="1:9" x14ac:dyDescent="0.25">
      <c r="A160" s="1"/>
      <c r="B160" s="58"/>
      <c r="C160" s="19"/>
      <c r="D160" s="8"/>
      <c r="E160" s="8"/>
      <c r="F160" s="8"/>
      <c r="G160" s="8"/>
      <c r="H160" s="8"/>
      <c r="I160" s="27"/>
    </row>
    <row r="161" spans="1:9" ht="15.75" x14ac:dyDescent="0.25">
      <c r="A161" s="1"/>
      <c r="B161" s="58"/>
      <c r="C161" s="21"/>
      <c r="D161" s="10"/>
      <c r="E161" s="10"/>
      <c r="F161" s="10"/>
      <c r="G161" s="10"/>
      <c r="H161" s="10"/>
      <c r="I161" s="28"/>
    </row>
    <row r="162" spans="1:9" s="9" customFormat="1" ht="15.75" x14ac:dyDescent="0.25">
      <c r="A162" s="1"/>
      <c r="B162" s="58"/>
      <c r="C162" s="21"/>
      <c r="D162" s="7"/>
      <c r="E162" s="7"/>
      <c r="F162" s="7"/>
      <c r="G162" s="7"/>
      <c r="H162" s="7"/>
      <c r="I162" s="28"/>
    </row>
    <row r="163" spans="1:9" s="9" customFormat="1" ht="15.75" x14ac:dyDescent="0.25">
      <c r="A163" s="1"/>
      <c r="B163" s="58"/>
      <c r="C163" s="7"/>
      <c r="D163" s="7"/>
      <c r="E163" s="7"/>
      <c r="F163" s="7"/>
      <c r="G163" s="7"/>
      <c r="H163" s="7"/>
      <c r="I163" s="28"/>
    </row>
    <row r="164" spans="1:9" ht="15.75" x14ac:dyDescent="0.25">
      <c r="A164" s="1"/>
      <c r="B164" s="58"/>
      <c r="C164" s="7"/>
      <c r="D164" s="7"/>
      <c r="E164" s="7"/>
      <c r="F164" s="7"/>
      <c r="G164" s="7"/>
      <c r="H164" s="7"/>
      <c r="I164" s="28"/>
    </row>
    <row r="165" spans="1:9" x14ac:dyDescent="0.25">
      <c r="A165" s="1"/>
      <c r="B165" s="59"/>
      <c r="C165" s="5"/>
      <c r="D165" s="5"/>
      <c r="E165" s="5"/>
      <c r="F165" s="5"/>
      <c r="G165" s="5"/>
      <c r="H165" s="4"/>
      <c r="I165" s="29"/>
    </row>
    <row r="166" spans="1:9" x14ac:dyDescent="0.25">
      <c r="A166" s="1"/>
      <c r="B166" s="59"/>
      <c r="C166" s="5"/>
      <c r="D166" s="5"/>
      <c r="E166" s="5"/>
      <c r="F166" s="5"/>
      <c r="G166" s="5"/>
      <c r="H166" s="4"/>
      <c r="I166" s="29"/>
    </row>
    <row r="167" spans="1:9" ht="33.75" customHeight="1" x14ac:dyDescent="0.25">
      <c r="A167" s="1"/>
      <c r="B167" s="59"/>
      <c r="C167" s="6"/>
      <c r="D167" s="5"/>
      <c r="E167" s="5"/>
      <c r="F167" s="5"/>
      <c r="G167" s="5"/>
      <c r="H167" s="4"/>
      <c r="I167" s="29"/>
    </row>
    <row r="168" spans="1:9" x14ac:dyDescent="0.25">
      <c r="A168" s="1"/>
      <c r="B168" s="59"/>
      <c r="C168" s="6"/>
      <c r="D168" s="5"/>
      <c r="E168" s="5"/>
      <c r="F168" s="5"/>
      <c r="G168" s="5"/>
      <c r="H168" s="4"/>
      <c r="I168" s="29"/>
    </row>
    <row r="169" spans="1:9" ht="18.75" x14ac:dyDescent="0.3">
      <c r="A169" s="1"/>
      <c r="B169" s="59"/>
      <c r="C169" s="3"/>
      <c r="D169" s="3"/>
      <c r="E169" s="3"/>
      <c r="F169" s="3"/>
      <c r="G169" s="3"/>
      <c r="H169" s="2"/>
      <c r="I169" s="30"/>
    </row>
    <row r="170" spans="1:9" x14ac:dyDescent="0.25">
      <c r="A170" s="1"/>
      <c r="B170" s="59"/>
      <c r="C170" s="1"/>
      <c r="D170" s="1"/>
      <c r="E170" s="1"/>
      <c r="F170" s="1"/>
      <c r="G170" s="1"/>
      <c r="H170" s="1"/>
      <c r="I170" s="25"/>
    </row>
    <row r="171" spans="1:9" x14ac:dyDescent="0.25">
      <c r="A171" s="1"/>
      <c r="B171" s="59"/>
      <c r="C171" s="1"/>
      <c r="D171" s="1"/>
      <c r="E171" s="1"/>
      <c r="F171" s="1"/>
      <c r="G171" s="1"/>
      <c r="H171" s="1"/>
      <c r="I171" s="25"/>
    </row>
    <row r="172" spans="1:9" x14ac:dyDescent="0.25">
      <c r="A172" s="1"/>
      <c r="B172" s="59"/>
      <c r="C172" s="1"/>
      <c r="D172" s="1"/>
      <c r="E172" s="1"/>
      <c r="F172" s="1"/>
      <c r="G172" s="1"/>
      <c r="H172" s="1"/>
      <c r="I172" s="25"/>
    </row>
  </sheetData>
  <mergeCells count="8">
    <mergeCell ref="C64:H64"/>
    <mergeCell ref="B1:I1"/>
    <mergeCell ref="B2:D2"/>
    <mergeCell ref="B3:I3"/>
    <mergeCell ref="B4:C4"/>
    <mergeCell ref="H4:I4"/>
    <mergeCell ref="B5:C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tabSelected="1" topLeftCell="A191" zoomScale="112" zoomScaleNormal="112" workbookViewId="0">
      <selection activeCell="K196" sqref="K196"/>
    </sheetView>
  </sheetViews>
  <sheetFormatPr defaultRowHeight="15" x14ac:dyDescent="0.25"/>
  <cols>
    <col min="1" max="1" width="3.5703125" customWidth="1"/>
    <col min="2" max="2" width="4.140625" style="60" customWidth="1"/>
    <col min="3" max="3" width="43.5703125" bestFit="1" customWidth="1"/>
    <col min="4" max="5" width="5" bestFit="1" customWidth="1"/>
    <col min="6" max="6" width="5.5703125" bestFit="1" customWidth="1"/>
    <col min="7" max="7" width="5" bestFit="1" customWidth="1"/>
    <col min="8" max="8" width="4.140625" customWidth="1"/>
    <col min="9" max="9" width="13.28515625" style="31" bestFit="1" customWidth="1"/>
    <col min="10" max="10" width="8.28515625" customWidth="1"/>
  </cols>
  <sheetData>
    <row r="1" spans="1:9" ht="21.75" thickBot="1" x14ac:dyDescent="0.4">
      <c r="B1" s="142" t="s">
        <v>5</v>
      </c>
      <c r="C1" s="143"/>
      <c r="D1" s="143"/>
      <c r="E1" s="143"/>
      <c r="F1" s="143"/>
      <c r="G1" s="143"/>
      <c r="H1" s="143"/>
      <c r="I1" s="144"/>
    </row>
    <row r="2" spans="1:9" ht="67.5" customHeight="1" thickBot="1" x14ac:dyDescent="0.3">
      <c r="B2" s="145" t="s">
        <v>4</v>
      </c>
      <c r="C2" s="146"/>
      <c r="D2" s="146"/>
      <c r="E2" s="18"/>
      <c r="F2" s="18"/>
      <c r="G2" s="18"/>
      <c r="H2" s="18"/>
      <c r="I2" s="23"/>
    </row>
    <row r="3" spans="1:9" ht="19.5" thickBot="1" x14ac:dyDescent="0.35">
      <c r="B3" s="147" t="s">
        <v>6</v>
      </c>
      <c r="C3" s="148"/>
      <c r="D3" s="148"/>
      <c r="E3" s="148"/>
      <c r="F3" s="148"/>
      <c r="G3" s="148"/>
      <c r="H3" s="149"/>
      <c r="I3" s="150"/>
    </row>
    <row r="4" spans="1:9" ht="15.75" thickBot="1" x14ac:dyDescent="0.3">
      <c r="B4" s="151" t="s">
        <v>3</v>
      </c>
      <c r="C4" s="152"/>
      <c r="D4" s="17"/>
      <c r="E4" s="17"/>
      <c r="F4" s="17"/>
      <c r="G4" s="17"/>
      <c r="H4" s="153" t="s">
        <v>186</v>
      </c>
      <c r="I4" s="154"/>
    </row>
    <row r="5" spans="1:9" ht="30.75" customHeight="1" thickBot="1" x14ac:dyDescent="0.3">
      <c r="B5" s="155" t="s">
        <v>91</v>
      </c>
      <c r="C5" s="156"/>
      <c r="D5" s="17"/>
      <c r="E5" s="17"/>
      <c r="F5" s="17"/>
      <c r="G5" s="17"/>
      <c r="H5" s="157" t="s">
        <v>187</v>
      </c>
      <c r="I5" s="158"/>
    </row>
    <row r="6" spans="1:9" s="13" customFormat="1" ht="17.25" customHeight="1" thickBot="1" x14ac:dyDescent="0.3">
      <c r="B6" s="85" t="s">
        <v>100</v>
      </c>
      <c r="C6" s="86" t="s">
        <v>2</v>
      </c>
      <c r="D6" s="87" t="s">
        <v>8</v>
      </c>
      <c r="E6" s="87" t="s">
        <v>50</v>
      </c>
      <c r="F6" s="87" t="s">
        <v>99</v>
      </c>
      <c r="G6" s="88" t="s">
        <v>101</v>
      </c>
      <c r="H6" s="88" t="s">
        <v>1</v>
      </c>
      <c r="I6" s="89" t="s">
        <v>0</v>
      </c>
    </row>
    <row r="7" spans="1:9" x14ac:dyDescent="0.25">
      <c r="A7" s="8"/>
      <c r="B7" s="52"/>
      <c r="C7" s="37"/>
      <c r="D7" s="38"/>
      <c r="E7" s="38"/>
      <c r="F7" s="39"/>
      <c r="G7" s="38"/>
      <c r="H7" s="38"/>
      <c r="I7" s="40"/>
    </row>
    <row r="8" spans="1:9" ht="15.75" customHeight="1" x14ac:dyDescent="0.25">
      <c r="A8" s="8"/>
      <c r="B8" s="53" t="s">
        <v>8</v>
      </c>
      <c r="C8" s="44" t="s">
        <v>9</v>
      </c>
      <c r="D8" s="35"/>
      <c r="E8" s="35"/>
      <c r="F8" s="35"/>
      <c r="G8" s="35"/>
      <c r="H8" s="35"/>
      <c r="I8" s="67"/>
    </row>
    <row r="9" spans="1:9" x14ac:dyDescent="0.25">
      <c r="A9" s="8"/>
      <c r="B9" s="54"/>
      <c r="C9" s="34"/>
      <c r="D9" s="35"/>
      <c r="E9" s="35"/>
      <c r="F9" s="35"/>
      <c r="G9" s="35"/>
      <c r="H9" s="35"/>
      <c r="I9" s="67"/>
    </row>
    <row r="10" spans="1:9" x14ac:dyDescent="0.25">
      <c r="A10" s="45"/>
      <c r="B10" s="53" t="s">
        <v>11</v>
      </c>
      <c r="C10" s="44" t="s">
        <v>10</v>
      </c>
      <c r="D10" s="35"/>
      <c r="E10" s="35"/>
      <c r="F10" s="35"/>
      <c r="G10" s="35"/>
      <c r="H10" s="35"/>
      <c r="I10" s="67"/>
    </row>
    <row r="11" spans="1:9" x14ac:dyDescent="0.25">
      <c r="A11" s="8"/>
      <c r="B11" s="54">
        <v>1</v>
      </c>
      <c r="C11" s="34" t="s">
        <v>20</v>
      </c>
      <c r="D11" s="32">
        <v>18</v>
      </c>
      <c r="E11" s="35">
        <v>39</v>
      </c>
      <c r="F11" s="36">
        <f>E11*D11/144</f>
        <v>4.875</v>
      </c>
      <c r="G11" s="32">
        <v>1350</v>
      </c>
      <c r="H11" s="32">
        <v>1</v>
      </c>
      <c r="I11" s="67">
        <f>G11*F11</f>
        <v>6581.25</v>
      </c>
    </row>
    <row r="12" spans="1:9" x14ac:dyDescent="0.25">
      <c r="A12" s="8"/>
      <c r="B12" s="54">
        <v>2</v>
      </c>
      <c r="C12" s="34" t="s">
        <v>21</v>
      </c>
      <c r="D12" s="32">
        <v>38</v>
      </c>
      <c r="E12" s="35">
        <v>81</v>
      </c>
      <c r="F12" s="36">
        <f>E12*D12/144</f>
        <v>21.375</v>
      </c>
      <c r="G12" s="32"/>
      <c r="H12" s="32">
        <v>1</v>
      </c>
      <c r="I12" s="67">
        <v>22000</v>
      </c>
    </row>
    <row r="13" spans="1:9" x14ac:dyDescent="0.25">
      <c r="A13" s="8"/>
      <c r="B13" s="54">
        <v>3</v>
      </c>
      <c r="C13" s="34" t="s">
        <v>48</v>
      </c>
      <c r="D13" s="32">
        <v>82</v>
      </c>
      <c r="E13" s="35">
        <v>39</v>
      </c>
      <c r="F13" s="36">
        <f>E13*D13/144</f>
        <v>22.208333333333332</v>
      </c>
      <c r="G13" s="32">
        <v>380</v>
      </c>
      <c r="H13" s="32">
        <v>2</v>
      </c>
      <c r="I13" s="67">
        <f t="shared" ref="I13:I82" si="0">H13*G13*F13</f>
        <v>16878.333333333332</v>
      </c>
    </row>
    <row r="14" spans="1:9" x14ac:dyDescent="0.25">
      <c r="A14" s="8"/>
      <c r="B14" s="54">
        <v>4</v>
      </c>
      <c r="C14" s="34" t="s">
        <v>48</v>
      </c>
      <c r="D14" s="32">
        <v>116</v>
      </c>
      <c r="E14" s="35">
        <v>29</v>
      </c>
      <c r="F14" s="36">
        <f>E14*D14/144</f>
        <v>23.361111111111111</v>
      </c>
      <c r="G14" s="32">
        <v>380</v>
      </c>
      <c r="H14" s="32">
        <v>1</v>
      </c>
      <c r="I14" s="67">
        <f t="shared" si="0"/>
        <v>8877.2222222222226</v>
      </c>
    </row>
    <row r="15" spans="1:9" x14ac:dyDescent="0.25">
      <c r="A15" s="8"/>
      <c r="B15" s="54">
        <v>5</v>
      </c>
      <c r="C15" s="34" t="s">
        <v>113</v>
      </c>
      <c r="D15" s="32"/>
      <c r="E15" s="35"/>
      <c r="F15" s="36"/>
      <c r="G15" s="32"/>
      <c r="H15" s="32">
        <v>1</v>
      </c>
      <c r="I15" s="67">
        <v>6500</v>
      </c>
    </row>
    <row r="16" spans="1:9" x14ac:dyDescent="0.25">
      <c r="A16" s="8"/>
      <c r="B16" s="54"/>
      <c r="C16" s="34"/>
      <c r="D16" s="32"/>
      <c r="E16" s="35"/>
      <c r="F16" s="36"/>
      <c r="G16" s="32"/>
      <c r="H16" s="32"/>
      <c r="I16" s="67"/>
    </row>
    <row r="17" spans="1:9" s="12" customFormat="1" ht="15.75" x14ac:dyDescent="0.25">
      <c r="A17" s="8"/>
      <c r="B17" s="53" t="s">
        <v>12</v>
      </c>
      <c r="C17" s="44" t="s">
        <v>46</v>
      </c>
      <c r="D17" s="32"/>
      <c r="E17" s="35"/>
      <c r="F17" s="36"/>
      <c r="G17" s="35"/>
      <c r="H17" s="35"/>
      <c r="I17" s="67"/>
    </row>
    <row r="18" spans="1:9" x14ac:dyDescent="0.25">
      <c r="A18" s="8"/>
      <c r="B18" s="54">
        <v>1</v>
      </c>
      <c r="C18" s="34" t="s">
        <v>45</v>
      </c>
      <c r="D18" s="32">
        <v>93</v>
      </c>
      <c r="E18" s="35">
        <v>83</v>
      </c>
      <c r="F18" s="36">
        <f t="shared" ref="F18:F82" si="1">E18*D18/144</f>
        <v>53.604166666666664</v>
      </c>
      <c r="G18" s="32">
        <v>750</v>
      </c>
      <c r="H18" s="32">
        <v>1</v>
      </c>
      <c r="I18" s="67">
        <f t="shared" si="0"/>
        <v>40203.125</v>
      </c>
    </row>
    <row r="19" spans="1:9" x14ac:dyDescent="0.25">
      <c r="A19" s="8"/>
      <c r="B19" s="54">
        <v>2</v>
      </c>
      <c r="C19" s="34" t="s">
        <v>112</v>
      </c>
      <c r="D19" s="32">
        <v>47</v>
      </c>
      <c r="E19" s="35">
        <v>83</v>
      </c>
      <c r="F19" s="36">
        <f t="shared" si="1"/>
        <v>27.090277777777779</v>
      </c>
      <c r="G19" s="32">
        <v>550</v>
      </c>
      <c r="H19" s="32">
        <v>1</v>
      </c>
      <c r="I19" s="67">
        <f t="shared" si="0"/>
        <v>14899.652777777777</v>
      </c>
    </row>
    <row r="20" spans="1:9" x14ac:dyDescent="0.25">
      <c r="A20" s="8"/>
      <c r="B20" s="54">
        <v>3</v>
      </c>
      <c r="C20" s="34" t="s">
        <v>64</v>
      </c>
      <c r="D20" s="32">
        <v>27</v>
      </c>
      <c r="E20" s="35">
        <v>225</v>
      </c>
      <c r="F20" s="36">
        <f t="shared" si="1"/>
        <v>42.1875</v>
      </c>
      <c r="G20" s="32">
        <v>550</v>
      </c>
      <c r="H20" s="32">
        <v>1</v>
      </c>
      <c r="I20" s="67">
        <f t="shared" si="0"/>
        <v>23203.125</v>
      </c>
    </row>
    <row r="21" spans="1:9" x14ac:dyDescent="0.25">
      <c r="A21" s="8"/>
      <c r="B21" s="54">
        <v>4</v>
      </c>
      <c r="C21" s="34" t="s">
        <v>114</v>
      </c>
      <c r="D21" s="32">
        <v>22</v>
      </c>
      <c r="E21" s="35">
        <v>20</v>
      </c>
      <c r="F21" s="36">
        <f t="shared" si="1"/>
        <v>3.0555555555555554</v>
      </c>
      <c r="G21" s="32">
        <v>1650</v>
      </c>
      <c r="H21" s="32">
        <v>1</v>
      </c>
      <c r="I21" s="67">
        <f t="shared" si="0"/>
        <v>5041.6666666666661</v>
      </c>
    </row>
    <row r="22" spans="1:9" x14ac:dyDescent="0.25">
      <c r="A22" s="8"/>
      <c r="B22" s="54">
        <v>5</v>
      </c>
      <c r="C22" s="34" t="s">
        <v>115</v>
      </c>
      <c r="D22" s="32">
        <v>22</v>
      </c>
      <c r="E22" s="35">
        <v>27</v>
      </c>
      <c r="F22" s="36">
        <f t="shared" si="1"/>
        <v>4.125</v>
      </c>
      <c r="G22" s="32">
        <v>1350</v>
      </c>
      <c r="H22" s="32">
        <v>1</v>
      </c>
      <c r="I22" s="67">
        <f t="shared" si="0"/>
        <v>5568.75</v>
      </c>
    </row>
    <row r="23" spans="1:9" x14ac:dyDescent="0.25">
      <c r="A23" s="8"/>
      <c r="B23" s="54">
        <v>6</v>
      </c>
      <c r="C23" s="46" t="s">
        <v>105</v>
      </c>
      <c r="D23" s="32">
        <v>10</v>
      </c>
      <c r="E23" s="35">
        <v>62</v>
      </c>
      <c r="F23" s="36">
        <f t="shared" si="1"/>
        <v>4.3055555555555554</v>
      </c>
      <c r="G23" s="32">
        <v>350</v>
      </c>
      <c r="H23" s="32">
        <v>1</v>
      </c>
      <c r="I23" s="67">
        <f t="shared" si="0"/>
        <v>1506.9444444444443</v>
      </c>
    </row>
    <row r="24" spans="1:9" x14ac:dyDescent="0.25">
      <c r="A24" s="8"/>
      <c r="B24" s="54">
        <v>7</v>
      </c>
      <c r="C24" s="46" t="s">
        <v>188</v>
      </c>
      <c r="D24" s="32"/>
      <c r="E24" s="35"/>
      <c r="F24" s="36">
        <v>7</v>
      </c>
      <c r="G24" s="32">
        <v>55</v>
      </c>
      <c r="H24" s="32">
        <v>2</v>
      </c>
      <c r="I24" s="67">
        <f>H24*G24*F24</f>
        <v>770</v>
      </c>
    </row>
    <row r="25" spans="1:9" x14ac:dyDescent="0.25">
      <c r="A25" s="8"/>
      <c r="B25" s="54">
        <v>8</v>
      </c>
      <c r="C25" s="46" t="s">
        <v>189</v>
      </c>
      <c r="D25" s="32"/>
      <c r="E25" s="35"/>
      <c r="F25" s="36">
        <v>8</v>
      </c>
      <c r="G25" s="32">
        <v>55</v>
      </c>
      <c r="H25" s="32">
        <v>2</v>
      </c>
      <c r="I25" s="67">
        <f t="shared" ref="I25:I30" si="2">H25*G25*F25</f>
        <v>880</v>
      </c>
    </row>
    <row r="26" spans="1:9" x14ac:dyDescent="0.25">
      <c r="A26" s="8"/>
      <c r="B26" s="54">
        <v>9</v>
      </c>
      <c r="C26" s="46" t="s">
        <v>190</v>
      </c>
      <c r="D26" s="32"/>
      <c r="E26" s="35"/>
      <c r="F26" s="36">
        <v>9</v>
      </c>
      <c r="G26" s="32">
        <v>55</v>
      </c>
      <c r="H26" s="32">
        <v>2</v>
      </c>
      <c r="I26" s="67">
        <f t="shared" si="2"/>
        <v>990</v>
      </c>
    </row>
    <row r="27" spans="1:9" x14ac:dyDescent="0.25">
      <c r="A27" s="8"/>
      <c r="B27" s="54">
        <v>10</v>
      </c>
      <c r="C27" s="46" t="s">
        <v>191</v>
      </c>
      <c r="D27" s="32"/>
      <c r="E27" s="35"/>
      <c r="F27" s="36">
        <f>65/12</f>
        <v>5.416666666666667</v>
      </c>
      <c r="G27" s="32">
        <v>55</v>
      </c>
      <c r="H27" s="32">
        <v>2</v>
      </c>
      <c r="I27" s="67">
        <f t="shared" si="2"/>
        <v>595.83333333333337</v>
      </c>
    </row>
    <row r="28" spans="1:9" x14ac:dyDescent="0.25">
      <c r="A28" s="8"/>
      <c r="B28" s="54">
        <v>11</v>
      </c>
      <c r="C28" s="46" t="s">
        <v>191</v>
      </c>
      <c r="D28" s="32"/>
      <c r="E28" s="35"/>
      <c r="F28" s="36">
        <f>70/12</f>
        <v>5.833333333333333</v>
      </c>
      <c r="G28" s="32">
        <v>55</v>
      </c>
      <c r="H28" s="32">
        <v>2</v>
      </c>
      <c r="I28" s="67">
        <f t="shared" si="2"/>
        <v>641.66666666666663</v>
      </c>
    </row>
    <row r="29" spans="1:9" x14ac:dyDescent="0.25">
      <c r="A29" s="8"/>
      <c r="B29" s="54">
        <v>12</v>
      </c>
      <c r="C29" s="46" t="s">
        <v>191</v>
      </c>
      <c r="D29" s="32"/>
      <c r="E29" s="35"/>
      <c r="F29" s="36">
        <f>53/12</f>
        <v>4.416666666666667</v>
      </c>
      <c r="G29" s="32">
        <v>55</v>
      </c>
      <c r="H29" s="32">
        <v>2</v>
      </c>
      <c r="I29" s="67">
        <f t="shared" si="2"/>
        <v>485.83333333333337</v>
      </c>
    </row>
    <row r="30" spans="1:9" x14ac:dyDescent="0.25">
      <c r="A30" s="8"/>
      <c r="B30" s="54">
        <v>13</v>
      </c>
      <c r="C30" s="46" t="s">
        <v>191</v>
      </c>
      <c r="D30" s="32"/>
      <c r="E30" s="35"/>
      <c r="F30" s="36">
        <f>58/12</f>
        <v>4.833333333333333</v>
      </c>
      <c r="G30" s="32">
        <v>55</v>
      </c>
      <c r="H30" s="32">
        <v>2</v>
      </c>
      <c r="I30" s="67">
        <f t="shared" si="2"/>
        <v>531.66666666666663</v>
      </c>
    </row>
    <row r="31" spans="1:9" x14ac:dyDescent="0.25">
      <c r="A31" s="8"/>
      <c r="B31" s="54"/>
      <c r="C31" s="46"/>
      <c r="D31" s="32"/>
      <c r="E31" s="35"/>
      <c r="F31" s="36"/>
      <c r="G31" s="32"/>
      <c r="H31" s="32"/>
      <c r="I31" s="67"/>
    </row>
    <row r="32" spans="1:9" x14ac:dyDescent="0.25">
      <c r="A32" s="8"/>
      <c r="B32" s="54"/>
      <c r="C32" s="34"/>
      <c r="D32" s="32"/>
      <c r="E32" s="35"/>
      <c r="F32" s="36"/>
      <c r="G32" s="32"/>
      <c r="H32" s="32"/>
      <c r="I32" s="67"/>
    </row>
    <row r="33" spans="1:9" x14ac:dyDescent="0.25">
      <c r="A33" s="8"/>
      <c r="B33" s="53" t="s">
        <v>13</v>
      </c>
      <c r="C33" s="44" t="s">
        <v>16</v>
      </c>
      <c r="D33" s="32"/>
      <c r="E33" s="35"/>
      <c r="F33" s="36"/>
      <c r="G33" s="32"/>
      <c r="H33" s="32"/>
      <c r="I33" s="67"/>
    </row>
    <row r="34" spans="1:9" x14ac:dyDescent="0.25">
      <c r="A34" s="8"/>
      <c r="B34" s="54">
        <v>1</v>
      </c>
      <c r="C34" s="46" t="s">
        <v>22</v>
      </c>
      <c r="D34" s="32">
        <v>130</v>
      </c>
      <c r="E34" s="35">
        <v>27.5</v>
      </c>
      <c r="F34" s="36">
        <f t="shared" si="1"/>
        <v>24.826388888888889</v>
      </c>
      <c r="G34" s="32">
        <v>2700</v>
      </c>
      <c r="H34" s="32">
        <v>1</v>
      </c>
      <c r="I34" s="67">
        <f t="shared" si="0"/>
        <v>67031.25</v>
      </c>
    </row>
    <row r="35" spans="1:9" x14ac:dyDescent="0.25">
      <c r="A35" s="8"/>
      <c r="B35" s="54">
        <v>2</v>
      </c>
      <c r="C35" s="46" t="s">
        <v>23</v>
      </c>
      <c r="D35" s="32">
        <v>121</v>
      </c>
      <c r="E35" s="35">
        <v>21</v>
      </c>
      <c r="F35" s="36">
        <f t="shared" si="1"/>
        <v>17.645833333333332</v>
      </c>
      <c r="G35" s="32">
        <v>1350</v>
      </c>
      <c r="H35" s="32">
        <v>1</v>
      </c>
      <c r="I35" s="67">
        <f t="shared" si="0"/>
        <v>23821.875</v>
      </c>
    </row>
    <row r="36" spans="1:9" x14ac:dyDescent="0.25">
      <c r="A36" s="8"/>
      <c r="B36" s="54">
        <v>3</v>
      </c>
      <c r="C36" s="46" t="s">
        <v>24</v>
      </c>
      <c r="D36" s="32">
        <v>121</v>
      </c>
      <c r="E36" s="35">
        <v>27</v>
      </c>
      <c r="F36" s="36">
        <f t="shared" si="1"/>
        <v>22.6875</v>
      </c>
      <c r="G36" s="32">
        <v>680</v>
      </c>
      <c r="H36" s="32">
        <v>1</v>
      </c>
      <c r="I36" s="67">
        <f t="shared" si="0"/>
        <v>15427.5</v>
      </c>
    </row>
    <row r="37" spans="1:9" x14ac:dyDescent="0.25">
      <c r="A37" s="8"/>
      <c r="B37" s="54">
        <v>4</v>
      </c>
      <c r="C37" s="46" t="s">
        <v>102</v>
      </c>
      <c r="D37" s="32">
        <v>68</v>
      </c>
      <c r="E37" s="35">
        <v>30</v>
      </c>
      <c r="F37" s="36">
        <f t="shared" si="1"/>
        <v>14.166666666666666</v>
      </c>
      <c r="G37" s="32">
        <v>2700</v>
      </c>
      <c r="H37" s="32">
        <v>1</v>
      </c>
      <c r="I37" s="67">
        <f t="shared" si="0"/>
        <v>38250</v>
      </c>
    </row>
    <row r="38" spans="1:9" x14ac:dyDescent="0.25">
      <c r="A38" s="8"/>
      <c r="B38" s="54">
        <v>5</v>
      </c>
      <c r="C38" s="46" t="s">
        <v>30</v>
      </c>
      <c r="D38" s="32">
        <v>69</v>
      </c>
      <c r="E38" s="35">
        <v>21</v>
      </c>
      <c r="F38" s="36">
        <f t="shared" si="1"/>
        <v>10.0625</v>
      </c>
      <c r="G38" s="32">
        <v>1350</v>
      </c>
      <c r="H38" s="32">
        <v>1</v>
      </c>
      <c r="I38" s="67">
        <f t="shared" si="0"/>
        <v>13584.375</v>
      </c>
    </row>
    <row r="39" spans="1:9" x14ac:dyDescent="0.25">
      <c r="A39" s="8"/>
      <c r="B39" s="54">
        <v>6</v>
      </c>
      <c r="C39" s="46" t="s">
        <v>95</v>
      </c>
      <c r="D39" s="32">
        <v>69</v>
      </c>
      <c r="E39" s="35">
        <v>26.5</v>
      </c>
      <c r="F39" s="36">
        <f t="shared" si="1"/>
        <v>12.697916666666666</v>
      </c>
      <c r="G39" s="32">
        <v>680</v>
      </c>
      <c r="H39" s="32">
        <v>1</v>
      </c>
      <c r="I39" s="67">
        <f t="shared" si="0"/>
        <v>8634.5833333333321</v>
      </c>
    </row>
    <row r="40" spans="1:9" x14ac:dyDescent="0.25">
      <c r="A40" s="8"/>
      <c r="B40" s="54">
        <v>7</v>
      </c>
      <c r="C40" s="46" t="s">
        <v>32</v>
      </c>
      <c r="D40" s="32">
        <v>22</v>
      </c>
      <c r="E40" s="35">
        <v>14</v>
      </c>
      <c r="F40" s="36">
        <f t="shared" si="1"/>
        <v>2.1388888888888888</v>
      </c>
      <c r="G40" s="32">
        <v>1350</v>
      </c>
      <c r="H40" s="32">
        <v>1</v>
      </c>
      <c r="I40" s="67">
        <f t="shared" si="0"/>
        <v>2887.5</v>
      </c>
    </row>
    <row r="41" spans="1:9" x14ac:dyDescent="0.25">
      <c r="A41" s="8"/>
      <c r="B41" s="54">
        <v>8</v>
      </c>
      <c r="C41" s="46" t="s">
        <v>202</v>
      </c>
      <c r="D41" s="32">
        <v>9</v>
      </c>
      <c r="E41" s="35">
        <v>30</v>
      </c>
      <c r="F41" s="36">
        <f t="shared" si="1"/>
        <v>1.875</v>
      </c>
      <c r="G41" s="32">
        <v>1600</v>
      </c>
      <c r="H41" s="32">
        <v>1</v>
      </c>
      <c r="I41" s="67">
        <f t="shared" si="0"/>
        <v>3000</v>
      </c>
    </row>
    <row r="42" spans="1:9" x14ac:dyDescent="0.25">
      <c r="A42" s="8"/>
      <c r="B42" s="54">
        <v>9</v>
      </c>
      <c r="C42" s="46" t="s">
        <v>31</v>
      </c>
      <c r="D42" s="32">
        <v>42</v>
      </c>
      <c r="E42" s="35">
        <v>24</v>
      </c>
      <c r="F42" s="36">
        <f t="shared" si="1"/>
        <v>7</v>
      </c>
      <c r="G42" s="32">
        <v>1350</v>
      </c>
      <c r="H42" s="32">
        <v>1</v>
      </c>
      <c r="I42" s="67"/>
    </row>
    <row r="43" spans="1:9" x14ac:dyDescent="0.25">
      <c r="A43" s="8"/>
      <c r="B43" s="54">
        <v>10</v>
      </c>
      <c r="C43" s="46" t="s">
        <v>68</v>
      </c>
      <c r="D43" s="32">
        <v>73</v>
      </c>
      <c r="E43" s="35">
        <v>84</v>
      </c>
      <c r="F43" s="36">
        <f t="shared" si="1"/>
        <v>42.583333333333336</v>
      </c>
      <c r="G43" s="32">
        <v>1350</v>
      </c>
      <c r="H43" s="32">
        <v>1</v>
      </c>
      <c r="I43" s="67"/>
    </row>
    <row r="44" spans="1:9" x14ac:dyDescent="0.25">
      <c r="A44" s="8"/>
      <c r="B44" s="54">
        <v>11</v>
      </c>
      <c r="C44" s="46" t="s">
        <v>136</v>
      </c>
      <c r="D44" s="32">
        <v>44</v>
      </c>
      <c r="E44" s="35">
        <v>72</v>
      </c>
      <c r="F44" s="36">
        <f>E44*D44/144</f>
        <v>22</v>
      </c>
      <c r="G44" s="32">
        <v>1350</v>
      </c>
      <c r="H44" s="32">
        <v>1</v>
      </c>
      <c r="I44" s="67"/>
    </row>
    <row r="45" spans="1:9" x14ac:dyDescent="0.25">
      <c r="A45" s="8"/>
      <c r="B45" s="54">
        <v>12</v>
      </c>
      <c r="C45" s="46" t="s">
        <v>33</v>
      </c>
      <c r="D45" s="32">
        <v>39</v>
      </c>
      <c r="E45" s="35">
        <v>72</v>
      </c>
      <c r="F45" s="36">
        <f>E45*D45/144</f>
        <v>19.5</v>
      </c>
      <c r="G45" s="32">
        <v>680</v>
      </c>
      <c r="H45" s="32">
        <v>1</v>
      </c>
      <c r="I45" s="67"/>
    </row>
    <row r="46" spans="1:9" x14ac:dyDescent="0.25">
      <c r="A46" s="8"/>
      <c r="B46" s="54">
        <v>13</v>
      </c>
      <c r="C46" s="46" t="s">
        <v>24</v>
      </c>
      <c r="D46" s="32">
        <v>38</v>
      </c>
      <c r="E46" s="35">
        <v>83</v>
      </c>
      <c r="F46" s="36">
        <f>E46*D46/144</f>
        <v>21.902777777777779</v>
      </c>
      <c r="G46" s="32">
        <v>680</v>
      </c>
      <c r="H46" s="32">
        <v>1</v>
      </c>
      <c r="I46" s="67"/>
    </row>
    <row r="47" spans="1:9" x14ac:dyDescent="0.25">
      <c r="A47" s="8"/>
      <c r="B47" s="54">
        <v>14</v>
      </c>
      <c r="C47" s="46" t="s">
        <v>137</v>
      </c>
      <c r="D47" s="32">
        <v>7</v>
      </c>
      <c r="E47" s="35">
        <v>218</v>
      </c>
      <c r="F47" s="36">
        <f>E47*D47/144</f>
        <v>10.597222222222221</v>
      </c>
      <c r="G47" s="32">
        <v>550</v>
      </c>
      <c r="H47" s="32">
        <v>1</v>
      </c>
      <c r="I47" s="67">
        <f t="shared" si="0"/>
        <v>5828.4722222222217</v>
      </c>
    </row>
    <row r="48" spans="1:9" x14ac:dyDescent="0.25">
      <c r="A48" s="8"/>
      <c r="B48" s="54">
        <v>15</v>
      </c>
      <c r="C48" s="46" t="s">
        <v>105</v>
      </c>
      <c r="D48" s="32">
        <v>121</v>
      </c>
      <c r="E48" s="35">
        <v>21</v>
      </c>
      <c r="F48" s="36">
        <f t="shared" ref="F48:F50" si="3">E48*D48/144</f>
        <v>17.645833333333332</v>
      </c>
      <c r="G48" s="32">
        <v>350</v>
      </c>
      <c r="H48" s="32">
        <v>1</v>
      </c>
      <c r="I48" s="67">
        <f t="shared" si="0"/>
        <v>6176.0416666666661</v>
      </c>
    </row>
    <row r="49" spans="1:9" x14ac:dyDescent="0.25">
      <c r="A49" s="8"/>
      <c r="B49" s="54">
        <v>16</v>
      </c>
      <c r="C49" s="46" t="s">
        <v>105</v>
      </c>
      <c r="D49" s="32">
        <v>69</v>
      </c>
      <c r="E49" s="35">
        <v>21</v>
      </c>
      <c r="F49" s="36">
        <f t="shared" si="3"/>
        <v>10.0625</v>
      </c>
      <c r="G49" s="32">
        <v>350</v>
      </c>
      <c r="H49" s="32">
        <v>1</v>
      </c>
      <c r="I49" s="67">
        <f t="shared" si="0"/>
        <v>3521.875</v>
      </c>
    </row>
    <row r="50" spans="1:9" x14ac:dyDescent="0.25">
      <c r="A50" s="8"/>
      <c r="B50" s="54">
        <v>17</v>
      </c>
      <c r="C50" s="46" t="s">
        <v>105</v>
      </c>
      <c r="D50" s="32">
        <v>9</v>
      </c>
      <c r="E50" s="35">
        <v>30</v>
      </c>
      <c r="F50" s="36">
        <f t="shared" si="3"/>
        <v>1.875</v>
      </c>
      <c r="G50" s="32">
        <v>350</v>
      </c>
      <c r="H50" s="32">
        <v>1</v>
      </c>
      <c r="I50" s="67">
        <f t="shared" si="0"/>
        <v>656.25</v>
      </c>
    </row>
    <row r="51" spans="1:9" x14ac:dyDescent="0.25">
      <c r="A51" s="8"/>
      <c r="B51" s="54">
        <v>18</v>
      </c>
      <c r="C51" s="46" t="s">
        <v>168</v>
      </c>
      <c r="D51" s="32"/>
      <c r="E51" s="35"/>
      <c r="F51" s="36"/>
      <c r="G51" s="32">
        <v>3200</v>
      </c>
      <c r="H51" s="32">
        <v>1</v>
      </c>
      <c r="I51" s="67">
        <f>H51*G51</f>
        <v>3200</v>
      </c>
    </row>
    <row r="52" spans="1:9" x14ac:dyDescent="0.25">
      <c r="A52" s="8"/>
      <c r="B52" s="54"/>
      <c r="C52" s="46"/>
      <c r="D52" s="32"/>
      <c r="E52" s="35"/>
      <c r="F52" s="36"/>
      <c r="G52" s="32"/>
      <c r="H52" s="32"/>
      <c r="I52" s="67"/>
    </row>
    <row r="53" spans="1:9" x14ac:dyDescent="0.25">
      <c r="A53" s="8"/>
      <c r="B53" s="53" t="s">
        <v>14</v>
      </c>
      <c r="C53" s="44" t="s">
        <v>34</v>
      </c>
      <c r="D53" s="32"/>
      <c r="E53" s="35"/>
      <c r="F53" s="36"/>
      <c r="G53" s="32"/>
      <c r="H53" s="32"/>
      <c r="I53" s="67"/>
    </row>
    <row r="54" spans="1:9" x14ac:dyDescent="0.25">
      <c r="A54" s="8"/>
      <c r="B54" s="54">
        <v>1</v>
      </c>
      <c r="C54" s="46" t="s">
        <v>167</v>
      </c>
      <c r="D54" s="32">
        <v>88.5</v>
      </c>
      <c r="E54" s="35">
        <v>84</v>
      </c>
      <c r="F54" s="36">
        <f t="shared" si="1"/>
        <v>51.625</v>
      </c>
      <c r="G54" s="32">
        <v>1350</v>
      </c>
      <c r="H54" s="32">
        <v>1</v>
      </c>
      <c r="I54" s="67">
        <f t="shared" si="0"/>
        <v>69693.75</v>
      </c>
    </row>
    <row r="55" spans="1:9" x14ac:dyDescent="0.25">
      <c r="A55" s="8"/>
      <c r="B55" s="54">
        <v>2</v>
      </c>
      <c r="C55" s="46" t="s">
        <v>24</v>
      </c>
      <c r="D55" s="32">
        <v>80</v>
      </c>
      <c r="E55" s="35">
        <v>26.5</v>
      </c>
      <c r="F55" s="36">
        <f t="shared" si="1"/>
        <v>14.722222222222221</v>
      </c>
      <c r="G55" s="32">
        <v>680</v>
      </c>
      <c r="H55" s="32">
        <v>1</v>
      </c>
      <c r="I55" s="67">
        <f t="shared" si="0"/>
        <v>10011.111111111111</v>
      </c>
    </row>
    <row r="56" spans="1:9" x14ac:dyDescent="0.25">
      <c r="A56" s="8"/>
      <c r="B56" s="54">
        <v>3</v>
      </c>
      <c r="C56" s="46" t="s">
        <v>65</v>
      </c>
      <c r="D56" s="32">
        <v>20.5</v>
      </c>
      <c r="E56" s="35">
        <v>68</v>
      </c>
      <c r="F56" s="36">
        <f t="shared" si="1"/>
        <v>9.6805555555555554</v>
      </c>
      <c r="G56" s="32">
        <v>1350</v>
      </c>
      <c r="H56" s="32">
        <v>1</v>
      </c>
      <c r="I56" s="67">
        <f t="shared" si="0"/>
        <v>13068.75</v>
      </c>
    </row>
    <row r="57" spans="1:9" x14ac:dyDescent="0.25">
      <c r="A57" s="8"/>
      <c r="B57" s="54">
        <v>4</v>
      </c>
      <c r="C57" s="46" t="s">
        <v>36</v>
      </c>
      <c r="D57" s="32"/>
      <c r="E57" s="35"/>
      <c r="F57" s="36"/>
      <c r="G57" s="32"/>
      <c r="H57" s="32">
        <v>1</v>
      </c>
      <c r="I57" s="67">
        <v>26000</v>
      </c>
    </row>
    <row r="58" spans="1:9" x14ac:dyDescent="0.25">
      <c r="A58" s="8"/>
      <c r="B58" s="54">
        <v>5</v>
      </c>
      <c r="C58" s="46" t="s">
        <v>37</v>
      </c>
      <c r="D58" s="32"/>
      <c r="E58" s="35"/>
      <c r="F58" s="36"/>
      <c r="G58" s="32">
        <v>5500</v>
      </c>
      <c r="H58" s="32">
        <v>1</v>
      </c>
      <c r="I58" s="67">
        <f>G58*H58</f>
        <v>5500</v>
      </c>
    </row>
    <row r="59" spans="1:9" x14ac:dyDescent="0.25">
      <c r="A59" s="8"/>
      <c r="B59" s="54">
        <v>6</v>
      </c>
      <c r="C59" s="46" t="s">
        <v>103</v>
      </c>
      <c r="D59" s="32">
        <v>72</v>
      </c>
      <c r="E59" s="35">
        <v>36</v>
      </c>
      <c r="F59" s="36">
        <f t="shared" si="1"/>
        <v>18</v>
      </c>
      <c r="G59" s="32">
        <v>750</v>
      </c>
      <c r="H59" s="32">
        <v>1</v>
      </c>
      <c r="I59" s="67">
        <f t="shared" si="0"/>
        <v>13500</v>
      </c>
    </row>
    <row r="60" spans="1:9" x14ac:dyDescent="0.25">
      <c r="A60" s="8"/>
      <c r="B60" s="54">
        <v>7</v>
      </c>
      <c r="C60" s="46" t="s">
        <v>39</v>
      </c>
      <c r="D60" s="32"/>
      <c r="E60" s="35"/>
      <c r="F60" s="36"/>
      <c r="G60" s="32"/>
      <c r="H60" s="32">
        <v>1</v>
      </c>
      <c r="I60" s="67">
        <v>13000</v>
      </c>
    </row>
    <row r="61" spans="1:9" x14ac:dyDescent="0.25">
      <c r="A61" s="8"/>
      <c r="B61" s="54">
        <v>8</v>
      </c>
      <c r="C61" s="46" t="s">
        <v>104</v>
      </c>
      <c r="D61" s="32">
        <v>27</v>
      </c>
      <c r="E61" s="35">
        <v>234</v>
      </c>
      <c r="F61" s="36">
        <f t="shared" si="1"/>
        <v>43.875</v>
      </c>
      <c r="G61" s="32">
        <v>550</v>
      </c>
      <c r="H61" s="32">
        <v>1</v>
      </c>
      <c r="I61" s="67">
        <f t="shared" si="0"/>
        <v>24131.25</v>
      </c>
    </row>
    <row r="62" spans="1:9" x14ac:dyDescent="0.25">
      <c r="A62" s="8"/>
      <c r="B62" s="54">
        <v>9</v>
      </c>
      <c r="C62" s="46" t="s">
        <v>105</v>
      </c>
      <c r="D62" s="32">
        <v>18</v>
      </c>
      <c r="E62" s="35">
        <v>81</v>
      </c>
      <c r="F62" s="36">
        <f t="shared" si="1"/>
        <v>10.125</v>
      </c>
      <c r="G62" s="32">
        <v>350</v>
      </c>
      <c r="H62" s="32">
        <v>1</v>
      </c>
      <c r="I62" s="67">
        <f t="shared" si="0"/>
        <v>3543.75</v>
      </c>
    </row>
    <row r="63" spans="1:9" x14ac:dyDescent="0.25">
      <c r="A63" s="8"/>
      <c r="B63" s="54"/>
      <c r="C63" s="34"/>
      <c r="D63" s="32"/>
      <c r="E63" s="35"/>
      <c r="F63" s="36"/>
      <c r="G63" s="32"/>
      <c r="H63" s="32"/>
      <c r="I63" s="67"/>
    </row>
    <row r="64" spans="1:9" x14ac:dyDescent="0.25">
      <c r="A64" s="8"/>
      <c r="B64" s="53" t="s">
        <v>15</v>
      </c>
      <c r="C64" s="44" t="s">
        <v>19</v>
      </c>
      <c r="D64" s="32"/>
      <c r="E64" s="35"/>
      <c r="F64" s="36"/>
      <c r="G64" s="32"/>
      <c r="H64" s="32"/>
      <c r="I64" s="67"/>
    </row>
    <row r="65" spans="1:9" x14ac:dyDescent="0.25">
      <c r="A65" s="8"/>
      <c r="B65" s="54">
        <v>1</v>
      </c>
      <c r="C65" s="34" t="s">
        <v>167</v>
      </c>
      <c r="D65" s="32">
        <v>95.5</v>
      </c>
      <c r="E65" s="35">
        <v>84</v>
      </c>
      <c r="F65" s="36">
        <f t="shared" si="1"/>
        <v>55.708333333333336</v>
      </c>
      <c r="G65" s="32">
        <v>1350</v>
      </c>
      <c r="H65" s="32">
        <v>1</v>
      </c>
      <c r="I65" s="67">
        <f t="shared" si="0"/>
        <v>75206.25</v>
      </c>
    </row>
    <row r="66" spans="1:9" x14ac:dyDescent="0.25">
      <c r="A66" s="8"/>
      <c r="B66" s="54">
        <v>2</v>
      </c>
      <c r="C66" s="34" t="s">
        <v>24</v>
      </c>
      <c r="D66" s="32">
        <v>27</v>
      </c>
      <c r="E66" s="35">
        <v>87.5</v>
      </c>
      <c r="F66" s="36">
        <f t="shared" si="1"/>
        <v>16.40625</v>
      </c>
      <c r="G66" s="32">
        <v>680</v>
      </c>
      <c r="H66" s="32">
        <v>1</v>
      </c>
      <c r="I66" s="67">
        <f t="shared" si="0"/>
        <v>11156.25</v>
      </c>
    </row>
    <row r="67" spans="1:9" x14ac:dyDescent="0.25">
      <c r="A67" s="8"/>
      <c r="B67" s="54">
        <v>3</v>
      </c>
      <c r="C67" s="34" t="s">
        <v>97</v>
      </c>
      <c r="D67" s="32">
        <v>32.5</v>
      </c>
      <c r="E67" s="35">
        <v>25</v>
      </c>
      <c r="F67" s="36">
        <f t="shared" si="1"/>
        <v>5.6423611111111107</v>
      </c>
      <c r="G67" s="32">
        <v>380</v>
      </c>
      <c r="H67" s="32">
        <v>1</v>
      </c>
      <c r="I67" s="67">
        <f t="shared" si="0"/>
        <v>2144.0972222222222</v>
      </c>
    </row>
    <row r="68" spans="1:9" x14ac:dyDescent="0.25">
      <c r="A68" s="8"/>
      <c r="B68" s="54">
        <v>4</v>
      </c>
      <c r="C68" s="34" t="s">
        <v>106</v>
      </c>
      <c r="D68" s="32">
        <v>27</v>
      </c>
      <c r="E68" s="35">
        <v>281</v>
      </c>
      <c r="F68" s="36">
        <f t="shared" si="1"/>
        <v>52.6875</v>
      </c>
      <c r="G68" s="32">
        <v>550</v>
      </c>
      <c r="H68" s="32">
        <v>1</v>
      </c>
      <c r="I68" s="67">
        <f t="shared" si="0"/>
        <v>28978.125</v>
      </c>
    </row>
    <row r="69" spans="1:9" x14ac:dyDescent="0.25">
      <c r="A69" s="8"/>
      <c r="B69" s="54">
        <v>5</v>
      </c>
      <c r="C69" s="34" t="s">
        <v>107</v>
      </c>
      <c r="D69" s="32">
        <v>28</v>
      </c>
      <c r="E69" s="35">
        <v>20</v>
      </c>
      <c r="F69" s="36">
        <f t="shared" si="1"/>
        <v>3.8888888888888888</v>
      </c>
      <c r="G69" s="32">
        <v>1650</v>
      </c>
      <c r="H69" s="32">
        <v>1</v>
      </c>
      <c r="I69" s="67">
        <f t="shared" si="0"/>
        <v>6416.666666666667</v>
      </c>
    </row>
    <row r="70" spans="1:9" x14ac:dyDescent="0.25">
      <c r="A70" s="8"/>
      <c r="B70" s="54">
        <v>6</v>
      </c>
      <c r="C70" s="34" t="s">
        <v>138</v>
      </c>
      <c r="D70" s="32"/>
      <c r="E70" s="35"/>
      <c r="F70" s="36"/>
      <c r="G70" s="32">
        <v>5500</v>
      </c>
      <c r="H70" s="32">
        <v>2</v>
      </c>
      <c r="I70" s="67">
        <f>H70*G70</f>
        <v>11000</v>
      </c>
    </row>
    <row r="71" spans="1:9" x14ac:dyDescent="0.25">
      <c r="A71" s="8"/>
      <c r="B71" s="54">
        <v>7</v>
      </c>
      <c r="C71" s="34" t="s">
        <v>65</v>
      </c>
      <c r="D71" s="32">
        <v>24</v>
      </c>
      <c r="E71" s="35">
        <v>65</v>
      </c>
      <c r="F71" s="36">
        <f t="shared" ref="F71" si="4">E71*D71/144</f>
        <v>10.833333333333334</v>
      </c>
      <c r="G71" s="32">
        <v>1350</v>
      </c>
      <c r="H71" s="32">
        <v>1</v>
      </c>
      <c r="I71" s="67">
        <f t="shared" si="0"/>
        <v>14625</v>
      </c>
    </row>
    <row r="72" spans="1:9" x14ac:dyDescent="0.25">
      <c r="A72" s="8"/>
      <c r="B72" s="54"/>
      <c r="C72" s="34"/>
      <c r="D72" s="32"/>
      <c r="E72" s="35"/>
      <c r="F72" s="36"/>
      <c r="G72" s="32"/>
      <c r="H72" s="32"/>
      <c r="I72" s="67"/>
    </row>
    <row r="73" spans="1:9" x14ac:dyDescent="0.25">
      <c r="A73" s="8"/>
      <c r="B73" s="53" t="s">
        <v>18</v>
      </c>
      <c r="C73" s="44" t="s">
        <v>17</v>
      </c>
      <c r="D73" s="32"/>
      <c r="E73" s="35"/>
      <c r="F73" s="36"/>
      <c r="G73" s="32"/>
      <c r="H73" s="32"/>
      <c r="I73" s="67"/>
    </row>
    <row r="74" spans="1:9" x14ac:dyDescent="0.25">
      <c r="A74" s="8"/>
      <c r="B74" s="54">
        <v>1</v>
      </c>
      <c r="C74" s="34" t="s">
        <v>167</v>
      </c>
      <c r="D74" s="32">
        <v>84</v>
      </c>
      <c r="E74" s="35">
        <v>84</v>
      </c>
      <c r="F74" s="36">
        <f t="shared" si="1"/>
        <v>49</v>
      </c>
      <c r="G74" s="32">
        <v>1350</v>
      </c>
      <c r="H74" s="32">
        <v>1</v>
      </c>
      <c r="I74" s="67">
        <f t="shared" si="0"/>
        <v>66150</v>
      </c>
    </row>
    <row r="75" spans="1:9" x14ac:dyDescent="0.25">
      <c r="A75" s="8"/>
      <c r="B75" s="54">
        <v>2</v>
      </c>
      <c r="C75" s="34" t="s">
        <v>28</v>
      </c>
      <c r="D75" s="32">
        <v>126</v>
      </c>
      <c r="E75" s="35">
        <v>26</v>
      </c>
      <c r="F75" s="36">
        <f t="shared" si="1"/>
        <v>22.75</v>
      </c>
      <c r="G75" s="32">
        <v>680</v>
      </c>
      <c r="H75" s="32">
        <v>1</v>
      </c>
      <c r="I75" s="67">
        <f t="shared" si="0"/>
        <v>15470</v>
      </c>
    </row>
    <row r="76" spans="1:9" x14ac:dyDescent="0.25">
      <c r="A76" s="8"/>
      <c r="B76" s="54">
        <v>3</v>
      </c>
      <c r="C76" s="34" t="s">
        <v>108</v>
      </c>
      <c r="D76" s="32">
        <v>42</v>
      </c>
      <c r="E76" s="35">
        <v>25</v>
      </c>
      <c r="F76" s="36">
        <f t="shared" si="1"/>
        <v>7.291666666666667</v>
      </c>
      <c r="G76" s="32">
        <v>380</v>
      </c>
      <c r="H76" s="32">
        <v>1</v>
      </c>
      <c r="I76" s="67">
        <f t="shared" si="0"/>
        <v>2770.8333333333335</v>
      </c>
    </row>
    <row r="77" spans="1:9" x14ac:dyDescent="0.25">
      <c r="A77" s="8"/>
      <c r="B77" s="54">
        <v>4</v>
      </c>
      <c r="C77" s="34" t="s">
        <v>42</v>
      </c>
      <c r="D77" s="32">
        <v>48</v>
      </c>
      <c r="E77" s="35">
        <v>20</v>
      </c>
      <c r="F77" s="36">
        <f t="shared" si="1"/>
        <v>6.666666666666667</v>
      </c>
      <c r="G77" s="32">
        <v>1350</v>
      </c>
      <c r="H77" s="32">
        <v>1</v>
      </c>
      <c r="I77" s="67"/>
    </row>
    <row r="78" spans="1:9" x14ac:dyDescent="0.25">
      <c r="A78" s="8"/>
      <c r="B78" s="54">
        <v>5</v>
      </c>
      <c r="C78" s="34" t="s">
        <v>43</v>
      </c>
      <c r="D78" s="32">
        <v>48</v>
      </c>
      <c r="E78" s="35">
        <v>30</v>
      </c>
      <c r="F78" s="36">
        <f t="shared" si="1"/>
        <v>10</v>
      </c>
      <c r="G78" s="32">
        <v>1350</v>
      </c>
      <c r="H78" s="32">
        <v>1</v>
      </c>
      <c r="I78" s="67"/>
    </row>
    <row r="79" spans="1:9" x14ac:dyDescent="0.25">
      <c r="A79" s="8"/>
      <c r="B79" s="54">
        <v>6</v>
      </c>
      <c r="C79" s="34" t="s">
        <v>109</v>
      </c>
      <c r="D79" s="32">
        <v>24</v>
      </c>
      <c r="E79" s="35">
        <v>27</v>
      </c>
      <c r="F79" s="36">
        <f t="shared" si="1"/>
        <v>4.5</v>
      </c>
      <c r="G79" s="32">
        <v>1350</v>
      </c>
      <c r="H79" s="32">
        <v>1</v>
      </c>
      <c r="I79" s="67">
        <f t="shared" si="0"/>
        <v>6075</v>
      </c>
    </row>
    <row r="80" spans="1:9" x14ac:dyDescent="0.25">
      <c r="A80" s="8"/>
      <c r="B80" s="54">
        <v>7</v>
      </c>
      <c r="C80" s="34" t="s">
        <v>110</v>
      </c>
      <c r="D80" s="32">
        <v>24</v>
      </c>
      <c r="E80" s="35">
        <v>20</v>
      </c>
      <c r="F80" s="36">
        <f t="shared" si="1"/>
        <v>3.3333333333333335</v>
      </c>
      <c r="G80" s="32">
        <v>1650</v>
      </c>
      <c r="H80" s="32">
        <v>1</v>
      </c>
      <c r="I80" s="67">
        <f t="shared" si="0"/>
        <v>5500</v>
      </c>
    </row>
    <row r="81" spans="1:9" x14ac:dyDescent="0.25">
      <c r="A81" s="8"/>
      <c r="B81" s="54">
        <v>8</v>
      </c>
      <c r="C81" s="34" t="s">
        <v>40</v>
      </c>
      <c r="D81" s="32">
        <v>27</v>
      </c>
      <c r="E81" s="35">
        <v>127</v>
      </c>
      <c r="F81" s="36">
        <f t="shared" si="1"/>
        <v>23.8125</v>
      </c>
      <c r="G81" s="32">
        <v>550</v>
      </c>
      <c r="H81" s="32">
        <v>1</v>
      </c>
      <c r="I81" s="67">
        <f t="shared" si="0"/>
        <v>13096.875</v>
      </c>
    </row>
    <row r="82" spans="1:9" x14ac:dyDescent="0.25">
      <c r="A82" s="8"/>
      <c r="B82" s="54">
        <v>9</v>
      </c>
      <c r="C82" s="46" t="s">
        <v>105</v>
      </c>
      <c r="D82" s="32">
        <v>13</v>
      </c>
      <c r="E82" s="35">
        <v>81</v>
      </c>
      <c r="F82" s="36">
        <f t="shared" si="1"/>
        <v>7.3125</v>
      </c>
      <c r="G82" s="32">
        <v>350</v>
      </c>
      <c r="H82" s="32">
        <v>1</v>
      </c>
      <c r="I82" s="67">
        <f t="shared" si="0"/>
        <v>2559.375</v>
      </c>
    </row>
    <row r="83" spans="1:9" x14ac:dyDescent="0.25">
      <c r="A83" s="8"/>
      <c r="B83" s="54"/>
      <c r="C83" s="34"/>
      <c r="D83" s="32"/>
      <c r="E83" s="35"/>
      <c r="F83" s="36"/>
      <c r="G83" s="32"/>
      <c r="H83" s="32"/>
      <c r="I83" s="67"/>
    </row>
    <row r="84" spans="1:9" x14ac:dyDescent="0.25">
      <c r="A84" s="8"/>
      <c r="B84" s="54">
        <v>10</v>
      </c>
      <c r="C84" s="34" t="s">
        <v>111</v>
      </c>
      <c r="D84" s="32"/>
      <c r="E84" s="35"/>
      <c r="F84" s="36">
        <f>E84*D84/144</f>
        <v>0</v>
      </c>
      <c r="G84" s="32">
        <v>5600</v>
      </c>
      <c r="H84" s="32">
        <v>8</v>
      </c>
      <c r="I84" s="67">
        <f>H84*G84</f>
        <v>44800</v>
      </c>
    </row>
    <row r="85" spans="1:9" x14ac:dyDescent="0.25">
      <c r="A85" s="8"/>
      <c r="B85" s="55">
        <v>11</v>
      </c>
      <c r="C85" s="47" t="s">
        <v>195</v>
      </c>
      <c r="D85" s="41"/>
      <c r="E85" s="42"/>
      <c r="F85" s="48"/>
      <c r="G85" s="41">
        <v>5500</v>
      </c>
      <c r="H85" s="41">
        <v>9</v>
      </c>
      <c r="I85" s="67">
        <f>H85*G85</f>
        <v>49500</v>
      </c>
    </row>
    <row r="86" spans="1:9" x14ac:dyDescent="0.25">
      <c r="A86" s="8"/>
      <c r="B86" s="55"/>
      <c r="C86" s="47"/>
      <c r="D86" s="41"/>
      <c r="E86" s="42"/>
      <c r="F86" s="48"/>
      <c r="G86" s="41"/>
      <c r="H86" s="41"/>
      <c r="I86" s="177"/>
    </row>
    <row r="87" spans="1:9" ht="15.75" thickBot="1" x14ac:dyDescent="0.3">
      <c r="A87" s="8"/>
      <c r="B87" s="103"/>
      <c r="C87" s="104"/>
      <c r="D87" s="105"/>
      <c r="E87" s="106"/>
      <c r="F87" s="107"/>
      <c r="G87" s="105"/>
      <c r="H87" s="105"/>
      <c r="I87" s="121"/>
    </row>
    <row r="88" spans="1:9" ht="15.75" thickBot="1" x14ac:dyDescent="0.3">
      <c r="A88" s="8"/>
      <c r="B88" s="90"/>
      <c r="C88" s="139" t="s">
        <v>150</v>
      </c>
      <c r="D88" s="140"/>
      <c r="E88" s="140"/>
      <c r="F88" s="140"/>
      <c r="G88" s="140"/>
      <c r="H88" s="141"/>
      <c r="I88" s="91">
        <f>SUM(I11:I86)</f>
        <v>882071.875</v>
      </c>
    </row>
    <row r="89" spans="1:9" x14ac:dyDescent="0.25">
      <c r="A89" s="8"/>
      <c r="B89" s="61"/>
      <c r="C89" s="62"/>
      <c r="D89" s="63"/>
      <c r="E89" s="64"/>
      <c r="F89" s="65"/>
      <c r="G89" s="63"/>
      <c r="H89" s="63"/>
      <c r="I89" s="66"/>
    </row>
    <row r="90" spans="1:9" x14ac:dyDescent="0.25">
      <c r="A90" s="8"/>
      <c r="B90" s="56" t="s">
        <v>50</v>
      </c>
      <c r="C90" s="49" t="s">
        <v>54</v>
      </c>
      <c r="D90" s="41"/>
      <c r="E90" s="42"/>
      <c r="F90" s="48"/>
      <c r="G90" s="41"/>
      <c r="H90" s="41"/>
      <c r="I90" s="43"/>
    </row>
    <row r="91" spans="1:9" x14ac:dyDescent="0.25">
      <c r="A91" s="8"/>
      <c r="B91" s="56"/>
      <c r="C91" s="49" t="s">
        <v>56</v>
      </c>
      <c r="D91" s="41"/>
      <c r="E91" s="42"/>
      <c r="F91" s="48"/>
      <c r="G91" s="41"/>
      <c r="H91" s="41"/>
      <c r="I91" s="43"/>
    </row>
    <row r="92" spans="1:9" x14ac:dyDescent="0.25">
      <c r="A92" s="8"/>
      <c r="B92" s="55">
        <v>1</v>
      </c>
      <c r="C92" s="50" t="s">
        <v>69</v>
      </c>
      <c r="D92" s="41">
        <v>52</v>
      </c>
      <c r="E92" s="42">
        <v>84</v>
      </c>
      <c r="F92" s="36">
        <f>E92*D92/144</f>
        <v>30.333333333333332</v>
      </c>
      <c r="G92" s="41">
        <v>550</v>
      </c>
      <c r="H92" s="41">
        <v>1</v>
      </c>
      <c r="I92" s="43">
        <f>G92*F92</f>
        <v>16683.333333333332</v>
      </c>
    </row>
    <row r="93" spans="1:9" x14ac:dyDescent="0.25">
      <c r="A93" s="8"/>
      <c r="B93" s="55">
        <v>2</v>
      </c>
      <c r="C93" s="50" t="s">
        <v>55</v>
      </c>
      <c r="D93" s="41">
        <v>30</v>
      </c>
      <c r="E93" s="42">
        <v>30</v>
      </c>
      <c r="F93" s="36">
        <f t="shared" ref="F93:F99" si="5">E93*D93/144</f>
        <v>6.25</v>
      </c>
      <c r="G93" s="41">
        <v>350</v>
      </c>
      <c r="H93" s="41">
        <v>1</v>
      </c>
      <c r="I93" s="43">
        <f t="shared" ref="I93:I99" si="6">H93*G93*F93</f>
        <v>2187.5</v>
      </c>
    </row>
    <row r="94" spans="1:9" x14ac:dyDescent="0.25">
      <c r="A94" s="8"/>
      <c r="B94" s="55"/>
      <c r="C94" s="49" t="s">
        <v>57</v>
      </c>
      <c r="D94" s="41"/>
      <c r="E94" s="42"/>
      <c r="F94" s="36"/>
      <c r="G94" s="41"/>
      <c r="H94" s="41"/>
      <c r="I94" s="43"/>
    </row>
    <row r="95" spans="1:9" x14ac:dyDescent="0.25">
      <c r="A95" s="8"/>
      <c r="B95" s="55">
        <v>3</v>
      </c>
      <c r="C95" s="50" t="s">
        <v>69</v>
      </c>
      <c r="D95" s="41">
        <v>36</v>
      </c>
      <c r="E95" s="42">
        <v>84</v>
      </c>
      <c r="F95" s="36">
        <f t="shared" si="5"/>
        <v>21</v>
      </c>
      <c r="G95" s="41">
        <v>550</v>
      </c>
      <c r="H95" s="41">
        <v>1</v>
      </c>
      <c r="I95" s="43"/>
    </row>
    <row r="96" spans="1:9" x14ac:dyDescent="0.25">
      <c r="A96" s="8"/>
      <c r="B96" s="55">
        <v>4</v>
      </c>
      <c r="C96" s="50" t="s">
        <v>55</v>
      </c>
      <c r="D96" s="41">
        <v>24</v>
      </c>
      <c r="E96" s="42">
        <v>27</v>
      </c>
      <c r="F96" s="36">
        <f t="shared" si="5"/>
        <v>4.5</v>
      </c>
      <c r="G96" s="41">
        <v>350</v>
      </c>
      <c r="H96" s="41">
        <v>1</v>
      </c>
      <c r="I96" s="43">
        <f t="shared" si="6"/>
        <v>1575</v>
      </c>
    </row>
    <row r="97" spans="1:9" x14ac:dyDescent="0.25">
      <c r="A97" s="8"/>
      <c r="B97" s="55"/>
      <c r="C97" s="50"/>
      <c r="D97" s="41"/>
      <c r="E97" s="42"/>
      <c r="F97" s="48"/>
      <c r="G97" s="41"/>
      <c r="H97" s="41"/>
      <c r="I97" s="43"/>
    </row>
    <row r="98" spans="1:9" x14ac:dyDescent="0.25">
      <c r="A98" s="8"/>
      <c r="B98" s="55">
        <v>5</v>
      </c>
      <c r="C98" s="50" t="s">
        <v>88</v>
      </c>
      <c r="D98" s="41">
        <v>116</v>
      </c>
      <c r="E98" s="42">
        <v>60</v>
      </c>
      <c r="F98" s="48">
        <f t="shared" si="5"/>
        <v>48.333333333333336</v>
      </c>
      <c r="G98" s="41">
        <v>550</v>
      </c>
      <c r="H98" s="41">
        <v>1</v>
      </c>
      <c r="I98" s="43">
        <f t="shared" si="6"/>
        <v>26583.333333333336</v>
      </c>
    </row>
    <row r="99" spans="1:9" x14ac:dyDescent="0.25">
      <c r="A99" s="8"/>
      <c r="B99" s="55">
        <v>6</v>
      </c>
      <c r="C99" s="50" t="s">
        <v>58</v>
      </c>
      <c r="D99" s="41">
        <v>24</v>
      </c>
      <c r="E99" s="42">
        <v>27</v>
      </c>
      <c r="F99" s="48">
        <f t="shared" si="5"/>
        <v>4.5</v>
      </c>
      <c r="G99" s="41">
        <v>350</v>
      </c>
      <c r="H99" s="41">
        <v>1</v>
      </c>
      <c r="I99" s="43">
        <f t="shared" si="6"/>
        <v>1575</v>
      </c>
    </row>
    <row r="100" spans="1:9" x14ac:dyDescent="0.25">
      <c r="A100" s="8"/>
      <c r="B100" s="55"/>
      <c r="C100" s="50"/>
      <c r="D100" s="41"/>
      <c r="E100" s="42"/>
      <c r="F100" s="48"/>
      <c r="G100" s="41"/>
      <c r="H100" s="41"/>
      <c r="I100" s="43"/>
    </row>
    <row r="101" spans="1:9" x14ac:dyDescent="0.25">
      <c r="A101" s="8"/>
      <c r="B101" s="55">
        <v>7</v>
      </c>
      <c r="C101" s="50" t="s">
        <v>198</v>
      </c>
      <c r="D101" s="41">
        <v>27</v>
      </c>
      <c r="E101" s="42">
        <v>28</v>
      </c>
      <c r="F101" s="48">
        <f>E101*D101/144</f>
        <v>5.25</v>
      </c>
      <c r="G101" s="41">
        <v>550</v>
      </c>
      <c r="H101" s="41">
        <v>1</v>
      </c>
      <c r="I101" s="125">
        <f>H101*G101*F101</f>
        <v>2887.5</v>
      </c>
    </row>
    <row r="102" spans="1:9" x14ac:dyDescent="0.25">
      <c r="A102" s="8"/>
      <c r="B102" s="55">
        <v>8</v>
      </c>
      <c r="C102" s="50" t="s">
        <v>198</v>
      </c>
      <c r="D102" s="41">
        <v>11</v>
      </c>
      <c r="E102" s="42">
        <v>16</v>
      </c>
      <c r="F102" s="48">
        <f t="shared" ref="F102:F104" si="7">E102*D102/144</f>
        <v>1.2222222222222223</v>
      </c>
      <c r="G102" s="41">
        <v>550</v>
      </c>
      <c r="H102" s="41">
        <v>1</v>
      </c>
      <c r="I102" s="125">
        <f t="shared" ref="I102:I104" si="8">H102*G102*F102</f>
        <v>672.22222222222229</v>
      </c>
    </row>
    <row r="103" spans="1:9" x14ac:dyDescent="0.25">
      <c r="A103" s="8"/>
      <c r="B103" s="55">
        <v>9</v>
      </c>
      <c r="C103" s="50" t="s">
        <v>199</v>
      </c>
      <c r="D103" s="41">
        <v>16</v>
      </c>
      <c r="E103" s="42">
        <v>16</v>
      </c>
      <c r="F103" s="48">
        <f t="shared" si="7"/>
        <v>1.7777777777777777</v>
      </c>
      <c r="G103" s="41">
        <v>550</v>
      </c>
      <c r="H103" s="41">
        <v>1</v>
      </c>
      <c r="I103" s="125">
        <f t="shared" si="8"/>
        <v>977.77777777777771</v>
      </c>
    </row>
    <row r="104" spans="1:9" x14ac:dyDescent="0.25">
      <c r="A104" s="8"/>
      <c r="B104" s="55">
        <v>10</v>
      </c>
      <c r="C104" s="50" t="s">
        <v>200</v>
      </c>
      <c r="D104" s="41">
        <v>16</v>
      </c>
      <c r="E104" s="42">
        <v>29</v>
      </c>
      <c r="F104" s="48">
        <f t="shared" si="7"/>
        <v>3.2222222222222223</v>
      </c>
      <c r="G104" s="41">
        <v>550</v>
      </c>
      <c r="H104" s="41">
        <v>1</v>
      </c>
      <c r="I104" s="125">
        <f t="shared" si="8"/>
        <v>1772.2222222222222</v>
      </c>
    </row>
    <row r="105" spans="1:9" ht="15.75" thickBot="1" x14ac:dyDescent="0.3">
      <c r="A105" s="8"/>
      <c r="B105" s="55"/>
      <c r="C105" s="50"/>
      <c r="D105" s="41"/>
      <c r="E105" s="42"/>
      <c r="F105" s="48"/>
      <c r="G105" s="41"/>
      <c r="H105" s="41"/>
      <c r="I105" s="43"/>
    </row>
    <row r="106" spans="1:9" ht="15.75" thickBot="1" x14ac:dyDescent="0.3">
      <c r="A106" s="8"/>
      <c r="B106" s="57"/>
      <c r="C106" s="162" t="s">
        <v>149</v>
      </c>
      <c r="D106" s="163"/>
      <c r="E106" s="163"/>
      <c r="F106" s="163"/>
      <c r="G106" s="163"/>
      <c r="H106" s="164"/>
      <c r="I106" s="33">
        <f>SUM(I91:I105)</f>
        <v>54913.888888888891</v>
      </c>
    </row>
    <row r="107" spans="1:9" x14ac:dyDescent="0.25">
      <c r="A107" s="8"/>
      <c r="B107" s="61"/>
      <c r="C107" s="81"/>
      <c r="D107" s="82"/>
      <c r="E107" s="82"/>
      <c r="F107" s="82"/>
      <c r="G107" s="82"/>
      <c r="H107" s="83"/>
      <c r="I107" s="66"/>
    </row>
    <row r="108" spans="1:9" x14ac:dyDescent="0.25">
      <c r="A108" s="8"/>
      <c r="B108" s="56" t="s">
        <v>52</v>
      </c>
      <c r="C108" s="49" t="s">
        <v>70</v>
      </c>
      <c r="D108" s="41"/>
      <c r="E108" s="42"/>
      <c r="F108" s="48"/>
      <c r="G108" s="41"/>
      <c r="H108" s="41"/>
      <c r="I108" s="43"/>
    </row>
    <row r="109" spans="1:9" x14ac:dyDescent="0.25">
      <c r="A109" s="8"/>
      <c r="B109" s="55">
        <v>1</v>
      </c>
      <c r="C109" s="47"/>
      <c r="D109" s="41">
        <v>67</v>
      </c>
      <c r="E109" s="42">
        <v>69</v>
      </c>
      <c r="F109" s="48">
        <f t="shared" ref="F109:F113" si="9">E109*D109/144</f>
        <v>32.104166666666664</v>
      </c>
      <c r="G109" s="41">
        <v>220</v>
      </c>
      <c r="H109" s="41">
        <v>1</v>
      </c>
      <c r="I109" s="43">
        <f>H109*G109*F109</f>
        <v>7062.9166666666661</v>
      </c>
    </row>
    <row r="110" spans="1:9" x14ac:dyDescent="0.25">
      <c r="A110" s="8"/>
      <c r="B110" s="55">
        <v>2</v>
      </c>
      <c r="C110" s="47"/>
      <c r="D110" s="41">
        <v>85</v>
      </c>
      <c r="E110" s="42">
        <v>91</v>
      </c>
      <c r="F110" s="48">
        <f t="shared" si="9"/>
        <v>53.715277777777779</v>
      </c>
      <c r="G110" s="41">
        <v>220</v>
      </c>
      <c r="H110" s="41">
        <v>1</v>
      </c>
      <c r="I110" s="43">
        <f t="shared" ref="I110:I113" si="10">H110*G110*F110</f>
        <v>11817.361111111111</v>
      </c>
    </row>
    <row r="111" spans="1:9" x14ac:dyDescent="0.25">
      <c r="A111" s="8"/>
      <c r="B111" s="55">
        <v>3</v>
      </c>
      <c r="C111" s="47"/>
      <c r="D111" s="41">
        <v>68</v>
      </c>
      <c r="E111" s="42">
        <v>69</v>
      </c>
      <c r="F111" s="48">
        <f t="shared" si="9"/>
        <v>32.583333333333336</v>
      </c>
      <c r="G111" s="41">
        <v>220</v>
      </c>
      <c r="H111" s="41">
        <v>1</v>
      </c>
      <c r="I111" s="43">
        <f t="shared" si="10"/>
        <v>7168.3333333333339</v>
      </c>
    </row>
    <row r="112" spans="1:9" x14ac:dyDescent="0.25">
      <c r="A112" s="8"/>
      <c r="B112" s="55">
        <v>4</v>
      </c>
      <c r="C112" s="47"/>
      <c r="D112" s="41">
        <v>52</v>
      </c>
      <c r="E112" s="42">
        <v>38</v>
      </c>
      <c r="F112" s="48">
        <f t="shared" si="9"/>
        <v>13.722222222222221</v>
      </c>
      <c r="G112" s="41">
        <v>220</v>
      </c>
      <c r="H112" s="41">
        <v>1</v>
      </c>
      <c r="I112" s="43">
        <f t="shared" si="10"/>
        <v>3018.8888888888887</v>
      </c>
    </row>
    <row r="113" spans="1:9" ht="15.75" thickBot="1" x14ac:dyDescent="0.3">
      <c r="A113" s="8"/>
      <c r="B113" s="55">
        <v>5</v>
      </c>
      <c r="C113" s="47"/>
      <c r="D113" s="41">
        <v>80</v>
      </c>
      <c r="E113" s="42">
        <v>79</v>
      </c>
      <c r="F113" s="48">
        <f t="shared" si="9"/>
        <v>43.888888888888886</v>
      </c>
      <c r="G113" s="41">
        <v>220</v>
      </c>
      <c r="H113" s="41">
        <v>1</v>
      </c>
      <c r="I113" s="43">
        <f t="shared" si="10"/>
        <v>9655.5555555555547</v>
      </c>
    </row>
    <row r="114" spans="1:9" ht="15.75" thickBot="1" x14ac:dyDescent="0.3">
      <c r="A114" s="8"/>
      <c r="B114" s="57"/>
      <c r="C114" s="162" t="s">
        <v>148</v>
      </c>
      <c r="D114" s="163"/>
      <c r="E114" s="163"/>
      <c r="F114" s="163"/>
      <c r="G114" s="163"/>
      <c r="H114" s="164"/>
      <c r="I114" s="33">
        <f>SUM(I109:I113)</f>
        <v>38723.055555555555</v>
      </c>
    </row>
    <row r="115" spans="1:9" x14ac:dyDescent="0.25">
      <c r="A115" s="8"/>
      <c r="B115" s="92"/>
      <c r="C115" s="109"/>
      <c r="D115" s="110"/>
      <c r="E115" s="111"/>
      <c r="F115" s="112"/>
      <c r="G115" s="110"/>
      <c r="H115" s="110"/>
      <c r="I115" s="113"/>
    </row>
    <row r="116" spans="1:9" x14ac:dyDescent="0.25">
      <c r="A116" s="8"/>
      <c r="B116" s="56" t="s">
        <v>53</v>
      </c>
      <c r="C116" s="49" t="s">
        <v>71</v>
      </c>
      <c r="D116" s="41"/>
      <c r="E116" s="42"/>
      <c r="F116" s="48"/>
      <c r="G116" s="41"/>
      <c r="H116" s="41"/>
      <c r="I116" s="43"/>
    </row>
    <row r="117" spans="1:9" x14ac:dyDescent="0.25">
      <c r="A117" s="8"/>
      <c r="B117" s="55"/>
      <c r="C117" s="47"/>
      <c r="D117" s="41"/>
      <c r="E117" s="42"/>
      <c r="F117" s="48"/>
      <c r="G117" s="41"/>
      <c r="H117" s="41"/>
      <c r="I117" s="43"/>
    </row>
    <row r="118" spans="1:9" ht="75" x14ac:dyDescent="0.25">
      <c r="A118" s="8"/>
      <c r="B118" s="55">
        <v>1</v>
      </c>
      <c r="C118" s="69" t="s">
        <v>72</v>
      </c>
      <c r="D118" s="70"/>
      <c r="E118" s="70"/>
      <c r="F118" s="71"/>
      <c r="G118" s="70">
        <v>6500</v>
      </c>
      <c r="H118" s="70">
        <v>3</v>
      </c>
      <c r="I118" s="116">
        <f>G118*H118</f>
        <v>19500</v>
      </c>
    </row>
    <row r="119" spans="1:9" x14ac:dyDescent="0.25">
      <c r="A119" s="8"/>
      <c r="B119" s="55">
        <v>2</v>
      </c>
      <c r="C119" s="69" t="s">
        <v>116</v>
      </c>
      <c r="D119" s="70"/>
      <c r="E119" s="70"/>
      <c r="F119" s="71"/>
      <c r="G119" s="70">
        <v>1600</v>
      </c>
      <c r="H119" s="70">
        <v>4</v>
      </c>
      <c r="I119" s="116">
        <f>G119*H119</f>
        <v>6400</v>
      </c>
    </row>
    <row r="120" spans="1:9" x14ac:dyDescent="0.25">
      <c r="A120" s="8"/>
      <c r="B120" s="55">
        <v>3</v>
      </c>
      <c r="C120" s="69" t="s">
        <v>117</v>
      </c>
      <c r="D120" s="70"/>
      <c r="E120" s="70"/>
      <c r="F120" s="71"/>
      <c r="G120" s="70">
        <v>700</v>
      </c>
      <c r="H120" s="70">
        <v>2</v>
      </c>
      <c r="I120" s="116">
        <f>G120*H120</f>
        <v>1400</v>
      </c>
    </row>
    <row r="121" spans="1:9" x14ac:dyDescent="0.25">
      <c r="A121" s="8"/>
      <c r="B121" s="55">
        <v>4</v>
      </c>
      <c r="C121" s="69" t="s">
        <v>134</v>
      </c>
      <c r="D121" s="70"/>
      <c r="E121" s="70"/>
      <c r="F121" s="71"/>
      <c r="G121" s="70"/>
      <c r="H121" s="70">
        <v>1</v>
      </c>
      <c r="I121" s="116">
        <v>8000</v>
      </c>
    </row>
    <row r="122" spans="1:9" x14ac:dyDescent="0.25">
      <c r="A122" s="8"/>
      <c r="B122" s="55">
        <v>5</v>
      </c>
      <c r="C122" s="69" t="s">
        <v>135</v>
      </c>
      <c r="D122" s="70"/>
      <c r="E122" s="70"/>
      <c r="F122" s="71"/>
      <c r="G122" s="70"/>
      <c r="H122" s="70">
        <v>1</v>
      </c>
      <c r="I122" s="116">
        <v>2100</v>
      </c>
    </row>
    <row r="123" spans="1:9" ht="15.75" thickBot="1" x14ac:dyDescent="0.3">
      <c r="A123" s="8"/>
      <c r="B123" s="55"/>
      <c r="C123" s="69"/>
      <c r="D123" s="70"/>
      <c r="E123" s="70"/>
      <c r="F123" s="71"/>
      <c r="G123" s="70"/>
      <c r="H123" s="70"/>
      <c r="I123" s="80"/>
    </row>
    <row r="124" spans="1:9" ht="15.75" thickBot="1" x14ac:dyDescent="0.3">
      <c r="A124" s="8"/>
      <c r="B124" s="57"/>
      <c r="C124" s="169" t="s">
        <v>147</v>
      </c>
      <c r="D124" s="170"/>
      <c r="E124" s="170"/>
      <c r="F124" s="170"/>
      <c r="G124" s="170"/>
      <c r="H124" s="171"/>
      <c r="I124" s="122">
        <f>SUM(I118:I122)</f>
        <v>37400</v>
      </c>
    </row>
    <row r="125" spans="1:9" x14ac:dyDescent="0.25">
      <c r="A125" s="8"/>
      <c r="B125" s="61"/>
      <c r="C125" s="62"/>
      <c r="D125" s="63"/>
      <c r="E125" s="64"/>
      <c r="F125" s="65"/>
      <c r="G125" s="63"/>
      <c r="H125" s="63"/>
      <c r="I125" s="66"/>
    </row>
    <row r="126" spans="1:9" x14ac:dyDescent="0.25">
      <c r="A126" s="8"/>
      <c r="B126" s="126" t="s">
        <v>59</v>
      </c>
      <c r="C126" s="73" t="s">
        <v>73</v>
      </c>
      <c r="D126" s="74"/>
      <c r="E126" s="74"/>
      <c r="F126" s="74"/>
      <c r="G126" s="74"/>
      <c r="H126" s="74"/>
      <c r="I126" s="78"/>
    </row>
    <row r="127" spans="1:9" x14ac:dyDescent="0.25">
      <c r="A127" s="8"/>
      <c r="B127" s="127">
        <v>1</v>
      </c>
      <c r="C127" s="74" t="s">
        <v>86</v>
      </c>
      <c r="D127" s="74"/>
      <c r="E127" s="74"/>
      <c r="F127" s="74"/>
      <c r="G127" s="74">
        <v>620</v>
      </c>
      <c r="H127" s="74">
        <v>64</v>
      </c>
      <c r="I127" s="78">
        <f>G127*H127</f>
        <v>39680</v>
      </c>
    </row>
    <row r="128" spans="1:9" x14ac:dyDescent="0.25">
      <c r="A128" s="8"/>
      <c r="B128" s="127">
        <v>2</v>
      </c>
      <c r="C128" s="74" t="s">
        <v>87</v>
      </c>
      <c r="D128" s="74"/>
      <c r="E128" s="74"/>
      <c r="F128" s="74"/>
      <c r="G128" s="74">
        <v>2600</v>
      </c>
      <c r="H128" s="74">
        <v>3</v>
      </c>
      <c r="I128" s="78">
        <f>G128*H128</f>
        <v>7800</v>
      </c>
    </row>
    <row r="129" spans="1:9" x14ac:dyDescent="0.25">
      <c r="A129" s="8"/>
      <c r="B129" s="127">
        <v>3</v>
      </c>
      <c r="C129" s="74" t="s">
        <v>75</v>
      </c>
      <c r="D129" s="74"/>
      <c r="E129" s="74"/>
      <c r="F129" s="74">
        <v>150</v>
      </c>
      <c r="G129" s="74">
        <v>42</v>
      </c>
      <c r="H129" s="74"/>
      <c r="I129" s="78">
        <f>F129*G129</f>
        <v>6300</v>
      </c>
    </row>
    <row r="130" spans="1:9" x14ac:dyDescent="0.25">
      <c r="A130" s="8"/>
      <c r="B130" s="127">
        <v>4</v>
      </c>
      <c r="C130" s="74" t="s">
        <v>76</v>
      </c>
      <c r="D130" s="74"/>
      <c r="E130" s="74"/>
      <c r="F130" s="74">
        <v>200</v>
      </c>
      <c r="G130" s="74">
        <v>36</v>
      </c>
      <c r="H130" s="74"/>
      <c r="I130" s="78">
        <f>F130*G130</f>
        <v>7200</v>
      </c>
    </row>
    <row r="131" spans="1:9" x14ac:dyDescent="0.25">
      <c r="A131" s="8"/>
      <c r="B131" s="127">
        <v>5</v>
      </c>
      <c r="C131" s="74" t="s">
        <v>77</v>
      </c>
      <c r="D131" s="74"/>
      <c r="E131" s="74"/>
      <c r="F131" s="74"/>
      <c r="G131" s="74">
        <v>150</v>
      </c>
      <c r="H131" s="74">
        <v>7</v>
      </c>
      <c r="I131" s="78">
        <f>G131*H131</f>
        <v>1050</v>
      </c>
    </row>
    <row r="132" spans="1:9" x14ac:dyDescent="0.25">
      <c r="A132" s="8"/>
      <c r="B132" s="127">
        <v>6</v>
      </c>
      <c r="C132" s="74" t="s">
        <v>78</v>
      </c>
      <c r="D132" s="74"/>
      <c r="E132" s="74"/>
      <c r="F132" s="74"/>
      <c r="G132" s="74">
        <v>90</v>
      </c>
      <c r="H132" s="74">
        <v>30</v>
      </c>
      <c r="I132" s="78">
        <f t="shared" ref="I132:I135" si="11">G132*H132</f>
        <v>2700</v>
      </c>
    </row>
    <row r="133" spans="1:9" x14ac:dyDescent="0.25">
      <c r="A133" s="8"/>
      <c r="B133" s="127">
        <v>7</v>
      </c>
      <c r="C133" s="74" t="s">
        <v>79</v>
      </c>
      <c r="D133" s="74"/>
      <c r="E133" s="74"/>
      <c r="F133" s="74"/>
      <c r="G133" s="74">
        <v>650</v>
      </c>
      <c r="H133" s="74">
        <v>3</v>
      </c>
      <c r="I133" s="78">
        <f t="shared" si="11"/>
        <v>1950</v>
      </c>
    </row>
    <row r="134" spans="1:9" x14ac:dyDescent="0.25">
      <c r="A134" s="8"/>
      <c r="B134" s="127">
        <v>8</v>
      </c>
      <c r="C134" s="74" t="s">
        <v>80</v>
      </c>
      <c r="D134" s="74"/>
      <c r="E134" s="74"/>
      <c r="F134" s="74"/>
      <c r="G134" s="74">
        <v>575</v>
      </c>
      <c r="H134" s="74">
        <v>29</v>
      </c>
      <c r="I134" s="78">
        <f t="shared" si="11"/>
        <v>16675</v>
      </c>
    </row>
    <row r="135" spans="1:9" x14ac:dyDescent="0.25">
      <c r="A135" s="8"/>
      <c r="B135" s="127">
        <v>9</v>
      </c>
      <c r="C135" s="74" t="s">
        <v>81</v>
      </c>
      <c r="D135" s="74"/>
      <c r="E135" s="74"/>
      <c r="F135" s="74"/>
      <c r="G135" s="74">
        <v>210</v>
      </c>
      <c r="H135" s="74">
        <v>9</v>
      </c>
      <c r="I135" s="78">
        <f t="shared" si="11"/>
        <v>1890</v>
      </c>
    </row>
    <row r="136" spans="1:9" x14ac:dyDescent="0.25">
      <c r="A136" s="8"/>
      <c r="B136" s="127">
        <v>10</v>
      </c>
      <c r="C136" s="74" t="s">
        <v>82</v>
      </c>
      <c r="D136" s="74"/>
      <c r="E136" s="74"/>
      <c r="F136" s="74">
        <v>40</v>
      </c>
      <c r="G136" s="74">
        <v>70</v>
      </c>
      <c r="H136" s="74"/>
      <c r="I136" s="78">
        <f>G136*F136</f>
        <v>2800</v>
      </c>
    </row>
    <row r="137" spans="1:9" x14ac:dyDescent="0.25">
      <c r="A137" s="8"/>
      <c r="B137" s="127">
        <v>11</v>
      </c>
      <c r="C137" s="74" t="s">
        <v>83</v>
      </c>
      <c r="D137" s="74"/>
      <c r="E137" s="74"/>
      <c r="F137" s="74"/>
      <c r="G137" s="74">
        <v>60</v>
      </c>
      <c r="H137" s="74">
        <v>2</v>
      </c>
      <c r="I137" s="78">
        <f>H137*G137</f>
        <v>120</v>
      </c>
    </row>
    <row r="138" spans="1:9" x14ac:dyDescent="0.25">
      <c r="A138" s="8"/>
      <c r="B138" s="127">
        <v>12</v>
      </c>
      <c r="C138" s="74" t="s">
        <v>84</v>
      </c>
      <c r="D138" s="74"/>
      <c r="E138" s="74"/>
      <c r="F138" s="74"/>
      <c r="G138" s="74">
        <v>3500</v>
      </c>
      <c r="H138" s="74">
        <v>0</v>
      </c>
      <c r="I138" s="78">
        <f>H138*G138</f>
        <v>0</v>
      </c>
    </row>
    <row r="139" spans="1:9" x14ac:dyDescent="0.25">
      <c r="A139" s="8"/>
      <c r="B139" s="127">
        <v>13</v>
      </c>
      <c r="C139" s="74" t="s">
        <v>133</v>
      </c>
      <c r="D139" s="74"/>
      <c r="E139" s="74"/>
      <c r="F139" s="74"/>
      <c r="G139" s="74">
        <v>150</v>
      </c>
      <c r="H139" s="74">
        <v>3</v>
      </c>
      <c r="I139" s="78">
        <f>G139*H139</f>
        <v>450</v>
      </c>
    </row>
    <row r="140" spans="1:9" x14ac:dyDescent="0.25">
      <c r="A140" s="8"/>
      <c r="B140" s="127">
        <v>14</v>
      </c>
      <c r="C140" s="77" t="s">
        <v>183</v>
      </c>
      <c r="D140" s="77"/>
      <c r="E140" s="77"/>
      <c r="F140" s="77"/>
      <c r="G140" s="77"/>
      <c r="H140" s="77"/>
      <c r="I140" s="79">
        <v>1200</v>
      </c>
    </row>
    <row r="141" spans="1:9" ht="15.75" thickBot="1" x14ac:dyDescent="0.3">
      <c r="A141" s="8"/>
      <c r="B141" s="127">
        <v>15</v>
      </c>
      <c r="C141" s="114" t="s">
        <v>74</v>
      </c>
      <c r="D141" s="114"/>
      <c r="E141" s="114"/>
      <c r="F141" s="114"/>
      <c r="G141" s="114"/>
      <c r="H141" s="114">
        <v>1</v>
      </c>
      <c r="I141" s="115">
        <v>450</v>
      </c>
    </row>
    <row r="142" spans="1:9" ht="15.75" thickBot="1" x14ac:dyDescent="0.3">
      <c r="A142" s="8"/>
      <c r="B142" s="92"/>
      <c r="C142" s="166" t="s">
        <v>152</v>
      </c>
      <c r="D142" s="167"/>
      <c r="E142" s="167"/>
      <c r="F142" s="167"/>
      <c r="G142" s="167"/>
      <c r="H142" s="168"/>
      <c r="I142" s="128">
        <f>SUM(I127:I141)</f>
        <v>90265</v>
      </c>
    </row>
    <row r="143" spans="1:9" x14ac:dyDescent="0.25">
      <c r="A143" s="8"/>
      <c r="B143" s="97"/>
      <c r="C143" s="187"/>
      <c r="D143" s="187"/>
      <c r="E143" s="187"/>
      <c r="F143" s="187"/>
      <c r="G143" s="187"/>
      <c r="H143" s="187"/>
      <c r="I143" s="101"/>
    </row>
    <row r="144" spans="1:9" x14ac:dyDescent="0.25">
      <c r="A144" s="8"/>
      <c r="B144" s="53" t="s">
        <v>89</v>
      </c>
      <c r="C144" s="44" t="s">
        <v>140</v>
      </c>
      <c r="D144" s="32"/>
      <c r="E144" s="35"/>
      <c r="F144" s="36"/>
      <c r="G144" s="32"/>
      <c r="H144" s="32"/>
      <c r="I144" s="102"/>
    </row>
    <row r="145" spans="1:9" x14ac:dyDescent="0.25">
      <c r="A145" s="8"/>
      <c r="B145" s="54">
        <v>1</v>
      </c>
      <c r="C145" s="34" t="s">
        <v>141</v>
      </c>
      <c r="D145" s="32"/>
      <c r="E145" s="35"/>
      <c r="F145" s="36">
        <v>21</v>
      </c>
      <c r="G145" s="32">
        <v>290</v>
      </c>
      <c r="H145" s="32">
        <v>1</v>
      </c>
      <c r="I145" s="108">
        <f>H145*G145*F145</f>
        <v>6090</v>
      </c>
    </row>
    <row r="146" spans="1:9" x14ac:dyDescent="0.25">
      <c r="A146" s="8"/>
      <c r="B146" s="54">
        <v>2</v>
      </c>
      <c r="C146" s="34" t="s">
        <v>142</v>
      </c>
      <c r="D146" s="32"/>
      <c r="E146" s="35"/>
      <c r="F146" s="36">
        <v>20</v>
      </c>
      <c r="G146" s="32">
        <v>290</v>
      </c>
      <c r="H146" s="32">
        <v>1</v>
      </c>
      <c r="I146" s="108">
        <f t="shared" ref="I146:I149" si="12">H146*G146*F146</f>
        <v>5800</v>
      </c>
    </row>
    <row r="147" spans="1:9" x14ac:dyDescent="0.25">
      <c r="A147" s="8"/>
      <c r="B147" s="54">
        <v>3</v>
      </c>
      <c r="C147" s="34" t="s">
        <v>143</v>
      </c>
      <c r="D147" s="32"/>
      <c r="E147" s="35"/>
      <c r="F147" s="36">
        <v>21</v>
      </c>
      <c r="G147" s="32">
        <v>290</v>
      </c>
      <c r="H147" s="32">
        <v>1</v>
      </c>
      <c r="I147" s="108">
        <f t="shared" si="12"/>
        <v>6090</v>
      </c>
    </row>
    <row r="148" spans="1:9" x14ac:dyDescent="0.25">
      <c r="A148" s="8"/>
      <c r="B148" s="54">
        <v>4</v>
      </c>
      <c r="C148" s="34" t="s">
        <v>144</v>
      </c>
      <c r="D148" s="32"/>
      <c r="E148" s="35"/>
      <c r="F148" s="36">
        <v>17</v>
      </c>
      <c r="G148" s="32">
        <v>290</v>
      </c>
      <c r="H148" s="32">
        <v>1</v>
      </c>
      <c r="I148" s="108">
        <f t="shared" si="12"/>
        <v>4930</v>
      </c>
    </row>
    <row r="149" spans="1:9" ht="15.75" thickBot="1" x14ac:dyDescent="0.3">
      <c r="A149" s="8"/>
      <c r="B149" s="103">
        <v>5</v>
      </c>
      <c r="C149" s="104" t="s">
        <v>145</v>
      </c>
      <c r="D149" s="105"/>
      <c r="E149" s="106"/>
      <c r="F149" s="107">
        <v>60</v>
      </c>
      <c r="G149" s="105">
        <v>30</v>
      </c>
      <c r="H149" s="105">
        <v>1</v>
      </c>
      <c r="I149" s="178">
        <f t="shared" si="12"/>
        <v>1800</v>
      </c>
    </row>
    <row r="150" spans="1:9" ht="15.75" thickBot="1" x14ac:dyDescent="0.3">
      <c r="A150" s="8"/>
      <c r="B150" s="61"/>
      <c r="C150" s="184" t="s">
        <v>153</v>
      </c>
      <c r="D150" s="185"/>
      <c r="E150" s="185"/>
      <c r="F150" s="185"/>
      <c r="G150" s="185"/>
      <c r="H150" s="186"/>
      <c r="I150" s="84">
        <f>SUM(I145:I149)</f>
        <v>24710</v>
      </c>
    </row>
    <row r="151" spans="1:9" x14ac:dyDescent="0.25">
      <c r="A151" s="8"/>
      <c r="B151" s="97"/>
      <c r="C151" s="98"/>
      <c r="D151" s="38"/>
      <c r="E151" s="99"/>
      <c r="F151" s="100"/>
      <c r="G151" s="38"/>
      <c r="H151" s="38"/>
      <c r="I151" s="101"/>
    </row>
    <row r="152" spans="1:9" x14ac:dyDescent="0.25">
      <c r="A152" s="8"/>
      <c r="B152" s="53" t="s">
        <v>151</v>
      </c>
      <c r="C152" s="44" t="s">
        <v>119</v>
      </c>
      <c r="D152" s="32"/>
      <c r="E152" s="35"/>
      <c r="F152" s="36"/>
      <c r="G152" s="32"/>
      <c r="H152" s="32"/>
      <c r="I152" s="102"/>
    </row>
    <row r="153" spans="1:9" x14ac:dyDescent="0.25">
      <c r="A153" s="8"/>
      <c r="B153" s="54">
        <v>1</v>
      </c>
      <c r="C153" s="34" t="s">
        <v>120</v>
      </c>
      <c r="D153" s="32"/>
      <c r="E153" s="35"/>
      <c r="F153" s="36"/>
      <c r="G153" s="32"/>
      <c r="H153" s="32"/>
      <c r="I153" s="108">
        <v>2500</v>
      </c>
    </row>
    <row r="154" spans="1:9" x14ac:dyDescent="0.25">
      <c r="A154" s="8"/>
      <c r="B154" s="54">
        <v>2</v>
      </c>
      <c r="C154" s="34" t="s">
        <v>122</v>
      </c>
      <c r="D154" s="32"/>
      <c r="E154" s="35"/>
      <c r="F154" s="36"/>
      <c r="G154" s="32"/>
      <c r="H154" s="32"/>
      <c r="I154" s="108">
        <v>1200</v>
      </c>
    </row>
    <row r="155" spans="1:9" x14ac:dyDescent="0.25">
      <c r="A155" s="8"/>
      <c r="B155" s="54">
        <v>3</v>
      </c>
      <c r="C155" s="34" t="s">
        <v>123</v>
      </c>
      <c r="D155" s="32"/>
      <c r="E155" s="35"/>
      <c r="F155" s="36">
        <v>290</v>
      </c>
      <c r="G155" s="32">
        <v>12</v>
      </c>
      <c r="H155" s="32"/>
      <c r="I155" s="108">
        <f>G155*F155</f>
        <v>3480</v>
      </c>
    </row>
    <row r="156" spans="1:9" x14ac:dyDescent="0.25">
      <c r="A156" s="8"/>
      <c r="B156" s="54"/>
      <c r="C156" s="44" t="s">
        <v>124</v>
      </c>
      <c r="D156" s="32"/>
      <c r="E156" s="35"/>
      <c r="F156" s="36"/>
      <c r="G156" s="32"/>
      <c r="H156" s="32"/>
      <c r="I156" s="108"/>
    </row>
    <row r="157" spans="1:9" x14ac:dyDescent="0.25">
      <c r="A157" s="8"/>
      <c r="B157" s="54">
        <v>4</v>
      </c>
      <c r="C157" s="34" t="s">
        <v>125</v>
      </c>
      <c r="D157" s="32">
        <v>131</v>
      </c>
      <c r="E157" s="35">
        <v>36</v>
      </c>
      <c r="F157" s="36">
        <f>E157*D157/144</f>
        <v>32.75</v>
      </c>
      <c r="G157" s="32">
        <v>160</v>
      </c>
      <c r="H157" s="32">
        <v>1</v>
      </c>
      <c r="I157" s="108">
        <f>H157*G157*F157</f>
        <v>5240</v>
      </c>
    </row>
    <row r="158" spans="1:9" x14ac:dyDescent="0.25">
      <c r="A158" s="8"/>
      <c r="B158" s="54">
        <v>5</v>
      </c>
      <c r="C158" s="34"/>
      <c r="D158" s="32">
        <v>38</v>
      </c>
      <c r="E158" s="35">
        <v>42</v>
      </c>
      <c r="F158" s="36">
        <f>E158*D158/144</f>
        <v>11.083333333333334</v>
      </c>
      <c r="G158" s="32">
        <v>160</v>
      </c>
      <c r="H158" s="32">
        <v>1</v>
      </c>
      <c r="I158" s="108">
        <f>H158*G158*F158</f>
        <v>1773.3333333333335</v>
      </c>
    </row>
    <row r="159" spans="1:9" x14ac:dyDescent="0.25">
      <c r="A159" s="8"/>
      <c r="B159" s="54">
        <v>6</v>
      </c>
      <c r="C159" s="34" t="s">
        <v>126</v>
      </c>
      <c r="D159" s="32">
        <v>86</v>
      </c>
      <c r="E159" s="35">
        <v>36</v>
      </c>
      <c r="F159" s="36">
        <f t="shared" ref="F159:F163" si="13">E159*D159/144</f>
        <v>21.5</v>
      </c>
      <c r="G159" s="32">
        <v>160</v>
      </c>
      <c r="H159" s="32">
        <v>1</v>
      </c>
      <c r="I159" s="108">
        <f t="shared" ref="I159:I165" si="14">H159*G159*F159</f>
        <v>3440</v>
      </c>
    </row>
    <row r="160" spans="1:9" x14ac:dyDescent="0.25">
      <c r="A160" s="8"/>
      <c r="B160" s="54">
        <v>7</v>
      </c>
      <c r="C160" s="34"/>
      <c r="D160" s="32">
        <v>8</v>
      </c>
      <c r="E160" s="35">
        <v>83</v>
      </c>
      <c r="F160" s="36">
        <f t="shared" si="13"/>
        <v>4.6111111111111107</v>
      </c>
      <c r="G160" s="32">
        <v>160</v>
      </c>
      <c r="H160" s="32">
        <v>1</v>
      </c>
      <c r="I160" s="108">
        <f t="shared" si="14"/>
        <v>737.77777777777771</v>
      </c>
    </row>
    <row r="161" spans="1:9" x14ac:dyDescent="0.25">
      <c r="A161" s="8"/>
      <c r="B161" s="54">
        <v>8</v>
      </c>
      <c r="C161" s="34" t="s">
        <v>127</v>
      </c>
      <c r="D161" s="32">
        <v>212</v>
      </c>
      <c r="E161" s="35">
        <v>93</v>
      </c>
      <c r="F161" s="36">
        <f t="shared" si="13"/>
        <v>136.91666666666666</v>
      </c>
      <c r="G161" s="32">
        <v>160</v>
      </c>
      <c r="H161" s="32">
        <v>1</v>
      </c>
      <c r="I161" s="108">
        <f t="shared" si="14"/>
        <v>21906.666666666664</v>
      </c>
    </row>
    <row r="162" spans="1:9" x14ac:dyDescent="0.25">
      <c r="A162" s="8"/>
      <c r="B162" s="54">
        <v>9</v>
      </c>
      <c r="C162" s="34" t="s">
        <v>128</v>
      </c>
      <c r="D162" s="32">
        <v>18</v>
      </c>
      <c r="E162" s="35">
        <v>343</v>
      </c>
      <c r="F162" s="36">
        <f t="shared" si="13"/>
        <v>42.875</v>
      </c>
      <c r="G162" s="32">
        <v>160</v>
      </c>
      <c r="H162" s="32">
        <v>1</v>
      </c>
      <c r="I162" s="108">
        <f t="shared" si="14"/>
        <v>6860</v>
      </c>
    </row>
    <row r="163" spans="1:9" x14ac:dyDescent="0.25">
      <c r="A163" s="8"/>
      <c r="B163" s="54">
        <v>10</v>
      </c>
      <c r="C163" s="34" t="s">
        <v>129</v>
      </c>
      <c r="D163" s="32">
        <v>18</v>
      </c>
      <c r="E163" s="35">
        <v>326</v>
      </c>
      <c r="F163" s="36">
        <f t="shared" si="13"/>
        <v>40.75</v>
      </c>
      <c r="G163" s="32">
        <v>160</v>
      </c>
      <c r="H163" s="32">
        <v>1</v>
      </c>
      <c r="I163" s="108">
        <f t="shared" si="14"/>
        <v>6520</v>
      </c>
    </row>
    <row r="164" spans="1:9" x14ac:dyDescent="0.25">
      <c r="A164" s="8"/>
      <c r="B164" s="54"/>
      <c r="C164" s="34"/>
      <c r="D164" s="32"/>
      <c r="E164" s="35"/>
      <c r="F164" s="36"/>
      <c r="G164" s="32"/>
      <c r="H164" s="32"/>
      <c r="I164" s="108"/>
    </row>
    <row r="165" spans="1:9" x14ac:dyDescent="0.25">
      <c r="A165" s="8"/>
      <c r="B165" s="54">
        <v>11</v>
      </c>
      <c r="C165" s="34" t="s">
        <v>121</v>
      </c>
      <c r="D165" s="32"/>
      <c r="E165" s="35"/>
      <c r="F165" s="36">
        <v>36</v>
      </c>
      <c r="G165" s="32">
        <v>350</v>
      </c>
      <c r="H165" s="32">
        <v>1</v>
      </c>
      <c r="I165" s="108">
        <f t="shared" si="14"/>
        <v>12600</v>
      </c>
    </row>
    <row r="166" spans="1:9" x14ac:dyDescent="0.25">
      <c r="A166" s="8"/>
      <c r="B166" s="54">
        <v>12</v>
      </c>
      <c r="C166" s="34" t="s">
        <v>130</v>
      </c>
      <c r="D166" s="32"/>
      <c r="E166" s="35"/>
      <c r="F166" s="36"/>
      <c r="G166" s="32"/>
      <c r="H166" s="32"/>
      <c r="I166" s="108">
        <v>2200</v>
      </c>
    </row>
    <row r="167" spans="1:9" x14ac:dyDescent="0.25">
      <c r="A167" s="8"/>
      <c r="B167" s="54">
        <v>13</v>
      </c>
      <c r="C167" s="34" t="s">
        <v>131</v>
      </c>
      <c r="D167" s="32"/>
      <c r="E167" s="35"/>
      <c r="F167" s="36"/>
      <c r="G167" s="32"/>
      <c r="H167" s="32"/>
      <c r="I167" s="108">
        <v>3200</v>
      </c>
    </row>
    <row r="168" spans="1:9" x14ac:dyDescent="0.25">
      <c r="A168" s="8"/>
      <c r="B168" s="54">
        <v>14</v>
      </c>
      <c r="C168" s="34" t="s">
        <v>132</v>
      </c>
      <c r="D168" s="32"/>
      <c r="E168" s="35"/>
      <c r="F168" s="36"/>
      <c r="G168" s="32">
        <v>700</v>
      </c>
      <c r="H168" s="32">
        <v>4</v>
      </c>
      <c r="I168" s="108">
        <f>H168*G168</f>
        <v>2800</v>
      </c>
    </row>
    <row r="169" spans="1:9" ht="15.75" thickBot="1" x14ac:dyDescent="0.3">
      <c r="A169" s="8"/>
      <c r="B169" s="55">
        <v>15</v>
      </c>
      <c r="C169" s="47" t="s">
        <v>158</v>
      </c>
      <c r="D169" s="41"/>
      <c r="E169" s="42"/>
      <c r="F169" s="48"/>
      <c r="G169" s="41">
        <v>2800</v>
      </c>
      <c r="H169" s="41">
        <v>2</v>
      </c>
      <c r="I169" s="125">
        <f>H169*G169</f>
        <v>5600</v>
      </c>
    </row>
    <row r="170" spans="1:9" ht="15.75" thickBot="1" x14ac:dyDescent="0.3">
      <c r="A170" s="8"/>
      <c r="B170" s="92"/>
      <c r="C170" s="166" t="s">
        <v>154</v>
      </c>
      <c r="D170" s="167"/>
      <c r="E170" s="167"/>
      <c r="F170" s="167"/>
      <c r="G170" s="167"/>
      <c r="H170" s="168"/>
      <c r="I170" s="128">
        <f>SUM(I153:I169)</f>
        <v>80057.777777777781</v>
      </c>
    </row>
    <row r="171" spans="1:9" x14ac:dyDescent="0.25">
      <c r="A171" s="8"/>
      <c r="B171" s="97"/>
      <c r="C171" s="187"/>
      <c r="D171" s="187"/>
      <c r="E171" s="187"/>
      <c r="F171" s="187"/>
      <c r="G171" s="187"/>
      <c r="H171" s="187"/>
      <c r="I171" s="101"/>
    </row>
    <row r="172" spans="1:9" x14ac:dyDescent="0.25">
      <c r="A172" s="8"/>
      <c r="B172" s="53" t="s">
        <v>155</v>
      </c>
      <c r="C172" s="44" t="s">
        <v>51</v>
      </c>
      <c r="D172" s="32"/>
      <c r="E172" s="35"/>
      <c r="F172" s="36"/>
      <c r="G172" s="32"/>
      <c r="H172" s="32"/>
      <c r="I172" s="102">
        <v>38000</v>
      </c>
    </row>
    <row r="173" spans="1:9" x14ac:dyDescent="0.25">
      <c r="A173" s="8"/>
      <c r="B173" s="53"/>
      <c r="C173" s="44"/>
      <c r="D173" s="32"/>
      <c r="E173" s="35"/>
      <c r="F173" s="36"/>
      <c r="G173" s="32"/>
      <c r="H173" s="32"/>
      <c r="I173" s="102"/>
    </row>
    <row r="174" spans="1:9" x14ac:dyDescent="0.25">
      <c r="A174" s="8"/>
      <c r="B174" s="53" t="s">
        <v>156</v>
      </c>
      <c r="C174" s="44" t="s">
        <v>139</v>
      </c>
      <c r="D174" s="32"/>
      <c r="E174" s="35"/>
      <c r="F174" s="36"/>
      <c r="G174" s="32"/>
      <c r="H174" s="32"/>
      <c r="I174" s="102"/>
    </row>
    <row r="175" spans="1:9" x14ac:dyDescent="0.25">
      <c r="A175" s="8"/>
      <c r="B175" s="54">
        <v>1</v>
      </c>
      <c r="C175" s="46" t="s">
        <v>160</v>
      </c>
      <c r="D175" s="32"/>
      <c r="E175" s="35"/>
      <c r="F175" s="36"/>
      <c r="G175" s="32">
        <v>2100</v>
      </c>
      <c r="H175" s="32">
        <v>3</v>
      </c>
      <c r="I175" s="108">
        <f>H175*G175</f>
        <v>6300</v>
      </c>
    </row>
    <row r="176" spans="1:9" ht="30" x14ac:dyDescent="0.25">
      <c r="A176" s="8"/>
      <c r="B176" s="54">
        <v>2</v>
      </c>
      <c r="C176" s="190" t="s">
        <v>161</v>
      </c>
      <c r="D176" s="32"/>
      <c r="E176" s="35"/>
      <c r="F176" s="36"/>
      <c r="G176" s="32">
        <v>800</v>
      </c>
      <c r="H176" s="32">
        <v>3</v>
      </c>
      <c r="I176" s="108">
        <f>H176*G176</f>
        <v>2400</v>
      </c>
    </row>
    <row r="177" spans="1:10" ht="30" x14ac:dyDescent="0.25">
      <c r="A177" s="8"/>
      <c r="B177" s="54">
        <v>3</v>
      </c>
      <c r="C177" s="190" t="s">
        <v>162</v>
      </c>
      <c r="D177" s="32"/>
      <c r="E177" s="35"/>
      <c r="F177" s="36"/>
      <c r="G177" s="32">
        <v>800</v>
      </c>
      <c r="H177" s="32">
        <v>3</v>
      </c>
      <c r="I177" s="108">
        <f>H177*G177</f>
        <v>2400</v>
      </c>
      <c r="J177" t="s">
        <v>118</v>
      </c>
    </row>
    <row r="178" spans="1:10" x14ac:dyDescent="0.25">
      <c r="A178" s="8"/>
      <c r="B178" s="53"/>
      <c r="C178" s="44"/>
      <c r="D178" s="32"/>
      <c r="E178" s="35"/>
      <c r="F178" s="36"/>
      <c r="G178" s="32"/>
      <c r="H178" s="32"/>
      <c r="I178" s="102">
        <f>SUM(I175:I177)</f>
        <v>11100</v>
      </c>
    </row>
    <row r="179" spans="1:10" x14ac:dyDescent="0.25">
      <c r="A179" s="8"/>
      <c r="B179" s="53" t="s">
        <v>164</v>
      </c>
      <c r="C179" s="44" t="s">
        <v>163</v>
      </c>
      <c r="D179" s="32"/>
      <c r="E179" s="35"/>
      <c r="F179" s="36"/>
      <c r="G179" s="32"/>
      <c r="H179" s="32"/>
      <c r="I179" s="102"/>
    </row>
    <row r="180" spans="1:10" x14ac:dyDescent="0.25">
      <c r="A180" s="8"/>
      <c r="B180" s="54">
        <v>1</v>
      </c>
      <c r="C180" s="46" t="s">
        <v>165</v>
      </c>
      <c r="D180" s="32"/>
      <c r="E180" s="35"/>
      <c r="F180" s="36"/>
      <c r="G180" s="32">
        <v>832</v>
      </c>
      <c r="H180" s="32">
        <v>7</v>
      </c>
      <c r="I180" s="108">
        <f>H180*G180</f>
        <v>5824</v>
      </c>
    </row>
    <row r="181" spans="1:10" x14ac:dyDescent="0.25">
      <c r="A181" s="8"/>
      <c r="B181" s="54">
        <v>2</v>
      </c>
      <c r="C181" s="46" t="s">
        <v>166</v>
      </c>
      <c r="D181" s="32"/>
      <c r="E181" s="35"/>
      <c r="F181" s="36"/>
      <c r="G181" s="32">
        <v>512</v>
      </c>
      <c r="H181" s="32">
        <v>55</v>
      </c>
      <c r="I181" s="108">
        <f>H181*G181</f>
        <v>28160</v>
      </c>
    </row>
    <row r="182" spans="1:10" x14ac:dyDescent="0.25">
      <c r="A182" s="8"/>
      <c r="B182" s="54"/>
      <c r="C182" s="46"/>
      <c r="D182" s="32"/>
      <c r="E182" s="35"/>
      <c r="F182" s="36"/>
      <c r="G182" s="32"/>
      <c r="H182" s="32"/>
      <c r="I182" s="102">
        <f>SUM(I180:I181)</f>
        <v>33984</v>
      </c>
    </row>
    <row r="183" spans="1:10" x14ac:dyDescent="0.25">
      <c r="A183" s="8"/>
      <c r="B183" s="53" t="s">
        <v>170</v>
      </c>
      <c r="C183" s="44" t="s">
        <v>169</v>
      </c>
      <c r="D183" s="191"/>
      <c r="E183" s="192"/>
      <c r="F183" s="193"/>
      <c r="G183" s="191"/>
      <c r="H183" s="191"/>
      <c r="I183" s="102">
        <v>78000</v>
      </c>
    </row>
    <row r="184" spans="1:10" x14ac:dyDescent="0.25">
      <c r="A184" s="8"/>
      <c r="B184" s="54"/>
      <c r="C184" s="46"/>
      <c r="D184" s="32"/>
      <c r="E184" s="35"/>
      <c r="F184" s="36"/>
      <c r="G184" s="32"/>
      <c r="H184" s="32"/>
      <c r="I184" s="108"/>
    </row>
    <row r="185" spans="1:10" x14ac:dyDescent="0.25">
      <c r="A185" s="8"/>
      <c r="B185" s="53" t="s">
        <v>172</v>
      </c>
      <c r="C185" s="44" t="s">
        <v>171</v>
      </c>
      <c r="D185" s="191"/>
      <c r="E185" s="192"/>
      <c r="F185" s="193"/>
      <c r="G185" s="191"/>
      <c r="H185" s="191"/>
      <c r="I185" s="102">
        <v>18000</v>
      </c>
    </row>
    <row r="186" spans="1:10" x14ac:dyDescent="0.25">
      <c r="A186" s="8"/>
      <c r="B186" s="53"/>
      <c r="C186" s="44"/>
      <c r="D186" s="191"/>
      <c r="E186" s="192"/>
      <c r="F186" s="193"/>
      <c r="G186" s="191"/>
      <c r="H186" s="191"/>
      <c r="I186" s="102"/>
    </row>
    <row r="187" spans="1:10" x14ac:dyDescent="0.25">
      <c r="A187" s="8"/>
      <c r="B187" s="53" t="s">
        <v>174</v>
      </c>
      <c r="C187" s="44" t="s">
        <v>173</v>
      </c>
      <c r="D187" s="191"/>
      <c r="E187" s="192"/>
      <c r="F187" s="193"/>
      <c r="G187" s="191"/>
      <c r="H187" s="191"/>
      <c r="I187" s="102">
        <v>6500</v>
      </c>
    </row>
    <row r="188" spans="1:10" x14ac:dyDescent="0.25">
      <c r="A188" s="8"/>
      <c r="B188" s="53"/>
      <c r="C188" s="44"/>
      <c r="D188" s="191"/>
      <c r="E188" s="192"/>
      <c r="F188" s="193"/>
      <c r="G188" s="191"/>
      <c r="H188" s="191"/>
      <c r="I188" s="102"/>
    </row>
    <row r="189" spans="1:10" x14ac:dyDescent="0.25">
      <c r="A189" s="8"/>
      <c r="B189" s="53" t="s">
        <v>197</v>
      </c>
      <c r="C189" s="44" t="s">
        <v>196</v>
      </c>
      <c r="D189" s="191"/>
      <c r="E189" s="192"/>
      <c r="F189" s="193"/>
      <c r="G189" s="191"/>
      <c r="H189" s="191"/>
      <c r="I189" s="102">
        <v>89960</v>
      </c>
    </row>
    <row r="190" spans="1:10" x14ac:dyDescent="0.25">
      <c r="A190" s="8"/>
      <c r="B190" s="53"/>
      <c r="C190" s="44"/>
      <c r="D190" s="191"/>
      <c r="E190" s="192"/>
      <c r="F190" s="193"/>
      <c r="G190" s="191"/>
      <c r="H190" s="191"/>
      <c r="I190" s="102"/>
    </row>
    <row r="191" spans="1:10" x14ac:dyDescent="0.25">
      <c r="A191" s="8"/>
      <c r="B191" s="53" t="s">
        <v>206</v>
      </c>
      <c r="C191" s="44" t="s">
        <v>203</v>
      </c>
      <c r="D191" s="191"/>
      <c r="E191" s="192"/>
      <c r="F191" s="193"/>
      <c r="G191" s="191"/>
      <c r="H191" s="191"/>
      <c r="I191" s="102">
        <v>7000</v>
      </c>
    </row>
    <row r="192" spans="1:10" x14ac:dyDescent="0.25">
      <c r="A192" s="8"/>
      <c r="B192" s="53"/>
      <c r="C192" s="44"/>
      <c r="D192" s="191"/>
      <c r="E192" s="192"/>
      <c r="F192" s="193"/>
      <c r="G192" s="191"/>
      <c r="H192" s="191"/>
      <c r="I192" s="102"/>
    </row>
    <row r="193" spans="1:9" x14ac:dyDescent="0.25">
      <c r="A193" s="8"/>
      <c r="B193" s="53" t="s">
        <v>207</v>
      </c>
      <c r="C193" s="44" t="s">
        <v>201</v>
      </c>
      <c r="D193" s="191"/>
      <c r="E193" s="192"/>
      <c r="F193" s="193"/>
      <c r="G193" s="191"/>
      <c r="H193" s="191">
        <v>5</v>
      </c>
      <c r="I193" s="102">
        <v>41500</v>
      </c>
    </row>
    <row r="194" spans="1:9" ht="15.75" thickBot="1" x14ac:dyDescent="0.3">
      <c r="A194" s="8"/>
      <c r="B194" s="194"/>
      <c r="C194" s="195"/>
      <c r="D194" s="196"/>
      <c r="E194" s="197"/>
      <c r="F194" s="198"/>
      <c r="G194" s="196"/>
      <c r="H194" s="196"/>
      <c r="I194" s="183"/>
    </row>
    <row r="195" spans="1:9" ht="15.75" thickBot="1" x14ac:dyDescent="0.3">
      <c r="A195" s="8"/>
      <c r="B195" s="188"/>
      <c r="C195" s="179" t="s">
        <v>63</v>
      </c>
      <c r="D195" s="179"/>
      <c r="E195" s="179"/>
      <c r="F195" s="179"/>
      <c r="G195" s="179"/>
      <c r="H195" s="179"/>
      <c r="I195" s="189">
        <f>SUM(I182:I193,I178:I178,I172,I170,I150,I142,I124,I114,I106,I88)</f>
        <v>1532185.597222222</v>
      </c>
    </row>
    <row r="196" spans="1:9" x14ac:dyDescent="0.25">
      <c r="A196" s="8"/>
      <c r="B196" s="117"/>
      <c r="C196" s="172"/>
      <c r="D196" s="172"/>
      <c r="E196" s="172"/>
      <c r="F196" s="172"/>
      <c r="G196" s="172"/>
      <c r="H196" s="172"/>
      <c r="I196" s="120"/>
    </row>
    <row r="197" spans="1:9" x14ac:dyDescent="0.25">
      <c r="A197" s="8"/>
      <c r="B197" s="123" t="s">
        <v>208</v>
      </c>
      <c r="C197" s="174" t="s">
        <v>204</v>
      </c>
      <c r="D197" s="172"/>
      <c r="E197" s="172"/>
      <c r="F197" s="172"/>
      <c r="G197" s="172"/>
      <c r="H197" s="172"/>
      <c r="I197" s="120"/>
    </row>
    <row r="198" spans="1:9" x14ac:dyDescent="0.25">
      <c r="A198" s="8"/>
      <c r="B198" s="117">
        <v>1</v>
      </c>
      <c r="C198" s="173" t="s">
        <v>205</v>
      </c>
      <c r="D198" s="172"/>
      <c r="E198" s="172"/>
      <c r="F198" s="172"/>
      <c r="G198" s="172"/>
      <c r="H198" s="172"/>
      <c r="I198" s="120">
        <v>1600</v>
      </c>
    </row>
    <row r="199" spans="1:9" x14ac:dyDescent="0.25">
      <c r="A199" s="8"/>
      <c r="B199" s="117">
        <v>2</v>
      </c>
      <c r="C199" s="173" t="s">
        <v>192</v>
      </c>
      <c r="D199" s="172"/>
      <c r="E199" s="172"/>
      <c r="F199" s="172"/>
      <c r="G199" s="172"/>
      <c r="H199" s="172"/>
      <c r="I199" s="120">
        <v>8500</v>
      </c>
    </row>
    <row r="200" spans="1:9" ht="15.75" thickBot="1" x14ac:dyDescent="0.3">
      <c r="A200" s="8"/>
      <c r="B200" s="61">
        <v>3</v>
      </c>
      <c r="C200" s="175" t="s">
        <v>193</v>
      </c>
      <c r="D200" s="176"/>
      <c r="E200" s="176"/>
      <c r="F200" s="176"/>
      <c r="G200" s="176"/>
      <c r="H200" s="176"/>
      <c r="I200" s="124">
        <v>1700</v>
      </c>
    </row>
    <row r="201" spans="1:9" ht="15.75" thickBot="1" x14ac:dyDescent="0.3">
      <c r="A201" s="8"/>
      <c r="B201" s="134"/>
      <c r="C201" s="161" t="s">
        <v>194</v>
      </c>
      <c r="D201" s="161"/>
      <c r="E201" s="161"/>
      <c r="F201" s="161"/>
      <c r="G201" s="161"/>
      <c r="H201" s="161"/>
      <c r="I201" s="33">
        <f>SUM(I198:I200)</f>
        <v>11800</v>
      </c>
    </row>
    <row r="202" spans="1:9" x14ac:dyDescent="0.25">
      <c r="A202" s="8"/>
      <c r="B202" s="117"/>
      <c r="C202" s="180" t="s">
        <v>175</v>
      </c>
      <c r="D202" s="180"/>
      <c r="E202" s="180"/>
      <c r="F202" s="180"/>
      <c r="G202" s="180"/>
      <c r="H202" s="180"/>
      <c r="I202" s="118">
        <v>400000</v>
      </c>
    </row>
    <row r="203" spans="1:9" x14ac:dyDescent="0.25">
      <c r="A203" s="8"/>
      <c r="B203" s="54"/>
      <c r="C203" s="181" t="s">
        <v>175</v>
      </c>
      <c r="D203" s="181"/>
      <c r="E203" s="181"/>
      <c r="F203" s="181"/>
      <c r="G203" s="181"/>
      <c r="H203" s="181"/>
      <c r="I203" s="102">
        <v>250000</v>
      </c>
    </row>
    <row r="204" spans="1:9" ht="15.75" thickBot="1" x14ac:dyDescent="0.3">
      <c r="A204" s="8"/>
      <c r="B204" s="103"/>
      <c r="C204" s="182" t="s">
        <v>175</v>
      </c>
      <c r="D204" s="182"/>
      <c r="E204" s="182"/>
      <c r="F204" s="182"/>
      <c r="G204" s="182"/>
      <c r="H204" s="182"/>
      <c r="I204" s="183">
        <v>420000</v>
      </c>
    </row>
    <row r="205" spans="1:9" ht="16.5" thickBot="1" x14ac:dyDescent="0.3">
      <c r="A205" s="8"/>
      <c r="B205" s="199"/>
      <c r="C205" s="200" t="s">
        <v>176</v>
      </c>
      <c r="D205" s="200"/>
      <c r="E205" s="200"/>
      <c r="F205" s="200"/>
      <c r="G205" s="200"/>
      <c r="H205" s="200"/>
      <c r="I205" s="201">
        <f>I195-(SUM(I201:I204))</f>
        <v>450385.59722222202</v>
      </c>
    </row>
    <row r="206" spans="1:9" x14ac:dyDescent="0.25">
      <c r="A206" s="8"/>
      <c r="B206" s="58"/>
      <c r="C206" s="135"/>
      <c r="D206" s="8"/>
      <c r="E206" s="8"/>
      <c r="F206" s="11"/>
      <c r="G206" s="8"/>
      <c r="H206" s="8"/>
      <c r="I206" s="25"/>
    </row>
    <row r="207" spans="1:9" x14ac:dyDescent="0.25">
      <c r="A207" s="8"/>
      <c r="B207" s="58"/>
      <c r="C207" s="19"/>
      <c r="D207" s="8"/>
      <c r="E207" s="8"/>
      <c r="F207" s="11"/>
      <c r="G207" s="8"/>
      <c r="H207" s="8"/>
      <c r="I207" s="25"/>
    </row>
    <row r="208" spans="1:9" x14ac:dyDescent="0.25">
      <c r="A208" s="8"/>
      <c r="B208" s="58"/>
      <c r="C208" s="19"/>
      <c r="D208" s="8"/>
      <c r="E208" s="8"/>
      <c r="F208" s="11"/>
      <c r="G208" s="8"/>
      <c r="H208" s="8"/>
      <c r="I208" s="25"/>
    </row>
    <row r="209" spans="1:9" x14ac:dyDescent="0.25">
      <c r="A209" s="8"/>
      <c r="B209" s="58"/>
      <c r="C209" s="19"/>
      <c r="D209" s="8"/>
      <c r="E209" s="8"/>
      <c r="F209" s="11"/>
      <c r="G209" s="8"/>
      <c r="H209" s="8"/>
      <c r="I209" s="25"/>
    </row>
    <row r="210" spans="1:9" x14ac:dyDescent="0.25">
      <c r="A210" s="8"/>
      <c r="B210" s="58"/>
      <c r="C210" s="19"/>
      <c r="D210" s="8"/>
      <c r="E210" s="8"/>
      <c r="F210" s="11"/>
      <c r="G210" s="8"/>
      <c r="H210" s="8"/>
      <c r="I210" s="25"/>
    </row>
    <row r="211" spans="1:9" x14ac:dyDescent="0.25">
      <c r="A211" s="8"/>
      <c r="B211" s="58"/>
      <c r="C211" s="19"/>
      <c r="D211" s="8"/>
      <c r="E211" s="8"/>
      <c r="F211" s="11"/>
      <c r="G211" s="8"/>
      <c r="H211" s="8"/>
      <c r="I211" s="25"/>
    </row>
    <row r="212" spans="1:9" x14ac:dyDescent="0.25">
      <c r="A212" s="8"/>
      <c r="B212" s="58"/>
      <c r="C212" s="19"/>
      <c r="D212" s="8"/>
      <c r="E212" s="8"/>
      <c r="F212" s="11"/>
      <c r="G212" s="8"/>
      <c r="H212" s="8"/>
      <c r="I212" s="25"/>
    </row>
    <row r="213" spans="1:9" x14ac:dyDescent="0.25">
      <c r="A213" s="8"/>
      <c r="B213" s="58"/>
      <c r="C213" s="19"/>
      <c r="D213" s="8"/>
      <c r="E213" s="8"/>
      <c r="F213" s="11"/>
      <c r="G213" s="8"/>
      <c r="H213" s="8"/>
      <c r="I213" s="25"/>
    </row>
    <row r="214" spans="1:9" x14ac:dyDescent="0.25">
      <c r="A214" s="8"/>
      <c r="B214" s="58"/>
      <c r="C214" s="19"/>
      <c r="D214" s="8"/>
      <c r="E214" s="8"/>
      <c r="F214" s="11"/>
      <c r="G214" s="8"/>
      <c r="H214" s="8"/>
      <c r="I214" s="25"/>
    </row>
    <row r="215" spans="1:9" x14ac:dyDescent="0.25">
      <c r="A215" s="8"/>
      <c r="B215" s="58"/>
      <c r="C215" s="19"/>
      <c r="D215" s="8"/>
      <c r="E215" s="8"/>
      <c r="F215" s="11"/>
      <c r="G215" s="8"/>
      <c r="H215" s="8"/>
      <c r="I215" s="25"/>
    </row>
    <row r="216" spans="1:9" x14ac:dyDescent="0.25">
      <c r="A216" s="8"/>
      <c r="B216" s="58"/>
      <c r="C216" s="19"/>
      <c r="D216" s="8"/>
      <c r="E216" s="8"/>
      <c r="F216" s="11"/>
      <c r="G216" s="8"/>
      <c r="H216" s="8"/>
      <c r="I216" s="25"/>
    </row>
    <row r="217" spans="1:9" x14ac:dyDescent="0.25">
      <c r="A217" s="8"/>
      <c r="B217" s="58"/>
      <c r="C217" s="19"/>
      <c r="D217" s="8"/>
      <c r="E217" s="8"/>
      <c r="F217" s="11"/>
      <c r="G217" s="8"/>
      <c r="H217" s="8"/>
      <c r="I217" s="25"/>
    </row>
    <row r="218" spans="1:9" x14ac:dyDescent="0.25">
      <c r="A218" s="8"/>
      <c r="B218" s="58"/>
      <c r="C218" s="19"/>
      <c r="D218" s="8"/>
      <c r="E218" s="8"/>
      <c r="F218" s="11"/>
      <c r="G218" s="8"/>
      <c r="H218" s="8"/>
      <c r="I218" s="25"/>
    </row>
    <row r="219" spans="1:9" x14ac:dyDescent="0.25">
      <c r="A219" s="8"/>
      <c r="B219" s="58"/>
      <c r="C219" s="19"/>
      <c r="D219" s="8"/>
      <c r="E219" s="8"/>
      <c r="F219" s="11"/>
      <c r="G219" s="8"/>
      <c r="H219" s="8"/>
      <c r="I219" s="25"/>
    </row>
    <row r="220" spans="1:9" x14ac:dyDescent="0.25">
      <c r="A220" s="8"/>
      <c r="B220" s="58"/>
      <c r="C220" s="19"/>
      <c r="D220" s="8"/>
      <c r="E220" s="8"/>
      <c r="F220" s="11"/>
      <c r="G220" s="8"/>
      <c r="H220" s="8"/>
      <c r="I220" s="25"/>
    </row>
    <row r="221" spans="1:9" x14ac:dyDescent="0.25">
      <c r="A221" s="8"/>
      <c r="B221" s="58"/>
      <c r="C221" s="19"/>
      <c r="D221" s="8"/>
      <c r="E221" s="8"/>
      <c r="F221" s="11"/>
      <c r="G221" s="8"/>
      <c r="H221" s="8"/>
      <c r="I221" s="25"/>
    </row>
    <row r="222" spans="1:9" x14ac:dyDescent="0.25">
      <c r="A222" s="8"/>
      <c r="B222" s="58"/>
      <c r="C222" s="19"/>
      <c r="D222" s="8"/>
      <c r="E222" s="8"/>
      <c r="F222" s="11"/>
      <c r="G222" s="8"/>
      <c r="H222" s="8"/>
      <c r="I222" s="25"/>
    </row>
    <row r="223" spans="1:9" x14ac:dyDescent="0.25">
      <c r="A223" s="8"/>
      <c r="B223" s="58"/>
      <c r="C223" s="19"/>
      <c r="D223" s="8"/>
      <c r="E223" s="8"/>
      <c r="F223" s="11"/>
      <c r="G223" s="8"/>
      <c r="H223" s="8"/>
      <c r="I223" s="25"/>
    </row>
    <row r="224" spans="1:9" x14ac:dyDescent="0.25">
      <c r="A224" s="8"/>
      <c r="B224" s="58"/>
      <c r="C224" s="19"/>
      <c r="D224" s="8"/>
      <c r="E224" s="8"/>
      <c r="F224" s="11"/>
      <c r="G224" s="8"/>
      <c r="H224" s="8"/>
      <c r="I224" s="25"/>
    </row>
    <row r="225" spans="1:9" x14ac:dyDescent="0.25">
      <c r="A225" s="8"/>
      <c r="B225" s="58"/>
      <c r="C225" s="19"/>
      <c r="D225" s="8"/>
      <c r="E225" s="8"/>
      <c r="F225" s="11"/>
      <c r="G225" s="8"/>
      <c r="H225" s="8"/>
      <c r="I225" s="25"/>
    </row>
    <row r="226" spans="1:9" x14ac:dyDescent="0.25">
      <c r="A226" s="8"/>
      <c r="B226" s="58"/>
      <c r="C226" s="19"/>
      <c r="D226" s="8"/>
      <c r="E226" s="8"/>
      <c r="F226" s="11"/>
      <c r="G226" s="8"/>
      <c r="H226" s="8"/>
      <c r="I226" s="25"/>
    </row>
    <row r="227" spans="1:9" x14ac:dyDescent="0.25">
      <c r="A227" s="8"/>
      <c r="B227" s="58"/>
      <c r="C227" s="19"/>
      <c r="D227" s="8"/>
      <c r="E227" s="8"/>
      <c r="F227" s="11"/>
      <c r="G227" s="8"/>
      <c r="H227" s="8"/>
      <c r="I227" s="25"/>
    </row>
    <row r="228" spans="1:9" x14ac:dyDescent="0.25">
      <c r="A228" s="8"/>
      <c r="B228" s="58"/>
      <c r="C228" s="19"/>
      <c r="D228" s="8"/>
      <c r="E228" s="8"/>
      <c r="F228" s="11"/>
      <c r="G228" s="8"/>
      <c r="H228" s="8"/>
      <c r="I228" s="25"/>
    </row>
    <row r="229" spans="1:9" x14ac:dyDescent="0.25">
      <c r="A229" s="8"/>
      <c r="B229" s="58"/>
      <c r="C229" s="19"/>
      <c r="D229" s="8"/>
      <c r="E229" s="8"/>
      <c r="F229" s="11"/>
      <c r="G229" s="8"/>
      <c r="H229" s="8"/>
      <c r="I229" s="25"/>
    </row>
    <row r="230" spans="1:9" x14ac:dyDescent="0.25">
      <c r="A230" s="8"/>
      <c r="B230" s="58"/>
      <c r="C230" s="19"/>
      <c r="D230" s="22"/>
      <c r="E230" s="22"/>
      <c r="F230" s="22"/>
      <c r="G230" s="22"/>
      <c r="H230" s="22"/>
      <c r="I230" s="26"/>
    </row>
    <row r="231" spans="1:9" x14ac:dyDescent="0.25">
      <c r="A231" s="8"/>
      <c r="B231" s="58"/>
      <c r="C231" s="19"/>
      <c r="D231" s="8"/>
      <c r="E231" s="8"/>
      <c r="F231" s="11"/>
      <c r="G231" s="8"/>
      <c r="H231" s="8"/>
      <c r="I231" s="25"/>
    </row>
    <row r="232" spans="1:9" x14ac:dyDescent="0.25">
      <c r="A232" s="8"/>
      <c r="B232" s="58"/>
      <c r="C232" s="19"/>
      <c r="D232" s="8"/>
      <c r="E232" s="8"/>
      <c r="F232" s="11"/>
      <c r="G232" s="8"/>
      <c r="H232" s="8"/>
      <c r="I232" s="25"/>
    </row>
    <row r="233" spans="1:9" x14ac:dyDescent="0.25">
      <c r="A233" s="8"/>
      <c r="B233" s="58"/>
      <c r="C233" s="19"/>
      <c r="D233" s="8"/>
      <c r="E233" s="8"/>
      <c r="F233" s="11"/>
      <c r="G233" s="8"/>
      <c r="H233" s="8"/>
      <c r="I233" s="25"/>
    </row>
    <row r="234" spans="1:9" x14ac:dyDescent="0.25">
      <c r="A234" s="8"/>
      <c r="B234" s="58"/>
      <c r="C234" s="19"/>
      <c r="D234" s="8"/>
      <c r="E234" s="8"/>
      <c r="F234" s="11"/>
      <c r="G234" s="8"/>
      <c r="H234" s="8"/>
      <c r="I234" s="25"/>
    </row>
    <row r="235" spans="1:9" x14ac:dyDescent="0.25">
      <c r="A235" s="8"/>
      <c r="B235" s="58"/>
      <c r="C235" s="19"/>
      <c r="D235" s="8"/>
      <c r="E235" s="8"/>
      <c r="F235" s="11"/>
      <c r="G235" s="8"/>
      <c r="H235" s="8"/>
      <c r="I235" s="25"/>
    </row>
    <row r="236" spans="1:9" x14ac:dyDescent="0.25">
      <c r="A236" s="8"/>
      <c r="B236" s="58"/>
      <c r="C236" s="19"/>
      <c r="D236" s="8"/>
      <c r="E236" s="8"/>
      <c r="F236" s="11"/>
      <c r="G236" s="8"/>
      <c r="H236" s="8"/>
      <c r="I236" s="25"/>
    </row>
    <row r="237" spans="1:9" x14ac:dyDescent="0.25">
      <c r="A237" s="8"/>
      <c r="B237" s="58"/>
      <c r="C237" s="20"/>
      <c r="D237" s="8"/>
      <c r="E237" s="8"/>
      <c r="F237" s="11"/>
      <c r="G237" s="8"/>
      <c r="H237" s="8"/>
      <c r="I237" s="25"/>
    </row>
    <row r="238" spans="1:9" x14ac:dyDescent="0.25">
      <c r="A238" s="8"/>
      <c r="B238" s="58"/>
      <c r="C238" s="19"/>
      <c r="D238" s="8"/>
      <c r="E238" s="8"/>
      <c r="F238" s="11"/>
      <c r="G238" s="8"/>
      <c r="H238" s="8"/>
      <c r="I238" s="25"/>
    </row>
    <row r="239" spans="1:9" x14ac:dyDescent="0.25">
      <c r="A239" s="8"/>
      <c r="B239" s="58"/>
      <c r="C239" s="19"/>
      <c r="D239" s="8"/>
      <c r="E239" s="8"/>
      <c r="F239" s="11"/>
      <c r="G239" s="8"/>
      <c r="H239" s="8"/>
      <c r="I239" s="25"/>
    </row>
    <row r="240" spans="1:9" x14ac:dyDescent="0.25">
      <c r="A240" s="8"/>
      <c r="B240" s="58"/>
      <c r="C240" s="19"/>
      <c r="D240" s="8"/>
      <c r="E240" s="8"/>
      <c r="F240" s="11"/>
      <c r="G240" s="8"/>
      <c r="H240" s="8"/>
      <c r="I240" s="25"/>
    </row>
    <row r="241" spans="1:9" x14ac:dyDescent="0.25">
      <c r="A241" s="8"/>
      <c r="B241" s="58"/>
      <c r="C241" s="19"/>
      <c r="D241" s="8"/>
      <c r="E241" s="8"/>
      <c r="F241" s="11"/>
      <c r="G241" s="8"/>
      <c r="H241" s="8"/>
      <c r="I241" s="25"/>
    </row>
    <row r="242" spans="1:9" x14ac:dyDescent="0.25">
      <c r="A242" s="8"/>
      <c r="B242" s="58"/>
      <c r="C242" s="19"/>
      <c r="D242" s="8"/>
      <c r="E242" s="8"/>
      <c r="F242" s="11"/>
      <c r="G242" s="8"/>
      <c r="H242" s="8"/>
      <c r="I242" s="25"/>
    </row>
    <row r="243" spans="1:9" x14ac:dyDescent="0.25">
      <c r="A243" s="8"/>
      <c r="B243" s="58"/>
      <c r="C243" s="19"/>
      <c r="D243" s="8"/>
      <c r="E243" s="8"/>
      <c r="F243" s="11"/>
      <c r="G243" s="8"/>
      <c r="H243" s="8"/>
      <c r="I243" s="25"/>
    </row>
    <row r="244" spans="1:9" x14ac:dyDescent="0.25">
      <c r="A244" s="8"/>
      <c r="B244" s="58"/>
      <c r="C244" s="19"/>
      <c r="D244" s="8"/>
      <c r="E244" s="8"/>
      <c r="F244" s="11"/>
      <c r="G244" s="8"/>
      <c r="H244" s="8"/>
      <c r="I244" s="25"/>
    </row>
    <row r="245" spans="1:9" x14ac:dyDescent="0.25">
      <c r="A245" s="8"/>
      <c r="B245" s="58"/>
      <c r="C245" s="19"/>
      <c r="D245" s="8"/>
      <c r="E245" s="8"/>
      <c r="F245" s="11"/>
      <c r="G245" s="8"/>
      <c r="H245" s="8"/>
      <c r="I245" s="25"/>
    </row>
    <row r="246" spans="1:9" x14ac:dyDescent="0.25">
      <c r="A246" s="8"/>
      <c r="B246" s="58"/>
      <c r="C246" s="19"/>
      <c r="D246" s="8"/>
      <c r="E246" s="8"/>
      <c r="F246" s="11"/>
      <c r="G246" s="8"/>
      <c r="H246" s="8"/>
      <c r="I246" s="25"/>
    </row>
    <row r="247" spans="1:9" x14ac:dyDescent="0.25">
      <c r="A247" s="8"/>
      <c r="B247" s="58"/>
      <c r="C247" s="19"/>
      <c r="D247" s="8"/>
      <c r="E247" s="8"/>
      <c r="F247" s="11"/>
      <c r="G247" s="8"/>
      <c r="H247" s="8"/>
      <c r="I247" s="25"/>
    </row>
    <row r="248" spans="1:9" x14ac:dyDescent="0.25">
      <c r="A248" s="8"/>
      <c r="B248" s="58"/>
      <c r="C248" s="19"/>
      <c r="D248" s="8"/>
      <c r="E248" s="8"/>
      <c r="F248" s="11"/>
      <c r="G248" s="8"/>
      <c r="H248" s="8"/>
      <c r="I248" s="25"/>
    </row>
    <row r="249" spans="1:9" x14ac:dyDescent="0.25">
      <c r="A249" s="8"/>
      <c r="B249" s="58"/>
      <c r="C249" s="19"/>
      <c r="D249" s="8"/>
      <c r="E249" s="8"/>
      <c r="F249" s="11"/>
      <c r="G249" s="8"/>
      <c r="H249" s="8"/>
      <c r="I249" s="25"/>
    </row>
    <row r="250" spans="1:9" x14ac:dyDescent="0.25">
      <c r="A250" s="8"/>
      <c r="B250" s="58"/>
      <c r="C250" s="19"/>
      <c r="D250" s="8"/>
      <c r="E250" s="8"/>
      <c r="F250" s="11"/>
      <c r="G250" s="8"/>
      <c r="H250" s="8"/>
      <c r="I250" s="25"/>
    </row>
    <row r="251" spans="1:9" x14ac:dyDescent="0.25">
      <c r="A251" s="8"/>
      <c r="B251" s="58"/>
      <c r="C251" s="19"/>
      <c r="D251" s="8"/>
      <c r="E251" s="8"/>
      <c r="F251" s="11"/>
      <c r="G251" s="8"/>
      <c r="H251" s="8"/>
      <c r="I251" s="25"/>
    </row>
    <row r="252" spans="1:9" x14ac:dyDescent="0.25">
      <c r="A252" s="8"/>
      <c r="B252" s="58"/>
      <c r="C252" s="19"/>
      <c r="D252" s="8"/>
      <c r="E252" s="8"/>
      <c r="F252" s="11"/>
      <c r="G252" s="8"/>
      <c r="H252" s="8"/>
      <c r="I252" s="25"/>
    </row>
    <row r="253" spans="1:9" x14ac:dyDescent="0.25">
      <c r="A253" s="8"/>
      <c r="B253" s="58"/>
      <c r="C253" s="19"/>
      <c r="D253" s="8"/>
      <c r="E253" s="8"/>
      <c r="F253" s="11"/>
      <c r="G253" s="8"/>
      <c r="H253" s="8"/>
      <c r="I253" s="25"/>
    </row>
    <row r="254" spans="1:9" x14ac:dyDescent="0.25">
      <c r="A254" s="8"/>
      <c r="B254" s="58"/>
      <c r="C254" s="19"/>
      <c r="D254" s="8"/>
      <c r="E254" s="8"/>
      <c r="F254" s="11"/>
      <c r="G254" s="8"/>
      <c r="H254" s="8"/>
      <c r="I254" s="25"/>
    </row>
    <row r="255" spans="1:9" x14ac:dyDescent="0.25">
      <c r="A255" s="8"/>
      <c r="B255" s="58"/>
      <c r="C255" s="19"/>
      <c r="D255" s="8"/>
      <c r="E255" s="8"/>
      <c r="F255" s="11"/>
      <c r="G255" s="8"/>
      <c r="H255" s="8"/>
      <c r="I255" s="25"/>
    </row>
    <row r="256" spans="1:9" x14ac:dyDescent="0.25">
      <c r="A256" s="8"/>
      <c r="B256" s="58"/>
      <c r="C256" s="19"/>
      <c r="D256" s="8"/>
      <c r="E256" s="8"/>
      <c r="F256" s="11"/>
      <c r="G256" s="8"/>
      <c r="H256" s="8"/>
      <c r="I256" s="25"/>
    </row>
    <row r="257" spans="1:9" x14ac:dyDescent="0.25">
      <c r="A257" s="8"/>
      <c r="B257" s="58"/>
      <c r="C257" s="19"/>
      <c r="D257" s="8"/>
      <c r="E257" s="8"/>
      <c r="F257" s="11"/>
      <c r="G257" s="8"/>
      <c r="H257" s="8"/>
      <c r="I257" s="25"/>
    </row>
    <row r="258" spans="1:9" x14ac:dyDescent="0.25">
      <c r="A258" s="8"/>
      <c r="B258" s="58"/>
      <c r="C258" s="19"/>
      <c r="D258" s="8"/>
      <c r="E258" s="8"/>
      <c r="F258" s="11"/>
      <c r="G258" s="8"/>
      <c r="H258" s="8"/>
      <c r="I258" s="25"/>
    </row>
    <row r="259" spans="1:9" x14ac:dyDescent="0.25">
      <c r="A259" s="8"/>
      <c r="B259" s="58"/>
      <c r="C259" s="19"/>
      <c r="D259" s="8"/>
      <c r="E259" s="8"/>
      <c r="F259" s="11"/>
      <c r="G259" s="8"/>
      <c r="H259" s="8"/>
      <c r="I259" s="25"/>
    </row>
    <row r="260" spans="1:9" x14ac:dyDescent="0.25">
      <c r="A260" s="8"/>
      <c r="B260" s="58"/>
      <c r="C260" s="19"/>
      <c r="D260" s="22"/>
      <c r="E260" s="22"/>
      <c r="F260" s="22"/>
      <c r="G260" s="22"/>
      <c r="H260" s="22"/>
      <c r="I260" s="25"/>
    </row>
    <row r="261" spans="1:9" x14ac:dyDescent="0.25">
      <c r="A261" s="8"/>
      <c r="B261" s="58"/>
      <c r="C261" s="19"/>
      <c r="D261" s="8"/>
      <c r="E261" s="8"/>
      <c r="F261" s="11"/>
      <c r="G261" s="8"/>
      <c r="H261" s="8"/>
      <c r="I261" s="25"/>
    </row>
    <row r="262" spans="1:9" x14ac:dyDescent="0.25">
      <c r="A262" s="8"/>
      <c r="B262" s="58"/>
      <c r="C262" s="19"/>
      <c r="D262" s="8"/>
      <c r="E262" s="8"/>
      <c r="F262" s="11"/>
      <c r="G262" s="8"/>
      <c r="H262" s="8"/>
      <c r="I262" s="25"/>
    </row>
    <row r="263" spans="1:9" x14ac:dyDescent="0.25">
      <c r="A263" s="8"/>
      <c r="B263" s="58"/>
      <c r="C263" s="19"/>
      <c r="D263" s="8"/>
      <c r="E263" s="8"/>
      <c r="F263" s="11"/>
      <c r="G263" s="8"/>
      <c r="H263" s="8"/>
      <c r="I263" s="25"/>
    </row>
    <row r="264" spans="1:9" x14ac:dyDescent="0.25">
      <c r="A264" s="8"/>
      <c r="B264" s="58"/>
      <c r="C264" s="19"/>
      <c r="D264" s="8"/>
      <c r="E264" s="8"/>
      <c r="F264" s="11"/>
      <c r="G264" s="8"/>
      <c r="H264" s="8"/>
      <c r="I264" s="25"/>
    </row>
    <row r="265" spans="1:9" x14ac:dyDescent="0.25">
      <c r="A265" s="8"/>
      <c r="B265" s="58"/>
      <c r="C265" s="19"/>
      <c r="D265" s="8"/>
      <c r="E265" s="8"/>
      <c r="F265" s="11"/>
      <c r="G265" s="8"/>
      <c r="H265" s="8"/>
      <c r="I265" s="25"/>
    </row>
    <row r="266" spans="1:9" x14ac:dyDescent="0.25">
      <c r="A266" s="8"/>
      <c r="B266" s="58"/>
      <c r="C266" s="19"/>
      <c r="D266" s="8"/>
      <c r="E266" s="8"/>
      <c r="F266" s="11"/>
      <c r="G266" s="8"/>
      <c r="H266" s="8"/>
      <c r="I266" s="25"/>
    </row>
    <row r="267" spans="1:9" x14ac:dyDescent="0.25">
      <c r="A267" s="8"/>
      <c r="B267" s="58"/>
      <c r="C267" s="19"/>
      <c r="D267" s="8"/>
      <c r="E267" s="8"/>
      <c r="F267" s="11"/>
      <c r="G267" s="8"/>
      <c r="H267" s="8"/>
      <c r="I267" s="25"/>
    </row>
    <row r="268" spans="1:9" x14ac:dyDescent="0.25">
      <c r="A268" s="8"/>
      <c r="B268" s="58"/>
      <c r="C268" s="19"/>
      <c r="D268" s="8"/>
      <c r="E268" s="8"/>
      <c r="F268" s="11"/>
      <c r="G268" s="8"/>
      <c r="H268" s="8"/>
      <c r="I268" s="25"/>
    </row>
    <row r="269" spans="1:9" x14ac:dyDescent="0.25">
      <c r="A269" s="8"/>
      <c r="B269" s="58"/>
      <c r="C269" s="19"/>
      <c r="D269" s="8"/>
      <c r="E269" s="8"/>
      <c r="F269" s="11"/>
      <c r="G269" s="8"/>
      <c r="H269" s="8"/>
      <c r="I269" s="25"/>
    </row>
    <row r="270" spans="1:9" x14ac:dyDescent="0.25">
      <c r="A270" s="8"/>
      <c r="B270" s="58"/>
      <c r="C270" s="19"/>
      <c r="D270" s="8"/>
      <c r="E270" s="8"/>
      <c r="F270" s="11"/>
      <c r="G270" s="8"/>
      <c r="H270" s="8"/>
      <c r="I270" s="25"/>
    </row>
    <row r="271" spans="1:9" x14ac:dyDescent="0.25">
      <c r="A271" s="8"/>
      <c r="B271" s="58"/>
      <c r="C271" s="19"/>
      <c r="D271" s="8"/>
      <c r="E271" s="8"/>
      <c r="F271" s="11"/>
      <c r="G271" s="8"/>
      <c r="H271" s="8"/>
      <c r="I271" s="25"/>
    </row>
    <row r="272" spans="1:9" x14ac:dyDescent="0.25">
      <c r="A272" s="8"/>
      <c r="B272" s="58"/>
      <c r="C272" s="20"/>
      <c r="D272" s="8"/>
      <c r="E272" s="8"/>
      <c r="F272" s="11"/>
      <c r="G272" s="8"/>
      <c r="H272" s="8"/>
      <c r="I272" s="25"/>
    </row>
    <row r="273" spans="1:9" x14ac:dyDescent="0.25">
      <c r="A273" s="8"/>
      <c r="B273" s="58"/>
      <c r="C273" s="19"/>
      <c r="D273" s="8"/>
      <c r="E273" s="8"/>
      <c r="F273" s="11"/>
      <c r="G273" s="8"/>
      <c r="H273" s="8"/>
      <c r="I273" s="25"/>
    </row>
    <row r="274" spans="1:9" x14ac:dyDescent="0.25">
      <c r="A274" s="8"/>
      <c r="B274" s="58"/>
      <c r="C274" s="19"/>
      <c r="D274" s="8"/>
      <c r="E274" s="8"/>
      <c r="F274" s="11"/>
      <c r="G274" s="8"/>
      <c r="H274" s="8"/>
      <c r="I274" s="25"/>
    </row>
    <row r="275" spans="1:9" x14ac:dyDescent="0.25">
      <c r="A275" s="8"/>
      <c r="B275" s="58"/>
      <c r="C275" s="19"/>
      <c r="D275" s="8"/>
      <c r="E275" s="8"/>
      <c r="F275" s="11"/>
      <c r="G275" s="8"/>
      <c r="H275" s="8"/>
      <c r="I275" s="25"/>
    </row>
    <row r="276" spans="1:9" x14ac:dyDescent="0.25">
      <c r="A276" s="8"/>
      <c r="B276" s="58"/>
      <c r="C276" s="19"/>
      <c r="D276" s="22"/>
      <c r="E276" s="22"/>
      <c r="F276" s="22"/>
      <c r="G276" s="22"/>
      <c r="H276" s="22"/>
      <c r="I276" s="26"/>
    </row>
    <row r="277" spans="1:9" x14ac:dyDescent="0.25">
      <c r="A277" s="8"/>
      <c r="B277" s="58"/>
      <c r="C277" s="20"/>
      <c r="D277" s="8"/>
      <c r="E277" s="8"/>
      <c r="F277" s="11"/>
      <c r="G277" s="8"/>
      <c r="H277" s="8"/>
      <c r="I277" s="25"/>
    </row>
    <row r="278" spans="1:9" x14ac:dyDescent="0.25">
      <c r="A278" s="8"/>
      <c r="B278" s="58"/>
      <c r="C278" s="19"/>
      <c r="D278" s="8"/>
      <c r="E278" s="8"/>
      <c r="F278" s="11"/>
      <c r="G278" s="8"/>
      <c r="H278" s="8"/>
      <c r="I278" s="25"/>
    </row>
    <row r="279" spans="1:9" x14ac:dyDescent="0.25">
      <c r="A279" s="8"/>
      <c r="B279" s="58"/>
      <c r="C279" s="20"/>
      <c r="D279" s="8"/>
      <c r="E279" s="8"/>
      <c r="F279" s="11"/>
      <c r="G279" s="8"/>
      <c r="H279" s="8"/>
      <c r="I279" s="25"/>
    </row>
    <row r="280" spans="1:9" x14ac:dyDescent="0.25">
      <c r="A280" s="8"/>
      <c r="B280" s="58"/>
      <c r="C280" s="19"/>
      <c r="D280" s="8"/>
      <c r="E280" s="8"/>
      <c r="F280" s="11"/>
      <c r="G280" s="8"/>
      <c r="H280" s="8"/>
      <c r="I280" s="25"/>
    </row>
    <row r="281" spans="1:9" x14ac:dyDescent="0.25">
      <c r="A281" s="8"/>
      <c r="B281" s="58"/>
      <c r="C281" s="20"/>
      <c r="D281" s="8"/>
      <c r="E281" s="8"/>
      <c r="F281" s="11"/>
      <c r="G281" s="8"/>
      <c r="H281" s="8"/>
      <c r="I281" s="25"/>
    </row>
    <row r="282" spans="1:9" x14ac:dyDescent="0.25">
      <c r="A282" s="8"/>
      <c r="B282" s="58"/>
      <c r="C282" s="19"/>
      <c r="D282" s="8"/>
      <c r="E282" s="8"/>
      <c r="F282" s="11"/>
      <c r="G282" s="8"/>
      <c r="H282" s="8"/>
      <c r="I282" s="25"/>
    </row>
    <row r="283" spans="1:9" x14ac:dyDescent="0.25">
      <c r="A283" s="8"/>
      <c r="B283" s="58"/>
      <c r="C283" s="20"/>
      <c r="D283" s="8"/>
      <c r="E283" s="8"/>
      <c r="F283" s="11"/>
      <c r="G283" s="8"/>
      <c r="H283" s="8"/>
      <c r="I283" s="25"/>
    </row>
    <row r="284" spans="1:9" x14ac:dyDescent="0.25">
      <c r="A284" s="8"/>
      <c r="B284" s="58"/>
      <c r="C284" s="19"/>
      <c r="D284" s="8"/>
      <c r="E284" s="8"/>
      <c r="F284" s="11"/>
      <c r="G284" s="8"/>
      <c r="H284" s="8"/>
      <c r="I284" s="25"/>
    </row>
    <row r="285" spans="1:9" x14ac:dyDescent="0.25">
      <c r="A285" s="8"/>
      <c r="B285" s="58"/>
      <c r="C285" s="19"/>
      <c r="D285" s="22"/>
      <c r="E285" s="22"/>
      <c r="F285" s="22"/>
      <c r="G285" s="22"/>
      <c r="H285" s="22"/>
      <c r="I285" s="25"/>
    </row>
    <row r="286" spans="1:9" x14ac:dyDescent="0.25">
      <c r="A286" s="8"/>
      <c r="B286" s="58"/>
      <c r="C286" s="19"/>
      <c r="D286" s="8"/>
      <c r="E286" s="8"/>
      <c r="F286" s="11"/>
      <c r="G286" s="8"/>
      <c r="H286" s="8"/>
      <c r="I286" s="25"/>
    </row>
    <row r="287" spans="1:9" x14ac:dyDescent="0.25">
      <c r="A287" s="8"/>
      <c r="B287" s="58"/>
      <c r="C287" s="19"/>
      <c r="D287" s="8"/>
      <c r="E287" s="8"/>
      <c r="F287" s="11"/>
      <c r="G287" s="8"/>
      <c r="H287" s="8"/>
      <c r="I287" s="25"/>
    </row>
    <row r="288" spans="1:9" x14ac:dyDescent="0.25">
      <c r="A288" s="8"/>
      <c r="B288" s="58"/>
      <c r="C288" s="19"/>
      <c r="D288" s="8"/>
      <c r="E288" s="8"/>
      <c r="F288" s="11"/>
      <c r="G288" s="8"/>
      <c r="H288" s="8"/>
      <c r="I288" s="25"/>
    </row>
    <row r="289" spans="1:9" x14ac:dyDescent="0.25">
      <c r="A289" s="8"/>
      <c r="B289" s="58"/>
      <c r="C289" s="19"/>
      <c r="D289" s="8"/>
      <c r="E289" s="8"/>
      <c r="F289" s="11"/>
      <c r="G289" s="8"/>
      <c r="H289" s="8"/>
      <c r="I289" s="25"/>
    </row>
    <row r="290" spans="1:9" x14ac:dyDescent="0.25">
      <c r="A290" s="8"/>
      <c r="B290" s="58"/>
      <c r="C290" s="20"/>
      <c r="D290" s="8"/>
      <c r="E290" s="8"/>
      <c r="F290" s="11"/>
      <c r="G290" s="8"/>
      <c r="H290" s="8"/>
      <c r="I290" s="25"/>
    </row>
    <row r="291" spans="1:9" x14ac:dyDescent="0.25">
      <c r="A291" s="8"/>
      <c r="B291" s="58"/>
      <c r="C291" s="19"/>
      <c r="D291" s="8"/>
      <c r="E291" s="8"/>
      <c r="F291" s="11"/>
      <c r="G291" s="8"/>
      <c r="H291" s="8"/>
      <c r="I291" s="25"/>
    </row>
    <row r="292" spans="1:9" x14ac:dyDescent="0.25">
      <c r="A292" s="8"/>
      <c r="B292" s="58"/>
      <c r="C292" s="19"/>
      <c r="D292" s="8"/>
      <c r="E292" s="8"/>
      <c r="F292" s="11"/>
      <c r="G292" s="8"/>
      <c r="H292" s="8"/>
      <c r="I292" s="25"/>
    </row>
    <row r="293" spans="1:9" x14ac:dyDescent="0.25">
      <c r="A293" s="8"/>
      <c r="B293" s="58"/>
      <c r="C293" s="19"/>
      <c r="D293" s="8"/>
      <c r="E293" s="8"/>
      <c r="F293" s="11"/>
      <c r="G293" s="8"/>
      <c r="H293" s="8"/>
      <c r="I293" s="25"/>
    </row>
    <row r="294" spans="1:9" x14ac:dyDescent="0.25">
      <c r="A294" s="8"/>
      <c r="B294" s="58"/>
      <c r="C294" s="19"/>
      <c r="D294" s="8"/>
      <c r="E294" s="8"/>
      <c r="F294" s="11"/>
      <c r="G294" s="8"/>
      <c r="H294" s="8"/>
      <c r="I294" s="25"/>
    </row>
    <row r="295" spans="1:9" x14ac:dyDescent="0.25">
      <c r="A295" s="8"/>
      <c r="B295" s="58"/>
      <c r="C295" s="19"/>
      <c r="D295" s="8"/>
      <c r="E295" s="8"/>
      <c r="F295" s="11"/>
      <c r="G295" s="8"/>
      <c r="H295" s="8"/>
      <c r="I295" s="25"/>
    </row>
    <row r="296" spans="1:9" x14ac:dyDescent="0.25">
      <c r="A296" s="8"/>
      <c r="B296" s="58"/>
      <c r="C296" s="19"/>
      <c r="D296" s="8"/>
      <c r="E296" s="8"/>
      <c r="F296" s="11"/>
      <c r="G296" s="8"/>
      <c r="H296" s="8"/>
      <c r="I296" s="25"/>
    </row>
    <row r="297" spans="1:9" x14ac:dyDescent="0.25">
      <c r="A297" s="8"/>
      <c r="B297" s="58"/>
      <c r="C297" s="19"/>
      <c r="D297" s="8"/>
      <c r="E297" s="8"/>
      <c r="F297" s="11"/>
      <c r="G297" s="8"/>
      <c r="H297" s="8"/>
      <c r="I297" s="25"/>
    </row>
    <row r="298" spans="1:9" x14ac:dyDescent="0.25">
      <c r="A298" s="1"/>
      <c r="B298" s="58"/>
      <c r="C298" s="19"/>
      <c r="D298" s="8"/>
      <c r="E298" s="8"/>
      <c r="F298" s="11"/>
      <c r="G298" s="8"/>
      <c r="H298" s="8"/>
      <c r="I298" s="25"/>
    </row>
    <row r="299" spans="1:9" x14ac:dyDescent="0.25">
      <c r="A299" s="1"/>
      <c r="B299" s="58"/>
      <c r="C299" s="19"/>
      <c r="D299" s="8"/>
      <c r="E299" s="8"/>
      <c r="F299" s="11"/>
      <c r="G299" s="8"/>
      <c r="H299" s="8"/>
      <c r="I299" s="25"/>
    </row>
    <row r="300" spans="1:9" x14ac:dyDescent="0.25">
      <c r="A300" s="1"/>
      <c r="B300" s="58"/>
      <c r="C300" s="20"/>
      <c r="D300" s="8"/>
      <c r="E300" s="8"/>
      <c r="F300" s="11"/>
      <c r="G300" s="8"/>
      <c r="H300" s="8"/>
      <c r="I300" s="25"/>
    </row>
    <row r="301" spans="1:9" x14ac:dyDescent="0.25">
      <c r="A301" s="1"/>
      <c r="B301" s="58"/>
      <c r="C301" s="19"/>
      <c r="D301" s="8"/>
      <c r="E301" s="8"/>
      <c r="F301" s="11"/>
      <c r="G301" s="8"/>
      <c r="H301" s="8"/>
      <c r="I301" s="25"/>
    </row>
    <row r="302" spans="1:9" x14ac:dyDescent="0.25">
      <c r="A302" s="1"/>
      <c r="B302" s="58"/>
      <c r="C302" s="19"/>
      <c r="D302" s="8"/>
      <c r="E302" s="8"/>
      <c r="F302" s="11"/>
      <c r="G302" s="8"/>
      <c r="H302" s="8"/>
      <c r="I302" s="25"/>
    </row>
    <row r="303" spans="1:9" x14ac:dyDescent="0.25">
      <c r="A303" s="1"/>
      <c r="B303" s="58"/>
      <c r="C303" s="19"/>
      <c r="D303" s="8"/>
      <c r="E303" s="8"/>
      <c r="F303" s="11"/>
      <c r="G303" s="8"/>
      <c r="H303" s="8"/>
      <c r="I303" s="25"/>
    </row>
    <row r="304" spans="1:9" x14ac:dyDescent="0.25">
      <c r="A304" s="1"/>
      <c r="B304" s="58"/>
      <c r="C304" s="19"/>
      <c r="D304" s="8"/>
      <c r="E304" s="8"/>
      <c r="F304" s="11"/>
      <c r="G304" s="8"/>
      <c r="H304" s="8"/>
      <c r="I304" s="25"/>
    </row>
    <row r="305" spans="1:9" x14ac:dyDescent="0.25">
      <c r="A305" s="1"/>
      <c r="B305" s="58"/>
      <c r="C305" s="19"/>
      <c r="D305" s="8"/>
      <c r="E305" s="8"/>
      <c r="F305" s="11"/>
      <c r="G305" s="8"/>
      <c r="H305" s="8"/>
      <c r="I305" s="25"/>
    </row>
    <row r="306" spans="1:9" x14ac:dyDescent="0.25">
      <c r="A306" s="1"/>
      <c r="B306" s="58"/>
      <c r="C306" s="19"/>
      <c r="D306" s="8"/>
      <c r="E306" s="8"/>
      <c r="F306" s="11"/>
      <c r="G306" s="8"/>
      <c r="H306" s="8"/>
      <c r="I306" s="25"/>
    </row>
    <row r="307" spans="1:9" x14ac:dyDescent="0.25">
      <c r="A307" s="1"/>
      <c r="B307" s="58"/>
      <c r="C307" s="19"/>
      <c r="D307" s="8"/>
      <c r="E307" s="8"/>
      <c r="F307" s="8"/>
      <c r="G307" s="8"/>
      <c r="H307" s="8"/>
      <c r="I307" s="27"/>
    </row>
    <row r="308" spans="1:9" ht="15.75" x14ac:dyDescent="0.25">
      <c r="A308" s="1"/>
      <c r="B308" s="58"/>
      <c r="C308" s="21"/>
      <c r="D308" s="10"/>
      <c r="E308" s="10"/>
      <c r="F308" s="10"/>
      <c r="G308" s="10"/>
      <c r="H308" s="10"/>
      <c r="I308" s="28"/>
    </row>
    <row r="309" spans="1:9" s="9" customFormat="1" ht="15.75" x14ac:dyDescent="0.25">
      <c r="A309" s="1"/>
      <c r="B309" s="58"/>
      <c r="C309" s="21"/>
      <c r="D309" s="7"/>
      <c r="E309" s="7"/>
      <c r="F309" s="7"/>
      <c r="G309" s="7"/>
      <c r="H309" s="7"/>
      <c r="I309" s="28"/>
    </row>
    <row r="310" spans="1:9" s="9" customFormat="1" ht="15.75" x14ac:dyDescent="0.25">
      <c r="A310" s="1"/>
      <c r="B310" s="58"/>
      <c r="C310" s="7"/>
      <c r="D310" s="7"/>
      <c r="E310" s="7"/>
      <c r="F310" s="7"/>
      <c r="G310" s="7"/>
      <c r="H310" s="7"/>
      <c r="I310" s="28"/>
    </row>
    <row r="311" spans="1:9" ht="15.75" x14ac:dyDescent="0.25">
      <c r="A311" s="1"/>
      <c r="B311" s="58"/>
      <c r="C311" s="7"/>
      <c r="D311" s="7"/>
      <c r="E311" s="7"/>
      <c r="F311" s="7"/>
      <c r="G311" s="7"/>
      <c r="H311" s="7"/>
      <c r="I311" s="28"/>
    </row>
    <row r="312" spans="1:9" x14ac:dyDescent="0.25">
      <c r="A312" s="1"/>
      <c r="B312" s="59"/>
      <c r="C312" s="5"/>
      <c r="D312" s="5"/>
      <c r="E312" s="5"/>
      <c r="F312" s="5"/>
      <c r="G312" s="5"/>
      <c r="H312" s="4"/>
      <c r="I312" s="29"/>
    </row>
    <row r="313" spans="1:9" x14ac:dyDescent="0.25">
      <c r="A313" s="1"/>
      <c r="B313" s="59"/>
      <c r="C313" s="5"/>
      <c r="D313" s="5"/>
      <c r="E313" s="5"/>
      <c r="F313" s="5"/>
      <c r="G313" s="5"/>
      <c r="H313" s="4"/>
      <c r="I313" s="29"/>
    </row>
    <row r="314" spans="1:9" ht="33.75" customHeight="1" x14ac:dyDescent="0.25">
      <c r="A314" s="1"/>
      <c r="B314" s="59"/>
      <c r="C314" s="6"/>
      <c r="D314" s="5"/>
      <c r="E314" s="5"/>
      <c r="F314" s="5"/>
      <c r="G314" s="5"/>
      <c r="H314" s="4"/>
      <c r="I314" s="29"/>
    </row>
    <row r="315" spans="1:9" x14ac:dyDescent="0.25">
      <c r="A315" s="1"/>
      <c r="B315" s="59"/>
      <c r="C315" s="6"/>
      <c r="D315" s="5"/>
      <c r="E315" s="5"/>
      <c r="F315" s="5"/>
      <c r="G315" s="5"/>
      <c r="H315" s="4"/>
      <c r="I315" s="29"/>
    </row>
    <row r="316" spans="1:9" ht="18.75" x14ac:dyDescent="0.3">
      <c r="A316" s="1"/>
      <c r="B316" s="59"/>
      <c r="C316" s="3"/>
      <c r="D316" s="3"/>
      <c r="E316" s="3"/>
      <c r="F316" s="3"/>
      <c r="G316" s="3"/>
      <c r="H316" s="2"/>
      <c r="I316" s="30"/>
    </row>
    <row r="317" spans="1:9" x14ac:dyDescent="0.25">
      <c r="A317" s="1"/>
      <c r="B317" s="59"/>
      <c r="C317" s="1"/>
      <c r="D317" s="1"/>
      <c r="E317" s="1"/>
      <c r="F317" s="1"/>
      <c r="G317" s="1"/>
      <c r="H317" s="1"/>
      <c r="I317" s="25"/>
    </row>
    <row r="318" spans="1:9" x14ac:dyDescent="0.25">
      <c r="A318" s="1"/>
      <c r="B318" s="59"/>
      <c r="C318" s="1"/>
      <c r="D318" s="1"/>
      <c r="E318" s="1"/>
      <c r="F318" s="1"/>
      <c r="G318" s="1"/>
      <c r="H318" s="1"/>
      <c r="I318" s="25"/>
    </row>
    <row r="319" spans="1:9" x14ac:dyDescent="0.25">
      <c r="A319" s="1"/>
      <c r="B319" s="59"/>
      <c r="C319" s="1"/>
      <c r="D319" s="1"/>
      <c r="E319" s="1"/>
      <c r="F319" s="1"/>
      <c r="G319" s="1"/>
      <c r="H319" s="1"/>
      <c r="I319" s="25"/>
    </row>
  </sheetData>
  <mergeCells count="20">
    <mergeCell ref="C170:H170"/>
    <mergeCell ref="C195:H195"/>
    <mergeCell ref="C202:H202"/>
    <mergeCell ref="C203:H203"/>
    <mergeCell ref="C205:H205"/>
    <mergeCell ref="C201:H201"/>
    <mergeCell ref="C204:H204"/>
    <mergeCell ref="C88:H88"/>
    <mergeCell ref="C106:H106"/>
    <mergeCell ref="C114:H114"/>
    <mergeCell ref="C124:H124"/>
    <mergeCell ref="C142:H142"/>
    <mergeCell ref="C150:H150"/>
    <mergeCell ref="B1:I1"/>
    <mergeCell ref="B2:D2"/>
    <mergeCell ref="B3:I3"/>
    <mergeCell ref="B4:C4"/>
    <mergeCell ref="H4:I4"/>
    <mergeCell ref="B5:C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"/>
  <sheetViews>
    <sheetView topLeftCell="A145" zoomScale="112" zoomScaleNormal="112" workbookViewId="0">
      <selection activeCell="C105" sqref="C105"/>
    </sheetView>
  </sheetViews>
  <sheetFormatPr defaultRowHeight="15" x14ac:dyDescent="0.25"/>
  <cols>
    <col min="1" max="1" width="3.5703125" customWidth="1"/>
    <col min="2" max="2" width="4.140625" style="60" customWidth="1"/>
    <col min="3" max="3" width="33.7109375" customWidth="1"/>
    <col min="4" max="5" width="5" bestFit="1" customWidth="1"/>
    <col min="6" max="6" width="5.5703125" bestFit="1" customWidth="1"/>
    <col min="7" max="7" width="5" bestFit="1" customWidth="1"/>
    <col min="8" max="8" width="4.140625" customWidth="1"/>
    <col min="9" max="9" width="12.7109375" style="31" bestFit="1" customWidth="1"/>
    <col min="10" max="10" width="8.28515625" customWidth="1"/>
  </cols>
  <sheetData>
    <row r="1" spans="1:10" ht="21.75" thickBot="1" x14ac:dyDescent="0.4">
      <c r="B1" s="142" t="s">
        <v>5</v>
      </c>
      <c r="C1" s="143"/>
      <c r="D1" s="143"/>
      <c r="E1" s="143"/>
      <c r="F1" s="143"/>
      <c r="G1" s="143"/>
      <c r="H1" s="143"/>
      <c r="I1" s="144"/>
    </row>
    <row r="2" spans="1:10" ht="67.5" customHeight="1" thickBot="1" x14ac:dyDescent="0.3">
      <c r="B2" s="145" t="s">
        <v>4</v>
      </c>
      <c r="C2" s="146"/>
      <c r="D2" s="146"/>
      <c r="E2" s="18"/>
      <c r="F2" s="18"/>
      <c r="G2" s="18"/>
      <c r="H2" s="18"/>
      <c r="I2" s="23"/>
    </row>
    <row r="3" spans="1:10" ht="19.5" thickBot="1" x14ac:dyDescent="0.35">
      <c r="B3" s="147" t="s">
        <v>6</v>
      </c>
      <c r="C3" s="148"/>
      <c r="D3" s="148"/>
      <c r="E3" s="148"/>
      <c r="F3" s="148"/>
      <c r="G3" s="148"/>
      <c r="H3" s="149"/>
      <c r="I3" s="150"/>
    </row>
    <row r="4" spans="1:10" ht="15.75" thickBot="1" x14ac:dyDescent="0.3">
      <c r="B4" s="151" t="s">
        <v>3</v>
      </c>
      <c r="C4" s="152"/>
      <c r="D4" s="17"/>
      <c r="E4" s="17"/>
      <c r="F4" s="17"/>
      <c r="G4" s="17"/>
      <c r="H4" s="153" t="s">
        <v>93</v>
      </c>
      <c r="I4" s="154"/>
    </row>
    <row r="5" spans="1:10" ht="30.75" customHeight="1" thickBot="1" x14ac:dyDescent="0.3">
      <c r="B5" s="155" t="s">
        <v>91</v>
      </c>
      <c r="C5" s="156"/>
      <c r="D5" s="17"/>
      <c r="E5" s="17"/>
      <c r="F5" s="17"/>
      <c r="G5" s="17"/>
      <c r="H5" s="157" t="s">
        <v>157</v>
      </c>
      <c r="I5" s="158"/>
    </row>
    <row r="6" spans="1:10" s="13" customFormat="1" ht="17.25" customHeight="1" thickBot="1" x14ac:dyDescent="0.3">
      <c r="B6" s="85" t="s">
        <v>100</v>
      </c>
      <c r="C6" s="86" t="s">
        <v>2</v>
      </c>
      <c r="D6" s="87" t="s">
        <v>8</v>
      </c>
      <c r="E6" s="87" t="s">
        <v>50</v>
      </c>
      <c r="F6" s="87" t="s">
        <v>99</v>
      </c>
      <c r="G6" s="88" t="s">
        <v>101</v>
      </c>
      <c r="H6" s="88" t="s">
        <v>1</v>
      </c>
      <c r="I6" s="89" t="s">
        <v>0</v>
      </c>
    </row>
    <row r="7" spans="1:10" x14ac:dyDescent="0.25">
      <c r="A7" s="8"/>
      <c r="B7" s="52"/>
      <c r="C7" s="37"/>
      <c r="D7" s="38"/>
      <c r="E7" s="38"/>
      <c r="F7" s="39"/>
      <c r="G7" s="38"/>
      <c r="H7" s="38"/>
      <c r="I7" s="40"/>
    </row>
    <row r="8" spans="1:10" ht="15.75" customHeight="1" x14ac:dyDescent="0.25">
      <c r="A8" s="8"/>
      <c r="B8" s="53" t="s">
        <v>8</v>
      </c>
      <c r="C8" s="44" t="s">
        <v>9</v>
      </c>
      <c r="D8" s="35"/>
      <c r="E8" s="35"/>
      <c r="F8" s="35"/>
      <c r="G8" s="35"/>
      <c r="H8" s="35"/>
      <c r="I8" s="67"/>
    </row>
    <row r="9" spans="1:10" x14ac:dyDescent="0.25">
      <c r="A9" s="8"/>
      <c r="B9" s="54"/>
      <c r="C9" s="34"/>
      <c r="D9" s="35"/>
      <c r="E9" s="35"/>
      <c r="F9" s="35"/>
      <c r="G9" s="35"/>
      <c r="H9" s="35"/>
      <c r="I9" s="67"/>
    </row>
    <row r="10" spans="1:10" x14ac:dyDescent="0.25">
      <c r="A10" s="45"/>
      <c r="B10" s="53" t="s">
        <v>11</v>
      </c>
      <c r="C10" s="44" t="s">
        <v>10</v>
      </c>
      <c r="D10" s="35"/>
      <c r="E10" s="35"/>
      <c r="F10" s="35"/>
      <c r="G10" s="35"/>
      <c r="H10" s="35"/>
      <c r="I10" s="67"/>
    </row>
    <row r="11" spans="1:10" x14ac:dyDescent="0.25">
      <c r="A11" s="8"/>
      <c r="B11" s="54">
        <v>1</v>
      </c>
      <c r="C11" s="34" t="s">
        <v>20</v>
      </c>
      <c r="D11" s="32">
        <v>18</v>
      </c>
      <c r="E11" s="35">
        <v>39</v>
      </c>
      <c r="F11" s="36">
        <f>E11*D11/144</f>
        <v>4.875</v>
      </c>
      <c r="G11" s="32">
        <v>1350</v>
      </c>
      <c r="H11" s="32">
        <v>1</v>
      </c>
      <c r="I11" s="67">
        <f>G11*F11</f>
        <v>6581.25</v>
      </c>
      <c r="J11" t="s">
        <v>146</v>
      </c>
    </row>
    <row r="12" spans="1:10" x14ac:dyDescent="0.25">
      <c r="A12" s="8" t="s">
        <v>94</v>
      </c>
      <c r="B12" s="54">
        <v>2</v>
      </c>
      <c r="C12" s="34" t="s">
        <v>21</v>
      </c>
      <c r="D12" s="32">
        <v>38</v>
      </c>
      <c r="E12" s="35">
        <v>81</v>
      </c>
      <c r="F12" s="36">
        <f>E12*D12/144</f>
        <v>21.375</v>
      </c>
      <c r="G12" s="32"/>
      <c r="H12" s="32">
        <v>1</v>
      </c>
      <c r="I12" s="67">
        <v>22000</v>
      </c>
    </row>
    <row r="13" spans="1:10" x14ac:dyDescent="0.25">
      <c r="A13" s="8" t="s">
        <v>94</v>
      </c>
      <c r="B13" s="54">
        <v>3</v>
      </c>
      <c r="C13" s="34" t="s">
        <v>48</v>
      </c>
      <c r="D13" s="32">
        <v>82</v>
      </c>
      <c r="E13" s="35">
        <v>39</v>
      </c>
      <c r="F13" s="36">
        <f>E13*D13/144</f>
        <v>22.208333333333332</v>
      </c>
      <c r="G13" s="32">
        <v>380</v>
      </c>
      <c r="H13" s="32">
        <v>2</v>
      </c>
      <c r="I13" s="67">
        <f t="shared" ref="I13:I73" si="0">H13*G13*F13</f>
        <v>16878.333333333332</v>
      </c>
    </row>
    <row r="14" spans="1:10" x14ac:dyDescent="0.25">
      <c r="A14" s="8" t="s">
        <v>94</v>
      </c>
      <c r="B14" s="54">
        <v>4</v>
      </c>
      <c r="C14" s="34" t="s">
        <v>48</v>
      </c>
      <c r="D14" s="32">
        <v>116</v>
      </c>
      <c r="E14" s="35">
        <v>29</v>
      </c>
      <c r="F14" s="36">
        <f>E14*D14/144</f>
        <v>23.361111111111111</v>
      </c>
      <c r="G14" s="32">
        <v>380</v>
      </c>
      <c r="H14" s="32">
        <v>1</v>
      </c>
      <c r="I14" s="67">
        <f t="shared" si="0"/>
        <v>8877.2222222222226</v>
      </c>
    </row>
    <row r="15" spans="1:10" x14ac:dyDescent="0.25">
      <c r="A15" s="8" t="s">
        <v>94</v>
      </c>
      <c r="B15" s="54">
        <v>5</v>
      </c>
      <c r="C15" s="34" t="s">
        <v>113</v>
      </c>
      <c r="D15" s="32"/>
      <c r="E15" s="35"/>
      <c r="F15" s="36"/>
      <c r="G15" s="32"/>
      <c r="H15" s="32">
        <v>1</v>
      </c>
      <c r="I15" s="67">
        <v>6500</v>
      </c>
    </row>
    <row r="16" spans="1:10" x14ac:dyDescent="0.25">
      <c r="A16" s="8"/>
      <c r="B16" s="54"/>
      <c r="C16" s="34"/>
      <c r="D16" s="32"/>
      <c r="E16" s="35"/>
      <c r="F16" s="36"/>
      <c r="G16" s="32"/>
      <c r="H16" s="32"/>
      <c r="I16" s="67"/>
    </row>
    <row r="17" spans="1:9" s="12" customFormat="1" ht="15.75" x14ac:dyDescent="0.25">
      <c r="A17" s="8"/>
      <c r="B17" s="53" t="s">
        <v>12</v>
      </c>
      <c r="C17" s="44" t="s">
        <v>46</v>
      </c>
      <c r="D17" s="32"/>
      <c r="E17" s="35"/>
      <c r="F17" s="36"/>
      <c r="G17" s="35"/>
      <c r="H17" s="35"/>
      <c r="I17" s="67"/>
    </row>
    <row r="18" spans="1:9" x14ac:dyDescent="0.25">
      <c r="A18" s="8" t="s">
        <v>94</v>
      </c>
      <c r="B18" s="54">
        <v>1</v>
      </c>
      <c r="C18" s="34" t="s">
        <v>45</v>
      </c>
      <c r="D18" s="32">
        <v>93</v>
      </c>
      <c r="E18" s="35">
        <v>83</v>
      </c>
      <c r="F18" s="36">
        <f t="shared" ref="F18:F73" si="1">E18*D18/144</f>
        <v>53.604166666666664</v>
      </c>
      <c r="G18" s="32">
        <v>750</v>
      </c>
      <c r="H18" s="32">
        <v>1</v>
      </c>
      <c r="I18" s="67">
        <f t="shared" si="0"/>
        <v>40203.125</v>
      </c>
    </row>
    <row r="19" spans="1:9" x14ac:dyDescent="0.25">
      <c r="A19" s="8" t="s">
        <v>94</v>
      </c>
      <c r="B19" s="54">
        <v>2</v>
      </c>
      <c r="C19" s="34" t="s">
        <v>112</v>
      </c>
      <c r="D19" s="32">
        <v>47</v>
      </c>
      <c r="E19" s="35">
        <v>83</v>
      </c>
      <c r="F19" s="36">
        <f t="shared" si="1"/>
        <v>27.090277777777779</v>
      </c>
      <c r="G19" s="32">
        <v>550</v>
      </c>
      <c r="H19" s="32">
        <v>1</v>
      </c>
      <c r="I19" s="67">
        <f t="shared" si="0"/>
        <v>14899.652777777777</v>
      </c>
    </row>
    <row r="20" spans="1:9" x14ac:dyDescent="0.25">
      <c r="A20" s="8" t="s">
        <v>94</v>
      </c>
      <c r="B20" s="54">
        <v>3</v>
      </c>
      <c r="C20" s="34" t="s">
        <v>64</v>
      </c>
      <c r="D20" s="32">
        <v>27</v>
      </c>
      <c r="E20" s="35">
        <v>225</v>
      </c>
      <c r="F20" s="36">
        <f t="shared" si="1"/>
        <v>42.1875</v>
      </c>
      <c r="G20" s="32">
        <v>550</v>
      </c>
      <c r="H20" s="32">
        <v>1</v>
      </c>
      <c r="I20" s="67">
        <f t="shared" si="0"/>
        <v>23203.125</v>
      </c>
    </row>
    <row r="21" spans="1:9" x14ac:dyDescent="0.25">
      <c r="A21" s="8"/>
      <c r="B21" s="54">
        <v>4</v>
      </c>
      <c r="C21" s="34" t="s">
        <v>114</v>
      </c>
      <c r="D21" s="32">
        <v>22</v>
      </c>
      <c r="E21" s="35">
        <v>20</v>
      </c>
      <c r="F21" s="36">
        <f t="shared" si="1"/>
        <v>3.0555555555555554</v>
      </c>
      <c r="G21" s="32">
        <v>1650</v>
      </c>
      <c r="H21" s="32">
        <v>1</v>
      </c>
      <c r="I21" s="67">
        <f t="shared" si="0"/>
        <v>5041.6666666666661</v>
      </c>
    </row>
    <row r="22" spans="1:9" x14ac:dyDescent="0.25">
      <c r="A22" s="8"/>
      <c r="B22" s="54">
        <v>5</v>
      </c>
      <c r="C22" s="34" t="s">
        <v>115</v>
      </c>
      <c r="D22" s="32">
        <v>22</v>
      </c>
      <c r="E22" s="35">
        <v>27</v>
      </c>
      <c r="F22" s="36">
        <f t="shared" si="1"/>
        <v>4.125</v>
      </c>
      <c r="G22" s="32">
        <v>1350</v>
      </c>
      <c r="H22" s="32">
        <v>1</v>
      </c>
      <c r="I22" s="67">
        <f t="shared" si="0"/>
        <v>5568.75</v>
      </c>
    </row>
    <row r="23" spans="1:9" x14ac:dyDescent="0.25">
      <c r="A23" s="8"/>
      <c r="B23" s="54">
        <v>6</v>
      </c>
      <c r="C23" s="46" t="s">
        <v>105</v>
      </c>
      <c r="D23" s="32">
        <v>10</v>
      </c>
      <c r="E23" s="35">
        <v>62</v>
      </c>
      <c r="F23" s="36">
        <f t="shared" si="1"/>
        <v>4.3055555555555554</v>
      </c>
      <c r="G23" s="32">
        <v>350</v>
      </c>
      <c r="H23" s="32">
        <v>1</v>
      </c>
      <c r="I23" s="67">
        <f t="shared" si="0"/>
        <v>1506.9444444444443</v>
      </c>
    </row>
    <row r="24" spans="1:9" x14ac:dyDescent="0.25">
      <c r="A24" s="8"/>
      <c r="B24" s="54"/>
      <c r="C24" s="34"/>
      <c r="D24" s="32"/>
      <c r="E24" s="35"/>
      <c r="F24" s="36"/>
      <c r="G24" s="32"/>
      <c r="H24" s="32"/>
      <c r="I24" s="67"/>
    </row>
    <row r="25" spans="1:9" x14ac:dyDescent="0.25">
      <c r="A25" s="8"/>
      <c r="B25" s="53" t="s">
        <v>13</v>
      </c>
      <c r="C25" s="44" t="s">
        <v>16</v>
      </c>
      <c r="D25" s="32"/>
      <c r="E25" s="35"/>
      <c r="F25" s="36"/>
      <c r="G25" s="32"/>
      <c r="H25" s="32"/>
      <c r="I25" s="67"/>
    </row>
    <row r="26" spans="1:9" x14ac:dyDescent="0.25">
      <c r="A26" s="8" t="s">
        <v>94</v>
      </c>
      <c r="B26" s="54">
        <v>1</v>
      </c>
      <c r="C26" s="46" t="s">
        <v>22</v>
      </c>
      <c r="D26" s="32">
        <v>130</v>
      </c>
      <c r="E26" s="35">
        <v>27.5</v>
      </c>
      <c r="F26" s="36">
        <f t="shared" si="1"/>
        <v>24.826388888888889</v>
      </c>
      <c r="G26" s="32">
        <v>2700</v>
      </c>
      <c r="H26" s="32">
        <v>1</v>
      </c>
      <c r="I26" s="67">
        <f t="shared" si="0"/>
        <v>67031.25</v>
      </c>
    </row>
    <row r="27" spans="1:9" x14ac:dyDescent="0.25">
      <c r="A27" s="8" t="s">
        <v>94</v>
      </c>
      <c r="B27" s="54">
        <v>2</v>
      </c>
      <c r="C27" s="46" t="s">
        <v>23</v>
      </c>
      <c r="D27" s="32">
        <v>121</v>
      </c>
      <c r="E27" s="35">
        <v>21</v>
      </c>
      <c r="F27" s="36">
        <f t="shared" si="1"/>
        <v>17.645833333333332</v>
      </c>
      <c r="G27" s="32">
        <v>1350</v>
      </c>
      <c r="H27" s="32">
        <v>1</v>
      </c>
      <c r="I27" s="67">
        <f t="shared" si="0"/>
        <v>23821.875</v>
      </c>
    </row>
    <row r="28" spans="1:9" x14ac:dyDescent="0.25">
      <c r="A28" s="8" t="s">
        <v>94</v>
      </c>
      <c r="B28" s="54">
        <v>3</v>
      </c>
      <c r="C28" s="46" t="s">
        <v>24</v>
      </c>
      <c r="D28" s="32">
        <v>121</v>
      </c>
      <c r="E28" s="35">
        <v>27</v>
      </c>
      <c r="F28" s="36">
        <f t="shared" si="1"/>
        <v>22.6875</v>
      </c>
      <c r="G28" s="32">
        <v>680</v>
      </c>
      <c r="H28" s="32">
        <v>1</v>
      </c>
      <c r="I28" s="67">
        <f t="shared" si="0"/>
        <v>15427.5</v>
      </c>
    </row>
    <row r="29" spans="1:9" x14ac:dyDescent="0.25">
      <c r="A29" s="8" t="s">
        <v>94</v>
      </c>
      <c r="B29" s="54">
        <v>4</v>
      </c>
      <c r="C29" s="46" t="s">
        <v>102</v>
      </c>
      <c r="D29" s="32">
        <v>68</v>
      </c>
      <c r="E29" s="35">
        <v>30</v>
      </c>
      <c r="F29" s="36">
        <f t="shared" si="1"/>
        <v>14.166666666666666</v>
      </c>
      <c r="G29" s="32">
        <v>2700</v>
      </c>
      <c r="H29" s="32">
        <v>1</v>
      </c>
      <c r="I29" s="67">
        <f t="shared" si="0"/>
        <v>38250</v>
      </c>
    </row>
    <row r="30" spans="1:9" x14ac:dyDescent="0.25">
      <c r="A30" s="8" t="s">
        <v>94</v>
      </c>
      <c r="B30" s="54">
        <v>5</v>
      </c>
      <c r="C30" s="46" t="s">
        <v>30</v>
      </c>
      <c r="D30" s="32">
        <v>69</v>
      </c>
      <c r="E30" s="35">
        <v>21</v>
      </c>
      <c r="F30" s="36">
        <f t="shared" si="1"/>
        <v>10.0625</v>
      </c>
      <c r="G30" s="32">
        <v>1350</v>
      </c>
      <c r="H30" s="32">
        <v>1</v>
      </c>
      <c r="I30" s="67">
        <f t="shared" si="0"/>
        <v>13584.375</v>
      </c>
    </row>
    <row r="31" spans="1:9" x14ac:dyDescent="0.25">
      <c r="A31" s="8" t="s">
        <v>96</v>
      </c>
      <c r="B31" s="54">
        <v>6</v>
      </c>
      <c r="C31" s="46" t="s">
        <v>95</v>
      </c>
      <c r="D31" s="32">
        <v>69</v>
      </c>
      <c r="E31" s="35">
        <v>26.5</v>
      </c>
      <c r="F31" s="36">
        <f t="shared" si="1"/>
        <v>12.697916666666666</v>
      </c>
      <c r="G31" s="32">
        <v>680</v>
      </c>
      <c r="H31" s="32">
        <v>1</v>
      </c>
      <c r="I31" s="67">
        <f t="shared" si="0"/>
        <v>8634.5833333333321</v>
      </c>
    </row>
    <row r="32" spans="1:9" x14ac:dyDescent="0.25">
      <c r="A32" s="8" t="s">
        <v>94</v>
      </c>
      <c r="B32" s="54">
        <v>7</v>
      </c>
      <c r="C32" s="46" t="s">
        <v>32</v>
      </c>
      <c r="D32" s="32">
        <v>22</v>
      </c>
      <c r="E32" s="35">
        <v>14</v>
      </c>
      <c r="F32" s="36">
        <f t="shared" ref="F32:F33" si="2">E32*D32/144</f>
        <v>2.1388888888888888</v>
      </c>
      <c r="G32" s="32">
        <v>1350</v>
      </c>
      <c r="H32" s="32">
        <v>1</v>
      </c>
      <c r="I32" s="67">
        <f t="shared" ref="I32:I33" si="3">H32*G32*F32</f>
        <v>2887.5</v>
      </c>
    </row>
    <row r="33" spans="1:10" x14ac:dyDescent="0.25">
      <c r="A33" s="8" t="s">
        <v>96</v>
      </c>
      <c r="B33" s="54">
        <v>8</v>
      </c>
      <c r="C33" s="46" t="s">
        <v>98</v>
      </c>
      <c r="D33" s="32">
        <v>9</v>
      </c>
      <c r="E33" s="35">
        <v>30</v>
      </c>
      <c r="F33" s="36">
        <f t="shared" si="2"/>
        <v>1.875</v>
      </c>
      <c r="G33" s="32">
        <v>1350</v>
      </c>
      <c r="H33" s="32">
        <v>1</v>
      </c>
      <c r="I33" s="67">
        <f t="shared" si="3"/>
        <v>2531.25</v>
      </c>
    </row>
    <row r="34" spans="1:10" x14ac:dyDescent="0.25">
      <c r="A34" s="8"/>
      <c r="B34" s="54">
        <v>9</v>
      </c>
      <c r="C34" s="46" t="s">
        <v>31</v>
      </c>
      <c r="D34" s="32">
        <v>42</v>
      </c>
      <c r="E34" s="35">
        <v>24</v>
      </c>
      <c r="F34" s="36">
        <f t="shared" si="1"/>
        <v>7</v>
      </c>
      <c r="G34" s="32">
        <v>1350</v>
      </c>
      <c r="H34" s="32">
        <v>1</v>
      </c>
      <c r="I34" s="67">
        <f t="shared" si="0"/>
        <v>9450</v>
      </c>
    </row>
    <row r="35" spans="1:10" x14ac:dyDescent="0.25">
      <c r="A35" s="8"/>
      <c r="B35" s="54">
        <v>10</v>
      </c>
      <c r="C35" s="46" t="s">
        <v>68</v>
      </c>
      <c r="D35" s="32">
        <v>73</v>
      </c>
      <c r="E35" s="35">
        <v>84</v>
      </c>
      <c r="F35" s="36">
        <f t="shared" si="1"/>
        <v>42.583333333333336</v>
      </c>
      <c r="G35" s="32">
        <v>1350</v>
      </c>
      <c r="H35" s="32">
        <v>1</v>
      </c>
      <c r="I35" s="67"/>
      <c r="J35" t="s">
        <v>146</v>
      </c>
    </row>
    <row r="36" spans="1:10" x14ac:dyDescent="0.25">
      <c r="A36" s="8"/>
      <c r="B36" s="54">
        <v>11</v>
      </c>
      <c r="C36" s="46" t="s">
        <v>136</v>
      </c>
      <c r="D36" s="32">
        <v>44</v>
      </c>
      <c r="E36" s="35">
        <v>72</v>
      </c>
      <c r="F36" s="36">
        <f>E36*D36/144</f>
        <v>22</v>
      </c>
      <c r="G36" s="32">
        <v>1350</v>
      </c>
      <c r="H36" s="32">
        <v>1</v>
      </c>
      <c r="I36" s="67"/>
      <c r="J36" t="s">
        <v>146</v>
      </c>
    </row>
    <row r="37" spans="1:10" x14ac:dyDescent="0.25">
      <c r="A37" s="8"/>
      <c r="B37" s="54">
        <v>12</v>
      </c>
      <c r="C37" s="46" t="s">
        <v>33</v>
      </c>
      <c r="D37" s="32">
        <v>39</v>
      </c>
      <c r="E37" s="35">
        <v>72</v>
      </c>
      <c r="F37" s="36">
        <f>E37*D37/144</f>
        <v>19.5</v>
      </c>
      <c r="G37" s="32">
        <v>680</v>
      </c>
      <c r="H37" s="32">
        <v>1</v>
      </c>
      <c r="I37" s="67"/>
      <c r="J37" t="s">
        <v>146</v>
      </c>
    </row>
    <row r="38" spans="1:10" x14ac:dyDescent="0.25">
      <c r="A38" s="8"/>
      <c r="B38" s="54">
        <v>13</v>
      </c>
      <c r="C38" s="46" t="s">
        <v>24</v>
      </c>
      <c r="D38" s="32">
        <v>38</v>
      </c>
      <c r="E38" s="35">
        <v>83</v>
      </c>
      <c r="F38" s="36">
        <f>E38*D38/144</f>
        <v>21.902777777777779</v>
      </c>
      <c r="G38" s="32">
        <v>680</v>
      </c>
      <c r="H38" s="32">
        <v>1</v>
      </c>
      <c r="I38" s="67"/>
      <c r="J38" t="s">
        <v>146</v>
      </c>
    </row>
    <row r="39" spans="1:10" x14ac:dyDescent="0.25">
      <c r="A39" s="8"/>
      <c r="B39" s="54">
        <v>14</v>
      </c>
      <c r="C39" s="46" t="s">
        <v>137</v>
      </c>
      <c r="D39" s="32">
        <v>7</v>
      </c>
      <c r="E39" s="35">
        <v>128</v>
      </c>
      <c r="F39" s="36">
        <f>E39*D39/144</f>
        <v>6.2222222222222223</v>
      </c>
      <c r="G39" s="32">
        <v>550</v>
      </c>
      <c r="H39" s="32">
        <v>1</v>
      </c>
      <c r="I39" s="67">
        <f t="shared" si="0"/>
        <v>3422.2222222222222</v>
      </c>
    </row>
    <row r="40" spans="1:10" x14ac:dyDescent="0.25">
      <c r="A40" s="8"/>
      <c r="B40" s="54">
        <v>15</v>
      </c>
      <c r="C40" s="46" t="s">
        <v>105</v>
      </c>
      <c r="D40" s="32">
        <v>121</v>
      </c>
      <c r="E40" s="35">
        <v>21</v>
      </c>
      <c r="F40" s="36">
        <f t="shared" ref="F40" si="4">E40*D40/144</f>
        <v>17.645833333333332</v>
      </c>
      <c r="G40" s="32">
        <v>350</v>
      </c>
      <c r="H40" s="32">
        <v>1</v>
      </c>
      <c r="I40" s="67">
        <f t="shared" ref="I40" si="5">H40*G40*F40</f>
        <v>6176.0416666666661</v>
      </c>
    </row>
    <row r="41" spans="1:10" x14ac:dyDescent="0.25">
      <c r="A41" s="8"/>
      <c r="B41" s="54">
        <v>16</v>
      </c>
      <c r="C41" s="46" t="s">
        <v>105</v>
      </c>
      <c r="D41" s="32">
        <v>69</v>
      </c>
      <c r="E41" s="35">
        <v>21</v>
      </c>
      <c r="F41" s="36">
        <f t="shared" ref="F41:F42" si="6">E41*D41/144</f>
        <v>10.0625</v>
      </c>
      <c r="G41" s="32">
        <v>350</v>
      </c>
      <c r="H41" s="32">
        <v>1</v>
      </c>
      <c r="I41" s="67">
        <f t="shared" ref="I41:I42" si="7">H41*G41*F41</f>
        <v>3521.875</v>
      </c>
    </row>
    <row r="42" spans="1:10" x14ac:dyDescent="0.25">
      <c r="A42" s="8"/>
      <c r="B42" s="54">
        <v>17</v>
      </c>
      <c r="C42" s="46" t="s">
        <v>105</v>
      </c>
      <c r="D42" s="32">
        <v>9</v>
      </c>
      <c r="E42" s="35">
        <v>30</v>
      </c>
      <c r="F42" s="36">
        <f t="shared" si="6"/>
        <v>1.875</v>
      </c>
      <c r="G42" s="32">
        <v>350</v>
      </c>
      <c r="H42" s="32">
        <v>1</v>
      </c>
      <c r="I42" s="67">
        <f t="shared" si="7"/>
        <v>656.25</v>
      </c>
    </row>
    <row r="43" spans="1:10" x14ac:dyDescent="0.25">
      <c r="A43" s="8"/>
      <c r="B43" s="54">
        <v>18</v>
      </c>
      <c r="C43" s="46" t="s">
        <v>168</v>
      </c>
      <c r="D43" s="32"/>
      <c r="E43" s="35"/>
      <c r="F43" s="36"/>
      <c r="G43" s="32">
        <v>3200</v>
      </c>
      <c r="H43" s="32">
        <v>1</v>
      </c>
      <c r="I43" s="67">
        <f>H43*G43</f>
        <v>3200</v>
      </c>
    </row>
    <row r="44" spans="1:10" x14ac:dyDescent="0.25">
      <c r="A44" s="8"/>
      <c r="B44" s="54"/>
      <c r="C44" s="46"/>
      <c r="D44" s="32"/>
      <c r="E44" s="35"/>
      <c r="F44" s="36"/>
      <c r="G44" s="32"/>
      <c r="H44" s="32"/>
      <c r="I44" s="67"/>
    </row>
    <row r="45" spans="1:10" x14ac:dyDescent="0.25">
      <c r="A45" s="8"/>
      <c r="B45" s="53" t="s">
        <v>14</v>
      </c>
      <c r="C45" s="44" t="s">
        <v>34</v>
      </c>
      <c r="D45" s="32"/>
      <c r="E45" s="35"/>
      <c r="F45" s="36"/>
      <c r="G45" s="32"/>
      <c r="H45" s="32"/>
      <c r="I45" s="67"/>
    </row>
    <row r="46" spans="1:10" x14ac:dyDescent="0.25">
      <c r="A46" s="8" t="s">
        <v>94</v>
      </c>
      <c r="B46" s="54">
        <v>1</v>
      </c>
      <c r="C46" s="46" t="s">
        <v>167</v>
      </c>
      <c r="D46" s="32">
        <v>88.5</v>
      </c>
      <c r="E46" s="35">
        <v>84</v>
      </c>
      <c r="F46" s="36">
        <f t="shared" si="1"/>
        <v>51.625</v>
      </c>
      <c r="G46" s="32">
        <v>1350</v>
      </c>
      <c r="H46" s="32">
        <v>1</v>
      </c>
      <c r="I46" s="67">
        <f t="shared" si="0"/>
        <v>69693.75</v>
      </c>
    </row>
    <row r="47" spans="1:10" x14ac:dyDescent="0.25">
      <c r="A47" s="8" t="s">
        <v>94</v>
      </c>
      <c r="B47" s="54">
        <v>2</v>
      </c>
      <c r="C47" s="46" t="s">
        <v>24</v>
      </c>
      <c r="D47" s="32">
        <v>80</v>
      </c>
      <c r="E47" s="35">
        <v>26.5</v>
      </c>
      <c r="F47" s="36">
        <f t="shared" si="1"/>
        <v>14.722222222222221</v>
      </c>
      <c r="G47" s="32">
        <v>680</v>
      </c>
      <c r="H47" s="32">
        <v>1</v>
      </c>
      <c r="I47" s="67">
        <f t="shared" si="0"/>
        <v>10011.111111111111</v>
      </c>
    </row>
    <row r="48" spans="1:10" x14ac:dyDescent="0.25">
      <c r="A48" s="8" t="s">
        <v>94</v>
      </c>
      <c r="B48" s="54">
        <v>3</v>
      </c>
      <c r="C48" s="46" t="s">
        <v>65</v>
      </c>
      <c r="D48" s="32">
        <v>20.5</v>
      </c>
      <c r="E48" s="35">
        <v>68</v>
      </c>
      <c r="F48" s="36">
        <f t="shared" si="1"/>
        <v>9.6805555555555554</v>
      </c>
      <c r="G48" s="32">
        <v>1350</v>
      </c>
      <c r="H48" s="32">
        <v>1</v>
      </c>
      <c r="I48" s="67">
        <f t="shared" si="0"/>
        <v>13068.75</v>
      </c>
    </row>
    <row r="49" spans="1:9" x14ac:dyDescent="0.25">
      <c r="A49" s="8" t="s">
        <v>94</v>
      </c>
      <c r="B49" s="54">
        <v>4</v>
      </c>
      <c r="C49" s="46" t="s">
        <v>36</v>
      </c>
      <c r="D49" s="32"/>
      <c r="E49" s="35"/>
      <c r="F49" s="36"/>
      <c r="G49" s="32"/>
      <c r="H49" s="32">
        <v>1</v>
      </c>
      <c r="I49" s="67">
        <v>26000</v>
      </c>
    </row>
    <row r="50" spans="1:9" x14ac:dyDescent="0.25">
      <c r="A50" s="8" t="s">
        <v>94</v>
      </c>
      <c r="B50" s="54">
        <v>5</v>
      </c>
      <c r="C50" s="46" t="s">
        <v>37</v>
      </c>
      <c r="D50" s="32"/>
      <c r="E50" s="35"/>
      <c r="F50" s="36"/>
      <c r="G50" s="32">
        <v>5500</v>
      </c>
      <c r="H50" s="32">
        <v>1</v>
      </c>
      <c r="I50" s="67">
        <f>G50*H50</f>
        <v>5500</v>
      </c>
    </row>
    <row r="51" spans="1:9" x14ac:dyDescent="0.25">
      <c r="A51" s="8" t="s">
        <v>94</v>
      </c>
      <c r="B51" s="54">
        <v>6</v>
      </c>
      <c r="C51" s="46" t="s">
        <v>103</v>
      </c>
      <c r="D51" s="32">
        <v>72</v>
      </c>
      <c r="E51" s="35">
        <v>36</v>
      </c>
      <c r="F51" s="36">
        <f t="shared" si="1"/>
        <v>18</v>
      </c>
      <c r="G51" s="32">
        <v>750</v>
      </c>
      <c r="H51" s="32">
        <v>1</v>
      </c>
      <c r="I51" s="67">
        <f t="shared" si="0"/>
        <v>13500</v>
      </c>
    </row>
    <row r="52" spans="1:9" x14ac:dyDescent="0.25">
      <c r="A52" s="8"/>
      <c r="B52" s="54">
        <v>7</v>
      </c>
      <c r="C52" s="46" t="s">
        <v>39</v>
      </c>
      <c r="D52" s="32"/>
      <c r="E52" s="35"/>
      <c r="F52" s="36"/>
      <c r="G52" s="32"/>
      <c r="H52" s="32">
        <v>1</v>
      </c>
      <c r="I52" s="67">
        <v>13000</v>
      </c>
    </row>
    <row r="53" spans="1:9" x14ac:dyDescent="0.25">
      <c r="A53" s="8" t="s">
        <v>94</v>
      </c>
      <c r="B53" s="54">
        <v>8</v>
      </c>
      <c r="C53" s="46" t="s">
        <v>104</v>
      </c>
      <c r="D53" s="32">
        <v>27</v>
      </c>
      <c r="E53" s="35">
        <v>234</v>
      </c>
      <c r="F53" s="36">
        <f t="shared" si="1"/>
        <v>43.875</v>
      </c>
      <c r="G53" s="32">
        <v>550</v>
      </c>
      <c r="H53" s="32">
        <v>1</v>
      </c>
      <c r="I53" s="67">
        <f t="shared" si="0"/>
        <v>24131.25</v>
      </c>
    </row>
    <row r="54" spans="1:9" x14ac:dyDescent="0.25">
      <c r="A54" s="8"/>
      <c r="B54" s="54">
        <v>9</v>
      </c>
      <c r="C54" s="46" t="s">
        <v>105</v>
      </c>
      <c r="D54" s="32">
        <v>18</v>
      </c>
      <c r="E54" s="35">
        <v>81</v>
      </c>
      <c r="F54" s="36">
        <f t="shared" si="1"/>
        <v>10.125</v>
      </c>
      <c r="G54" s="32">
        <v>350</v>
      </c>
      <c r="H54" s="32">
        <v>1</v>
      </c>
      <c r="I54" s="67">
        <f t="shared" si="0"/>
        <v>3543.75</v>
      </c>
    </row>
    <row r="55" spans="1:9" x14ac:dyDescent="0.25">
      <c r="A55" s="8"/>
      <c r="B55" s="54"/>
      <c r="C55" s="34"/>
      <c r="D55" s="32"/>
      <c r="E55" s="35"/>
      <c r="F55" s="36"/>
      <c r="G55" s="32"/>
      <c r="H55" s="32"/>
      <c r="I55" s="67"/>
    </row>
    <row r="56" spans="1:9" x14ac:dyDescent="0.25">
      <c r="A56" s="8"/>
      <c r="B56" s="53" t="s">
        <v>15</v>
      </c>
      <c r="C56" s="44" t="s">
        <v>19</v>
      </c>
      <c r="D56" s="32"/>
      <c r="E56" s="35"/>
      <c r="F56" s="36"/>
      <c r="G56" s="32"/>
      <c r="H56" s="32"/>
      <c r="I56" s="67"/>
    </row>
    <row r="57" spans="1:9" x14ac:dyDescent="0.25">
      <c r="A57" s="8" t="s">
        <v>94</v>
      </c>
      <c r="B57" s="54">
        <v>1</v>
      </c>
      <c r="C57" s="34" t="s">
        <v>167</v>
      </c>
      <c r="D57" s="32">
        <v>95.5</v>
      </c>
      <c r="E57" s="35">
        <v>84</v>
      </c>
      <c r="F57" s="36">
        <f t="shared" si="1"/>
        <v>55.708333333333336</v>
      </c>
      <c r="G57" s="32">
        <v>1350</v>
      </c>
      <c r="H57" s="32">
        <v>1</v>
      </c>
      <c r="I57" s="67">
        <f t="shared" si="0"/>
        <v>75206.25</v>
      </c>
    </row>
    <row r="58" spans="1:9" x14ac:dyDescent="0.25">
      <c r="A58" s="8" t="s">
        <v>94</v>
      </c>
      <c r="B58" s="54">
        <v>2</v>
      </c>
      <c r="C58" s="34" t="s">
        <v>24</v>
      </c>
      <c r="D58" s="32">
        <v>27</v>
      </c>
      <c r="E58" s="35">
        <v>87.5</v>
      </c>
      <c r="F58" s="36">
        <f t="shared" si="1"/>
        <v>16.40625</v>
      </c>
      <c r="G58" s="32">
        <v>680</v>
      </c>
      <c r="H58" s="32">
        <v>1</v>
      </c>
      <c r="I58" s="67">
        <f t="shared" si="0"/>
        <v>11156.25</v>
      </c>
    </row>
    <row r="59" spans="1:9" x14ac:dyDescent="0.25">
      <c r="A59" s="8" t="s">
        <v>96</v>
      </c>
      <c r="B59" s="54">
        <v>3</v>
      </c>
      <c r="C59" s="34" t="s">
        <v>97</v>
      </c>
      <c r="D59" s="32">
        <v>32.5</v>
      </c>
      <c r="E59" s="35">
        <v>25</v>
      </c>
      <c r="F59" s="36">
        <f t="shared" si="1"/>
        <v>5.6423611111111107</v>
      </c>
      <c r="G59" s="32">
        <v>380</v>
      </c>
      <c r="H59" s="32">
        <v>1</v>
      </c>
      <c r="I59" s="67">
        <f t="shared" si="0"/>
        <v>2144.0972222222222</v>
      </c>
    </row>
    <row r="60" spans="1:9" x14ac:dyDescent="0.25">
      <c r="A60" s="8" t="s">
        <v>94</v>
      </c>
      <c r="B60" s="54">
        <v>4</v>
      </c>
      <c r="C60" s="34" t="s">
        <v>106</v>
      </c>
      <c r="D60" s="32">
        <v>27</v>
      </c>
      <c r="E60" s="35">
        <v>281</v>
      </c>
      <c r="F60" s="36">
        <f t="shared" si="1"/>
        <v>52.6875</v>
      </c>
      <c r="G60" s="32">
        <v>550</v>
      </c>
      <c r="H60" s="32">
        <v>1</v>
      </c>
      <c r="I60" s="67">
        <f t="shared" si="0"/>
        <v>28978.125</v>
      </c>
    </row>
    <row r="61" spans="1:9" x14ac:dyDescent="0.25">
      <c r="A61" s="8"/>
      <c r="B61" s="54">
        <v>5</v>
      </c>
      <c r="C61" s="34" t="s">
        <v>107</v>
      </c>
      <c r="D61" s="32">
        <v>28</v>
      </c>
      <c r="E61" s="35">
        <v>20</v>
      </c>
      <c r="F61" s="36">
        <f t="shared" si="1"/>
        <v>3.8888888888888888</v>
      </c>
      <c r="G61" s="32">
        <v>1650</v>
      </c>
      <c r="H61" s="32">
        <v>1</v>
      </c>
      <c r="I61" s="67">
        <f t="shared" si="0"/>
        <v>6416.666666666667</v>
      </c>
    </row>
    <row r="62" spans="1:9" x14ac:dyDescent="0.25">
      <c r="A62" s="8"/>
      <c r="B62" s="54">
        <v>6</v>
      </c>
      <c r="C62" s="34" t="s">
        <v>138</v>
      </c>
      <c r="D62" s="32"/>
      <c r="E62" s="35"/>
      <c r="F62" s="36"/>
      <c r="G62" s="32">
        <v>5500</v>
      </c>
      <c r="H62" s="32">
        <v>2</v>
      </c>
      <c r="I62" s="67">
        <f>H62*G62</f>
        <v>11000</v>
      </c>
    </row>
    <row r="63" spans="1:9" x14ac:dyDescent="0.25">
      <c r="A63" s="8"/>
      <c r="B63" s="54">
        <v>7</v>
      </c>
      <c r="C63" s="34" t="s">
        <v>65</v>
      </c>
      <c r="D63" s="32">
        <v>24</v>
      </c>
      <c r="E63" s="35">
        <v>65</v>
      </c>
      <c r="F63" s="36">
        <f t="shared" ref="F63" si="8">E63*D63/144</f>
        <v>10.833333333333334</v>
      </c>
      <c r="G63" s="32">
        <v>1350</v>
      </c>
      <c r="H63" s="32">
        <v>1</v>
      </c>
      <c r="I63" s="67">
        <f t="shared" si="0"/>
        <v>14625</v>
      </c>
    </row>
    <row r="64" spans="1:9" x14ac:dyDescent="0.25">
      <c r="A64" s="8"/>
      <c r="B64" s="54"/>
      <c r="C64" s="34"/>
      <c r="D64" s="32"/>
      <c r="E64" s="35"/>
      <c r="F64" s="36"/>
      <c r="G64" s="32"/>
      <c r="H64" s="32"/>
      <c r="I64" s="67"/>
    </row>
    <row r="65" spans="1:10" x14ac:dyDescent="0.25">
      <c r="A65" s="8"/>
      <c r="B65" s="53" t="s">
        <v>18</v>
      </c>
      <c r="C65" s="44" t="s">
        <v>17</v>
      </c>
      <c r="D65" s="32"/>
      <c r="E65" s="35"/>
      <c r="F65" s="36"/>
      <c r="G65" s="32"/>
      <c r="H65" s="32"/>
      <c r="I65" s="67"/>
    </row>
    <row r="66" spans="1:10" x14ac:dyDescent="0.25">
      <c r="A66" s="8" t="s">
        <v>94</v>
      </c>
      <c r="B66" s="54">
        <v>1</v>
      </c>
      <c r="C66" s="34" t="s">
        <v>167</v>
      </c>
      <c r="D66" s="32">
        <v>84</v>
      </c>
      <c r="E66" s="35">
        <v>84</v>
      </c>
      <c r="F66" s="36">
        <f t="shared" si="1"/>
        <v>49</v>
      </c>
      <c r="G66" s="32">
        <v>1350</v>
      </c>
      <c r="H66" s="32">
        <v>1</v>
      </c>
      <c r="I66" s="67">
        <f t="shared" si="0"/>
        <v>66150</v>
      </c>
    </row>
    <row r="67" spans="1:10" x14ac:dyDescent="0.25">
      <c r="A67" s="8" t="s">
        <v>94</v>
      </c>
      <c r="B67" s="54">
        <v>2</v>
      </c>
      <c r="C67" s="34" t="s">
        <v>28</v>
      </c>
      <c r="D67" s="32">
        <v>126</v>
      </c>
      <c r="E67" s="35">
        <v>26</v>
      </c>
      <c r="F67" s="36">
        <f t="shared" si="1"/>
        <v>22.75</v>
      </c>
      <c r="G67" s="32">
        <v>680</v>
      </c>
      <c r="H67" s="32">
        <v>1</v>
      </c>
      <c r="I67" s="67">
        <f t="shared" si="0"/>
        <v>15470</v>
      </c>
    </row>
    <row r="68" spans="1:10" x14ac:dyDescent="0.25">
      <c r="A68" s="8" t="s">
        <v>94</v>
      </c>
      <c r="B68" s="54">
        <v>3</v>
      </c>
      <c r="C68" s="34" t="s">
        <v>108</v>
      </c>
      <c r="D68" s="32">
        <v>42</v>
      </c>
      <c r="E68" s="35">
        <v>25</v>
      </c>
      <c r="F68" s="36">
        <f t="shared" si="1"/>
        <v>7.291666666666667</v>
      </c>
      <c r="G68" s="32">
        <v>380</v>
      </c>
      <c r="H68" s="32">
        <v>1</v>
      </c>
      <c r="I68" s="67">
        <f t="shared" si="0"/>
        <v>2770.8333333333335</v>
      </c>
    </row>
    <row r="69" spans="1:10" x14ac:dyDescent="0.25">
      <c r="A69" s="8"/>
      <c r="B69" s="54">
        <v>4</v>
      </c>
      <c r="C69" s="34" t="s">
        <v>42</v>
      </c>
      <c r="D69" s="32">
        <v>48</v>
      </c>
      <c r="E69" s="35">
        <v>20</v>
      </c>
      <c r="F69" s="36">
        <f t="shared" si="1"/>
        <v>6.666666666666667</v>
      </c>
      <c r="G69" s="32">
        <v>1350</v>
      </c>
      <c r="H69" s="32">
        <v>1</v>
      </c>
      <c r="I69" s="67"/>
      <c r="J69" t="s">
        <v>146</v>
      </c>
    </row>
    <row r="70" spans="1:10" x14ac:dyDescent="0.25">
      <c r="A70" s="8"/>
      <c r="B70" s="54">
        <v>5</v>
      </c>
      <c r="C70" s="34" t="s">
        <v>43</v>
      </c>
      <c r="D70" s="32">
        <v>48</v>
      </c>
      <c r="E70" s="35">
        <v>30</v>
      </c>
      <c r="F70" s="36">
        <f t="shared" si="1"/>
        <v>10</v>
      </c>
      <c r="G70" s="32">
        <v>1350</v>
      </c>
      <c r="H70" s="32">
        <v>1</v>
      </c>
      <c r="I70" s="67"/>
      <c r="J70" t="s">
        <v>146</v>
      </c>
    </row>
    <row r="71" spans="1:10" x14ac:dyDescent="0.25">
      <c r="A71" s="8" t="s">
        <v>94</v>
      </c>
      <c r="B71" s="54">
        <v>6</v>
      </c>
      <c r="C71" s="34" t="s">
        <v>109</v>
      </c>
      <c r="D71" s="32">
        <v>24</v>
      </c>
      <c r="E71" s="35">
        <v>27</v>
      </c>
      <c r="F71" s="36">
        <f t="shared" si="1"/>
        <v>4.5</v>
      </c>
      <c r="G71" s="32">
        <v>1350</v>
      </c>
      <c r="H71" s="32">
        <v>1</v>
      </c>
      <c r="I71" s="67">
        <f t="shared" si="0"/>
        <v>6075</v>
      </c>
    </row>
    <row r="72" spans="1:10" x14ac:dyDescent="0.25">
      <c r="A72" s="8"/>
      <c r="B72" s="54">
        <v>7</v>
      </c>
      <c r="C72" s="34" t="s">
        <v>110</v>
      </c>
      <c r="D72" s="32">
        <v>24</v>
      </c>
      <c r="E72" s="35">
        <v>20</v>
      </c>
      <c r="F72" s="36">
        <f t="shared" si="1"/>
        <v>3.3333333333333335</v>
      </c>
      <c r="G72" s="32">
        <v>1650</v>
      </c>
      <c r="H72" s="32">
        <v>1</v>
      </c>
      <c r="I72" s="67">
        <f t="shared" si="0"/>
        <v>5500</v>
      </c>
    </row>
    <row r="73" spans="1:10" x14ac:dyDescent="0.25">
      <c r="A73" s="8" t="s">
        <v>94</v>
      </c>
      <c r="B73" s="54">
        <v>8</v>
      </c>
      <c r="C73" s="34" t="s">
        <v>40</v>
      </c>
      <c r="D73" s="32">
        <v>27</v>
      </c>
      <c r="E73" s="35">
        <v>127</v>
      </c>
      <c r="F73" s="36">
        <f t="shared" si="1"/>
        <v>23.8125</v>
      </c>
      <c r="G73" s="32">
        <v>550</v>
      </c>
      <c r="H73" s="32">
        <v>1</v>
      </c>
      <c r="I73" s="67">
        <f t="shared" si="0"/>
        <v>13096.875</v>
      </c>
    </row>
    <row r="74" spans="1:10" x14ac:dyDescent="0.25">
      <c r="A74" s="8"/>
      <c r="B74" s="54">
        <v>9</v>
      </c>
      <c r="C74" s="46" t="s">
        <v>105</v>
      </c>
      <c r="D74" s="32">
        <v>13</v>
      </c>
      <c r="E74" s="35">
        <v>81</v>
      </c>
      <c r="F74" s="36">
        <f t="shared" ref="F74" si="9">E74*D74/144</f>
        <v>7.3125</v>
      </c>
      <c r="G74" s="32">
        <v>350</v>
      </c>
      <c r="H74" s="32">
        <v>1</v>
      </c>
      <c r="I74" s="67">
        <f t="shared" ref="I74" si="10">H74*G74*F74</f>
        <v>2559.375</v>
      </c>
    </row>
    <row r="75" spans="1:10" x14ac:dyDescent="0.25">
      <c r="A75" s="8"/>
      <c r="B75" s="54"/>
      <c r="C75" s="34"/>
      <c r="D75" s="32"/>
      <c r="E75" s="35"/>
      <c r="F75" s="36"/>
      <c r="G75" s="32"/>
      <c r="H75" s="32"/>
      <c r="I75" s="67"/>
    </row>
    <row r="76" spans="1:10" x14ac:dyDescent="0.25">
      <c r="A76" s="8"/>
      <c r="B76" s="54">
        <v>10</v>
      </c>
      <c r="C76" s="34" t="s">
        <v>111</v>
      </c>
      <c r="D76" s="32"/>
      <c r="E76" s="35"/>
      <c r="F76" s="36">
        <f>E76*D76/144</f>
        <v>0</v>
      </c>
      <c r="G76" s="32">
        <v>5600</v>
      </c>
      <c r="H76" s="32">
        <v>8</v>
      </c>
      <c r="I76" s="67">
        <f>H76*G76</f>
        <v>44800</v>
      </c>
    </row>
    <row r="77" spans="1:10" ht="15.75" thickBot="1" x14ac:dyDescent="0.3">
      <c r="A77" s="8"/>
      <c r="B77" s="103"/>
      <c r="C77" s="104"/>
      <c r="D77" s="105"/>
      <c r="E77" s="106"/>
      <c r="F77" s="107"/>
      <c r="G77" s="105"/>
      <c r="H77" s="105"/>
      <c r="I77" s="121"/>
    </row>
    <row r="78" spans="1:10" ht="15.75" thickBot="1" x14ac:dyDescent="0.3">
      <c r="A78" s="8"/>
      <c r="B78" s="90"/>
      <c r="C78" s="139" t="s">
        <v>150</v>
      </c>
      <c r="D78" s="140"/>
      <c r="E78" s="140"/>
      <c r="F78" s="140"/>
      <c r="G78" s="140"/>
      <c r="H78" s="141"/>
      <c r="I78" s="91">
        <f>SUM(I11:I76)</f>
        <v>834251.875</v>
      </c>
    </row>
    <row r="79" spans="1:10" x14ac:dyDescent="0.25">
      <c r="A79" s="8"/>
      <c r="B79" s="61"/>
      <c r="C79" s="62"/>
      <c r="D79" s="63"/>
      <c r="E79" s="64"/>
      <c r="F79" s="65"/>
      <c r="G79" s="63"/>
      <c r="H79" s="63"/>
      <c r="I79" s="66"/>
    </row>
    <row r="80" spans="1:10" x14ac:dyDescent="0.25">
      <c r="A80" s="8"/>
      <c r="B80" s="56" t="s">
        <v>50</v>
      </c>
      <c r="C80" s="49" t="s">
        <v>54</v>
      </c>
      <c r="D80" s="41"/>
      <c r="E80" s="42"/>
      <c r="F80" s="48"/>
      <c r="G80" s="41"/>
      <c r="H80" s="41"/>
      <c r="I80" s="43"/>
    </row>
    <row r="81" spans="1:9" x14ac:dyDescent="0.25">
      <c r="A81" s="8"/>
      <c r="B81" s="56"/>
      <c r="C81" s="49" t="s">
        <v>56</v>
      </c>
      <c r="D81" s="41"/>
      <c r="E81" s="42"/>
      <c r="F81" s="48"/>
      <c r="G81" s="41"/>
      <c r="H81" s="41"/>
      <c r="I81" s="43"/>
    </row>
    <row r="82" spans="1:9" x14ac:dyDescent="0.25">
      <c r="A82" s="8"/>
      <c r="B82" s="55">
        <v>1</v>
      </c>
      <c r="C82" s="50" t="s">
        <v>69</v>
      </c>
      <c r="D82" s="41">
        <v>52</v>
      </c>
      <c r="E82" s="42">
        <v>84</v>
      </c>
      <c r="F82" s="36">
        <f>E82*D82/144</f>
        <v>30.333333333333332</v>
      </c>
      <c r="G82" s="41">
        <v>550</v>
      </c>
      <c r="H82" s="41">
        <v>1</v>
      </c>
      <c r="I82" s="43">
        <f>G82*F82</f>
        <v>16683.333333333332</v>
      </c>
    </row>
    <row r="83" spans="1:9" x14ac:dyDescent="0.25">
      <c r="A83" s="8"/>
      <c r="B83" s="55">
        <v>2</v>
      </c>
      <c r="C83" s="50" t="s">
        <v>55</v>
      </c>
      <c r="D83" s="41">
        <v>30</v>
      </c>
      <c r="E83" s="42">
        <v>30</v>
      </c>
      <c r="F83" s="36">
        <f t="shared" ref="F83:F89" si="11">E83*D83/144</f>
        <v>6.25</v>
      </c>
      <c r="G83" s="41">
        <v>350</v>
      </c>
      <c r="H83" s="41">
        <v>1</v>
      </c>
      <c r="I83" s="43">
        <f t="shared" ref="I83:I89" si="12">H83*G83*F83</f>
        <v>2187.5</v>
      </c>
    </row>
    <row r="84" spans="1:9" x14ac:dyDescent="0.25">
      <c r="A84" s="8"/>
      <c r="B84" s="55"/>
      <c r="C84" s="49" t="s">
        <v>57</v>
      </c>
      <c r="D84" s="41"/>
      <c r="E84" s="42"/>
      <c r="F84" s="36"/>
      <c r="G84" s="41"/>
      <c r="H84" s="41"/>
      <c r="I84" s="43"/>
    </row>
    <row r="85" spans="1:9" x14ac:dyDescent="0.25">
      <c r="A85" s="8"/>
      <c r="B85" s="55">
        <v>1</v>
      </c>
      <c r="C85" s="50" t="s">
        <v>69</v>
      </c>
      <c r="D85" s="41">
        <v>36</v>
      </c>
      <c r="E85" s="42">
        <v>84</v>
      </c>
      <c r="F85" s="36">
        <f t="shared" si="11"/>
        <v>21</v>
      </c>
      <c r="G85" s="41">
        <v>550</v>
      </c>
      <c r="H85" s="41">
        <v>1</v>
      </c>
      <c r="I85" s="43"/>
    </row>
    <row r="86" spans="1:9" x14ac:dyDescent="0.25">
      <c r="A86" s="8"/>
      <c r="B86" s="55">
        <v>2</v>
      </c>
      <c r="C86" s="50" t="s">
        <v>55</v>
      </c>
      <c r="D86" s="41">
        <v>24</v>
      </c>
      <c r="E86" s="42">
        <v>27</v>
      </c>
      <c r="F86" s="36">
        <f t="shared" si="11"/>
        <v>4.5</v>
      </c>
      <c r="G86" s="41">
        <v>350</v>
      </c>
      <c r="H86" s="41">
        <v>1</v>
      </c>
      <c r="I86" s="43">
        <f t="shared" si="12"/>
        <v>1575</v>
      </c>
    </row>
    <row r="87" spans="1:9" x14ac:dyDescent="0.25">
      <c r="A87" s="8"/>
      <c r="B87" s="55"/>
      <c r="C87" s="50"/>
      <c r="D87" s="41"/>
      <c r="E87" s="42"/>
      <c r="F87" s="48"/>
      <c r="G87" s="41"/>
      <c r="H87" s="41"/>
      <c r="I87" s="43"/>
    </row>
    <row r="88" spans="1:9" x14ac:dyDescent="0.25">
      <c r="A88" s="8"/>
      <c r="B88" s="55">
        <v>1</v>
      </c>
      <c r="C88" s="50" t="s">
        <v>88</v>
      </c>
      <c r="D88" s="41">
        <v>116</v>
      </c>
      <c r="E88" s="42">
        <v>60</v>
      </c>
      <c r="F88" s="48">
        <f t="shared" si="11"/>
        <v>48.333333333333336</v>
      </c>
      <c r="G88" s="41">
        <v>550</v>
      </c>
      <c r="H88" s="41">
        <v>1</v>
      </c>
      <c r="I88" s="43">
        <f t="shared" si="12"/>
        <v>26583.333333333336</v>
      </c>
    </row>
    <row r="89" spans="1:9" x14ac:dyDescent="0.25">
      <c r="A89" s="8"/>
      <c r="B89" s="55">
        <v>2</v>
      </c>
      <c r="C89" s="50" t="s">
        <v>58</v>
      </c>
      <c r="D89" s="41">
        <v>24</v>
      </c>
      <c r="E89" s="42">
        <v>27</v>
      </c>
      <c r="F89" s="48">
        <f t="shared" si="11"/>
        <v>4.5</v>
      </c>
      <c r="G89" s="41">
        <v>350</v>
      </c>
      <c r="H89" s="41">
        <v>1</v>
      </c>
      <c r="I89" s="43">
        <f t="shared" si="12"/>
        <v>1575</v>
      </c>
    </row>
    <row r="90" spans="1:9" ht="15.75" thickBot="1" x14ac:dyDescent="0.3">
      <c r="A90" s="8"/>
      <c r="B90" s="55"/>
      <c r="C90" s="50"/>
      <c r="D90" s="41"/>
      <c r="E90" s="42"/>
      <c r="F90" s="48"/>
      <c r="G90" s="41"/>
      <c r="H90" s="41"/>
      <c r="I90" s="43"/>
    </row>
    <row r="91" spans="1:9" ht="15.75" thickBot="1" x14ac:dyDescent="0.3">
      <c r="A91" s="8"/>
      <c r="B91" s="57"/>
      <c r="C91" s="162" t="s">
        <v>149</v>
      </c>
      <c r="D91" s="163"/>
      <c r="E91" s="163"/>
      <c r="F91" s="163"/>
      <c r="G91" s="163"/>
      <c r="H91" s="164"/>
      <c r="I91" s="33">
        <f>SUM(I81:I90)</f>
        <v>48604.166666666672</v>
      </c>
    </row>
    <row r="92" spans="1:9" x14ac:dyDescent="0.25">
      <c r="A92" s="8"/>
      <c r="B92" s="61"/>
      <c r="C92" s="136"/>
      <c r="D92" s="137"/>
      <c r="E92" s="137"/>
      <c r="F92" s="137"/>
      <c r="G92" s="137"/>
      <c r="H92" s="138"/>
      <c r="I92" s="84"/>
    </row>
    <row r="93" spans="1:9" x14ac:dyDescent="0.25">
      <c r="A93" s="8"/>
      <c r="B93" s="61"/>
      <c r="C93" s="81"/>
      <c r="D93" s="82"/>
      <c r="E93" s="82"/>
      <c r="F93" s="82"/>
      <c r="G93" s="82"/>
      <c r="H93" s="83"/>
      <c r="I93" s="66"/>
    </row>
    <row r="94" spans="1:9" x14ac:dyDescent="0.25">
      <c r="A94" s="8"/>
      <c r="B94" s="56" t="s">
        <v>52</v>
      </c>
      <c r="C94" s="49" t="s">
        <v>70</v>
      </c>
      <c r="D94" s="41"/>
      <c r="E94" s="42"/>
      <c r="F94" s="48"/>
      <c r="G94" s="41"/>
      <c r="H94" s="41"/>
      <c r="I94" s="43"/>
    </row>
    <row r="95" spans="1:9" x14ac:dyDescent="0.25">
      <c r="A95" s="8"/>
      <c r="B95" s="55">
        <v>1</v>
      </c>
      <c r="C95" s="47"/>
      <c r="D95" s="41">
        <v>67</v>
      </c>
      <c r="E95" s="42">
        <v>69</v>
      </c>
      <c r="F95" s="48">
        <f t="shared" ref="F95:F99" si="13">E95*D95/144</f>
        <v>32.104166666666664</v>
      </c>
      <c r="G95" s="41">
        <v>240</v>
      </c>
      <c r="H95" s="41">
        <v>1</v>
      </c>
      <c r="I95" s="43">
        <f>H95*G95*F95</f>
        <v>7704.9999999999991</v>
      </c>
    </row>
    <row r="96" spans="1:9" x14ac:dyDescent="0.25">
      <c r="A96" s="8"/>
      <c r="B96" s="55">
        <v>2</v>
      </c>
      <c r="C96" s="47"/>
      <c r="D96" s="41">
        <v>85</v>
      </c>
      <c r="E96" s="42">
        <v>91</v>
      </c>
      <c r="F96" s="48">
        <f t="shared" si="13"/>
        <v>53.715277777777779</v>
      </c>
      <c r="G96" s="41">
        <v>240</v>
      </c>
      <c r="H96" s="41">
        <v>1</v>
      </c>
      <c r="I96" s="43">
        <f t="shared" ref="I96:I99" si="14">H96*G96*F96</f>
        <v>12891.666666666666</v>
      </c>
    </row>
    <row r="97" spans="1:9" x14ac:dyDescent="0.25">
      <c r="A97" s="8"/>
      <c r="B97" s="55">
        <v>3</v>
      </c>
      <c r="C97" s="47"/>
      <c r="D97" s="41">
        <v>68</v>
      </c>
      <c r="E97" s="42">
        <v>69</v>
      </c>
      <c r="F97" s="48">
        <f t="shared" si="13"/>
        <v>32.583333333333336</v>
      </c>
      <c r="G97" s="41">
        <v>240</v>
      </c>
      <c r="H97" s="41">
        <v>1</v>
      </c>
      <c r="I97" s="43">
        <f t="shared" si="14"/>
        <v>7820.0000000000009</v>
      </c>
    </row>
    <row r="98" spans="1:9" x14ac:dyDescent="0.25">
      <c r="A98" s="8"/>
      <c r="B98" s="55">
        <v>4</v>
      </c>
      <c r="C98" s="47"/>
      <c r="D98" s="41">
        <v>52</v>
      </c>
      <c r="E98" s="42">
        <v>38</v>
      </c>
      <c r="F98" s="48">
        <f t="shared" si="13"/>
        <v>13.722222222222221</v>
      </c>
      <c r="G98" s="41">
        <v>240</v>
      </c>
      <c r="H98" s="41">
        <v>1</v>
      </c>
      <c r="I98" s="43">
        <f t="shared" si="14"/>
        <v>3293.333333333333</v>
      </c>
    </row>
    <row r="99" spans="1:9" ht="15.75" thickBot="1" x14ac:dyDescent="0.3">
      <c r="A99" s="8"/>
      <c r="B99" s="55">
        <v>5</v>
      </c>
      <c r="C99" s="47"/>
      <c r="D99" s="41">
        <v>80</v>
      </c>
      <c r="E99" s="42">
        <v>79</v>
      </c>
      <c r="F99" s="48">
        <f t="shared" si="13"/>
        <v>43.888888888888886</v>
      </c>
      <c r="G99" s="41">
        <v>240</v>
      </c>
      <c r="H99" s="41">
        <v>1</v>
      </c>
      <c r="I99" s="43">
        <f t="shared" si="14"/>
        <v>10533.333333333332</v>
      </c>
    </row>
    <row r="100" spans="1:9" ht="15.75" thickBot="1" x14ac:dyDescent="0.3">
      <c r="A100" s="8"/>
      <c r="B100" s="57"/>
      <c r="C100" s="162" t="s">
        <v>148</v>
      </c>
      <c r="D100" s="163"/>
      <c r="E100" s="163"/>
      <c r="F100" s="163"/>
      <c r="G100" s="163"/>
      <c r="H100" s="164"/>
      <c r="I100" s="33">
        <f>SUM(I95:I99)</f>
        <v>42243.333333333328</v>
      </c>
    </row>
    <row r="101" spans="1:9" x14ac:dyDescent="0.25">
      <c r="A101" s="8"/>
      <c r="B101" s="92"/>
      <c r="C101" s="109"/>
      <c r="D101" s="110"/>
      <c r="E101" s="111"/>
      <c r="F101" s="112"/>
      <c r="G101" s="110"/>
      <c r="H101" s="110"/>
      <c r="I101" s="113"/>
    </row>
    <row r="102" spans="1:9" x14ac:dyDescent="0.25">
      <c r="A102" s="8"/>
      <c r="B102" s="56" t="s">
        <v>53</v>
      </c>
      <c r="C102" s="49" t="s">
        <v>71</v>
      </c>
      <c r="D102" s="41"/>
      <c r="E102" s="42"/>
      <c r="F102" s="48"/>
      <c r="G102" s="41"/>
      <c r="H102" s="41"/>
      <c r="I102" s="43"/>
    </row>
    <row r="103" spans="1:9" x14ac:dyDescent="0.25">
      <c r="A103" s="8"/>
      <c r="B103" s="55"/>
      <c r="C103" s="47"/>
      <c r="D103" s="41"/>
      <c r="E103" s="42"/>
      <c r="F103" s="48"/>
      <c r="G103" s="41"/>
      <c r="H103" s="41"/>
      <c r="I103" s="43"/>
    </row>
    <row r="104" spans="1:9" ht="120" x14ac:dyDescent="0.25">
      <c r="A104" s="8"/>
      <c r="B104" s="55">
        <v>1</v>
      </c>
      <c r="C104" s="69" t="s">
        <v>72</v>
      </c>
      <c r="D104" s="70"/>
      <c r="E104" s="70"/>
      <c r="F104" s="71"/>
      <c r="G104" s="70">
        <v>6500</v>
      </c>
      <c r="H104" s="70">
        <v>3</v>
      </c>
      <c r="I104" s="116">
        <f>G104*H104</f>
        <v>19500</v>
      </c>
    </row>
    <row r="105" spans="1:9" x14ac:dyDescent="0.25">
      <c r="A105" s="8"/>
      <c r="B105" s="55">
        <v>2</v>
      </c>
      <c r="C105" s="69" t="s">
        <v>116</v>
      </c>
      <c r="D105" s="70"/>
      <c r="E105" s="70"/>
      <c r="F105" s="71"/>
      <c r="G105" s="70">
        <v>1600</v>
      </c>
      <c r="H105" s="70">
        <v>4</v>
      </c>
      <c r="I105" s="116">
        <f>G105*H105</f>
        <v>6400</v>
      </c>
    </row>
    <row r="106" spans="1:9" x14ac:dyDescent="0.25">
      <c r="A106" s="8"/>
      <c r="B106" s="55">
        <v>3</v>
      </c>
      <c r="C106" s="69" t="s">
        <v>117</v>
      </c>
      <c r="D106" s="70"/>
      <c r="E106" s="70"/>
      <c r="F106" s="71"/>
      <c r="G106" s="70">
        <v>700</v>
      </c>
      <c r="H106" s="70">
        <v>2</v>
      </c>
      <c r="I106" s="116">
        <f>G106*H106</f>
        <v>1400</v>
      </c>
    </row>
    <row r="107" spans="1:9" x14ac:dyDescent="0.25">
      <c r="A107" s="8"/>
      <c r="B107" s="55">
        <v>4</v>
      </c>
      <c r="C107" s="69" t="s">
        <v>134</v>
      </c>
      <c r="D107" s="70"/>
      <c r="E107" s="70"/>
      <c r="F107" s="71"/>
      <c r="G107" s="70"/>
      <c r="H107" s="70">
        <v>1</v>
      </c>
      <c r="I107" s="116">
        <v>8000</v>
      </c>
    </row>
    <row r="108" spans="1:9" x14ac:dyDescent="0.25">
      <c r="A108" s="8"/>
      <c r="B108" s="55">
        <v>5</v>
      </c>
      <c r="C108" s="69" t="s">
        <v>135</v>
      </c>
      <c r="D108" s="70"/>
      <c r="E108" s="70"/>
      <c r="F108" s="71"/>
      <c r="G108" s="70"/>
      <c r="H108" s="70">
        <v>1</v>
      </c>
      <c r="I108" s="116">
        <v>2100</v>
      </c>
    </row>
    <row r="109" spans="1:9" ht="15.75" thickBot="1" x14ac:dyDescent="0.3">
      <c r="A109" s="8"/>
      <c r="B109" s="55"/>
      <c r="C109" s="69"/>
      <c r="D109" s="70"/>
      <c r="E109" s="70"/>
      <c r="F109" s="71"/>
      <c r="G109" s="70"/>
      <c r="H109" s="70"/>
      <c r="I109" s="80"/>
    </row>
    <row r="110" spans="1:9" ht="15.75" thickBot="1" x14ac:dyDescent="0.3">
      <c r="A110" s="8"/>
      <c r="B110" s="57"/>
      <c r="C110" s="169" t="s">
        <v>147</v>
      </c>
      <c r="D110" s="170"/>
      <c r="E110" s="170"/>
      <c r="F110" s="170"/>
      <c r="G110" s="170"/>
      <c r="H110" s="171"/>
      <c r="I110" s="122">
        <f>SUM(I104:I108)</f>
        <v>37400</v>
      </c>
    </row>
    <row r="111" spans="1:9" x14ac:dyDescent="0.25">
      <c r="A111" s="8"/>
      <c r="B111" s="61"/>
      <c r="C111" s="62"/>
      <c r="D111" s="63"/>
      <c r="E111" s="64"/>
      <c r="F111" s="65"/>
      <c r="G111" s="63"/>
      <c r="H111" s="63"/>
      <c r="I111" s="66"/>
    </row>
    <row r="112" spans="1:9" x14ac:dyDescent="0.25">
      <c r="A112" s="8"/>
      <c r="B112" s="126" t="s">
        <v>59</v>
      </c>
      <c r="C112" s="73" t="s">
        <v>73</v>
      </c>
      <c r="D112" s="74"/>
      <c r="E112" s="74"/>
      <c r="F112" s="74"/>
      <c r="G112" s="74"/>
      <c r="H112" s="74"/>
      <c r="I112" s="78"/>
    </row>
    <row r="113" spans="1:10" x14ac:dyDescent="0.25">
      <c r="A113" s="8"/>
      <c r="B113" s="127">
        <v>1</v>
      </c>
      <c r="C113" s="74" t="s">
        <v>86</v>
      </c>
      <c r="D113" s="74"/>
      <c r="E113" s="74"/>
      <c r="F113" s="74"/>
      <c r="G113" s="74">
        <v>620</v>
      </c>
      <c r="H113" s="74">
        <v>62</v>
      </c>
      <c r="I113" s="78">
        <f>G113*H113</f>
        <v>38440</v>
      </c>
    </row>
    <row r="114" spans="1:10" x14ac:dyDescent="0.25">
      <c r="A114" s="8"/>
      <c r="B114" s="127">
        <v>2</v>
      </c>
      <c r="C114" s="74" t="s">
        <v>87</v>
      </c>
      <c r="D114" s="74"/>
      <c r="E114" s="74"/>
      <c r="F114" s="74"/>
      <c r="G114" s="74">
        <v>2600</v>
      </c>
      <c r="H114" s="74">
        <v>3</v>
      </c>
      <c r="I114" s="78">
        <f>G114*H114</f>
        <v>7800</v>
      </c>
    </row>
    <row r="115" spans="1:10" x14ac:dyDescent="0.25">
      <c r="A115" s="8"/>
      <c r="B115" s="127">
        <v>3</v>
      </c>
      <c r="C115" s="74" t="s">
        <v>75</v>
      </c>
      <c r="D115" s="74"/>
      <c r="E115" s="74"/>
      <c r="F115" s="74">
        <v>150</v>
      </c>
      <c r="G115" s="74">
        <v>42</v>
      </c>
      <c r="H115" s="74"/>
      <c r="I115" s="78">
        <f>F115*G115</f>
        <v>6300</v>
      </c>
    </row>
    <row r="116" spans="1:10" x14ac:dyDescent="0.25">
      <c r="A116" s="8"/>
      <c r="B116" s="127">
        <v>4</v>
      </c>
      <c r="C116" s="74" t="s">
        <v>76</v>
      </c>
      <c r="D116" s="74"/>
      <c r="E116" s="74"/>
      <c r="F116" s="74">
        <v>200</v>
      </c>
      <c r="G116" s="74">
        <v>36</v>
      </c>
      <c r="H116" s="74"/>
      <c r="I116" s="78">
        <f>F116*G116</f>
        <v>7200</v>
      </c>
    </row>
    <row r="117" spans="1:10" x14ac:dyDescent="0.25">
      <c r="A117" s="8"/>
      <c r="B117" s="127">
        <v>5</v>
      </c>
      <c r="C117" s="74" t="s">
        <v>77</v>
      </c>
      <c r="D117" s="74"/>
      <c r="E117" s="74"/>
      <c r="F117" s="74"/>
      <c r="G117" s="74">
        <v>150</v>
      </c>
      <c r="H117" s="74">
        <v>7</v>
      </c>
      <c r="I117" s="78">
        <f>G117*H117</f>
        <v>1050</v>
      </c>
    </row>
    <row r="118" spans="1:10" x14ac:dyDescent="0.25">
      <c r="A118" s="8"/>
      <c r="B118" s="127">
        <v>6</v>
      </c>
      <c r="C118" s="74" t="s">
        <v>78</v>
      </c>
      <c r="D118" s="74"/>
      <c r="E118" s="74"/>
      <c r="F118" s="74"/>
      <c r="G118" s="74">
        <v>90</v>
      </c>
      <c r="H118" s="74">
        <v>30</v>
      </c>
      <c r="I118" s="78">
        <f t="shared" ref="I118:I121" si="15">G118*H118</f>
        <v>2700</v>
      </c>
    </row>
    <row r="119" spans="1:10" x14ac:dyDescent="0.25">
      <c r="A119" s="8"/>
      <c r="B119" s="127">
        <v>7</v>
      </c>
      <c r="C119" s="74" t="s">
        <v>79</v>
      </c>
      <c r="D119" s="74"/>
      <c r="E119" s="74"/>
      <c r="F119" s="74"/>
      <c r="G119" s="74">
        <v>650</v>
      </c>
      <c r="H119" s="74">
        <v>3</v>
      </c>
      <c r="I119" s="78">
        <f t="shared" si="15"/>
        <v>1950</v>
      </c>
    </row>
    <row r="120" spans="1:10" x14ac:dyDescent="0.25">
      <c r="A120" s="8"/>
      <c r="B120" s="127">
        <v>8</v>
      </c>
      <c r="C120" s="74" t="s">
        <v>80</v>
      </c>
      <c r="D120" s="74"/>
      <c r="E120" s="74"/>
      <c r="F120" s="74"/>
      <c r="G120" s="74">
        <v>575</v>
      </c>
      <c r="H120" s="74">
        <v>29</v>
      </c>
      <c r="I120" s="78">
        <f t="shared" si="15"/>
        <v>16675</v>
      </c>
    </row>
    <row r="121" spans="1:10" x14ac:dyDescent="0.25">
      <c r="A121" s="8"/>
      <c r="B121" s="127">
        <v>9</v>
      </c>
      <c r="C121" s="74" t="s">
        <v>81</v>
      </c>
      <c r="D121" s="74"/>
      <c r="E121" s="74"/>
      <c r="F121" s="74"/>
      <c r="G121" s="74">
        <v>210</v>
      </c>
      <c r="H121" s="74">
        <v>9</v>
      </c>
      <c r="I121" s="78">
        <f t="shared" si="15"/>
        <v>1890</v>
      </c>
      <c r="J121" t="s">
        <v>118</v>
      </c>
    </row>
    <row r="122" spans="1:10" x14ac:dyDescent="0.25">
      <c r="A122" s="8"/>
      <c r="B122" s="127">
        <v>10</v>
      </c>
      <c r="C122" s="74" t="s">
        <v>82</v>
      </c>
      <c r="D122" s="74"/>
      <c r="E122" s="74"/>
      <c r="F122" s="74">
        <v>40</v>
      </c>
      <c r="G122" s="74">
        <v>70</v>
      </c>
      <c r="H122" s="74"/>
      <c r="I122" s="78">
        <f>G122*F122</f>
        <v>2800</v>
      </c>
    </row>
    <row r="123" spans="1:10" x14ac:dyDescent="0.25">
      <c r="A123" s="8"/>
      <c r="B123" s="127">
        <v>11</v>
      </c>
      <c r="C123" s="74" t="s">
        <v>83</v>
      </c>
      <c r="D123" s="74"/>
      <c r="E123" s="74"/>
      <c r="F123" s="74"/>
      <c r="G123" s="74">
        <v>60</v>
      </c>
      <c r="H123" s="74">
        <v>2</v>
      </c>
      <c r="I123" s="78">
        <f>H123*G123</f>
        <v>120</v>
      </c>
    </row>
    <row r="124" spans="1:10" x14ac:dyDescent="0.25">
      <c r="A124" s="8"/>
      <c r="B124" s="127">
        <v>12</v>
      </c>
      <c r="C124" s="74" t="s">
        <v>84</v>
      </c>
      <c r="D124" s="74"/>
      <c r="E124" s="74"/>
      <c r="F124" s="74"/>
      <c r="G124" s="74">
        <v>3500</v>
      </c>
      <c r="H124" s="74">
        <v>0</v>
      </c>
      <c r="I124" s="78">
        <f>H124*G124</f>
        <v>0</v>
      </c>
    </row>
    <row r="125" spans="1:10" x14ac:dyDescent="0.25">
      <c r="A125" s="8"/>
      <c r="B125" s="127">
        <v>13</v>
      </c>
      <c r="C125" s="74" t="s">
        <v>133</v>
      </c>
      <c r="D125" s="74"/>
      <c r="E125" s="74"/>
      <c r="F125" s="74"/>
      <c r="G125" s="74">
        <v>700</v>
      </c>
      <c r="H125" s="74">
        <v>3</v>
      </c>
      <c r="I125" s="78">
        <f>G125*H125</f>
        <v>2100</v>
      </c>
    </row>
    <row r="126" spans="1:10" x14ac:dyDescent="0.25">
      <c r="A126" s="8"/>
      <c r="B126" s="127">
        <v>14</v>
      </c>
      <c r="C126" s="77" t="s">
        <v>183</v>
      </c>
      <c r="D126" s="77"/>
      <c r="E126" s="77"/>
      <c r="F126" s="77"/>
      <c r="G126" s="77"/>
      <c r="H126" s="77"/>
      <c r="I126" s="79">
        <v>1200</v>
      </c>
    </row>
    <row r="127" spans="1:10" ht="15.75" thickBot="1" x14ac:dyDescent="0.3">
      <c r="A127" s="8"/>
      <c r="B127" s="127">
        <v>15</v>
      </c>
      <c r="C127" s="114" t="s">
        <v>74</v>
      </c>
      <c r="D127" s="114"/>
      <c r="E127" s="114"/>
      <c r="F127" s="114"/>
      <c r="G127" s="114"/>
      <c r="H127" s="114">
        <v>1</v>
      </c>
      <c r="I127" s="115">
        <v>450</v>
      </c>
    </row>
    <row r="128" spans="1:10" ht="15.75" thickBot="1" x14ac:dyDescent="0.3">
      <c r="A128" s="8"/>
      <c r="B128" s="57"/>
      <c r="C128" s="162" t="s">
        <v>152</v>
      </c>
      <c r="D128" s="163"/>
      <c r="E128" s="163"/>
      <c r="F128" s="163"/>
      <c r="G128" s="163"/>
      <c r="H128" s="164"/>
      <c r="I128" s="33">
        <f>SUM(I113:I127)</f>
        <v>90675</v>
      </c>
    </row>
    <row r="129" spans="1:9" x14ac:dyDescent="0.25">
      <c r="A129" s="8"/>
      <c r="B129" s="123" t="s">
        <v>89</v>
      </c>
      <c r="C129" s="119" t="s">
        <v>140</v>
      </c>
      <c r="D129" s="94"/>
      <c r="E129" s="95"/>
      <c r="F129" s="96"/>
      <c r="G129" s="94"/>
      <c r="H129" s="94"/>
      <c r="I129" s="118"/>
    </row>
    <row r="130" spans="1:9" x14ac:dyDescent="0.25">
      <c r="A130" s="8"/>
      <c r="B130" s="117">
        <v>1</v>
      </c>
      <c r="C130" s="93" t="s">
        <v>141</v>
      </c>
      <c r="D130" s="94"/>
      <c r="E130" s="95"/>
      <c r="F130" s="96">
        <v>21</v>
      </c>
      <c r="G130" s="94">
        <v>290</v>
      </c>
      <c r="H130" s="94">
        <v>1</v>
      </c>
      <c r="I130" s="120">
        <f>H130*G130*F130</f>
        <v>6090</v>
      </c>
    </row>
    <row r="131" spans="1:9" x14ac:dyDescent="0.25">
      <c r="A131" s="8"/>
      <c r="B131" s="117">
        <v>2</v>
      </c>
      <c r="C131" s="93" t="s">
        <v>142</v>
      </c>
      <c r="D131" s="94"/>
      <c r="E131" s="95"/>
      <c r="F131" s="96">
        <v>20</v>
      </c>
      <c r="G131" s="94">
        <v>290</v>
      </c>
      <c r="H131" s="94">
        <v>1</v>
      </c>
      <c r="I131" s="120">
        <f t="shared" ref="I131:I134" si="16">H131*G131*F131</f>
        <v>5800</v>
      </c>
    </row>
    <row r="132" spans="1:9" x14ac:dyDescent="0.25">
      <c r="A132" s="8"/>
      <c r="B132" s="117">
        <v>3</v>
      </c>
      <c r="C132" s="93" t="s">
        <v>143</v>
      </c>
      <c r="D132" s="94"/>
      <c r="E132" s="95"/>
      <c r="F132" s="96">
        <v>21</v>
      </c>
      <c r="G132" s="94">
        <v>290</v>
      </c>
      <c r="H132" s="94">
        <v>1</v>
      </c>
      <c r="I132" s="120">
        <f t="shared" si="16"/>
        <v>6090</v>
      </c>
    </row>
    <row r="133" spans="1:9" x14ac:dyDescent="0.25">
      <c r="A133" s="8"/>
      <c r="B133" s="117">
        <v>4</v>
      </c>
      <c r="C133" s="93" t="s">
        <v>144</v>
      </c>
      <c r="D133" s="94"/>
      <c r="E133" s="95"/>
      <c r="F133" s="96">
        <v>17</v>
      </c>
      <c r="G133" s="94">
        <v>290</v>
      </c>
      <c r="H133" s="94">
        <v>1</v>
      </c>
      <c r="I133" s="120">
        <f t="shared" si="16"/>
        <v>4930</v>
      </c>
    </row>
    <row r="134" spans="1:9" ht="15.75" thickBot="1" x14ac:dyDescent="0.3">
      <c r="A134" s="8"/>
      <c r="B134" s="61">
        <v>5</v>
      </c>
      <c r="C134" s="62" t="s">
        <v>145</v>
      </c>
      <c r="D134" s="63"/>
      <c r="E134" s="64"/>
      <c r="F134" s="65">
        <v>60</v>
      </c>
      <c r="G134" s="63">
        <v>30</v>
      </c>
      <c r="H134" s="63">
        <v>1</v>
      </c>
      <c r="I134" s="124">
        <f t="shared" si="16"/>
        <v>1800</v>
      </c>
    </row>
    <row r="135" spans="1:9" ht="15.75" thickBot="1" x14ac:dyDescent="0.3">
      <c r="A135" s="8"/>
      <c r="B135" s="92"/>
      <c r="C135" s="166" t="s">
        <v>153</v>
      </c>
      <c r="D135" s="167"/>
      <c r="E135" s="167"/>
      <c r="F135" s="167"/>
      <c r="G135" s="167"/>
      <c r="H135" s="168"/>
      <c r="I135" s="128">
        <f>SUM(I130:I134)</f>
        <v>24710</v>
      </c>
    </row>
    <row r="136" spans="1:9" x14ac:dyDescent="0.25">
      <c r="A136" s="8"/>
      <c r="B136" s="97"/>
      <c r="C136" s="98"/>
      <c r="D136" s="38"/>
      <c r="E136" s="99"/>
      <c r="F136" s="100"/>
      <c r="G136" s="38"/>
      <c r="H136" s="38"/>
      <c r="I136" s="101"/>
    </row>
    <row r="137" spans="1:9" x14ac:dyDescent="0.25">
      <c r="A137" s="8"/>
      <c r="B137" s="53" t="s">
        <v>151</v>
      </c>
      <c r="C137" s="44" t="s">
        <v>119</v>
      </c>
      <c r="D137" s="32"/>
      <c r="E137" s="35"/>
      <c r="F137" s="36"/>
      <c r="G137" s="32"/>
      <c r="H137" s="32"/>
      <c r="I137" s="102"/>
    </row>
    <row r="138" spans="1:9" x14ac:dyDescent="0.25">
      <c r="A138" s="8"/>
      <c r="B138" s="54">
        <v>1</v>
      </c>
      <c r="C138" s="34" t="s">
        <v>120</v>
      </c>
      <c r="D138" s="32"/>
      <c r="E138" s="35"/>
      <c r="F138" s="36"/>
      <c r="G138" s="32"/>
      <c r="H138" s="32"/>
      <c r="I138" s="108">
        <v>2500</v>
      </c>
    </row>
    <row r="139" spans="1:9" x14ac:dyDescent="0.25">
      <c r="A139" s="8"/>
      <c r="B139" s="54">
        <v>2</v>
      </c>
      <c r="C139" s="34" t="s">
        <v>122</v>
      </c>
      <c r="D139" s="32"/>
      <c r="E139" s="35"/>
      <c r="F139" s="36"/>
      <c r="G139" s="32"/>
      <c r="H139" s="32"/>
      <c r="I139" s="108">
        <v>1200</v>
      </c>
    </row>
    <row r="140" spans="1:9" x14ac:dyDescent="0.25">
      <c r="A140" s="8"/>
      <c r="B140" s="54">
        <v>3</v>
      </c>
      <c r="C140" s="34" t="s">
        <v>123</v>
      </c>
      <c r="D140" s="32"/>
      <c r="E140" s="35"/>
      <c r="F140" s="36">
        <v>290</v>
      </c>
      <c r="G140" s="32">
        <v>12</v>
      </c>
      <c r="H140" s="32"/>
      <c r="I140" s="108">
        <f>G140*F140</f>
        <v>3480</v>
      </c>
    </row>
    <row r="141" spans="1:9" x14ac:dyDescent="0.25">
      <c r="A141" s="8"/>
      <c r="B141" s="54"/>
      <c r="C141" s="44" t="s">
        <v>124</v>
      </c>
      <c r="D141" s="32"/>
      <c r="E141" s="35"/>
      <c r="F141" s="36"/>
      <c r="G141" s="32"/>
      <c r="H141" s="32"/>
      <c r="I141" s="108"/>
    </row>
    <row r="142" spans="1:9" x14ac:dyDescent="0.25">
      <c r="A142" s="8"/>
      <c r="B142" s="54">
        <v>4</v>
      </c>
      <c r="C142" s="34" t="s">
        <v>125</v>
      </c>
      <c r="D142" s="32">
        <v>131</v>
      </c>
      <c r="E142" s="35">
        <v>36</v>
      </c>
      <c r="F142" s="36">
        <f>E142*D142/144</f>
        <v>32.75</v>
      </c>
      <c r="G142" s="32">
        <v>160</v>
      </c>
      <c r="H142" s="32">
        <v>1</v>
      </c>
      <c r="I142" s="108">
        <f>H142*G142*F142</f>
        <v>5240</v>
      </c>
    </row>
    <row r="143" spans="1:9" x14ac:dyDescent="0.25">
      <c r="A143" s="8"/>
      <c r="B143" s="54">
        <v>5</v>
      </c>
      <c r="C143" s="34"/>
      <c r="D143" s="32">
        <v>38</v>
      </c>
      <c r="E143" s="35">
        <v>42</v>
      </c>
      <c r="F143" s="36">
        <f>E143*D143/144</f>
        <v>11.083333333333334</v>
      </c>
      <c r="G143" s="32">
        <v>160</v>
      </c>
      <c r="H143" s="32">
        <v>1</v>
      </c>
      <c r="I143" s="108">
        <f>H143*G143*F143</f>
        <v>1773.3333333333335</v>
      </c>
    </row>
    <row r="144" spans="1:9" x14ac:dyDescent="0.25">
      <c r="A144" s="8"/>
      <c r="B144" s="54">
        <v>6</v>
      </c>
      <c r="C144" s="34" t="s">
        <v>126</v>
      </c>
      <c r="D144" s="32">
        <v>86</v>
      </c>
      <c r="E144" s="35">
        <v>36</v>
      </c>
      <c r="F144" s="36">
        <f t="shared" ref="F144:F148" si="17">E144*D144/144</f>
        <v>21.5</v>
      </c>
      <c r="G144" s="32">
        <v>160</v>
      </c>
      <c r="H144" s="32">
        <v>1</v>
      </c>
      <c r="I144" s="108">
        <f t="shared" ref="I144:I150" si="18">H144*G144*F144</f>
        <v>3440</v>
      </c>
    </row>
    <row r="145" spans="1:14" x14ac:dyDescent="0.25">
      <c r="A145" s="8"/>
      <c r="B145" s="54">
        <v>7</v>
      </c>
      <c r="C145" s="34"/>
      <c r="D145" s="32">
        <v>8</v>
      </c>
      <c r="E145" s="35">
        <v>83</v>
      </c>
      <c r="F145" s="36">
        <f t="shared" si="17"/>
        <v>4.6111111111111107</v>
      </c>
      <c r="G145" s="32">
        <v>160</v>
      </c>
      <c r="H145" s="32">
        <v>1</v>
      </c>
      <c r="I145" s="108">
        <f t="shared" si="18"/>
        <v>737.77777777777771</v>
      </c>
    </row>
    <row r="146" spans="1:14" x14ac:dyDescent="0.25">
      <c r="A146" s="8"/>
      <c r="B146" s="54">
        <v>8</v>
      </c>
      <c r="C146" s="34" t="s">
        <v>127</v>
      </c>
      <c r="D146" s="32">
        <v>212</v>
      </c>
      <c r="E146" s="35">
        <v>93</v>
      </c>
      <c r="F146" s="36">
        <f t="shared" si="17"/>
        <v>136.91666666666666</v>
      </c>
      <c r="G146" s="32">
        <v>160</v>
      </c>
      <c r="H146" s="32">
        <v>1</v>
      </c>
      <c r="I146" s="108">
        <f t="shared" si="18"/>
        <v>21906.666666666664</v>
      </c>
    </row>
    <row r="147" spans="1:14" x14ac:dyDescent="0.25">
      <c r="A147" s="8"/>
      <c r="B147" s="54">
        <v>9</v>
      </c>
      <c r="C147" s="34" t="s">
        <v>128</v>
      </c>
      <c r="D147" s="32">
        <v>18</v>
      </c>
      <c r="E147" s="35">
        <v>343</v>
      </c>
      <c r="F147" s="36">
        <f t="shared" si="17"/>
        <v>42.875</v>
      </c>
      <c r="G147" s="32">
        <v>160</v>
      </c>
      <c r="H147" s="32">
        <v>1</v>
      </c>
      <c r="I147" s="108">
        <f t="shared" si="18"/>
        <v>6860</v>
      </c>
    </row>
    <row r="148" spans="1:14" x14ac:dyDescent="0.25">
      <c r="A148" s="8"/>
      <c r="B148" s="54">
        <v>10</v>
      </c>
      <c r="C148" s="34" t="s">
        <v>129</v>
      </c>
      <c r="D148" s="32">
        <v>18</v>
      </c>
      <c r="E148" s="35">
        <v>326</v>
      </c>
      <c r="F148" s="36">
        <f t="shared" si="17"/>
        <v>40.75</v>
      </c>
      <c r="G148" s="32">
        <v>160</v>
      </c>
      <c r="H148" s="32">
        <v>1</v>
      </c>
      <c r="I148" s="108">
        <f t="shared" si="18"/>
        <v>6520</v>
      </c>
    </row>
    <row r="149" spans="1:14" x14ac:dyDescent="0.25">
      <c r="A149" s="8"/>
      <c r="B149" s="54"/>
      <c r="C149" s="34"/>
      <c r="D149" s="32"/>
      <c r="E149" s="35"/>
      <c r="F149" s="36"/>
      <c r="G149" s="32"/>
      <c r="H149" s="32"/>
      <c r="I149" s="108"/>
    </row>
    <row r="150" spans="1:14" x14ac:dyDescent="0.25">
      <c r="A150" s="8"/>
      <c r="B150" s="54">
        <v>11</v>
      </c>
      <c r="C150" s="34" t="s">
        <v>121</v>
      </c>
      <c r="D150" s="32"/>
      <c r="E150" s="35"/>
      <c r="F150" s="36">
        <v>36</v>
      </c>
      <c r="G150" s="32">
        <v>350</v>
      </c>
      <c r="H150" s="32">
        <v>1</v>
      </c>
      <c r="I150" s="108">
        <f t="shared" si="18"/>
        <v>12600</v>
      </c>
    </row>
    <row r="151" spans="1:14" x14ac:dyDescent="0.25">
      <c r="A151" s="8"/>
      <c r="B151" s="54">
        <v>12</v>
      </c>
      <c r="C151" s="34" t="s">
        <v>130</v>
      </c>
      <c r="D151" s="32"/>
      <c r="E151" s="35"/>
      <c r="F151" s="36"/>
      <c r="G151" s="32"/>
      <c r="H151" s="32"/>
      <c r="I151" s="108">
        <v>2200</v>
      </c>
    </row>
    <row r="152" spans="1:14" x14ac:dyDescent="0.25">
      <c r="A152" s="8"/>
      <c r="B152" s="54">
        <v>13</v>
      </c>
      <c r="C152" s="34" t="s">
        <v>131</v>
      </c>
      <c r="D152" s="32"/>
      <c r="E152" s="35"/>
      <c r="F152" s="36"/>
      <c r="G152" s="32"/>
      <c r="H152" s="32"/>
      <c r="I152" s="108">
        <v>3200</v>
      </c>
    </row>
    <row r="153" spans="1:14" x14ac:dyDescent="0.25">
      <c r="A153" s="8"/>
      <c r="B153" s="54">
        <v>14</v>
      </c>
      <c r="C153" s="34" t="s">
        <v>132</v>
      </c>
      <c r="D153" s="32"/>
      <c r="E153" s="35"/>
      <c r="F153" s="36"/>
      <c r="G153" s="32">
        <v>700</v>
      </c>
      <c r="H153" s="32">
        <v>4</v>
      </c>
      <c r="I153" s="108">
        <f>H153*G153</f>
        <v>2800</v>
      </c>
    </row>
    <row r="154" spans="1:14" ht="15.75" thickBot="1" x14ac:dyDescent="0.3">
      <c r="A154" s="8"/>
      <c r="B154" s="55">
        <v>15</v>
      </c>
      <c r="C154" s="47" t="s">
        <v>158</v>
      </c>
      <c r="D154" s="41"/>
      <c r="E154" s="42"/>
      <c r="F154" s="48"/>
      <c r="G154" s="41">
        <v>2800</v>
      </c>
      <c r="H154" s="41">
        <v>2</v>
      </c>
      <c r="I154" s="125">
        <f>H154*G154</f>
        <v>5600</v>
      </c>
    </row>
    <row r="155" spans="1:14" ht="15.75" thickBot="1" x14ac:dyDescent="0.3">
      <c r="A155" s="8"/>
      <c r="B155" s="57"/>
      <c r="C155" s="162" t="s">
        <v>154</v>
      </c>
      <c r="D155" s="163"/>
      <c r="E155" s="163"/>
      <c r="F155" s="163"/>
      <c r="G155" s="163"/>
      <c r="H155" s="164"/>
      <c r="I155" s="33">
        <f>SUM(I138:I154)</f>
        <v>80057.777777777781</v>
      </c>
    </row>
    <row r="156" spans="1:14" x14ac:dyDescent="0.25">
      <c r="A156" s="8"/>
      <c r="B156" s="53" t="s">
        <v>155</v>
      </c>
      <c r="C156" s="44" t="s">
        <v>51</v>
      </c>
      <c r="D156" s="32"/>
      <c r="E156" s="35"/>
      <c r="F156" s="36"/>
      <c r="G156" s="32"/>
      <c r="H156" s="32"/>
      <c r="I156" s="102">
        <v>38000</v>
      </c>
    </row>
    <row r="157" spans="1:14" x14ac:dyDescent="0.25">
      <c r="A157" s="8"/>
      <c r="B157" s="56"/>
      <c r="C157" s="49"/>
      <c r="D157" s="41"/>
      <c r="E157" s="42"/>
      <c r="F157" s="48"/>
      <c r="G157" s="41"/>
      <c r="H157" s="41"/>
      <c r="I157" s="68"/>
    </row>
    <row r="158" spans="1:14" x14ac:dyDescent="0.25">
      <c r="A158" s="8"/>
      <c r="B158" s="56" t="s">
        <v>156</v>
      </c>
      <c r="C158" s="49" t="s">
        <v>139</v>
      </c>
      <c r="D158" s="41"/>
      <c r="E158" s="42"/>
      <c r="F158" s="48"/>
      <c r="G158" s="41"/>
      <c r="H158" s="41"/>
      <c r="I158" s="68"/>
      <c r="M158" t="s">
        <v>159</v>
      </c>
      <c r="N158">
        <v>2000</v>
      </c>
    </row>
    <row r="159" spans="1:14" x14ac:dyDescent="0.25">
      <c r="A159" s="8"/>
      <c r="B159" s="55">
        <v>1</v>
      </c>
      <c r="C159" s="50" t="s">
        <v>160</v>
      </c>
      <c r="D159" s="41"/>
      <c r="E159" s="42"/>
      <c r="F159" s="48"/>
      <c r="G159" s="41">
        <v>2100</v>
      </c>
      <c r="H159" s="41">
        <v>3</v>
      </c>
      <c r="I159" s="125">
        <f>H159*G159</f>
        <v>6300</v>
      </c>
      <c r="N159">
        <v>3200</v>
      </c>
    </row>
    <row r="160" spans="1:14" ht="30" x14ac:dyDescent="0.25">
      <c r="A160" s="8"/>
      <c r="B160" s="55">
        <v>2</v>
      </c>
      <c r="C160" s="129" t="s">
        <v>161</v>
      </c>
      <c r="D160" s="41"/>
      <c r="E160" s="42"/>
      <c r="F160" s="48"/>
      <c r="G160" s="41">
        <v>800</v>
      </c>
      <c r="H160" s="41">
        <v>3</v>
      </c>
      <c r="I160" s="125">
        <f>H160*G160</f>
        <v>2400</v>
      </c>
    </row>
    <row r="161" spans="1:9" ht="30" x14ac:dyDescent="0.25">
      <c r="A161" s="8"/>
      <c r="B161" s="55">
        <v>3</v>
      </c>
      <c r="C161" s="129" t="s">
        <v>162</v>
      </c>
      <c r="D161" s="41"/>
      <c r="E161" s="42"/>
      <c r="F161" s="48"/>
      <c r="G161" s="41">
        <v>800</v>
      </c>
      <c r="H161" s="41">
        <v>3</v>
      </c>
      <c r="I161" s="125">
        <f>H161*G161</f>
        <v>2400</v>
      </c>
    </row>
    <row r="162" spans="1:9" x14ac:dyDescent="0.25">
      <c r="A162" s="8"/>
      <c r="B162" s="56"/>
      <c r="C162" s="49"/>
      <c r="D162" s="41"/>
      <c r="E162" s="42"/>
      <c r="F162" s="48"/>
      <c r="G162" s="41"/>
      <c r="H162" s="41"/>
      <c r="I162" s="68">
        <f>SUM(I159:I161)</f>
        <v>11100</v>
      </c>
    </row>
    <row r="163" spans="1:9" x14ac:dyDescent="0.25">
      <c r="A163" s="8"/>
      <c r="B163" s="56" t="s">
        <v>164</v>
      </c>
      <c r="C163" s="49" t="s">
        <v>163</v>
      </c>
      <c r="D163" s="41"/>
      <c r="E163" s="42"/>
      <c r="F163" s="48"/>
      <c r="G163" s="41"/>
      <c r="H163" s="41"/>
      <c r="I163" s="68"/>
    </row>
    <row r="164" spans="1:9" x14ac:dyDescent="0.25">
      <c r="A164" s="8"/>
      <c r="B164" s="55">
        <v>1</v>
      </c>
      <c r="C164" s="50" t="s">
        <v>165</v>
      </c>
      <c r="D164" s="41"/>
      <c r="E164" s="42"/>
      <c r="F164" s="48"/>
      <c r="G164" s="41">
        <v>832</v>
      </c>
      <c r="H164" s="41">
        <v>7</v>
      </c>
      <c r="I164" s="125">
        <f>H164*G164</f>
        <v>5824</v>
      </c>
    </row>
    <row r="165" spans="1:9" x14ac:dyDescent="0.25">
      <c r="A165" s="8"/>
      <c r="B165" s="55">
        <v>2</v>
      </c>
      <c r="C165" s="50" t="s">
        <v>166</v>
      </c>
      <c r="D165" s="41"/>
      <c r="E165" s="42"/>
      <c r="F165" s="48"/>
      <c r="G165" s="41">
        <v>512</v>
      </c>
      <c r="H165" s="41">
        <v>55</v>
      </c>
      <c r="I165" s="125">
        <f>H165*G165</f>
        <v>28160</v>
      </c>
    </row>
    <row r="166" spans="1:9" x14ac:dyDescent="0.25">
      <c r="A166" s="8"/>
      <c r="B166" s="55"/>
      <c r="C166" s="50"/>
      <c r="D166" s="41"/>
      <c r="E166" s="42"/>
      <c r="F166" s="48"/>
      <c r="G166" s="41"/>
      <c r="H166" s="41"/>
      <c r="I166" s="68">
        <f>SUM(I164:I165)</f>
        <v>33984</v>
      </c>
    </row>
    <row r="167" spans="1:9" x14ac:dyDescent="0.25">
      <c r="A167" s="8"/>
      <c r="B167" s="56" t="s">
        <v>170</v>
      </c>
      <c r="C167" s="49" t="s">
        <v>169</v>
      </c>
      <c r="D167" s="130"/>
      <c r="E167" s="131"/>
      <c r="F167" s="132"/>
      <c r="G167" s="130"/>
      <c r="H167" s="130"/>
      <c r="I167" s="68">
        <v>78000</v>
      </c>
    </row>
    <row r="168" spans="1:9" x14ac:dyDescent="0.25">
      <c r="A168" s="8"/>
      <c r="B168" s="55"/>
      <c r="C168" s="50"/>
      <c r="D168" s="41"/>
      <c r="E168" s="42"/>
      <c r="F168" s="48"/>
      <c r="G168" s="41"/>
      <c r="H168" s="41"/>
      <c r="I168" s="125"/>
    </row>
    <row r="169" spans="1:9" x14ac:dyDescent="0.25">
      <c r="A169" s="8"/>
      <c r="B169" s="56" t="s">
        <v>172</v>
      </c>
      <c r="C169" s="49" t="s">
        <v>171</v>
      </c>
      <c r="D169" s="130"/>
      <c r="E169" s="131"/>
      <c r="F169" s="132"/>
      <c r="G169" s="130"/>
      <c r="H169" s="130"/>
      <c r="I169" s="68">
        <v>18000</v>
      </c>
    </row>
    <row r="170" spans="1:9" x14ac:dyDescent="0.25">
      <c r="A170" s="8"/>
      <c r="B170" s="56"/>
      <c r="C170" s="49"/>
      <c r="D170" s="130"/>
      <c r="E170" s="131"/>
      <c r="F170" s="132"/>
      <c r="G170" s="130"/>
      <c r="H170" s="130"/>
      <c r="I170" s="68"/>
    </row>
    <row r="171" spans="1:9" ht="15.75" thickBot="1" x14ac:dyDescent="0.3">
      <c r="A171" s="8"/>
      <c r="B171" s="56" t="s">
        <v>174</v>
      </c>
      <c r="C171" s="49" t="s">
        <v>173</v>
      </c>
      <c r="D171" s="130"/>
      <c r="E171" s="131"/>
      <c r="F171" s="132"/>
      <c r="G171" s="130"/>
      <c r="H171" s="130"/>
      <c r="I171" s="68">
        <v>6500</v>
      </c>
    </row>
    <row r="172" spans="1:9" x14ac:dyDescent="0.25">
      <c r="A172" s="8"/>
      <c r="B172" s="97"/>
      <c r="C172" s="165" t="s">
        <v>63</v>
      </c>
      <c r="D172" s="165"/>
      <c r="E172" s="165"/>
      <c r="F172" s="165"/>
      <c r="G172" s="165"/>
      <c r="H172" s="165"/>
      <c r="I172" s="133">
        <f>SUM(I166,I162,I156,I155,I135,I128,I110,I100,I91,I78,I167,I169:I171)</f>
        <v>1343526.1527777778</v>
      </c>
    </row>
    <row r="173" spans="1:9" x14ac:dyDescent="0.25">
      <c r="A173" s="8"/>
      <c r="B173" s="54"/>
      <c r="C173" s="159" t="s">
        <v>175</v>
      </c>
      <c r="D173" s="159"/>
      <c r="E173" s="159"/>
      <c r="F173" s="159"/>
      <c r="G173" s="159"/>
      <c r="H173" s="159"/>
      <c r="I173" s="108">
        <v>400000</v>
      </c>
    </row>
    <row r="174" spans="1:9" ht="15.75" thickBot="1" x14ac:dyDescent="0.3">
      <c r="A174" s="8"/>
      <c r="B174" s="55"/>
      <c r="C174" s="160" t="s">
        <v>175</v>
      </c>
      <c r="D174" s="160"/>
      <c r="E174" s="160"/>
      <c r="F174" s="160"/>
      <c r="G174" s="160"/>
      <c r="H174" s="160"/>
      <c r="I174" s="125">
        <v>250000</v>
      </c>
    </row>
    <row r="175" spans="1:9" ht="15.75" thickBot="1" x14ac:dyDescent="0.3">
      <c r="A175" s="8"/>
      <c r="B175" s="134"/>
      <c r="C175" s="161" t="s">
        <v>176</v>
      </c>
      <c r="D175" s="161"/>
      <c r="E175" s="161"/>
      <c r="F175" s="161"/>
      <c r="G175" s="161"/>
      <c r="H175" s="161"/>
      <c r="I175" s="33">
        <f>I172-I173-I174</f>
        <v>693526.15277777775</v>
      </c>
    </row>
    <row r="176" spans="1:9" x14ac:dyDescent="0.25">
      <c r="A176" s="8"/>
      <c r="B176" s="58"/>
      <c r="C176" s="135" t="s">
        <v>177</v>
      </c>
      <c r="D176" s="8"/>
      <c r="E176" s="8"/>
      <c r="F176" s="11"/>
      <c r="G176" s="8"/>
      <c r="H176" s="8"/>
      <c r="I176" s="25"/>
    </row>
    <row r="177" spans="1:9" x14ac:dyDescent="0.25">
      <c r="A177" s="8"/>
      <c r="B177" s="58">
        <v>1</v>
      </c>
      <c r="C177" s="19" t="s">
        <v>178</v>
      </c>
      <c r="D177" s="8"/>
      <c r="E177" s="8"/>
      <c r="F177" s="11"/>
      <c r="G177" s="8"/>
      <c r="H177" s="8"/>
      <c r="I177" s="25"/>
    </row>
    <row r="178" spans="1:9" x14ac:dyDescent="0.25">
      <c r="A178" s="8"/>
      <c r="B178" s="58">
        <v>2</v>
      </c>
      <c r="C178" s="19" t="s">
        <v>179</v>
      </c>
      <c r="D178" s="8"/>
      <c r="E178" s="8"/>
      <c r="F178" s="11"/>
      <c r="G178" s="8"/>
      <c r="H178" s="8"/>
      <c r="I178" s="25"/>
    </row>
    <row r="179" spans="1:9" x14ac:dyDescent="0.25">
      <c r="A179" s="8"/>
      <c r="B179" s="58">
        <v>3</v>
      </c>
      <c r="C179" s="19" t="s">
        <v>180</v>
      </c>
      <c r="D179" s="8"/>
      <c r="E179" s="8"/>
      <c r="F179" s="11"/>
      <c r="G179" s="8"/>
      <c r="H179" s="8"/>
      <c r="I179" s="25"/>
    </row>
    <row r="180" spans="1:9" x14ac:dyDescent="0.25">
      <c r="A180" s="8"/>
      <c r="B180" s="58">
        <v>4</v>
      </c>
      <c r="C180" s="19" t="s">
        <v>181</v>
      </c>
      <c r="D180" s="8"/>
      <c r="E180" s="8"/>
      <c r="F180" s="11"/>
      <c r="G180" s="8"/>
      <c r="H180" s="8"/>
      <c r="I180" s="25"/>
    </row>
    <row r="181" spans="1:9" x14ac:dyDescent="0.25">
      <c r="A181" s="8"/>
      <c r="B181" s="58">
        <v>5</v>
      </c>
      <c r="C181" s="19" t="s">
        <v>182</v>
      </c>
      <c r="D181" s="8"/>
      <c r="E181" s="8"/>
      <c r="F181" s="11"/>
      <c r="G181" s="8"/>
      <c r="H181" s="8"/>
      <c r="I181" s="25"/>
    </row>
    <row r="182" spans="1:9" x14ac:dyDescent="0.25">
      <c r="A182" s="8"/>
      <c r="B182" s="58"/>
      <c r="C182" s="19"/>
      <c r="D182" s="8"/>
      <c r="E182" s="8"/>
      <c r="F182" s="11"/>
      <c r="G182" s="8"/>
      <c r="H182" s="8"/>
      <c r="I182" s="25"/>
    </row>
    <row r="183" spans="1:9" x14ac:dyDescent="0.25">
      <c r="A183" s="8"/>
      <c r="B183" s="58"/>
      <c r="C183" s="19"/>
      <c r="D183" s="8"/>
      <c r="E183" s="8"/>
      <c r="F183" s="11"/>
      <c r="G183" s="8"/>
      <c r="H183" s="8"/>
      <c r="I183" s="25"/>
    </row>
    <row r="184" spans="1:9" x14ac:dyDescent="0.25">
      <c r="A184" s="8"/>
      <c r="B184" s="58"/>
      <c r="C184" s="19"/>
      <c r="D184" s="8"/>
      <c r="E184" s="8"/>
      <c r="F184" s="11"/>
      <c r="G184" s="8"/>
      <c r="H184" s="8"/>
      <c r="I184" s="25"/>
    </row>
    <row r="185" spans="1:9" x14ac:dyDescent="0.25">
      <c r="A185" s="8"/>
      <c r="B185" s="58"/>
      <c r="C185" s="19"/>
      <c r="D185" s="8"/>
      <c r="E185" s="8"/>
      <c r="F185" s="11"/>
      <c r="G185" s="8"/>
      <c r="H185" s="8"/>
      <c r="I185" s="25"/>
    </row>
    <row r="186" spans="1:9" x14ac:dyDescent="0.25">
      <c r="A186" s="8"/>
      <c r="B186" s="58"/>
      <c r="C186" s="19"/>
      <c r="D186" s="8"/>
      <c r="E186" s="8"/>
      <c r="F186" s="11"/>
      <c r="G186" s="8"/>
      <c r="H186" s="8"/>
      <c r="I186" s="25"/>
    </row>
    <row r="187" spans="1:9" x14ac:dyDescent="0.25">
      <c r="A187" s="8"/>
      <c r="B187" s="58"/>
      <c r="C187" s="19"/>
      <c r="D187" s="8"/>
      <c r="E187" s="8"/>
      <c r="F187" s="11"/>
      <c r="G187" s="8"/>
      <c r="H187" s="8"/>
      <c r="I187" s="25"/>
    </row>
    <row r="188" spans="1:9" x14ac:dyDescent="0.25">
      <c r="A188" s="8"/>
      <c r="B188" s="58"/>
      <c r="C188" s="19"/>
      <c r="D188" s="8"/>
      <c r="E188" s="8"/>
      <c r="F188" s="11"/>
      <c r="G188" s="8"/>
      <c r="H188" s="8"/>
      <c r="I188" s="25"/>
    </row>
    <row r="189" spans="1:9" x14ac:dyDescent="0.25">
      <c r="A189" s="8"/>
      <c r="B189" s="58"/>
      <c r="C189" s="19"/>
      <c r="D189" s="8"/>
      <c r="E189" s="8"/>
      <c r="F189" s="11"/>
      <c r="G189" s="8"/>
      <c r="H189" s="8"/>
      <c r="I189" s="25"/>
    </row>
    <row r="190" spans="1:9" x14ac:dyDescent="0.25">
      <c r="A190" s="8"/>
      <c r="B190" s="58"/>
      <c r="C190" s="19"/>
      <c r="D190" s="8"/>
      <c r="E190" s="8"/>
      <c r="F190" s="11"/>
      <c r="G190" s="8"/>
      <c r="H190" s="8"/>
      <c r="I190" s="25"/>
    </row>
    <row r="191" spans="1:9" x14ac:dyDescent="0.25">
      <c r="A191" s="8"/>
      <c r="B191" s="58"/>
      <c r="C191" s="19"/>
      <c r="D191" s="8"/>
      <c r="E191" s="8"/>
      <c r="F191" s="11"/>
      <c r="G191" s="8"/>
      <c r="H191" s="8"/>
      <c r="I191" s="25"/>
    </row>
    <row r="192" spans="1:9" x14ac:dyDescent="0.25">
      <c r="A192" s="8"/>
      <c r="B192" s="58"/>
      <c r="C192" s="19"/>
      <c r="D192" s="8"/>
      <c r="E192" s="8"/>
      <c r="F192" s="11"/>
      <c r="G192" s="8"/>
      <c r="H192" s="8"/>
      <c r="I192" s="25"/>
    </row>
    <row r="193" spans="1:9" x14ac:dyDescent="0.25">
      <c r="A193" s="8"/>
      <c r="B193" s="58"/>
      <c r="C193" s="19"/>
      <c r="D193" s="8"/>
      <c r="E193" s="8"/>
      <c r="F193" s="11"/>
      <c r="G193" s="8"/>
      <c r="H193" s="8"/>
      <c r="I193" s="25"/>
    </row>
    <row r="194" spans="1:9" x14ac:dyDescent="0.25">
      <c r="A194" s="8"/>
      <c r="B194" s="58"/>
      <c r="C194" s="19"/>
      <c r="D194" s="8"/>
      <c r="E194" s="8"/>
      <c r="F194" s="11"/>
      <c r="G194" s="8"/>
      <c r="H194" s="8"/>
      <c r="I194" s="25"/>
    </row>
    <row r="195" spans="1:9" x14ac:dyDescent="0.25">
      <c r="A195" s="8"/>
      <c r="B195" s="58"/>
      <c r="C195" s="19"/>
      <c r="D195" s="8"/>
      <c r="E195" s="8"/>
      <c r="F195" s="11"/>
      <c r="G195" s="8"/>
      <c r="H195" s="8"/>
      <c r="I195" s="25"/>
    </row>
    <row r="196" spans="1:9" x14ac:dyDescent="0.25">
      <c r="A196" s="8"/>
      <c r="B196" s="58"/>
      <c r="C196" s="19"/>
      <c r="D196" s="8"/>
      <c r="E196" s="8"/>
      <c r="F196" s="11"/>
      <c r="G196" s="8"/>
      <c r="H196" s="8"/>
      <c r="I196" s="25"/>
    </row>
    <row r="197" spans="1:9" x14ac:dyDescent="0.25">
      <c r="A197" s="8"/>
      <c r="B197" s="58"/>
      <c r="C197" s="19"/>
      <c r="D197" s="8"/>
      <c r="E197" s="8"/>
      <c r="F197" s="11"/>
      <c r="G197" s="8"/>
      <c r="H197" s="8"/>
      <c r="I197" s="25"/>
    </row>
    <row r="198" spans="1:9" x14ac:dyDescent="0.25">
      <c r="A198" s="8"/>
      <c r="B198" s="58"/>
      <c r="C198" s="19"/>
      <c r="D198" s="8"/>
      <c r="E198" s="8"/>
      <c r="F198" s="11"/>
      <c r="G198" s="8"/>
      <c r="H198" s="8"/>
      <c r="I198" s="25"/>
    </row>
    <row r="199" spans="1:9" x14ac:dyDescent="0.25">
      <c r="A199" s="8"/>
      <c r="B199" s="58"/>
      <c r="C199" s="19"/>
      <c r="D199" s="8"/>
      <c r="E199" s="8"/>
      <c r="F199" s="11"/>
      <c r="G199" s="8"/>
      <c r="H199" s="8"/>
      <c r="I199" s="25"/>
    </row>
    <row r="200" spans="1:9" x14ac:dyDescent="0.25">
      <c r="A200" s="8"/>
      <c r="B200" s="58"/>
      <c r="C200" s="19"/>
      <c r="D200" s="22"/>
      <c r="E200" s="22"/>
      <c r="F200" s="22"/>
      <c r="G200" s="22"/>
      <c r="H200" s="22"/>
      <c r="I200" s="26"/>
    </row>
    <row r="201" spans="1:9" x14ac:dyDescent="0.25">
      <c r="A201" s="8"/>
      <c r="B201" s="58"/>
      <c r="C201" s="19"/>
      <c r="D201" s="8"/>
      <c r="E201" s="8"/>
      <c r="F201" s="11"/>
      <c r="G201" s="8"/>
      <c r="H201" s="8"/>
      <c r="I201" s="25"/>
    </row>
    <row r="202" spans="1:9" x14ac:dyDescent="0.25">
      <c r="A202" s="8"/>
      <c r="B202" s="58"/>
      <c r="C202" s="19"/>
      <c r="D202" s="8"/>
      <c r="E202" s="8"/>
      <c r="F202" s="11"/>
      <c r="G202" s="8"/>
      <c r="H202" s="8"/>
      <c r="I202" s="25"/>
    </row>
    <row r="203" spans="1:9" x14ac:dyDescent="0.25">
      <c r="A203" s="8"/>
      <c r="B203" s="58"/>
      <c r="C203" s="19"/>
      <c r="D203" s="8"/>
      <c r="E203" s="8"/>
      <c r="F203" s="11"/>
      <c r="G203" s="8"/>
      <c r="H203" s="8"/>
      <c r="I203" s="25"/>
    </row>
    <row r="204" spans="1:9" x14ac:dyDescent="0.25">
      <c r="A204" s="8"/>
      <c r="B204" s="58"/>
      <c r="C204" s="19"/>
      <c r="D204" s="8"/>
      <c r="E204" s="8"/>
      <c r="F204" s="11"/>
      <c r="G204" s="8"/>
      <c r="H204" s="8"/>
      <c r="I204" s="25"/>
    </row>
    <row r="205" spans="1:9" x14ac:dyDescent="0.25">
      <c r="A205" s="8"/>
      <c r="B205" s="58"/>
      <c r="C205" s="19"/>
      <c r="D205" s="8"/>
      <c r="E205" s="8"/>
      <c r="F205" s="11"/>
      <c r="G205" s="8"/>
      <c r="H205" s="8"/>
      <c r="I205" s="25"/>
    </row>
    <row r="206" spans="1:9" x14ac:dyDescent="0.25">
      <c r="A206" s="8"/>
      <c r="B206" s="58"/>
      <c r="C206" s="19"/>
      <c r="D206" s="8"/>
      <c r="E206" s="8"/>
      <c r="F206" s="11"/>
      <c r="G206" s="8"/>
      <c r="H206" s="8"/>
      <c r="I206" s="25"/>
    </row>
    <row r="207" spans="1:9" x14ac:dyDescent="0.25">
      <c r="A207" s="8"/>
      <c r="B207" s="58"/>
      <c r="C207" s="20"/>
      <c r="D207" s="8"/>
      <c r="E207" s="8"/>
      <c r="F207" s="11"/>
      <c r="G207" s="8"/>
      <c r="H207" s="8"/>
      <c r="I207" s="25"/>
    </row>
    <row r="208" spans="1:9" x14ac:dyDescent="0.25">
      <c r="A208" s="8"/>
      <c r="B208" s="58"/>
      <c r="C208" s="19"/>
      <c r="D208" s="8"/>
      <c r="E208" s="8"/>
      <c r="F208" s="11"/>
      <c r="G208" s="8"/>
      <c r="H208" s="8"/>
      <c r="I208" s="25"/>
    </row>
    <row r="209" spans="1:9" x14ac:dyDescent="0.25">
      <c r="A209" s="8"/>
      <c r="B209" s="58"/>
      <c r="C209" s="19"/>
      <c r="D209" s="8"/>
      <c r="E209" s="8"/>
      <c r="F209" s="11"/>
      <c r="G209" s="8"/>
      <c r="H209" s="8"/>
      <c r="I209" s="25"/>
    </row>
    <row r="210" spans="1:9" x14ac:dyDescent="0.25">
      <c r="A210" s="8"/>
      <c r="B210" s="58"/>
      <c r="C210" s="19"/>
      <c r="D210" s="8"/>
      <c r="E210" s="8"/>
      <c r="F210" s="11"/>
      <c r="G210" s="8"/>
      <c r="H210" s="8"/>
      <c r="I210" s="25"/>
    </row>
    <row r="211" spans="1:9" x14ac:dyDescent="0.25">
      <c r="A211" s="8"/>
      <c r="B211" s="58"/>
      <c r="C211" s="19"/>
      <c r="D211" s="8"/>
      <c r="E211" s="8"/>
      <c r="F211" s="11"/>
      <c r="G211" s="8"/>
      <c r="H211" s="8"/>
      <c r="I211" s="25"/>
    </row>
    <row r="212" spans="1:9" x14ac:dyDescent="0.25">
      <c r="A212" s="8"/>
      <c r="B212" s="58"/>
      <c r="C212" s="19"/>
      <c r="D212" s="8"/>
      <c r="E212" s="8"/>
      <c r="F212" s="11"/>
      <c r="G212" s="8"/>
      <c r="H212" s="8"/>
      <c r="I212" s="25"/>
    </row>
    <row r="213" spans="1:9" x14ac:dyDescent="0.25">
      <c r="A213" s="8"/>
      <c r="B213" s="58"/>
      <c r="C213" s="19"/>
      <c r="D213" s="8"/>
      <c r="E213" s="8"/>
      <c r="F213" s="11"/>
      <c r="G213" s="8"/>
      <c r="H213" s="8"/>
      <c r="I213" s="25"/>
    </row>
    <row r="214" spans="1:9" x14ac:dyDescent="0.25">
      <c r="A214" s="8"/>
      <c r="B214" s="58"/>
      <c r="C214" s="19"/>
      <c r="D214" s="8"/>
      <c r="E214" s="8"/>
      <c r="F214" s="11"/>
      <c r="G214" s="8"/>
      <c r="H214" s="8"/>
      <c r="I214" s="25"/>
    </row>
    <row r="215" spans="1:9" x14ac:dyDescent="0.25">
      <c r="A215" s="8"/>
      <c r="B215" s="58"/>
      <c r="C215" s="19"/>
      <c r="D215" s="8"/>
      <c r="E215" s="8"/>
      <c r="F215" s="11"/>
      <c r="G215" s="8"/>
      <c r="H215" s="8"/>
      <c r="I215" s="25"/>
    </row>
    <row r="216" spans="1:9" x14ac:dyDescent="0.25">
      <c r="A216" s="8"/>
      <c r="B216" s="58"/>
      <c r="C216" s="19"/>
      <c r="D216" s="8"/>
      <c r="E216" s="8"/>
      <c r="F216" s="11"/>
      <c r="G216" s="8"/>
      <c r="H216" s="8"/>
      <c r="I216" s="25"/>
    </row>
    <row r="217" spans="1:9" x14ac:dyDescent="0.25">
      <c r="A217" s="8"/>
      <c r="B217" s="58"/>
      <c r="C217" s="19"/>
      <c r="D217" s="8"/>
      <c r="E217" s="8"/>
      <c r="F217" s="11"/>
      <c r="G217" s="8"/>
      <c r="H217" s="8"/>
      <c r="I217" s="25"/>
    </row>
    <row r="218" spans="1:9" x14ac:dyDescent="0.25">
      <c r="A218" s="8"/>
      <c r="B218" s="58"/>
      <c r="C218" s="19"/>
      <c r="D218" s="8"/>
      <c r="E218" s="8"/>
      <c r="F218" s="11"/>
      <c r="G218" s="8"/>
      <c r="H218" s="8"/>
      <c r="I218" s="25"/>
    </row>
    <row r="219" spans="1:9" x14ac:dyDescent="0.25">
      <c r="A219" s="8"/>
      <c r="B219" s="58"/>
      <c r="C219" s="19"/>
      <c r="D219" s="8"/>
      <c r="E219" s="8"/>
      <c r="F219" s="11"/>
      <c r="G219" s="8"/>
      <c r="H219" s="8"/>
      <c r="I219" s="25"/>
    </row>
    <row r="220" spans="1:9" x14ac:dyDescent="0.25">
      <c r="A220" s="8"/>
      <c r="B220" s="58"/>
      <c r="C220" s="19"/>
      <c r="D220" s="8"/>
      <c r="E220" s="8"/>
      <c r="F220" s="11"/>
      <c r="G220" s="8"/>
      <c r="H220" s="8"/>
      <c r="I220" s="25"/>
    </row>
    <row r="221" spans="1:9" x14ac:dyDescent="0.25">
      <c r="A221" s="8"/>
      <c r="B221" s="58"/>
      <c r="C221" s="19"/>
      <c r="D221" s="8"/>
      <c r="E221" s="8"/>
      <c r="F221" s="11"/>
      <c r="G221" s="8"/>
      <c r="H221" s="8"/>
      <c r="I221" s="25"/>
    </row>
    <row r="222" spans="1:9" x14ac:dyDescent="0.25">
      <c r="A222" s="8"/>
      <c r="B222" s="58"/>
      <c r="C222" s="19"/>
      <c r="D222" s="8"/>
      <c r="E222" s="8"/>
      <c r="F222" s="11"/>
      <c r="G222" s="8"/>
      <c r="H222" s="8"/>
      <c r="I222" s="25"/>
    </row>
    <row r="223" spans="1:9" x14ac:dyDescent="0.25">
      <c r="A223" s="8"/>
      <c r="B223" s="58"/>
      <c r="C223" s="19"/>
      <c r="D223" s="8"/>
      <c r="E223" s="8"/>
      <c r="F223" s="11"/>
      <c r="G223" s="8"/>
      <c r="H223" s="8"/>
      <c r="I223" s="25"/>
    </row>
    <row r="224" spans="1:9" x14ac:dyDescent="0.25">
      <c r="A224" s="8"/>
      <c r="B224" s="58"/>
      <c r="C224" s="19"/>
      <c r="D224" s="8"/>
      <c r="E224" s="8"/>
      <c r="F224" s="11"/>
      <c r="G224" s="8"/>
      <c r="H224" s="8"/>
      <c r="I224" s="25"/>
    </row>
    <row r="225" spans="1:9" x14ac:dyDescent="0.25">
      <c r="A225" s="8"/>
      <c r="B225" s="58"/>
      <c r="C225" s="19"/>
      <c r="D225" s="8"/>
      <c r="E225" s="8"/>
      <c r="F225" s="11"/>
      <c r="G225" s="8"/>
      <c r="H225" s="8"/>
      <c r="I225" s="25"/>
    </row>
    <row r="226" spans="1:9" x14ac:dyDescent="0.25">
      <c r="A226" s="8"/>
      <c r="B226" s="58"/>
      <c r="C226" s="19"/>
      <c r="D226" s="8"/>
      <c r="E226" s="8"/>
      <c r="F226" s="11"/>
      <c r="G226" s="8"/>
      <c r="H226" s="8"/>
      <c r="I226" s="25"/>
    </row>
    <row r="227" spans="1:9" x14ac:dyDescent="0.25">
      <c r="A227" s="8"/>
      <c r="B227" s="58"/>
      <c r="C227" s="19"/>
      <c r="D227" s="8"/>
      <c r="E227" s="8"/>
      <c r="F227" s="11"/>
      <c r="G227" s="8"/>
      <c r="H227" s="8"/>
      <c r="I227" s="25"/>
    </row>
    <row r="228" spans="1:9" x14ac:dyDescent="0.25">
      <c r="A228" s="8"/>
      <c r="B228" s="58"/>
      <c r="C228" s="19"/>
      <c r="D228" s="8"/>
      <c r="E228" s="8"/>
      <c r="F228" s="11"/>
      <c r="G228" s="8"/>
      <c r="H228" s="8"/>
      <c r="I228" s="25"/>
    </row>
    <row r="229" spans="1:9" x14ac:dyDescent="0.25">
      <c r="A229" s="8"/>
      <c r="B229" s="58"/>
      <c r="C229" s="19"/>
      <c r="D229" s="8"/>
      <c r="E229" s="8"/>
      <c r="F229" s="11"/>
      <c r="G229" s="8"/>
      <c r="H229" s="8"/>
      <c r="I229" s="25"/>
    </row>
    <row r="230" spans="1:9" x14ac:dyDescent="0.25">
      <c r="A230" s="8"/>
      <c r="B230" s="58"/>
      <c r="C230" s="19"/>
      <c r="D230" s="22"/>
      <c r="E230" s="22"/>
      <c r="F230" s="22"/>
      <c r="G230" s="22"/>
      <c r="H230" s="22"/>
      <c r="I230" s="25"/>
    </row>
    <row r="231" spans="1:9" x14ac:dyDescent="0.25">
      <c r="A231" s="8"/>
      <c r="B231" s="58"/>
      <c r="C231" s="19"/>
      <c r="D231" s="8"/>
      <c r="E231" s="8"/>
      <c r="F231" s="11"/>
      <c r="G231" s="8"/>
      <c r="H231" s="8"/>
      <c r="I231" s="25"/>
    </row>
    <row r="232" spans="1:9" x14ac:dyDescent="0.25">
      <c r="A232" s="8"/>
      <c r="B232" s="58"/>
      <c r="C232" s="19"/>
      <c r="D232" s="8"/>
      <c r="E232" s="8"/>
      <c r="F232" s="11"/>
      <c r="G232" s="8"/>
      <c r="H232" s="8"/>
      <c r="I232" s="25"/>
    </row>
    <row r="233" spans="1:9" x14ac:dyDescent="0.25">
      <c r="A233" s="8"/>
      <c r="B233" s="58"/>
      <c r="C233" s="19"/>
      <c r="D233" s="8"/>
      <c r="E233" s="8"/>
      <c r="F233" s="11"/>
      <c r="G233" s="8"/>
      <c r="H233" s="8"/>
      <c r="I233" s="25"/>
    </row>
    <row r="234" spans="1:9" x14ac:dyDescent="0.25">
      <c r="A234" s="8"/>
      <c r="B234" s="58"/>
      <c r="C234" s="19"/>
      <c r="D234" s="8"/>
      <c r="E234" s="8"/>
      <c r="F234" s="11"/>
      <c r="G234" s="8"/>
      <c r="H234" s="8"/>
      <c r="I234" s="25"/>
    </row>
    <row r="235" spans="1:9" x14ac:dyDescent="0.25">
      <c r="A235" s="8"/>
      <c r="B235" s="58"/>
      <c r="C235" s="19"/>
      <c r="D235" s="8"/>
      <c r="E235" s="8"/>
      <c r="F235" s="11"/>
      <c r="G235" s="8"/>
      <c r="H235" s="8"/>
      <c r="I235" s="25"/>
    </row>
    <row r="236" spans="1:9" x14ac:dyDescent="0.25">
      <c r="A236" s="8"/>
      <c r="B236" s="58"/>
      <c r="C236" s="19"/>
      <c r="D236" s="8"/>
      <c r="E236" s="8"/>
      <c r="F236" s="11"/>
      <c r="G236" s="8"/>
      <c r="H236" s="8"/>
      <c r="I236" s="25"/>
    </row>
    <row r="237" spans="1:9" x14ac:dyDescent="0.25">
      <c r="A237" s="8"/>
      <c r="B237" s="58"/>
      <c r="C237" s="19"/>
      <c r="D237" s="8"/>
      <c r="E237" s="8"/>
      <c r="F237" s="11"/>
      <c r="G237" s="8"/>
      <c r="H237" s="8"/>
      <c r="I237" s="25"/>
    </row>
    <row r="238" spans="1:9" x14ac:dyDescent="0.25">
      <c r="A238" s="8"/>
      <c r="B238" s="58"/>
      <c r="C238" s="19"/>
      <c r="D238" s="8"/>
      <c r="E238" s="8"/>
      <c r="F238" s="11"/>
      <c r="G238" s="8"/>
      <c r="H238" s="8"/>
      <c r="I238" s="25"/>
    </row>
    <row r="239" spans="1:9" x14ac:dyDescent="0.25">
      <c r="A239" s="8"/>
      <c r="B239" s="58"/>
      <c r="C239" s="19"/>
      <c r="D239" s="8"/>
      <c r="E239" s="8"/>
      <c r="F239" s="11"/>
      <c r="G239" s="8"/>
      <c r="H239" s="8"/>
      <c r="I239" s="25"/>
    </row>
    <row r="240" spans="1:9" x14ac:dyDescent="0.25">
      <c r="A240" s="8"/>
      <c r="B240" s="58"/>
      <c r="C240" s="19"/>
      <c r="D240" s="8"/>
      <c r="E240" s="8"/>
      <c r="F240" s="11"/>
      <c r="G240" s="8"/>
      <c r="H240" s="8"/>
      <c r="I240" s="25"/>
    </row>
    <row r="241" spans="1:9" x14ac:dyDescent="0.25">
      <c r="A241" s="8"/>
      <c r="B241" s="58"/>
      <c r="C241" s="19"/>
      <c r="D241" s="8"/>
      <c r="E241" s="8"/>
      <c r="F241" s="11"/>
      <c r="G241" s="8"/>
      <c r="H241" s="8"/>
      <c r="I241" s="25"/>
    </row>
    <row r="242" spans="1:9" x14ac:dyDescent="0.25">
      <c r="A242" s="8"/>
      <c r="B242" s="58"/>
      <c r="C242" s="20"/>
      <c r="D242" s="8"/>
      <c r="E242" s="8"/>
      <c r="F242" s="11"/>
      <c r="G242" s="8"/>
      <c r="H242" s="8"/>
      <c r="I242" s="25"/>
    </row>
    <row r="243" spans="1:9" x14ac:dyDescent="0.25">
      <c r="A243" s="8"/>
      <c r="B243" s="58"/>
      <c r="C243" s="19"/>
      <c r="D243" s="8"/>
      <c r="E243" s="8"/>
      <c r="F243" s="11"/>
      <c r="G243" s="8"/>
      <c r="H243" s="8"/>
      <c r="I243" s="25"/>
    </row>
    <row r="244" spans="1:9" x14ac:dyDescent="0.25">
      <c r="A244" s="8"/>
      <c r="B244" s="58"/>
      <c r="C244" s="19"/>
      <c r="D244" s="8"/>
      <c r="E244" s="8"/>
      <c r="F244" s="11"/>
      <c r="G244" s="8"/>
      <c r="H244" s="8"/>
      <c r="I244" s="25"/>
    </row>
    <row r="245" spans="1:9" x14ac:dyDescent="0.25">
      <c r="A245" s="8"/>
      <c r="B245" s="58"/>
      <c r="C245" s="19"/>
      <c r="D245" s="8"/>
      <c r="E245" s="8"/>
      <c r="F245" s="11"/>
      <c r="G245" s="8"/>
      <c r="H245" s="8"/>
      <c r="I245" s="25"/>
    </row>
    <row r="246" spans="1:9" x14ac:dyDescent="0.25">
      <c r="A246" s="8"/>
      <c r="B246" s="58"/>
      <c r="C246" s="19"/>
      <c r="D246" s="22"/>
      <c r="E246" s="22"/>
      <c r="F246" s="22"/>
      <c r="G246" s="22"/>
      <c r="H246" s="22"/>
      <c r="I246" s="26"/>
    </row>
    <row r="247" spans="1:9" x14ac:dyDescent="0.25">
      <c r="A247" s="8"/>
      <c r="B247" s="58"/>
      <c r="C247" s="20"/>
      <c r="D247" s="8"/>
      <c r="E247" s="8"/>
      <c r="F247" s="11"/>
      <c r="G247" s="8"/>
      <c r="H247" s="8"/>
      <c r="I247" s="25"/>
    </row>
    <row r="248" spans="1:9" x14ac:dyDescent="0.25">
      <c r="A248" s="8"/>
      <c r="B248" s="58"/>
      <c r="C248" s="19"/>
      <c r="D248" s="8"/>
      <c r="E248" s="8"/>
      <c r="F248" s="11"/>
      <c r="G248" s="8"/>
      <c r="H248" s="8"/>
      <c r="I248" s="25"/>
    </row>
    <row r="249" spans="1:9" x14ac:dyDescent="0.25">
      <c r="A249" s="8"/>
      <c r="B249" s="58"/>
      <c r="C249" s="20"/>
      <c r="D249" s="8"/>
      <c r="E249" s="8"/>
      <c r="F249" s="11"/>
      <c r="G249" s="8"/>
      <c r="H249" s="8"/>
      <c r="I249" s="25"/>
    </row>
    <row r="250" spans="1:9" x14ac:dyDescent="0.25">
      <c r="A250" s="8"/>
      <c r="B250" s="58"/>
      <c r="C250" s="19"/>
      <c r="D250" s="8"/>
      <c r="E250" s="8"/>
      <c r="F250" s="11"/>
      <c r="G250" s="8"/>
      <c r="H250" s="8"/>
      <c r="I250" s="25"/>
    </row>
    <row r="251" spans="1:9" x14ac:dyDescent="0.25">
      <c r="A251" s="8"/>
      <c r="B251" s="58"/>
      <c r="C251" s="20"/>
      <c r="D251" s="8"/>
      <c r="E251" s="8"/>
      <c r="F251" s="11"/>
      <c r="G251" s="8"/>
      <c r="H251" s="8"/>
      <c r="I251" s="25"/>
    </row>
    <row r="252" spans="1:9" x14ac:dyDescent="0.25">
      <c r="A252" s="8"/>
      <c r="B252" s="58"/>
      <c r="C252" s="19"/>
      <c r="D252" s="8"/>
      <c r="E252" s="8"/>
      <c r="F252" s="11"/>
      <c r="G252" s="8"/>
      <c r="H252" s="8"/>
      <c r="I252" s="25"/>
    </row>
    <row r="253" spans="1:9" x14ac:dyDescent="0.25">
      <c r="A253" s="8"/>
      <c r="B253" s="58"/>
      <c r="C253" s="20"/>
      <c r="D253" s="8"/>
      <c r="E253" s="8"/>
      <c r="F253" s="11"/>
      <c r="G253" s="8"/>
      <c r="H253" s="8"/>
      <c r="I253" s="25"/>
    </row>
    <row r="254" spans="1:9" x14ac:dyDescent="0.25">
      <c r="A254" s="8"/>
      <c r="B254" s="58"/>
      <c r="C254" s="19"/>
      <c r="D254" s="8"/>
      <c r="E254" s="8"/>
      <c r="F254" s="11"/>
      <c r="G254" s="8"/>
      <c r="H254" s="8"/>
      <c r="I254" s="25"/>
    </row>
    <row r="255" spans="1:9" x14ac:dyDescent="0.25">
      <c r="A255" s="8"/>
      <c r="B255" s="58"/>
      <c r="C255" s="19"/>
      <c r="D255" s="22"/>
      <c r="E255" s="22"/>
      <c r="F255" s="22"/>
      <c r="G255" s="22"/>
      <c r="H255" s="22"/>
      <c r="I255" s="25"/>
    </row>
    <row r="256" spans="1:9" x14ac:dyDescent="0.25">
      <c r="A256" s="8"/>
      <c r="B256" s="58"/>
      <c r="C256" s="19"/>
      <c r="D256" s="8"/>
      <c r="E256" s="8"/>
      <c r="F256" s="11"/>
      <c r="G256" s="8"/>
      <c r="H256" s="8"/>
      <c r="I256" s="25"/>
    </row>
    <row r="257" spans="1:9" x14ac:dyDescent="0.25">
      <c r="A257" s="8"/>
      <c r="B257" s="58"/>
      <c r="C257" s="19"/>
      <c r="D257" s="8"/>
      <c r="E257" s="8"/>
      <c r="F257" s="11"/>
      <c r="G257" s="8"/>
      <c r="H257" s="8"/>
      <c r="I257" s="25"/>
    </row>
    <row r="258" spans="1:9" x14ac:dyDescent="0.25">
      <c r="A258" s="8"/>
      <c r="B258" s="58"/>
      <c r="C258" s="19"/>
      <c r="D258" s="8"/>
      <c r="E258" s="8"/>
      <c r="F258" s="11"/>
      <c r="G258" s="8"/>
      <c r="H258" s="8"/>
      <c r="I258" s="25"/>
    </row>
    <row r="259" spans="1:9" x14ac:dyDescent="0.25">
      <c r="A259" s="8"/>
      <c r="B259" s="58"/>
      <c r="C259" s="19"/>
      <c r="D259" s="8"/>
      <c r="E259" s="8"/>
      <c r="F259" s="11"/>
      <c r="G259" s="8"/>
      <c r="H259" s="8"/>
      <c r="I259" s="25"/>
    </row>
    <row r="260" spans="1:9" x14ac:dyDescent="0.25">
      <c r="A260" s="8"/>
      <c r="B260" s="58"/>
      <c r="C260" s="20"/>
      <c r="D260" s="8"/>
      <c r="E260" s="8"/>
      <c r="F260" s="11"/>
      <c r="G260" s="8"/>
      <c r="H260" s="8"/>
      <c r="I260" s="25"/>
    </row>
    <row r="261" spans="1:9" x14ac:dyDescent="0.25">
      <c r="A261" s="8"/>
      <c r="B261" s="58"/>
      <c r="C261" s="19"/>
      <c r="D261" s="8"/>
      <c r="E261" s="8"/>
      <c r="F261" s="11"/>
      <c r="G261" s="8"/>
      <c r="H261" s="8"/>
      <c r="I261" s="25"/>
    </row>
    <row r="262" spans="1:9" x14ac:dyDescent="0.25">
      <c r="A262" s="8"/>
      <c r="B262" s="58"/>
      <c r="C262" s="19"/>
      <c r="D262" s="8"/>
      <c r="E262" s="8"/>
      <c r="F262" s="11"/>
      <c r="G262" s="8"/>
      <c r="H262" s="8"/>
      <c r="I262" s="25"/>
    </row>
    <row r="263" spans="1:9" x14ac:dyDescent="0.25">
      <c r="A263" s="8"/>
      <c r="B263" s="58"/>
      <c r="C263" s="19"/>
      <c r="D263" s="8"/>
      <c r="E263" s="8"/>
      <c r="F263" s="11"/>
      <c r="G263" s="8"/>
      <c r="H263" s="8"/>
      <c r="I263" s="25"/>
    </row>
    <row r="264" spans="1:9" x14ac:dyDescent="0.25">
      <c r="A264" s="8"/>
      <c r="B264" s="58"/>
      <c r="C264" s="19"/>
      <c r="D264" s="8"/>
      <c r="E264" s="8"/>
      <c r="F264" s="11"/>
      <c r="G264" s="8"/>
      <c r="H264" s="8"/>
      <c r="I264" s="25"/>
    </row>
    <row r="265" spans="1:9" x14ac:dyDescent="0.25">
      <c r="A265" s="8"/>
      <c r="B265" s="58"/>
      <c r="C265" s="19"/>
      <c r="D265" s="8"/>
      <c r="E265" s="8"/>
      <c r="F265" s="11"/>
      <c r="G265" s="8"/>
      <c r="H265" s="8"/>
      <c r="I265" s="25"/>
    </row>
    <row r="266" spans="1:9" x14ac:dyDescent="0.25">
      <c r="A266" s="8"/>
      <c r="B266" s="58"/>
      <c r="C266" s="19"/>
      <c r="D266" s="8"/>
      <c r="E266" s="8"/>
      <c r="F266" s="11"/>
      <c r="G266" s="8"/>
      <c r="H266" s="8"/>
      <c r="I266" s="25"/>
    </row>
    <row r="267" spans="1:9" x14ac:dyDescent="0.25">
      <c r="A267" s="8"/>
      <c r="B267" s="58"/>
      <c r="C267" s="19"/>
      <c r="D267" s="8"/>
      <c r="E267" s="8"/>
      <c r="F267" s="11"/>
      <c r="G267" s="8"/>
      <c r="H267" s="8"/>
      <c r="I267" s="25"/>
    </row>
    <row r="268" spans="1:9" x14ac:dyDescent="0.25">
      <c r="A268" s="1"/>
      <c r="B268" s="58"/>
      <c r="C268" s="19"/>
      <c r="D268" s="8"/>
      <c r="E268" s="8"/>
      <c r="F268" s="11"/>
      <c r="G268" s="8"/>
      <c r="H268" s="8"/>
      <c r="I268" s="25"/>
    </row>
    <row r="269" spans="1:9" x14ac:dyDescent="0.25">
      <c r="A269" s="1"/>
      <c r="B269" s="58"/>
      <c r="C269" s="19"/>
      <c r="D269" s="8"/>
      <c r="E269" s="8"/>
      <c r="F269" s="11"/>
      <c r="G269" s="8"/>
      <c r="H269" s="8"/>
      <c r="I269" s="25"/>
    </row>
    <row r="270" spans="1:9" x14ac:dyDescent="0.25">
      <c r="A270" s="1"/>
      <c r="B270" s="58"/>
      <c r="C270" s="20"/>
      <c r="D270" s="8"/>
      <c r="E270" s="8"/>
      <c r="F270" s="11"/>
      <c r="G270" s="8"/>
      <c r="H270" s="8"/>
      <c r="I270" s="25"/>
    </row>
    <row r="271" spans="1:9" x14ac:dyDescent="0.25">
      <c r="A271" s="1"/>
      <c r="B271" s="58"/>
      <c r="C271" s="19"/>
      <c r="D271" s="8"/>
      <c r="E271" s="8"/>
      <c r="F271" s="11"/>
      <c r="G271" s="8"/>
      <c r="H271" s="8"/>
      <c r="I271" s="25"/>
    </row>
    <row r="272" spans="1:9" x14ac:dyDescent="0.25">
      <c r="A272" s="1"/>
      <c r="B272" s="58"/>
      <c r="C272" s="19"/>
      <c r="D272" s="8"/>
      <c r="E272" s="8"/>
      <c r="F272" s="11"/>
      <c r="G272" s="8"/>
      <c r="H272" s="8"/>
      <c r="I272" s="25"/>
    </row>
    <row r="273" spans="1:9" x14ac:dyDescent="0.25">
      <c r="A273" s="1"/>
      <c r="B273" s="58"/>
      <c r="C273" s="19"/>
      <c r="D273" s="8"/>
      <c r="E273" s="8"/>
      <c r="F273" s="11"/>
      <c r="G273" s="8"/>
      <c r="H273" s="8"/>
      <c r="I273" s="25"/>
    </row>
    <row r="274" spans="1:9" x14ac:dyDescent="0.25">
      <c r="A274" s="1"/>
      <c r="B274" s="58"/>
      <c r="C274" s="19"/>
      <c r="D274" s="8"/>
      <c r="E274" s="8"/>
      <c r="F274" s="11"/>
      <c r="G274" s="8"/>
      <c r="H274" s="8"/>
      <c r="I274" s="25"/>
    </row>
    <row r="275" spans="1:9" x14ac:dyDescent="0.25">
      <c r="A275" s="1"/>
      <c r="B275" s="58"/>
      <c r="C275" s="19"/>
      <c r="D275" s="8"/>
      <c r="E275" s="8"/>
      <c r="F275" s="11"/>
      <c r="G275" s="8"/>
      <c r="H275" s="8"/>
      <c r="I275" s="25"/>
    </row>
    <row r="276" spans="1:9" x14ac:dyDescent="0.25">
      <c r="A276" s="1"/>
      <c r="B276" s="58"/>
      <c r="C276" s="19"/>
      <c r="D276" s="8"/>
      <c r="E276" s="8"/>
      <c r="F276" s="11"/>
      <c r="G276" s="8"/>
      <c r="H276" s="8"/>
      <c r="I276" s="25"/>
    </row>
    <row r="277" spans="1:9" x14ac:dyDescent="0.25">
      <c r="A277" s="1"/>
      <c r="B277" s="58"/>
      <c r="C277" s="19"/>
      <c r="D277" s="8"/>
      <c r="E277" s="8"/>
      <c r="F277" s="8"/>
      <c r="G277" s="8"/>
      <c r="H277" s="8"/>
      <c r="I277" s="27"/>
    </row>
    <row r="278" spans="1:9" ht="15.75" x14ac:dyDescent="0.25">
      <c r="A278" s="1"/>
      <c r="B278" s="58"/>
      <c r="C278" s="21"/>
      <c r="D278" s="10"/>
      <c r="E278" s="10"/>
      <c r="F278" s="10"/>
      <c r="G278" s="10"/>
      <c r="H278" s="10"/>
      <c r="I278" s="28"/>
    </row>
    <row r="279" spans="1:9" s="9" customFormat="1" ht="15.75" x14ac:dyDescent="0.25">
      <c r="A279" s="1"/>
      <c r="B279" s="58"/>
      <c r="C279" s="21"/>
      <c r="D279" s="7"/>
      <c r="E279" s="7"/>
      <c r="F279" s="7"/>
      <c r="G279" s="7"/>
      <c r="H279" s="7"/>
      <c r="I279" s="28"/>
    </row>
    <row r="280" spans="1:9" s="9" customFormat="1" ht="15.75" x14ac:dyDescent="0.25">
      <c r="A280" s="1"/>
      <c r="B280" s="58"/>
      <c r="C280" s="7"/>
      <c r="D280" s="7"/>
      <c r="E280" s="7"/>
      <c r="F280" s="7"/>
      <c r="G280" s="7"/>
      <c r="H280" s="7"/>
      <c r="I280" s="28"/>
    </row>
    <row r="281" spans="1:9" ht="15.75" x14ac:dyDescent="0.25">
      <c r="A281" s="1"/>
      <c r="B281" s="58"/>
      <c r="C281" s="7"/>
      <c r="D281" s="7"/>
      <c r="E281" s="7"/>
      <c r="F281" s="7"/>
      <c r="G281" s="7"/>
      <c r="H281" s="7"/>
      <c r="I281" s="28"/>
    </row>
    <row r="282" spans="1:9" x14ac:dyDescent="0.25">
      <c r="A282" s="1"/>
      <c r="B282" s="59"/>
      <c r="C282" s="5"/>
      <c r="D282" s="5"/>
      <c r="E282" s="5"/>
      <c r="F282" s="5"/>
      <c r="G282" s="5"/>
      <c r="H282" s="4"/>
      <c r="I282" s="29"/>
    </row>
    <row r="283" spans="1:9" x14ac:dyDescent="0.25">
      <c r="A283" s="1"/>
      <c r="B283" s="59"/>
      <c r="C283" s="5"/>
      <c r="D283" s="5"/>
      <c r="E283" s="5"/>
      <c r="F283" s="5"/>
      <c r="G283" s="5"/>
      <c r="H283" s="4"/>
      <c r="I283" s="29"/>
    </row>
    <row r="284" spans="1:9" ht="33.75" customHeight="1" x14ac:dyDescent="0.25">
      <c r="A284" s="1"/>
      <c r="B284" s="59"/>
      <c r="C284" s="6"/>
      <c r="D284" s="5"/>
      <c r="E284" s="5"/>
      <c r="F284" s="5"/>
      <c r="G284" s="5"/>
      <c r="H284" s="4"/>
      <c r="I284" s="29"/>
    </row>
    <row r="285" spans="1:9" x14ac:dyDescent="0.25">
      <c r="A285" s="1"/>
      <c r="B285" s="59"/>
      <c r="C285" s="6"/>
      <c r="D285" s="5"/>
      <c r="E285" s="5"/>
      <c r="F285" s="5"/>
      <c r="G285" s="5"/>
      <c r="H285" s="4"/>
      <c r="I285" s="29"/>
    </row>
    <row r="286" spans="1:9" ht="18.75" x14ac:dyDescent="0.3">
      <c r="A286" s="1"/>
      <c r="B286" s="59"/>
      <c r="C286" s="3"/>
      <c r="D286" s="3"/>
      <c r="E286" s="3"/>
      <c r="F286" s="3"/>
      <c r="G286" s="3"/>
      <c r="H286" s="2"/>
      <c r="I286" s="30"/>
    </row>
    <row r="287" spans="1:9" x14ac:dyDescent="0.25">
      <c r="A287" s="1"/>
      <c r="B287" s="59"/>
      <c r="C287" s="1"/>
      <c r="D287" s="1"/>
      <c r="E287" s="1"/>
      <c r="F287" s="1"/>
      <c r="G287" s="1"/>
      <c r="H287" s="1"/>
      <c r="I287" s="25"/>
    </row>
    <row r="288" spans="1:9" x14ac:dyDescent="0.25">
      <c r="A288" s="1"/>
      <c r="B288" s="59"/>
      <c r="C288" s="1"/>
      <c r="D288" s="1"/>
      <c r="E288" s="1"/>
      <c r="F288" s="1"/>
      <c r="G288" s="1"/>
      <c r="H288" s="1"/>
      <c r="I288" s="25"/>
    </row>
    <row r="289" spans="1:9" x14ac:dyDescent="0.25">
      <c r="A289" s="1"/>
      <c r="B289" s="59"/>
      <c r="C289" s="1"/>
      <c r="D289" s="1"/>
      <c r="E289" s="1"/>
      <c r="F289" s="1"/>
      <c r="G289" s="1"/>
      <c r="H289" s="1"/>
      <c r="I289" s="25"/>
    </row>
  </sheetData>
  <mergeCells count="18">
    <mergeCell ref="B1:I1"/>
    <mergeCell ref="B2:D2"/>
    <mergeCell ref="B3:I3"/>
    <mergeCell ref="B4:C4"/>
    <mergeCell ref="H4:I4"/>
    <mergeCell ref="B5:C5"/>
    <mergeCell ref="H5:I5"/>
    <mergeCell ref="C110:H110"/>
    <mergeCell ref="C78:H78"/>
    <mergeCell ref="C91:H91"/>
    <mergeCell ref="C100:H100"/>
    <mergeCell ref="C173:H173"/>
    <mergeCell ref="C174:H174"/>
    <mergeCell ref="C175:H175"/>
    <mergeCell ref="C128:H128"/>
    <mergeCell ref="C172:H172"/>
    <mergeCell ref="C135:H135"/>
    <mergeCell ref="C155:H15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opLeftCell="D91" zoomScaleNormal="100" workbookViewId="0">
      <selection activeCell="J115" sqref="J115"/>
    </sheetView>
  </sheetViews>
  <sheetFormatPr defaultRowHeight="15" x14ac:dyDescent="0.25"/>
  <cols>
    <col min="2" max="2" width="4.28515625" style="60" bestFit="1" customWidth="1"/>
    <col min="3" max="3" width="43.5703125" bestFit="1" customWidth="1"/>
    <col min="4" max="5" width="6.140625" bestFit="1" customWidth="1"/>
    <col min="6" max="6" width="5.140625" bestFit="1" customWidth="1"/>
    <col min="7" max="7" width="5" bestFit="1" customWidth="1"/>
    <col min="8" max="8" width="4.140625" customWidth="1"/>
    <col min="9" max="9" width="12.5703125" style="31" bestFit="1" customWidth="1"/>
  </cols>
  <sheetData>
    <row r="1" spans="1:9" ht="21.75" thickBot="1" x14ac:dyDescent="0.4">
      <c r="B1" s="142" t="s">
        <v>5</v>
      </c>
      <c r="C1" s="143"/>
      <c r="D1" s="143"/>
      <c r="E1" s="143"/>
      <c r="F1" s="143"/>
      <c r="G1" s="143"/>
      <c r="H1" s="143"/>
      <c r="I1" s="144"/>
    </row>
    <row r="2" spans="1:9" ht="67.5" customHeight="1" thickBot="1" x14ac:dyDescent="0.3">
      <c r="B2" s="145" t="s">
        <v>4</v>
      </c>
      <c r="C2" s="146"/>
      <c r="D2" s="146"/>
      <c r="E2" s="18"/>
      <c r="F2" s="18"/>
      <c r="G2" s="18"/>
      <c r="H2" s="18"/>
      <c r="I2" s="23"/>
    </row>
    <row r="3" spans="1:9" ht="19.5" thickBot="1" x14ac:dyDescent="0.35">
      <c r="B3" s="147" t="s">
        <v>6</v>
      </c>
      <c r="C3" s="148"/>
      <c r="D3" s="148"/>
      <c r="E3" s="148"/>
      <c r="F3" s="148"/>
      <c r="G3" s="148"/>
      <c r="H3" s="149"/>
      <c r="I3" s="150"/>
    </row>
    <row r="4" spans="1:9" ht="15.75" thickBot="1" x14ac:dyDescent="0.3">
      <c r="B4" s="151" t="s">
        <v>3</v>
      </c>
      <c r="C4" s="152"/>
      <c r="D4" s="17"/>
      <c r="E4" s="17"/>
      <c r="F4" s="17"/>
      <c r="G4" s="17"/>
      <c r="H4" s="153" t="s">
        <v>7</v>
      </c>
      <c r="I4" s="154"/>
    </row>
    <row r="5" spans="1:9" ht="30.75" customHeight="1" thickBot="1" x14ac:dyDescent="0.3">
      <c r="B5" s="155" t="s">
        <v>91</v>
      </c>
      <c r="C5" s="156"/>
      <c r="D5" s="17"/>
      <c r="E5" s="17"/>
      <c r="F5" s="17"/>
      <c r="G5" s="17"/>
      <c r="H5" s="157" t="s">
        <v>92</v>
      </c>
      <c r="I5" s="158"/>
    </row>
    <row r="6" spans="1:9" s="13" customFormat="1" ht="18.75" customHeight="1" thickBot="1" x14ac:dyDescent="0.3">
      <c r="B6" s="51" t="s">
        <v>100</v>
      </c>
      <c r="C6" s="16" t="s">
        <v>2</v>
      </c>
      <c r="D6" s="15" t="s">
        <v>8</v>
      </c>
      <c r="E6" s="15" t="s">
        <v>50</v>
      </c>
      <c r="F6" s="15" t="s">
        <v>99</v>
      </c>
      <c r="G6" s="14" t="s">
        <v>101</v>
      </c>
      <c r="H6" s="14" t="s">
        <v>1</v>
      </c>
      <c r="I6" s="24" t="s">
        <v>0</v>
      </c>
    </row>
    <row r="7" spans="1:9" x14ac:dyDescent="0.25">
      <c r="A7" s="8"/>
      <c r="B7" s="52"/>
      <c r="C7" s="37"/>
      <c r="D7" s="38"/>
      <c r="E7" s="38"/>
      <c r="F7" s="39"/>
      <c r="G7" s="38"/>
      <c r="H7" s="38"/>
      <c r="I7" s="40"/>
    </row>
    <row r="8" spans="1:9" ht="15.75" customHeight="1" x14ac:dyDescent="0.25">
      <c r="A8" s="8"/>
      <c r="B8" s="53" t="s">
        <v>8</v>
      </c>
      <c r="C8" s="44" t="s">
        <v>9</v>
      </c>
      <c r="D8" s="35"/>
      <c r="E8" s="35"/>
      <c r="F8" s="35"/>
      <c r="G8" s="35"/>
      <c r="H8" s="35"/>
      <c r="I8" s="67"/>
    </row>
    <row r="9" spans="1:9" x14ac:dyDescent="0.25">
      <c r="A9" s="8"/>
      <c r="B9" s="54"/>
      <c r="C9" s="34"/>
      <c r="D9" s="35"/>
      <c r="E9" s="35"/>
      <c r="F9" s="35"/>
      <c r="G9" s="35"/>
      <c r="H9" s="35"/>
      <c r="I9" s="67"/>
    </row>
    <row r="10" spans="1:9" x14ac:dyDescent="0.25">
      <c r="A10" s="45"/>
      <c r="B10" s="53" t="s">
        <v>11</v>
      </c>
      <c r="C10" s="44" t="s">
        <v>10</v>
      </c>
      <c r="D10" s="35"/>
      <c r="E10" s="35"/>
      <c r="F10" s="35"/>
      <c r="G10" s="35"/>
      <c r="H10" s="35"/>
      <c r="I10" s="67"/>
    </row>
    <row r="11" spans="1:9" x14ac:dyDescent="0.25">
      <c r="A11" s="8"/>
      <c r="B11" s="54">
        <v>1</v>
      </c>
      <c r="C11" s="34" t="s">
        <v>20</v>
      </c>
      <c r="D11" s="32">
        <v>43</v>
      </c>
      <c r="E11" s="35">
        <v>30</v>
      </c>
      <c r="F11" s="36">
        <f>E11*D11/144</f>
        <v>8.9583333333333339</v>
      </c>
      <c r="G11" s="32">
        <v>1350</v>
      </c>
      <c r="H11" s="32">
        <v>1</v>
      </c>
      <c r="I11" s="67">
        <f>H11*G11*F11</f>
        <v>12093.75</v>
      </c>
    </row>
    <row r="12" spans="1:9" x14ac:dyDescent="0.25">
      <c r="A12" s="8"/>
      <c r="B12" s="54">
        <v>2</v>
      </c>
      <c r="C12" s="34" t="s">
        <v>21</v>
      </c>
      <c r="D12" s="32">
        <v>38</v>
      </c>
      <c r="E12" s="35">
        <v>81</v>
      </c>
      <c r="F12" s="36">
        <f>E12*D12/144</f>
        <v>21.375</v>
      </c>
      <c r="G12" s="32"/>
      <c r="H12" s="32">
        <v>1</v>
      </c>
      <c r="I12" s="67">
        <v>22000</v>
      </c>
    </row>
    <row r="13" spans="1:9" x14ac:dyDescent="0.25">
      <c r="A13" s="8"/>
      <c r="B13" s="54">
        <v>3</v>
      </c>
      <c r="C13" s="34" t="s">
        <v>48</v>
      </c>
      <c r="D13" s="32"/>
      <c r="E13" s="35"/>
      <c r="F13" s="36">
        <v>21</v>
      </c>
      <c r="G13" s="32">
        <v>380</v>
      </c>
      <c r="H13" s="32">
        <v>1</v>
      </c>
      <c r="I13" s="67">
        <f t="shared" ref="I13:I56" si="0">H13*G13*F13</f>
        <v>7980</v>
      </c>
    </row>
    <row r="14" spans="1:9" x14ac:dyDescent="0.25">
      <c r="A14" s="8"/>
      <c r="B14" s="54"/>
      <c r="C14" s="34"/>
      <c r="D14" s="32"/>
      <c r="E14" s="35"/>
      <c r="F14" s="36"/>
      <c r="G14" s="32"/>
      <c r="H14" s="32"/>
      <c r="I14" s="67"/>
    </row>
    <row r="15" spans="1:9" s="12" customFormat="1" ht="15.75" x14ac:dyDescent="0.25">
      <c r="A15" s="8"/>
      <c r="B15" s="53" t="s">
        <v>12</v>
      </c>
      <c r="C15" s="44" t="s">
        <v>46</v>
      </c>
      <c r="D15" s="32"/>
      <c r="E15" s="35"/>
      <c r="F15" s="36"/>
      <c r="G15" s="35"/>
      <c r="H15" s="35"/>
      <c r="I15" s="67"/>
    </row>
    <row r="16" spans="1:9" x14ac:dyDescent="0.25">
      <c r="A16" s="8"/>
      <c r="B16" s="54">
        <v>1</v>
      </c>
      <c r="C16" s="34" t="s">
        <v>45</v>
      </c>
      <c r="D16" s="32">
        <v>101</v>
      </c>
      <c r="E16" s="35">
        <v>84</v>
      </c>
      <c r="F16" s="36">
        <f t="shared" ref="F16:F56" si="1">E16*D16/144</f>
        <v>58.916666666666664</v>
      </c>
      <c r="G16" s="32">
        <v>750</v>
      </c>
      <c r="H16" s="32">
        <v>1</v>
      </c>
      <c r="I16" s="67">
        <f t="shared" si="0"/>
        <v>44187.5</v>
      </c>
    </row>
    <row r="17" spans="1:9" x14ac:dyDescent="0.25">
      <c r="A17" s="8"/>
      <c r="B17" s="54">
        <v>2</v>
      </c>
      <c r="C17" s="34" t="s">
        <v>47</v>
      </c>
      <c r="D17" s="32">
        <v>38</v>
      </c>
      <c r="E17" s="35">
        <v>84</v>
      </c>
      <c r="F17" s="36">
        <f t="shared" si="1"/>
        <v>22.166666666666668</v>
      </c>
      <c r="G17" s="32">
        <v>380</v>
      </c>
      <c r="H17" s="32">
        <v>1</v>
      </c>
      <c r="I17" s="67">
        <f t="shared" si="0"/>
        <v>8423.3333333333339</v>
      </c>
    </row>
    <row r="18" spans="1:9" x14ac:dyDescent="0.25">
      <c r="A18" s="8"/>
      <c r="B18" s="54">
        <v>3</v>
      </c>
      <c r="C18" s="34" t="s">
        <v>64</v>
      </c>
      <c r="D18" s="32">
        <v>27</v>
      </c>
      <c r="E18" s="35">
        <v>225</v>
      </c>
      <c r="F18" s="36">
        <f t="shared" si="1"/>
        <v>42.1875</v>
      </c>
      <c r="G18" s="32">
        <v>550</v>
      </c>
      <c r="H18" s="32">
        <v>1</v>
      </c>
      <c r="I18" s="67">
        <f t="shared" si="0"/>
        <v>23203.125</v>
      </c>
    </row>
    <row r="19" spans="1:9" x14ac:dyDescent="0.25">
      <c r="A19" s="8"/>
      <c r="B19" s="54">
        <v>4</v>
      </c>
      <c r="C19" s="34" t="s">
        <v>49</v>
      </c>
      <c r="D19" s="32">
        <v>24</v>
      </c>
      <c r="E19" s="35">
        <v>24</v>
      </c>
      <c r="F19" s="36">
        <f t="shared" si="1"/>
        <v>4</v>
      </c>
      <c r="G19" s="32">
        <v>1350</v>
      </c>
      <c r="H19" s="32">
        <v>1</v>
      </c>
      <c r="I19" s="67">
        <f t="shared" si="0"/>
        <v>5400</v>
      </c>
    </row>
    <row r="20" spans="1:9" x14ac:dyDescent="0.25">
      <c r="A20" s="8"/>
      <c r="B20" s="54"/>
      <c r="C20" s="34"/>
      <c r="D20" s="32"/>
      <c r="E20" s="35"/>
      <c r="F20" s="36"/>
      <c r="G20" s="32"/>
      <c r="H20" s="32"/>
      <c r="I20" s="67">
        <f t="shared" si="0"/>
        <v>0</v>
      </c>
    </row>
    <row r="21" spans="1:9" x14ac:dyDescent="0.25">
      <c r="A21" s="8"/>
      <c r="B21" s="53" t="s">
        <v>13</v>
      </c>
      <c r="C21" s="44" t="s">
        <v>16</v>
      </c>
      <c r="D21" s="32"/>
      <c r="E21" s="35"/>
      <c r="F21" s="36"/>
      <c r="G21" s="32"/>
      <c r="H21" s="32"/>
      <c r="I21" s="67">
        <f t="shared" si="0"/>
        <v>0</v>
      </c>
    </row>
    <row r="22" spans="1:9" x14ac:dyDescent="0.25">
      <c r="A22" s="8"/>
      <c r="B22" s="54">
        <v>1</v>
      </c>
      <c r="C22" s="46" t="s">
        <v>22</v>
      </c>
      <c r="D22" s="32">
        <v>130</v>
      </c>
      <c r="E22" s="35">
        <v>27.5</v>
      </c>
      <c r="F22" s="36">
        <f t="shared" si="1"/>
        <v>24.826388888888889</v>
      </c>
      <c r="G22" s="32">
        <v>2700</v>
      </c>
      <c r="H22" s="32">
        <v>1</v>
      </c>
      <c r="I22" s="67">
        <f t="shared" si="0"/>
        <v>67031.25</v>
      </c>
    </row>
    <row r="23" spans="1:9" x14ac:dyDescent="0.25">
      <c r="A23" s="8"/>
      <c r="B23" s="54">
        <v>2</v>
      </c>
      <c r="C23" s="46" t="s">
        <v>23</v>
      </c>
      <c r="D23" s="32">
        <v>130</v>
      </c>
      <c r="E23" s="35">
        <v>20</v>
      </c>
      <c r="F23" s="36">
        <f t="shared" si="1"/>
        <v>18.055555555555557</v>
      </c>
      <c r="G23" s="32">
        <v>1350</v>
      </c>
      <c r="H23" s="32">
        <v>1</v>
      </c>
      <c r="I23" s="67">
        <f t="shared" si="0"/>
        <v>24375.000000000004</v>
      </c>
    </row>
    <row r="24" spans="1:9" x14ac:dyDescent="0.25">
      <c r="A24" s="8"/>
      <c r="B24" s="54">
        <v>3</v>
      </c>
      <c r="C24" s="46" t="s">
        <v>24</v>
      </c>
      <c r="D24" s="32">
        <v>130</v>
      </c>
      <c r="E24" s="35">
        <v>27</v>
      </c>
      <c r="F24" s="36">
        <f t="shared" si="1"/>
        <v>24.375</v>
      </c>
      <c r="G24" s="32">
        <v>680</v>
      </c>
      <c r="H24" s="32">
        <v>1</v>
      </c>
      <c r="I24" s="67">
        <f t="shared" si="0"/>
        <v>16575</v>
      </c>
    </row>
    <row r="25" spans="1:9" x14ac:dyDescent="0.25">
      <c r="A25" s="8"/>
      <c r="B25" s="54">
        <v>4</v>
      </c>
      <c r="C25" s="46" t="s">
        <v>29</v>
      </c>
      <c r="D25" s="32">
        <v>69</v>
      </c>
      <c r="E25" s="35">
        <v>30</v>
      </c>
      <c r="F25" s="36">
        <f t="shared" si="1"/>
        <v>14.375</v>
      </c>
      <c r="G25" s="32">
        <v>1350</v>
      </c>
      <c r="H25" s="32">
        <v>1</v>
      </c>
      <c r="I25" s="67">
        <f t="shared" si="0"/>
        <v>19406.25</v>
      </c>
    </row>
    <row r="26" spans="1:9" x14ac:dyDescent="0.25">
      <c r="A26" s="8"/>
      <c r="B26" s="54">
        <v>5</v>
      </c>
      <c r="C26" s="46" t="s">
        <v>30</v>
      </c>
      <c r="D26" s="32">
        <v>69</v>
      </c>
      <c r="E26" s="35">
        <v>24</v>
      </c>
      <c r="F26" s="36">
        <f t="shared" si="1"/>
        <v>11.5</v>
      </c>
      <c r="G26" s="32">
        <v>1350</v>
      </c>
      <c r="H26" s="32">
        <v>1</v>
      </c>
      <c r="I26" s="67">
        <f t="shared" si="0"/>
        <v>15525</v>
      </c>
    </row>
    <row r="27" spans="1:9" x14ac:dyDescent="0.25">
      <c r="A27" s="8"/>
      <c r="B27" s="54">
        <v>6</v>
      </c>
      <c r="C27" s="46" t="s">
        <v>31</v>
      </c>
      <c r="D27" s="32">
        <v>52</v>
      </c>
      <c r="E27" s="35">
        <v>24</v>
      </c>
      <c r="F27" s="36">
        <f t="shared" si="1"/>
        <v>8.6666666666666661</v>
      </c>
      <c r="G27" s="32">
        <v>1350</v>
      </c>
      <c r="H27" s="32">
        <v>1</v>
      </c>
      <c r="I27" s="67">
        <f t="shared" si="0"/>
        <v>11700</v>
      </c>
    </row>
    <row r="28" spans="1:9" x14ac:dyDescent="0.25">
      <c r="A28" s="8"/>
      <c r="B28" s="54">
        <v>7</v>
      </c>
      <c r="C28" s="46" t="s">
        <v>68</v>
      </c>
      <c r="D28" s="32">
        <v>73</v>
      </c>
      <c r="E28" s="35">
        <v>84</v>
      </c>
      <c r="F28" s="36">
        <f t="shared" si="1"/>
        <v>42.583333333333336</v>
      </c>
      <c r="G28" s="32">
        <v>1350</v>
      </c>
      <c r="H28" s="32">
        <v>1</v>
      </c>
      <c r="I28" s="67">
        <f t="shared" si="0"/>
        <v>57487.5</v>
      </c>
    </row>
    <row r="29" spans="1:9" x14ac:dyDescent="0.25">
      <c r="A29" s="8"/>
      <c r="B29" s="54">
        <v>8</v>
      </c>
      <c r="C29" s="46" t="s">
        <v>32</v>
      </c>
      <c r="D29" s="32">
        <v>24</v>
      </c>
      <c r="E29" s="35">
        <v>15</v>
      </c>
      <c r="F29" s="36">
        <f t="shared" si="1"/>
        <v>2.5</v>
      </c>
      <c r="G29" s="32">
        <v>1350</v>
      </c>
      <c r="H29" s="32">
        <v>1</v>
      </c>
      <c r="I29" s="67">
        <f t="shared" si="0"/>
        <v>3375</v>
      </c>
    </row>
    <row r="30" spans="1:9" x14ac:dyDescent="0.25">
      <c r="A30" s="8"/>
      <c r="B30" s="54">
        <v>9</v>
      </c>
      <c r="C30" s="46" t="s">
        <v>26</v>
      </c>
      <c r="D30" s="32">
        <v>44</v>
      </c>
      <c r="E30" s="35">
        <v>72</v>
      </c>
      <c r="F30" s="36">
        <f>E30*D30/144</f>
        <v>22</v>
      </c>
      <c r="G30" s="32">
        <v>1350</v>
      </c>
      <c r="H30" s="32">
        <v>1</v>
      </c>
      <c r="I30" s="67">
        <f t="shared" si="0"/>
        <v>29700</v>
      </c>
    </row>
    <row r="31" spans="1:9" x14ac:dyDescent="0.25">
      <c r="A31" s="8"/>
      <c r="B31" s="54">
        <v>10</v>
      </c>
      <c r="C31" s="46" t="s">
        <v>33</v>
      </c>
      <c r="D31" s="32">
        <v>39</v>
      </c>
      <c r="E31" s="35">
        <v>72</v>
      </c>
      <c r="F31" s="36">
        <f>E31*D31/144</f>
        <v>19.5</v>
      </c>
      <c r="G31" s="32">
        <v>680</v>
      </c>
      <c r="H31" s="32">
        <v>1</v>
      </c>
      <c r="I31" s="67">
        <f t="shared" si="0"/>
        <v>13260</v>
      </c>
    </row>
    <row r="32" spans="1:9" x14ac:dyDescent="0.25">
      <c r="A32" s="8"/>
      <c r="B32" s="54">
        <v>11</v>
      </c>
      <c r="C32" s="46" t="s">
        <v>24</v>
      </c>
      <c r="D32" s="32">
        <v>38</v>
      </c>
      <c r="E32" s="35">
        <v>83</v>
      </c>
      <c r="F32" s="36">
        <f>E32*D32/144</f>
        <v>21.902777777777779</v>
      </c>
      <c r="G32" s="32">
        <v>680</v>
      </c>
      <c r="H32" s="32">
        <v>1</v>
      </c>
      <c r="I32" s="67">
        <f t="shared" si="0"/>
        <v>14893.888888888889</v>
      </c>
    </row>
    <row r="33" spans="1:9" x14ac:dyDescent="0.25">
      <c r="A33" s="8"/>
      <c r="B33" s="54"/>
      <c r="C33" s="46"/>
      <c r="D33" s="32"/>
      <c r="E33" s="35"/>
      <c r="F33" s="36"/>
      <c r="G33" s="32"/>
      <c r="H33" s="32"/>
      <c r="I33" s="67"/>
    </row>
    <row r="34" spans="1:9" x14ac:dyDescent="0.25">
      <c r="A34" s="8"/>
      <c r="B34" s="53" t="s">
        <v>14</v>
      </c>
      <c r="C34" s="44" t="s">
        <v>34</v>
      </c>
      <c r="D34" s="32"/>
      <c r="E34" s="35"/>
      <c r="F34" s="36"/>
      <c r="G34" s="32"/>
      <c r="H34" s="32"/>
      <c r="I34" s="67"/>
    </row>
    <row r="35" spans="1:9" x14ac:dyDescent="0.25">
      <c r="A35" s="8"/>
      <c r="B35" s="54">
        <v>1</v>
      </c>
      <c r="C35" s="46" t="s">
        <v>35</v>
      </c>
      <c r="D35" s="32">
        <v>88</v>
      </c>
      <c r="E35" s="35">
        <v>84</v>
      </c>
      <c r="F35" s="36">
        <f t="shared" si="1"/>
        <v>51.333333333333336</v>
      </c>
      <c r="G35" s="32">
        <v>1350</v>
      </c>
      <c r="H35" s="32">
        <v>1</v>
      </c>
      <c r="I35" s="67">
        <f t="shared" si="0"/>
        <v>69300</v>
      </c>
    </row>
    <row r="36" spans="1:9" x14ac:dyDescent="0.25">
      <c r="A36" s="8"/>
      <c r="B36" s="54">
        <v>2</v>
      </c>
      <c r="C36" s="46" t="s">
        <v>24</v>
      </c>
      <c r="D36" s="32">
        <v>88</v>
      </c>
      <c r="E36" s="35">
        <v>27</v>
      </c>
      <c r="F36" s="36">
        <f t="shared" si="1"/>
        <v>16.5</v>
      </c>
      <c r="G36" s="32">
        <v>680</v>
      </c>
      <c r="H36" s="32">
        <v>1</v>
      </c>
      <c r="I36" s="67">
        <f t="shared" si="0"/>
        <v>11220</v>
      </c>
    </row>
    <row r="37" spans="1:9" x14ac:dyDescent="0.25">
      <c r="A37" s="8"/>
      <c r="B37" s="54">
        <v>3</v>
      </c>
      <c r="C37" s="46" t="s">
        <v>65</v>
      </c>
      <c r="D37" s="32">
        <v>20</v>
      </c>
      <c r="E37" s="35">
        <v>84</v>
      </c>
      <c r="F37" s="36">
        <f t="shared" si="1"/>
        <v>11.666666666666666</v>
      </c>
      <c r="G37" s="32">
        <v>1350</v>
      </c>
      <c r="H37" s="32">
        <v>1</v>
      </c>
      <c r="I37" s="67">
        <f t="shared" si="0"/>
        <v>15750</v>
      </c>
    </row>
    <row r="38" spans="1:9" x14ac:dyDescent="0.25">
      <c r="A38" s="8"/>
      <c r="B38" s="54">
        <v>4</v>
      </c>
      <c r="C38" s="46" t="s">
        <v>36</v>
      </c>
      <c r="D38" s="32"/>
      <c r="E38" s="35"/>
      <c r="F38" s="36">
        <f t="shared" si="1"/>
        <v>0</v>
      </c>
      <c r="G38" s="32"/>
      <c r="H38" s="32">
        <v>1</v>
      </c>
      <c r="I38" s="67">
        <v>26000</v>
      </c>
    </row>
    <row r="39" spans="1:9" x14ac:dyDescent="0.25">
      <c r="A39" s="8"/>
      <c r="B39" s="54">
        <v>5</v>
      </c>
      <c r="C39" s="46" t="s">
        <v>37</v>
      </c>
      <c r="D39" s="32"/>
      <c r="E39" s="35"/>
      <c r="F39" s="36">
        <f t="shared" si="1"/>
        <v>0</v>
      </c>
      <c r="G39" s="32">
        <v>5500</v>
      </c>
      <c r="H39" s="32">
        <v>1</v>
      </c>
      <c r="I39" s="67">
        <f>G39*H39</f>
        <v>5500</v>
      </c>
    </row>
    <row r="40" spans="1:9" x14ac:dyDescent="0.25">
      <c r="A40" s="8"/>
      <c r="B40" s="54">
        <v>6</v>
      </c>
      <c r="C40" s="46" t="s">
        <v>38</v>
      </c>
      <c r="D40" s="32">
        <v>96</v>
      </c>
      <c r="E40" s="35">
        <v>42</v>
      </c>
      <c r="F40" s="36">
        <f t="shared" si="1"/>
        <v>28</v>
      </c>
      <c r="G40" s="32">
        <v>550</v>
      </c>
      <c r="H40" s="32">
        <v>1</v>
      </c>
      <c r="I40" s="67">
        <f t="shared" si="0"/>
        <v>15400</v>
      </c>
    </row>
    <row r="41" spans="1:9" x14ac:dyDescent="0.25">
      <c r="A41" s="8"/>
      <c r="B41" s="54">
        <v>7</v>
      </c>
      <c r="C41" s="46" t="s">
        <v>39</v>
      </c>
      <c r="D41" s="32"/>
      <c r="E41" s="35"/>
      <c r="F41" s="36">
        <f t="shared" si="1"/>
        <v>0</v>
      </c>
      <c r="G41" s="32"/>
      <c r="H41" s="32">
        <v>1</v>
      </c>
      <c r="I41" s="67">
        <v>13000</v>
      </c>
    </row>
    <row r="42" spans="1:9" x14ac:dyDescent="0.25">
      <c r="A42" s="8"/>
      <c r="B42" s="54">
        <v>8</v>
      </c>
      <c r="C42" s="46" t="s">
        <v>40</v>
      </c>
      <c r="D42" s="32">
        <v>27</v>
      </c>
      <c r="E42" s="35">
        <v>234</v>
      </c>
      <c r="F42" s="36">
        <f t="shared" si="1"/>
        <v>43.875</v>
      </c>
      <c r="G42" s="32">
        <v>550</v>
      </c>
      <c r="H42" s="32">
        <v>1</v>
      </c>
      <c r="I42" s="67">
        <f t="shared" si="0"/>
        <v>24131.25</v>
      </c>
    </row>
    <row r="43" spans="1:9" x14ac:dyDescent="0.25">
      <c r="A43" s="8"/>
      <c r="B43" s="54"/>
      <c r="C43" s="34"/>
      <c r="D43" s="32"/>
      <c r="E43" s="35"/>
      <c r="F43" s="36"/>
      <c r="G43" s="32"/>
      <c r="H43" s="32"/>
      <c r="I43" s="67"/>
    </row>
    <row r="44" spans="1:9" x14ac:dyDescent="0.25">
      <c r="A44" s="8"/>
      <c r="B44" s="53" t="s">
        <v>15</v>
      </c>
      <c r="C44" s="44" t="s">
        <v>19</v>
      </c>
      <c r="D44" s="32"/>
      <c r="E44" s="35"/>
      <c r="F44" s="36"/>
      <c r="G44" s="32"/>
      <c r="H44" s="32"/>
      <c r="I44" s="67"/>
    </row>
    <row r="45" spans="1:9" x14ac:dyDescent="0.25">
      <c r="A45" s="8"/>
      <c r="B45" s="54">
        <v>1</v>
      </c>
      <c r="C45" s="34" t="s">
        <v>27</v>
      </c>
      <c r="D45" s="32">
        <v>96</v>
      </c>
      <c r="E45" s="35">
        <v>84</v>
      </c>
      <c r="F45" s="36">
        <f t="shared" si="1"/>
        <v>56</v>
      </c>
      <c r="G45" s="32">
        <v>1350</v>
      </c>
      <c r="H45" s="32">
        <v>1</v>
      </c>
      <c r="I45" s="67">
        <f t="shared" si="0"/>
        <v>75600</v>
      </c>
    </row>
    <row r="46" spans="1:9" x14ac:dyDescent="0.25">
      <c r="A46" s="8"/>
      <c r="B46" s="54">
        <v>2</v>
      </c>
      <c r="C46" s="34" t="s">
        <v>24</v>
      </c>
      <c r="D46" s="32">
        <v>27</v>
      </c>
      <c r="E46" s="35">
        <v>96</v>
      </c>
      <c r="F46" s="36">
        <f t="shared" si="1"/>
        <v>18</v>
      </c>
      <c r="G46" s="32">
        <v>680</v>
      </c>
      <c r="H46" s="32">
        <v>1</v>
      </c>
      <c r="I46" s="67">
        <f t="shared" si="0"/>
        <v>12240</v>
      </c>
    </row>
    <row r="47" spans="1:9" x14ac:dyDescent="0.25">
      <c r="A47" s="8"/>
      <c r="B47" s="54">
        <v>3</v>
      </c>
      <c r="C47" s="34" t="s">
        <v>25</v>
      </c>
      <c r="D47" s="32">
        <v>27</v>
      </c>
      <c r="E47" s="35">
        <v>281</v>
      </c>
      <c r="F47" s="36">
        <f t="shared" si="1"/>
        <v>52.6875</v>
      </c>
      <c r="G47" s="32">
        <v>550</v>
      </c>
      <c r="H47" s="32">
        <v>1</v>
      </c>
      <c r="I47" s="67">
        <f t="shared" si="0"/>
        <v>28978.125</v>
      </c>
    </row>
    <row r="48" spans="1:9" x14ac:dyDescent="0.25">
      <c r="A48" s="8"/>
      <c r="B48" s="54">
        <v>4</v>
      </c>
      <c r="C48" s="34" t="s">
        <v>41</v>
      </c>
      <c r="D48" s="32">
        <v>28</v>
      </c>
      <c r="E48" s="35">
        <v>20</v>
      </c>
      <c r="F48" s="36">
        <f t="shared" si="1"/>
        <v>3.8888888888888888</v>
      </c>
      <c r="G48" s="32">
        <v>1350</v>
      </c>
      <c r="H48" s="32">
        <v>1</v>
      </c>
      <c r="I48" s="67">
        <f t="shared" si="0"/>
        <v>5250</v>
      </c>
    </row>
    <row r="49" spans="1:9" x14ac:dyDescent="0.25">
      <c r="A49" s="8"/>
      <c r="B49" s="54"/>
      <c r="C49" s="34"/>
      <c r="D49" s="32"/>
      <c r="E49" s="35"/>
      <c r="F49" s="36"/>
      <c r="G49" s="32"/>
      <c r="H49" s="32"/>
      <c r="I49" s="67"/>
    </row>
    <row r="50" spans="1:9" x14ac:dyDescent="0.25">
      <c r="A50" s="8"/>
      <c r="B50" s="53" t="s">
        <v>18</v>
      </c>
      <c r="C50" s="44" t="s">
        <v>17</v>
      </c>
      <c r="D50" s="32"/>
      <c r="E50" s="35"/>
      <c r="F50" s="36"/>
      <c r="G50" s="32"/>
      <c r="H50" s="32"/>
      <c r="I50" s="67"/>
    </row>
    <row r="51" spans="1:9" x14ac:dyDescent="0.25">
      <c r="A51" s="8"/>
      <c r="B51" s="54">
        <v>1</v>
      </c>
      <c r="C51" s="34" t="s">
        <v>27</v>
      </c>
      <c r="D51" s="32">
        <v>84</v>
      </c>
      <c r="E51" s="35">
        <v>84</v>
      </c>
      <c r="F51" s="36">
        <f t="shared" si="1"/>
        <v>49</v>
      </c>
      <c r="G51" s="32">
        <v>1350</v>
      </c>
      <c r="H51" s="32">
        <v>1</v>
      </c>
      <c r="I51" s="67">
        <f t="shared" si="0"/>
        <v>66150</v>
      </c>
    </row>
    <row r="52" spans="1:9" x14ac:dyDescent="0.25">
      <c r="A52" s="8"/>
      <c r="B52" s="54">
        <v>2</v>
      </c>
      <c r="C52" s="34" t="s">
        <v>28</v>
      </c>
      <c r="D52" s="32">
        <v>84</v>
      </c>
      <c r="E52" s="35">
        <v>27</v>
      </c>
      <c r="F52" s="36">
        <f t="shared" si="1"/>
        <v>15.75</v>
      </c>
      <c r="G52" s="32">
        <v>680</v>
      </c>
      <c r="H52" s="32">
        <v>1</v>
      </c>
      <c r="I52" s="67">
        <f t="shared" si="0"/>
        <v>10710</v>
      </c>
    </row>
    <row r="53" spans="1:9" x14ac:dyDescent="0.25">
      <c r="A53" s="8"/>
      <c r="B53" s="54">
        <v>3</v>
      </c>
      <c r="C53" s="34" t="s">
        <v>42</v>
      </c>
      <c r="D53" s="32">
        <v>48</v>
      </c>
      <c r="E53" s="35">
        <v>20</v>
      </c>
      <c r="F53" s="36">
        <f t="shared" si="1"/>
        <v>6.666666666666667</v>
      </c>
      <c r="G53" s="32">
        <v>1350</v>
      </c>
      <c r="H53" s="32">
        <v>1</v>
      </c>
      <c r="I53" s="67">
        <f t="shared" si="0"/>
        <v>9000</v>
      </c>
    </row>
    <row r="54" spans="1:9" x14ac:dyDescent="0.25">
      <c r="A54" s="8"/>
      <c r="B54" s="54">
        <v>4</v>
      </c>
      <c r="C54" s="34" t="s">
        <v>43</v>
      </c>
      <c r="D54" s="32">
        <v>48</v>
      </c>
      <c r="E54" s="35">
        <v>30</v>
      </c>
      <c r="F54" s="36">
        <f t="shared" si="1"/>
        <v>10</v>
      </c>
      <c r="G54" s="32">
        <v>1350</v>
      </c>
      <c r="H54" s="32">
        <v>1</v>
      </c>
      <c r="I54" s="67">
        <f t="shared" si="0"/>
        <v>13500</v>
      </c>
    </row>
    <row r="55" spans="1:9" x14ac:dyDescent="0.25">
      <c r="A55" s="8"/>
      <c r="B55" s="54">
        <v>5</v>
      </c>
      <c r="C55" s="47" t="s">
        <v>44</v>
      </c>
      <c r="D55" s="41">
        <v>24</v>
      </c>
      <c r="E55" s="42">
        <v>24</v>
      </c>
      <c r="F55" s="36">
        <f t="shared" si="1"/>
        <v>4</v>
      </c>
      <c r="G55" s="41">
        <v>1350</v>
      </c>
      <c r="H55" s="32">
        <v>1</v>
      </c>
      <c r="I55" s="67">
        <f t="shared" si="0"/>
        <v>5400</v>
      </c>
    </row>
    <row r="56" spans="1:9" x14ac:dyDescent="0.25">
      <c r="A56" s="8"/>
      <c r="B56" s="54">
        <v>6</v>
      </c>
      <c r="C56" s="47" t="s">
        <v>40</v>
      </c>
      <c r="D56" s="41">
        <v>27</v>
      </c>
      <c r="E56" s="42">
        <v>127</v>
      </c>
      <c r="F56" s="36">
        <f t="shared" si="1"/>
        <v>23.8125</v>
      </c>
      <c r="G56" s="41">
        <v>550</v>
      </c>
      <c r="H56" s="32">
        <v>1</v>
      </c>
      <c r="I56" s="67">
        <f t="shared" si="0"/>
        <v>13096.875</v>
      </c>
    </row>
    <row r="57" spans="1:9" ht="15.75" thickBot="1" x14ac:dyDescent="0.3">
      <c r="A57" s="8"/>
      <c r="B57" s="55">
        <v>7</v>
      </c>
      <c r="C57" s="47" t="s">
        <v>67</v>
      </c>
      <c r="D57" s="41"/>
      <c r="E57" s="42"/>
      <c r="F57" s="48">
        <f>E57*D57/144</f>
        <v>0</v>
      </c>
      <c r="G57" s="41">
        <v>5600</v>
      </c>
      <c r="H57" s="41">
        <v>8</v>
      </c>
      <c r="I57" s="67">
        <f>H57*G57</f>
        <v>44800</v>
      </c>
    </row>
    <row r="58" spans="1:9" ht="15.75" thickBot="1" x14ac:dyDescent="0.3">
      <c r="A58" s="8"/>
      <c r="B58" s="57"/>
      <c r="C58" s="162" t="s">
        <v>60</v>
      </c>
      <c r="D58" s="163"/>
      <c r="E58" s="163"/>
      <c r="F58" s="163"/>
      <c r="G58" s="163"/>
      <c r="H58" s="164"/>
      <c r="I58" s="33">
        <f>SUM(I11:I57)</f>
        <v>861642.84722222225</v>
      </c>
    </row>
    <row r="59" spans="1:9" x14ac:dyDescent="0.25">
      <c r="A59" s="8"/>
      <c r="B59" s="61"/>
      <c r="C59" s="62"/>
      <c r="D59" s="63"/>
      <c r="E59" s="64"/>
      <c r="F59" s="65"/>
      <c r="G59" s="63"/>
      <c r="H59" s="63"/>
      <c r="I59" s="66"/>
    </row>
    <row r="60" spans="1:9" x14ac:dyDescent="0.25">
      <c r="A60" s="8"/>
      <c r="B60" s="56" t="s">
        <v>50</v>
      </c>
      <c r="C60" s="49" t="s">
        <v>54</v>
      </c>
      <c r="D60" s="41"/>
      <c r="E60" s="42"/>
      <c r="F60" s="48"/>
      <c r="G60" s="41"/>
      <c r="H60" s="41"/>
      <c r="I60" s="43"/>
    </row>
    <row r="61" spans="1:9" x14ac:dyDescent="0.25">
      <c r="A61" s="8"/>
      <c r="B61" s="56"/>
      <c r="C61" s="50" t="s">
        <v>56</v>
      </c>
      <c r="D61" s="41"/>
      <c r="E61" s="42"/>
      <c r="F61" s="48"/>
      <c r="G61" s="41"/>
      <c r="H61" s="41"/>
      <c r="I61" s="43"/>
    </row>
    <row r="62" spans="1:9" x14ac:dyDescent="0.25">
      <c r="A62" s="8" t="s">
        <v>66</v>
      </c>
      <c r="B62" s="55">
        <v>1</v>
      </c>
      <c r="C62" s="50" t="s">
        <v>69</v>
      </c>
      <c r="D62" s="41">
        <v>52</v>
      </c>
      <c r="E62" s="42">
        <v>84</v>
      </c>
      <c r="F62" s="36">
        <f>E62*D62/144</f>
        <v>30.333333333333332</v>
      </c>
      <c r="G62" s="41">
        <v>550</v>
      </c>
      <c r="H62" s="41">
        <v>1</v>
      </c>
      <c r="I62" s="43">
        <f>H62*G62*F62</f>
        <v>16683.333333333332</v>
      </c>
    </row>
    <row r="63" spans="1:9" x14ac:dyDescent="0.25">
      <c r="A63" s="8"/>
      <c r="B63" s="55">
        <v>2</v>
      </c>
      <c r="C63" s="50" t="s">
        <v>55</v>
      </c>
      <c r="D63" s="41">
        <v>30</v>
      </c>
      <c r="E63" s="42">
        <v>24</v>
      </c>
      <c r="F63" s="36">
        <f t="shared" ref="F63:F68" si="2">E63*D63/144</f>
        <v>5</v>
      </c>
      <c r="G63" s="41">
        <v>350</v>
      </c>
      <c r="H63" s="41">
        <v>1</v>
      </c>
      <c r="I63" s="43">
        <f t="shared" ref="I63:I68" si="3">H63*G63*F63</f>
        <v>1750</v>
      </c>
    </row>
    <row r="64" spans="1:9" x14ac:dyDescent="0.25">
      <c r="A64" s="8"/>
      <c r="B64" s="55"/>
      <c r="C64" s="50" t="s">
        <v>57</v>
      </c>
      <c r="D64" s="41"/>
      <c r="E64" s="42"/>
      <c r="F64" s="36"/>
      <c r="G64" s="41"/>
      <c r="H64" s="41"/>
      <c r="I64" s="43"/>
    </row>
    <row r="65" spans="1:9" x14ac:dyDescent="0.25">
      <c r="A65" s="8"/>
      <c r="B65" s="55">
        <v>1</v>
      </c>
      <c r="C65" s="50" t="s">
        <v>69</v>
      </c>
      <c r="D65" s="41">
        <v>36</v>
      </c>
      <c r="E65" s="42">
        <v>84</v>
      </c>
      <c r="F65" s="36">
        <f t="shared" si="2"/>
        <v>21</v>
      </c>
      <c r="G65" s="41">
        <v>550</v>
      </c>
      <c r="H65" s="41">
        <v>1</v>
      </c>
      <c r="I65" s="43">
        <f t="shared" si="3"/>
        <v>11550</v>
      </c>
    </row>
    <row r="66" spans="1:9" x14ac:dyDescent="0.25">
      <c r="A66" s="8"/>
      <c r="B66" s="55">
        <v>1</v>
      </c>
      <c r="C66" s="50" t="s">
        <v>55</v>
      </c>
      <c r="D66" s="41">
        <v>24</v>
      </c>
      <c r="E66" s="42">
        <v>30</v>
      </c>
      <c r="F66" s="36">
        <f t="shared" si="2"/>
        <v>5</v>
      </c>
      <c r="G66" s="41">
        <v>350</v>
      </c>
      <c r="H66" s="41">
        <v>1</v>
      </c>
      <c r="I66" s="43">
        <f t="shared" si="3"/>
        <v>1750</v>
      </c>
    </row>
    <row r="67" spans="1:9" x14ac:dyDescent="0.25">
      <c r="A67" s="8"/>
      <c r="B67" s="55">
        <v>1</v>
      </c>
      <c r="C67" s="50" t="s">
        <v>88</v>
      </c>
      <c r="D67" s="41">
        <v>116</v>
      </c>
      <c r="E67" s="42">
        <v>60</v>
      </c>
      <c r="F67" s="48">
        <f t="shared" si="2"/>
        <v>48.333333333333336</v>
      </c>
      <c r="G67" s="41">
        <v>550</v>
      </c>
      <c r="H67" s="41">
        <v>1</v>
      </c>
      <c r="I67" s="43">
        <f t="shared" si="3"/>
        <v>26583.333333333336</v>
      </c>
    </row>
    <row r="68" spans="1:9" x14ac:dyDescent="0.25">
      <c r="A68" s="8"/>
      <c r="B68" s="55">
        <v>1</v>
      </c>
      <c r="C68" s="50" t="s">
        <v>58</v>
      </c>
      <c r="D68" s="41">
        <v>24</v>
      </c>
      <c r="E68" s="42">
        <v>30</v>
      </c>
      <c r="F68" s="48">
        <f t="shared" si="2"/>
        <v>5</v>
      </c>
      <c r="G68" s="41">
        <v>350</v>
      </c>
      <c r="H68" s="41">
        <v>1</v>
      </c>
      <c r="I68" s="43">
        <f t="shared" si="3"/>
        <v>1750</v>
      </c>
    </row>
    <row r="69" spans="1:9" ht="15.75" thickBot="1" x14ac:dyDescent="0.3">
      <c r="A69" s="8"/>
      <c r="B69" s="55"/>
      <c r="C69" s="50"/>
      <c r="D69" s="41"/>
      <c r="E69" s="42"/>
      <c r="F69" s="48"/>
      <c r="G69" s="41"/>
      <c r="H69" s="41"/>
      <c r="I69" s="43"/>
    </row>
    <row r="70" spans="1:9" ht="15.75" thickBot="1" x14ac:dyDescent="0.3">
      <c r="A70" s="8"/>
      <c r="B70" s="57"/>
      <c r="C70" s="162" t="s">
        <v>61</v>
      </c>
      <c r="D70" s="163"/>
      <c r="E70" s="163"/>
      <c r="F70" s="163"/>
      <c r="G70" s="163"/>
      <c r="H70" s="164"/>
      <c r="I70" s="33">
        <f>SUM(I61:I69)</f>
        <v>60066.666666666672</v>
      </c>
    </row>
    <row r="71" spans="1:9" x14ac:dyDescent="0.25">
      <c r="A71" s="8"/>
      <c r="B71" s="61"/>
      <c r="C71" s="81"/>
      <c r="D71" s="82"/>
      <c r="E71" s="82"/>
      <c r="F71" s="82"/>
      <c r="G71" s="82"/>
      <c r="H71" s="83"/>
      <c r="I71" s="66"/>
    </row>
    <row r="72" spans="1:9" x14ac:dyDescent="0.25">
      <c r="A72" s="8"/>
      <c r="B72" s="56" t="s">
        <v>52</v>
      </c>
      <c r="C72" s="49" t="s">
        <v>70</v>
      </c>
      <c r="D72" s="41"/>
      <c r="E72" s="42"/>
      <c r="F72" s="48"/>
      <c r="G72" s="41"/>
      <c r="H72" s="41"/>
      <c r="I72" s="43"/>
    </row>
    <row r="73" spans="1:9" x14ac:dyDescent="0.25">
      <c r="A73" s="8"/>
      <c r="B73" s="55">
        <v>1</v>
      </c>
      <c r="C73" s="47"/>
      <c r="D73" s="41">
        <v>67</v>
      </c>
      <c r="E73" s="42">
        <v>69</v>
      </c>
      <c r="F73" s="48">
        <f t="shared" ref="F73:F77" si="4">E73*D73/144</f>
        <v>32.104166666666664</v>
      </c>
      <c r="G73" s="41">
        <v>240</v>
      </c>
      <c r="H73" s="41">
        <v>1</v>
      </c>
      <c r="I73" s="43">
        <f>H73*G73*F73</f>
        <v>7704.9999999999991</v>
      </c>
    </row>
    <row r="74" spans="1:9" x14ac:dyDescent="0.25">
      <c r="A74" s="8"/>
      <c r="B74" s="55">
        <v>2</v>
      </c>
      <c r="C74" s="47"/>
      <c r="D74" s="41">
        <v>85</v>
      </c>
      <c r="E74" s="42">
        <v>91</v>
      </c>
      <c r="F74" s="48">
        <f t="shared" si="4"/>
        <v>53.715277777777779</v>
      </c>
      <c r="G74" s="41">
        <v>240</v>
      </c>
      <c r="H74" s="41">
        <v>1</v>
      </c>
      <c r="I74" s="43">
        <f t="shared" ref="I74:I77" si="5">H74*G74*F74</f>
        <v>12891.666666666666</v>
      </c>
    </row>
    <row r="75" spans="1:9" x14ac:dyDescent="0.25">
      <c r="A75" s="8"/>
      <c r="B75" s="55">
        <v>3</v>
      </c>
      <c r="C75" s="47"/>
      <c r="D75" s="41">
        <v>68</v>
      </c>
      <c r="E75" s="42">
        <v>69</v>
      </c>
      <c r="F75" s="48">
        <f t="shared" si="4"/>
        <v>32.583333333333336</v>
      </c>
      <c r="G75" s="41">
        <v>240</v>
      </c>
      <c r="H75" s="41">
        <v>1</v>
      </c>
      <c r="I75" s="43">
        <f t="shared" si="5"/>
        <v>7820.0000000000009</v>
      </c>
    </row>
    <row r="76" spans="1:9" x14ac:dyDescent="0.25">
      <c r="A76" s="8"/>
      <c r="B76" s="55">
        <v>4</v>
      </c>
      <c r="C76" s="47"/>
      <c r="D76" s="41">
        <v>52</v>
      </c>
      <c r="E76" s="42">
        <v>38</v>
      </c>
      <c r="F76" s="48">
        <f t="shared" si="4"/>
        <v>13.722222222222221</v>
      </c>
      <c r="G76" s="41">
        <v>240</v>
      </c>
      <c r="H76" s="41">
        <v>1</v>
      </c>
      <c r="I76" s="43">
        <f t="shared" si="5"/>
        <v>3293.333333333333</v>
      </c>
    </row>
    <row r="77" spans="1:9" ht="15.75" thickBot="1" x14ac:dyDescent="0.3">
      <c r="A77" s="8"/>
      <c r="B77" s="55">
        <v>5</v>
      </c>
      <c r="C77" s="47"/>
      <c r="D77" s="41">
        <v>80</v>
      </c>
      <c r="E77" s="42">
        <v>79</v>
      </c>
      <c r="F77" s="48">
        <f t="shared" si="4"/>
        <v>43.888888888888886</v>
      </c>
      <c r="G77" s="41">
        <v>240</v>
      </c>
      <c r="H77" s="41">
        <v>1</v>
      </c>
      <c r="I77" s="43">
        <f t="shared" si="5"/>
        <v>10533.333333333332</v>
      </c>
    </row>
    <row r="78" spans="1:9" ht="15.75" thickBot="1" x14ac:dyDescent="0.3">
      <c r="A78" s="8"/>
      <c r="B78" s="57"/>
      <c r="C78" s="162" t="s">
        <v>62</v>
      </c>
      <c r="D78" s="163"/>
      <c r="E78" s="163"/>
      <c r="F78" s="163"/>
      <c r="G78" s="163"/>
      <c r="H78" s="164"/>
      <c r="I78" s="33">
        <f>SUM(I73:I77)</f>
        <v>42243.333333333328</v>
      </c>
    </row>
    <row r="79" spans="1:9" x14ac:dyDescent="0.25">
      <c r="A79" s="8"/>
      <c r="B79" s="61"/>
      <c r="C79" s="62"/>
      <c r="D79" s="63"/>
      <c r="E79" s="64"/>
      <c r="F79" s="65"/>
      <c r="G79" s="63"/>
      <c r="H79" s="63"/>
      <c r="I79" s="66"/>
    </row>
    <row r="80" spans="1:9" x14ac:dyDescent="0.25">
      <c r="A80" s="8"/>
      <c r="B80" s="56" t="s">
        <v>53</v>
      </c>
      <c r="C80" s="49" t="s">
        <v>71</v>
      </c>
      <c r="D80" s="41"/>
      <c r="E80" s="42"/>
      <c r="F80" s="48"/>
      <c r="G80" s="41"/>
      <c r="H80" s="41"/>
      <c r="I80" s="43"/>
    </row>
    <row r="81" spans="1:9" x14ac:dyDescent="0.25">
      <c r="A81" s="8"/>
      <c r="B81" s="55"/>
      <c r="C81" s="47"/>
      <c r="D81" s="41"/>
      <c r="E81" s="42"/>
      <c r="F81" s="48"/>
      <c r="G81" s="41"/>
      <c r="H81" s="41"/>
      <c r="I81" s="43"/>
    </row>
    <row r="82" spans="1:9" ht="75" x14ac:dyDescent="0.25">
      <c r="A82" s="8"/>
      <c r="B82" s="55">
        <v>1</v>
      </c>
      <c r="C82" s="69" t="s">
        <v>72</v>
      </c>
      <c r="D82" s="70"/>
      <c r="E82" s="70"/>
      <c r="F82" s="71"/>
      <c r="G82" s="70">
        <v>6500</v>
      </c>
      <c r="H82" s="70">
        <v>3</v>
      </c>
      <c r="I82" s="80">
        <f>G82*H82</f>
        <v>19500</v>
      </c>
    </row>
    <row r="83" spans="1:9" x14ac:dyDescent="0.25">
      <c r="A83" s="8"/>
      <c r="B83" s="55"/>
      <c r="C83" s="47"/>
      <c r="D83" s="41"/>
      <c r="E83" s="42"/>
      <c r="F83" s="48"/>
      <c r="G83" s="41"/>
      <c r="H83" s="41"/>
      <c r="I83" s="43"/>
    </row>
    <row r="84" spans="1:9" x14ac:dyDescent="0.25">
      <c r="A84" s="8"/>
      <c r="B84" s="72" t="s">
        <v>59</v>
      </c>
      <c r="C84" s="73" t="s">
        <v>73</v>
      </c>
      <c r="D84" s="74"/>
      <c r="E84" s="74"/>
      <c r="F84" s="74"/>
      <c r="G84" s="74"/>
      <c r="H84" s="74"/>
      <c r="I84" s="78"/>
    </row>
    <row r="85" spans="1:9" x14ac:dyDescent="0.25">
      <c r="A85" s="8"/>
      <c r="B85" s="75">
        <v>1</v>
      </c>
      <c r="C85" s="74" t="s">
        <v>86</v>
      </c>
      <c r="D85" s="74"/>
      <c r="E85" s="74"/>
      <c r="F85" s="74"/>
      <c r="G85" s="74">
        <v>620</v>
      </c>
      <c r="H85" s="74">
        <v>35</v>
      </c>
      <c r="I85" s="78">
        <f>G85*H85</f>
        <v>21700</v>
      </c>
    </row>
    <row r="86" spans="1:9" x14ac:dyDescent="0.25">
      <c r="A86" s="8"/>
      <c r="B86" s="75">
        <v>2</v>
      </c>
      <c r="C86" s="74" t="s">
        <v>87</v>
      </c>
      <c r="D86" s="74"/>
      <c r="E86" s="74"/>
      <c r="F86" s="74"/>
      <c r="G86" s="74">
        <v>2600</v>
      </c>
      <c r="H86" s="74">
        <v>2</v>
      </c>
      <c r="I86" s="78">
        <f>G86*H86</f>
        <v>5200</v>
      </c>
    </row>
    <row r="87" spans="1:9" x14ac:dyDescent="0.25">
      <c r="A87" s="8"/>
      <c r="B87" s="75">
        <v>3</v>
      </c>
      <c r="C87" s="74" t="s">
        <v>75</v>
      </c>
      <c r="D87" s="74"/>
      <c r="E87" s="74"/>
      <c r="F87" s="74">
        <v>150</v>
      </c>
      <c r="G87" s="74">
        <v>42</v>
      </c>
      <c r="H87" s="74"/>
      <c r="I87" s="78">
        <f>F87*G87</f>
        <v>6300</v>
      </c>
    </row>
    <row r="88" spans="1:9" x14ac:dyDescent="0.25">
      <c r="A88" s="8"/>
      <c r="B88" s="75">
        <v>4</v>
      </c>
      <c r="C88" s="74" t="s">
        <v>76</v>
      </c>
      <c r="D88" s="74"/>
      <c r="E88" s="74"/>
      <c r="F88" s="74">
        <v>200</v>
      </c>
      <c r="G88" s="74">
        <v>36</v>
      </c>
      <c r="H88" s="74"/>
      <c r="I88" s="78">
        <f>F88*G88</f>
        <v>7200</v>
      </c>
    </row>
    <row r="89" spans="1:9" x14ac:dyDescent="0.25">
      <c r="A89" s="8"/>
      <c r="B89" s="75">
        <v>5</v>
      </c>
      <c r="C89" s="74" t="s">
        <v>77</v>
      </c>
      <c r="D89" s="74"/>
      <c r="E89" s="74"/>
      <c r="F89" s="74"/>
      <c r="G89" s="74">
        <v>150</v>
      </c>
      <c r="H89" s="74">
        <v>6</v>
      </c>
      <c r="I89" s="78">
        <f>G89*H89</f>
        <v>900</v>
      </c>
    </row>
    <row r="90" spans="1:9" x14ac:dyDescent="0.25">
      <c r="A90" s="8"/>
      <c r="B90" s="75">
        <v>6</v>
      </c>
      <c r="C90" s="74" t="s">
        <v>78</v>
      </c>
      <c r="D90" s="74"/>
      <c r="E90" s="74"/>
      <c r="F90" s="74"/>
      <c r="G90" s="74">
        <v>90</v>
      </c>
      <c r="H90" s="74">
        <v>30</v>
      </c>
      <c r="I90" s="78">
        <f t="shared" ref="I90:I93" si="6">G90*H90</f>
        <v>2700</v>
      </c>
    </row>
    <row r="91" spans="1:9" x14ac:dyDescent="0.25">
      <c r="A91" s="8"/>
      <c r="B91" s="75">
        <v>7</v>
      </c>
      <c r="C91" s="74" t="s">
        <v>79</v>
      </c>
      <c r="D91" s="74"/>
      <c r="E91" s="74"/>
      <c r="F91" s="74"/>
      <c r="G91" s="74">
        <v>650</v>
      </c>
      <c r="H91" s="74">
        <v>3</v>
      </c>
      <c r="I91" s="78">
        <f t="shared" si="6"/>
        <v>1950</v>
      </c>
    </row>
    <row r="92" spans="1:9" x14ac:dyDescent="0.25">
      <c r="A92" s="8"/>
      <c r="B92" s="75">
        <v>8</v>
      </c>
      <c r="C92" s="74" t="s">
        <v>80</v>
      </c>
      <c r="D92" s="74"/>
      <c r="E92" s="74"/>
      <c r="F92" s="74"/>
      <c r="G92" s="74">
        <v>575</v>
      </c>
      <c r="H92" s="74">
        <v>14</v>
      </c>
      <c r="I92" s="78">
        <f t="shared" si="6"/>
        <v>8050</v>
      </c>
    </row>
    <row r="93" spans="1:9" x14ac:dyDescent="0.25">
      <c r="A93" s="8"/>
      <c r="B93" s="75">
        <v>9</v>
      </c>
      <c r="C93" s="74" t="s">
        <v>81</v>
      </c>
      <c r="D93" s="74"/>
      <c r="E93" s="74"/>
      <c r="F93" s="74"/>
      <c r="G93" s="74">
        <v>210</v>
      </c>
      <c r="H93" s="74">
        <v>15</v>
      </c>
      <c r="I93" s="78">
        <f t="shared" si="6"/>
        <v>3150</v>
      </c>
    </row>
    <row r="94" spans="1:9" x14ac:dyDescent="0.25">
      <c r="A94" s="8"/>
      <c r="B94" s="75">
        <v>10</v>
      </c>
      <c r="C94" s="74" t="s">
        <v>82</v>
      </c>
      <c r="D94" s="74"/>
      <c r="E94" s="74"/>
      <c r="F94" s="74">
        <v>45</v>
      </c>
      <c r="G94" s="74">
        <v>70</v>
      </c>
      <c r="H94" s="74"/>
      <c r="I94" s="78">
        <f>G94*F94</f>
        <v>3150</v>
      </c>
    </row>
    <row r="95" spans="1:9" x14ac:dyDescent="0.25">
      <c r="A95" s="8"/>
      <c r="B95" s="75">
        <v>11</v>
      </c>
      <c r="C95" s="74" t="s">
        <v>83</v>
      </c>
      <c r="D95" s="74"/>
      <c r="E95" s="74"/>
      <c r="F95" s="74"/>
      <c r="G95" s="74">
        <v>60</v>
      </c>
      <c r="H95" s="74">
        <v>3</v>
      </c>
      <c r="I95" s="78">
        <f>H95*G95</f>
        <v>180</v>
      </c>
    </row>
    <row r="96" spans="1:9" x14ac:dyDescent="0.25">
      <c r="A96" s="8"/>
      <c r="B96" s="75">
        <v>12</v>
      </c>
      <c r="C96" s="74" t="s">
        <v>84</v>
      </c>
      <c r="D96" s="74"/>
      <c r="E96" s="74"/>
      <c r="F96" s="74"/>
      <c r="G96" s="74">
        <v>3500</v>
      </c>
      <c r="H96" s="74">
        <v>0</v>
      </c>
      <c r="I96" s="78">
        <f>H96*G96</f>
        <v>0</v>
      </c>
    </row>
    <row r="97" spans="1:9" x14ac:dyDescent="0.25">
      <c r="A97" s="8"/>
      <c r="B97" s="75">
        <v>13</v>
      </c>
      <c r="C97" s="74" t="s">
        <v>85</v>
      </c>
      <c r="D97" s="74"/>
      <c r="E97" s="74"/>
      <c r="F97" s="74"/>
      <c r="G97" s="74">
        <v>1400</v>
      </c>
      <c r="H97" s="74">
        <v>0</v>
      </c>
      <c r="I97" s="78">
        <f>G97*H97</f>
        <v>0</v>
      </c>
    </row>
    <row r="98" spans="1:9" ht="15.75" thickBot="1" x14ac:dyDescent="0.3">
      <c r="A98" s="8"/>
      <c r="B98" s="76">
        <v>14</v>
      </c>
      <c r="C98" s="77" t="s">
        <v>74</v>
      </c>
      <c r="D98" s="77"/>
      <c r="E98" s="77"/>
      <c r="F98" s="77"/>
      <c r="G98" s="77"/>
      <c r="H98" s="77">
        <v>1</v>
      </c>
      <c r="I98" s="79">
        <v>450</v>
      </c>
    </row>
    <row r="99" spans="1:9" ht="15.75" thickBot="1" x14ac:dyDescent="0.3">
      <c r="A99" s="8"/>
      <c r="B99" s="57"/>
      <c r="C99" s="162" t="s">
        <v>90</v>
      </c>
      <c r="D99" s="163"/>
      <c r="E99" s="163"/>
      <c r="F99" s="163"/>
      <c r="G99" s="163"/>
      <c r="H99" s="164"/>
      <c r="I99" s="33">
        <f>SUM(I85:I98)</f>
        <v>60930</v>
      </c>
    </row>
    <row r="100" spans="1:9" x14ac:dyDescent="0.25">
      <c r="A100" s="8"/>
      <c r="B100" s="61"/>
      <c r="C100" s="62"/>
      <c r="D100" s="63"/>
      <c r="E100" s="64"/>
      <c r="F100" s="65"/>
      <c r="G100" s="63"/>
      <c r="H100" s="63"/>
      <c r="I100" s="84"/>
    </row>
    <row r="101" spans="1:9" x14ac:dyDescent="0.25">
      <c r="A101" s="8"/>
      <c r="B101" s="56" t="s">
        <v>89</v>
      </c>
      <c r="C101" s="49" t="s">
        <v>51</v>
      </c>
      <c r="D101" s="41"/>
      <c r="E101" s="42"/>
      <c r="F101" s="48"/>
      <c r="G101" s="41"/>
      <c r="H101" s="41"/>
      <c r="I101" s="68">
        <v>38000</v>
      </c>
    </row>
    <row r="102" spans="1:9" ht="15.75" thickBot="1" x14ac:dyDescent="0.3">
      <c r="A102" s="8"/>
      <c r="B102" s="55"/>
      <c r="C102" s="47"/>
      <c r="D102" s="41"/>
      <c r="E102" s="42"/>
      <c r="F102" s="48"/>
      <c r="G102" s="41"/>
      <c r="H102" s="41"/>
      <c r="I102" s="43"/>
    </row>
    <row r="103" spans="1:9" ht="15.75" thickBot="1" x14ac:dyDescent="0.3">
      <c r="A103" s="8"/>
      <c r="B103" s="57"/>
      <c r="C103" s="162" t="s">
        <v>63</v>
      </c>
      <c r="D103" s="163"/>
      <c r="E103" s="163"/>
      <c r="F103" s="163"/>
      <c r="G103" s="163"/>
      <c r="H103" s="164"/>
      <c r="I103" s="33">
        <f>SUM(I101,I99,I82,I78,I70,I58)</f>
        <v>1082382.8472222222</v>
      </c>
    </row>
    <row r="104" spans="1:9" x14ac:dyDescent="0.25">
      <c r="A104" s="8"/>
      <c r="B104" s="58"/>
      <c r="C104" s="19"/>
      <c r="D104" s="8"/>
      <c r="E104" s="8"/>
      <c r="F104" s="11"/>
      <c r="G104" s="8"/>
      <c r="H104" s="8"/>
      <c r="I104" s="25"/>
    </row>
    <row r="105" spans="1:9" x14ac:dyDescent="0.25">
      <c r="A105" s="8"/>
      <c r="B105" s="58"/>
      <c r="C105" s="19"/>
      <c r="D105" s="8"/>
      <c r="E105" s="8"/>
      <c r="F105" s="11"/>
      <c r="G105" s="8"/>
      <c r="H105" s="8"/>
      <c r="I105" s="25"/>
    </row>
    <row r="106" spans="1:9" x14ac:dyDescent="0.25">
      <c r="A106" s="8"/>
      <c r="B106" s="58"/>
      <c r="C106" s="19"/>
      <c r="D106" s="8"/>
      <c r="E106" s="8"/>
      <c r="F106" s="11"/>
      <c r="G106" s="8"/>
      <c r="H106" s="8"/>
      <c r="I106" s="25"/>
    </row>
    <row r="107" spans="1:9" x14ac:dyDescent="0.25">
      <c r="A107" s="8"/>
      <c r="B107" s="58"/>
      <c r="C107" s="19"/>
      <c r="D107" s="8"/>
      <c r="E107" s="8"/>
      <c r="F107" s="11"/>
      <c r="G107" s="8"/>
      <c r="H107" s="8"/>
      <c r="I107" s="25"/>
    </row>
    <row r="108" spans="1:9" x14ac:dyDescent="0.25">
      <c r="A108" s="8"/>
      <c r="B108" s="58"/>
      <c r="C108" s="19"/>
      <c r="D108" s="8"/>
      <c r="E108" s="8"/>
      <c r="F108" s="11"/>
      <c r="G108" s="8"/>
      <c r="H108" s="8"/>
      <c r="I108" s="25"/>
    </row>
    <row r="109" spans="1:9" x14ac:dyDescent="0.25">
      <c r="A109" s="8"/>
      <c r="B109" s="58"/>
      <c r="C109" s="19"/>
      <c r="D109" s="8"/>
      <c r="E109" s="8"/>
      <c r="F109" s="11"/>
      <c r="G109" s="8"/>
      <c r="H109" s="8"/>
      <c r="I109" s="25"/>
    </row>
    <row r="110" spans="1:9" x14ac:dyDescent="0.25">
      <c r="A110" s="8"/>
      <c r="B110" s="58"/>
      <c r="C110" s="19"/>
      <c r="D110" s="8"/>
      <c r="E110" s="8"/>
      <c r="F110" s="11"/>
      <c r="G110" s="8"/>
      <c r="H110" s="8"/>
      <c r="I110" s="25"/>
    </row>
    <row r="111" spans="1:9" x14ac:dyDescent="0.25">
      <c r="A111" s="8"/>
      <c r="B111" s="58"/>
      <c r="C111" s="19"/>
      <c r="D111" s="8"/>
      <c r="E111" s="8"/>
      <c r="F111" s="11"/>
      <c r="G111" s="8"/>
      <c r="H111" s="8"/>
      <c r="I111" s="25"/>
    </row>
    <row r="112" spans="1:9" x14ac:dyDescent="0.25">
      <c r="A112" s="8"/>
      <c r="B112" s="58"/>
      <c r="C112" s="19"/>
      <c r="D112" s="8"/>
      <c r="E112" s="8"/>
      <c r="F112" s="11"/>
      <c r="G112" s="8"/>
      <c r="H112" s="8"/>
      <c r="I112" s="25"/>
    </row>
    <row r="113" spans="1:9" x14ac:dyDescent="0.25">
      <c r="A113" s="8"/>
      <c r="B113" s="58"/>
      <c r="C113" s="19"/>
      <c r="D113" s="8"/>
      <c r="E113" s="8"/>
      <c r="F113" s="11"/>
      <c r="G113" s="8"/>
      <c r="H113" s="8"/>
      <c r="I113" s="25"/>
    </row>
    <row r="114" spans="1:9" x14ac:dyDescent="0.25">
      <c r="A114" s="8"/>
      <c r="B114" s="58"/>
      <c r="C114" s="19"/>
      <c r="D114" s="8"/>
      <c r="E114" s="8"/>
      <c r="F114" s="11"/>
      <c r="G114" s="8"/>
      <c r="H114" s="8"/>
      <c r="I114" s="25"/>
    </row>
    <row r="115" spans="1:9" x14ac:dyDescent="0.25">
      <c r="A115" s="8"/>
      <c r="B115" s="58"/>
      <c r="C115" s="19"/>
      <c r="D115" s="8"/>
      <c r="E115" s="8"/>
      <c r="F115" s="11"/>
      <c r="G115" s="8"/>
      <c r="H115" s="8"/>
      <c r="I115" s="25"/>
    </row>
    <row r="116" spans="1:9" x14ac:dyDescent="0.25">
      <c r="A116" s="8"/>
      <c r="B116" s="58"/>
      <c r="C116" s="19"/>
      <c r="D116" s="8"/>
      <c r="E116" s="8"/>
      <c r="F116" s="11"/>
      <c r="G116" s="8"/>
      <c r="H116" s="8"/>
      <c r="I116" s="25"/>
    </row>
    <row r="117" spans="1:9" x14ac:dyDescent="0.25">
      <c r="A117" s="8"/>
      <c r="B117" s="58"/>
      <c r="C117" s="19"/>
      <c r="D117" s="8"/>
      <c r="E117" s="8"/>
      <c r="F117" s="11"/>
      <c r="G117" s="8"/>
      <c r="H117" s="8"/>
      <c r="I117" s="25"/>
    </row>
    <row r="118" spans="1:9" x14ac:dyDescent="0.25">
      <c r="A118" s="8"/>
      <c r="B118" s="58"/>
      <c r="C118" s="19"/>
      <c r="D118" s="8"/>
      <c r="E118" s="8"/>
      <c r="F118" s="11"/>
      <c r="G118" s="8"/>
      <c r="H118" s="8"/>
      <c r="I118" s="25"/>
    </row>
    <row r="119" spans="1:9" x14ac:dyDescent="0.25">
      <c r="A119" s="8"/>
      <c r="B119" s="58"/>
      <c r="C119" s="19"/>
      <c r="D119" s="8"/>
      <c r="E119" s="8"/>
      <c r="F119" s="11"/>
      <c r="G119" s="8"/>
      <c r="H119" s="8"/>
      <c r="I119" s="25"/>
    </row>
    <row r="120" spans="1:9" x14ac:dyDescent="0.25">
      <c r="A120" s="8"/>
      <c r="B120" s="58"/>
      <c r="C120" s="19"/>
      <c r="D120" s="8"/>
      <c r="E120" s="8"/>
      <c r="F120" s="11"/>
      <c r="G120" s="8"/>
      <c r="H120" s="8"/>
      <c r="I120" s="25"/>
    </row>
    <row r="121" spans="1:9" x14ac:dyDescent="0.25">
      <c r="A121" s="8"/>
      <c r="B121" s="58"/>
      <c r="C121" s="19"/>
      <c r="D121" s="8"/>
      <c r="E121" s="8"/>
      <c r="F121" s="11"/>
      <c r="G121" s="8"/>
      <c r="H121" s="8"/>
      <c r="I121" s="25"/>
    </row>
    <row r="122" spans="1:9" x14ac:dyDescent="0.25">
      <c r="A122" s="8"/>
      <c r="B122" s="58"/>
      <c r="C122" s="19"/>
      <c r="D122" s="8"/>
      <c r="E122" s="8"/>
      <c r="F122" s="11"/>
      <c r="G122" s="8"/>
      <c r="H122" s="8"/>
      <c r="I122" s="25"/>
    </row>
    <row r="123" spans="1:9" x14ac:dyDescent="0.25">
      <c r="A123" s="8"/>
      <c r="B123" s="58"/>
      <c r="C123" s="19"/>
      <c r="D123" s="8"/>
      <c r="E123" s="8"/>
      <c r="F123" s="11"/>
      <c r="G123" s="8"/>
      <c r="H123" s="8"/>
      <c r="I123" s="25"/>
    </row>
    <row r="124" spans="1:9" x14ac:dyDescent="0.25">
      <c r="A124" s="8"/>
      <c r="B124" s="58"/>
      <c r="C124" s="19"/>
      <c r="D124" s="8"/>
      <c r="E124" s="8"/>
      <c r="F124" s="11"/>
      <c r="G124" s="8"/>
      <c r="H124" s="8"/>
      <c r="I124" s="25"/>
    </row>
    <row r="125" spans="1:9" x14ac:dyDescent="0.25">
      <c r="A125" s="8"/>
      <c r="B125" s="58"/>
      <c r="C125" s="19"/>
      <c r="D125" s="8"/>
      <c r="E125" s="8"/>
      <c r="F125" s="11"/>
      <c r="G125" s="8"/>
      <c r="H125" s="8"/>
      <c r="I125" s="25"/>
    </row>
    <row r="126" spans="1:9" x14ac:dyDescent="0.25">
      <c r="A126" s="8"/>
      <c r="B126" s="58"/>
      <c r="C126" s="19"/>
      <c r="D126" s="8"/>
      <c r="E126" s="8"/>
      <c r="F126" s="11"/>
      <c r="G126" s="8"/>
      <c r="H126" s="8"/>
      <c r="I126" s="25"/>
    </row>
    <row r="127" spans="1:9" x14ac:dyDescent="0.25">
      <c r="A127" s="8"/>
      <c r="B127" s="58"/>
      <c r="C127" s="19"/>
      <c r="D127" s="8"/>
      <c r="E127" s="8"/>
      <c r="F127" s="11"/>
      <c r="G127" s="8"/>
      <c r="H127" s="8"/>
      <c r="I127" s="25"/>
    </row>
    <row r="128" spans="1:9" x14ac:dyDescent="0.25">
      <c r="A128" s="8"/>
      <c r="B128" s="58"/>
      <c r="C128" s="19"/>
      <c r="D128" s="8"/>
      <c r="E128" s="8"/>
      <c r="F128" s="11"/>
      <c r="G128" s="8"/>
      <c r="H128" s="8"/>
      <c r="I128" s="25"/>
    </row>
    <row r="129" spans="1:9" x14ac:dyDescent="0.25">
      <c r="A129" s="8"/>
      <c r="B129" s="58"/>
      <c r="C129" s="19"/>
      <c r="D129" s="8"/>
      <c r="E129" s="8"/>
      <c r="F129" s="11"/>
      <c r="G129" s="8"/>
      <c r="H129" s="8"/>
      <c r="I129" s="25"/>
    </row>
    <row r="130" spans="1:9" x14ac:dyDescent="0.25">
      <c r="A130" s="8"/>
      <c r="B130" s="58"/>
      <c r="C130" s="19"/>
      <c r="D130" s="8"/>
      <c r="E130" s="8"/>
      <c r="F130" s="11"/>
      <c r="G130" s="8"/>
      <c r="H130" s="8"/>
      <c r="I130" s="25"/>
    </row>
    <row r="131" spans="1:9" x14ac:dyDescent="0.25">
      <c r="A131" s="8"/>
      <c r="B131" s="58"/>
      <c r="C131" s="19"/>
      <c r="D131" s="8"/>
      <c r="E131" s="8"/>
      <c r="F131" s="11"/>
      <c r="G131" s="8"/>
      <c r="H131" s="8"/>
      <c r="I131" s="25"/>
    </row>
    <row r="132" spans="1:9" x14ac:dyDescent="0.25">
      <c r="A132" s="8"/>
      <c r="B132" s="58"/>
      <c r="C132" s="19"/>
      <c r="D132" s="22"/>
      <c r="E132" s="22"/>
      <c r="F132" s="22"/>
      <c r="G132" s="22"/>
      <c r="H132" s="22"/>
      <c r="I132" s="26"/>
    </row>
    <row r="133" spans="1:9" x14ac:dyDescent="0.25">
      <c r="A133" s="8"/>
      <c r="B133" s="58"/>
      <c r="C133" s="19"/>
      <c r="D133" s="8"/>
      <c r="E133" s="8"/>
      <c r="F133" s="11"/>
      <c r="G133" s="8"/>
      <c r="H133" s="8"/>
      <c r="I133" s="25"/>
    </row>
    <row r="134" spans="1:9" x14ac:dyDescent="0.25">
      <c r="A134" s="8"/>
      <c r="B134" s="58"/>
      <c r="C134" s="19"/>
      <c r="D134" s="8"/>
      <c r="E134" s="8"/>
      <c r="F134" s="11"/>
      <c r="G134" s="8"/>
      <c r="H134" s="8"/>
      <c r="I134" s="25"/>
    </row>
    <row r="135" spans="1:9" x14ac:dyDescent="0.25">
      <c r="A135" s="8"/>
      <c r="B135" s="58"/>
      <c r="C135" s="19"/>
      <c r="D135" s="8"/>
      <c r="E135" s="8"/>
      <c r="F135" s="11"/>
      <c r="G135" s="8"/>
      <c r="H135" s="8"/>
      <c r="I135" s="25"/>
    </row>
    <row r="136" spans="1:9" x14ac:dyDescent="0.25">
      <c r="A136" s="8"/>
      <c r="B136" s="58"/>
      <c r="C136" s="19"/>
      <c r="D136" s="8"/>
      <c r="E136" s="8"/>
      <c r="F136" s="11"/>
      <c r="G136" s="8"/>
      <c r="H136" s="8"/>
      <c r="I136" s="25"/>
    </row>
    <row r="137" spans="1:9" x14ac:dyDescent="0.25">
      <c r="A137" s="8"/>
      <c r="B137" s="58"/>
      <c r="C137" s="19"/>
      <c r="D137" s="8"/>
      <c r="E137" s="8"/>
      <c r="F137" s="11"/>
      <c r="G137" s="8"/>
      <c r="H137" s="8"/>
      <c r="I137" s="25"/>
    </row>
    <row r="138" spans="1:9" x14ac:dyDescent="0.25">
      <c r="A138" s="8"/>
      <c r="B138" s="58"/>
      <c r="C138" s="19"/>
      <c r="D138" s="8"/>
      <c r="E138" s="8"/>
      <c r="F138" s="11"/>
      <c r="G138" s="8"/>
      <c r="H138" s="8"/>
      <c r="I138" s="25"/>
    </row>
    <row r="139" spans="1:9" x14ac:dyDescent="0.25">
      <c r="A139" s="8"/>
      <c r="B139" s="58"/>
      <c r="C139" s="20"/>
      <c r="D139" s="8"/>
      <c r="E139" s="8"/>
      <c r="F139" s="11"/>
      <c r="G139" s="8"/>
      <c r="H139" s="8"/>
      <c r="I139" s="25"/>
    </row>
    <row r="140" spans="1:9" x14ac:dyDescent="0.25">
      <c r="A140" s="8"/>
      <c r="B140" s="58"/>
      <c r="C140" s="19"/>
      <c r="D140" s="8"/>
      <c r="E140" s="8"/>
      <c r="F140" s="11"/>
      <c r="G140" s="8"/>
      <c r="H140" s="8"/>
      <c r="I140" s="25"/>
    </row>
    <row r="141" spans="1:9" x14ac:dyDescent="0.25">
      <c r="A141" s="8"/>
      <c r="B141" s="58"/>
      <c r="C141" s="19"/>
      <c r="D141" s="8"/>
      <c r="E141" s="8"/>
      <c r="F141" s="11"/>
      <c r="G141" s="8"/>
      <c r="H141" s="8"/>
      <c r="I141" s="25"/>
    </row>
    <row r="142" spans="1:9" x14ac:dyDescent="0.25">
      <c r="A142" s="8"/>
      <c r="B142" s="58"/>
      <c r="C142" s="19"/>
      <c r="D142" s="8"/>
      <c r="E142" s="8"/>
      <c r="F142" s="11"/>
      <c r="G142" s="8"/>
      <c r="H142" s="8"/>
      <c r="I142" s="25"/>
    </row>
    <row r="143" spans="1:9" x14ac:dyDescent="0.25">
      <c r="A143" s="8"/>
      <c r="B143" s="58"/>
      <c r="C143" s="19"/>
      <c r="D143" s="8"/>
      <c r="E143" s="8"/>
      <c r="F143" s="11"/>
      <c r="G143" s="8"/>
      <c r="H143" s="8"/>
      <c r="I143" s="25"/>
    </row>
    <row r="144" spans="1:9" x14ac:dyDescent="0.25">
      <c r="A144" s="8"/>
      <c r="B144" s="58"/>
      <c r="C144" s="19"/>
      <c r="D144" s="8"/>
      <c r="E144" s="8"/>
      <c r="F144" s="11"/>
      <c r="G144" s="8"/>
      <c r="H144" s="8"/>
      <c r="I144" s="25"/>
    </row>
    <row r="145" spans="1:9" x14ac:dyDescent="0.25">
      <c r="A145" s="8"/>
      <c r="B145" s="58"/>
      <c r="C145" s="19"/>
      <c r="D145" s="8"/>
      <c r="E145" s="8"/>
      <c r="F145" s="11"/>
      <c r="G145" s="8"/>
      <c r="H145" s="8"/>
      <c r="I145" s="25"/>
    </row>
    <row r="146" spans="1:9" x14ac:dyDescent="0.25">
      <c r="A146" s="8"/>
      <c r="B146" s="58"/>
      <c r="C146" s="19"/>
      <c r="D146" s="8"/>
      <c r="E146" s="8"/>
      <c r="F146" s="11"/>
      <c r="G146" s="8"/>
      <c r="H146" s="8"/>
      <c r="I146" s="25"/>
    </row>
    <row r="147" spans="1:9" x14ac:dyDescent="0.25">
      <c r="A147" s="8"/>
      <c r="B147" s="58"/>
      <c r="C147" s="19"/>
      <c r="D147" s="8"/>
      <c r="E147" s="8"/>
      <c r="F147" s="11"/>
      <c r="G147" s="8"/>
      <c r="H147" s="8"/>
      <c r="I147" s="25"/>
    </row>
    <row r="148" spans="1:9" x14ac:dyDescent="0.25">
      <c r="A148" s="8"/>
      <c r="B148" s="58"/>
      <c r="C148" s="19"/>
      <c r="D148" s="8"/>
      <c r="E148" s="8"/>
      <c r="F148" s="11"/>
      <c r="G148" s="8"/>
      <c r="H148" s="8"/>
      <c r="I148" s="25"/>
    </row>
    <row r="149" spans="1:9" x14ac:dyDescent="0.25">
      <c r="A149" s="8"/>
      <c r="B149" s="58"/>
      <c r="C149" s="19"/>
      <c r="D149" s="8"/>
      <c r="E149" s="8"/>
      <c r="F149" s="11"/>
      <c r="G149" s="8"/>
      <c r="H149" s="8"/>
      <c r="I149" s="25"/>
    </row>
    <row r="150" spans="1:9" x14ac:dyDescent="0.25">
      <c r="A150" s="8"/>
      <c r="B150" s="58"/>
      <c r="C150" s="19"/>
      <c r="D150" s="8"/>
      <c r="E150" s="8"/>
      <c r="F150" s="11"/>
      <c r="G150" s="8"/>
      <c r="H150" s="8"/>
      <c r="I150" s="25"/>
    </row>
    <row r="151" spans="1:9" x14ac:dyDescent="0.25">
      <c r="A151" s="8"/>
      <c r="B151" s="58"/>
      <c r="C151" s="19"/>
      <c r="D151" s="8"/>
      <c r="E151" s="8"/>
      <c r="F151" s="11"/>
      <c r="G151" s="8"/>
      <c r="H151" s="8"/>
      <c r="I151" s="25"/>
    </row>
    <row r="152" spans="1:9" x14ac:dyDescent="0.25">
      <c r="A152" s="8"/>
      <c r="B152" s="58"/>
      <c r="C152" s="19"/>
      <c r="D152" s="8"/>
      <c r="E152" s="8"/>
      <c r="F152" s="11"/>
      <c r="G152" s="8"/>
      <c r="H152" s="8"/>
      <c r="I152" s="25"/>
    </row>
    <row r="153" spans="1:9" x14ac:dyDescent="0.25">
      <c r="A153" s="8"/>
      <c r="B153" s="58"/>
      <c r="C153" s="19"/>
      <c r="D153" s="8"/>
      <c r="E153" s="8"/>
      <c r="F153" s="11"/>
      <c r="G153" s="8"/>
      <c r="H153" s="8"/>
      <c r="I153" s="25"/>
    </row>
    <row r="154" spans="1:9" x14ac:dyDescent="0.25">
      <c r="A154" s="8"/>
      <c r="B154" s="58"/>
      <c r="C154" s="19"/>
      <c r="D154" s="8"/>
      <c r="E154" s="8"/>
      <c r="F154" s="11"/>
      <c r="G154" s="8"/>
      <c r="H154" s="8"/>
      <c r="I154" s="25"/>
    </row>
    <row r="155" spans="1:9" x14ac:dyDescent="0.25">
      <c r="A155" s="8"/>
      <c r="B155" s="58"/>
      <c r="C155" s="19"/>
      <c r="D155" s="8"/>
      <c r="E155" s="8"/>
      <c r="F155" s="11"/>
      <c r="G155" s="8"/>
      <c r="H155" s="8"/>
      <c r="I155" s="25"/>
    </row>
    <row r="156" spans="1:9" x14ac:dyDescent="0.25">
      <c r="A156" s="8"/>
      <c r="B156" s="58"/>
      <c r="C156" s="19"/>
      <c r="D156" s="8"/>
      <c r="E156" s="8"/>
      <c r="F156" s="11"/>
      <c r="G156" s="8"/>
      <c r="H156" s="8"/>
      <c r="I156" s="25"/>
    </row>
    <row r="157" spans="1:9" x14ac:dyDescent="0.25">
      <c r="A157" s="8"/>
      <c r="B157" s="58"/>
      <c r="C157" s="19"/>
      <c r="D157" s="8"/>
      <c r="E157" s="8"/>
      <c r="F157" s="11"/>
      <c r="G157" s="8"/>
      <c r="H157" s="8"/>
      <c r="I157" s="25"/>
    </row>
    <row r="158" spans="1:9" x14ac:dyDescent="0.25">
      <c r="A158" s="8"/>
      <c r="B158" s="58"/>
      <c r="C158" s="19"/>
      <c r="D158" s="8"/>
      <c r="E158" s="8"/>
      <c r="F158" s="11"/>
      <c r="G158" s="8"/>
      <c r="H158" s="8"/>
      <c r="I158" s="25"/>
    </row>
    <row r="159" spans="1:9" x14ac:dyDescent="0.25">
      <c r="A159" s="8"/>
      <c r="B159" s="58"/>
      <c r="C159" s="19"/>
      <c r="D159" s="8"/>
      <c r="E159" s="8"/>
      <c r="F159" s="11"/>
      <c r="G159" s="8"/>
      <c r="H159" s="8"/>
      <c r="I159" s="25"/>
    </row>
    <row r="160" spans="1:9" x14ac:dyDescent="0.25">
      <c r="A160" s="8"/>
      <c r="B160" s="58"/>
      <c r="C160" s="19"/>
      <c r="D160" s="8"/>
      <c r="E160" s="8"/>
      <c r="F160" s="11"/>
      <c r="G160" s="8"/>
      <c r="H160" s="8"/>
      <c r="I160" s="25"/>
    </row>
    <row r="161" spans="1:9" x14ac:dyDescent="0.25">
      <c r="A161" s="8"/>
      <c r="B161" s="58"/>
      <c r="C161" s="19"/>
      <c r="D161" s="8"/>
      <c r="E161" s="8"/>
      <c r="F161" s="11"/>
      <c r="G161" s="8"/>
      <c r="H161" s="8"/>
      <c r="I161" s="25"/>
    </row>
    <row r="162" spans="1:9" x14ac:dyDescent="0.25">
      <c r="A162" s="8"/>
      <c r="B162" s="58"/>
      <c r="C162" s="19"/>
      <c r="D162" s="22"/>
      <c r="E162" s="22"/>
      <c r="F162" s="22"/>
      <c r="G162" s="22"/>
      <c r="H162" s="22"/>
      <c r="I162" s="25"/>
    </row>
    <row r="163" spans="1:9" x14ac:dyDescent="0.25">
      <c r="A163" s="8"/>
      <c r="B163" s="58"/>
      <c r="C163" s="19"/>
      <c r="D163" s="8"/>
      <c r="E163" s="8"/>
      <c r="F163" s="11"/>
      <c r="G163" s="8"/>
      <c r="H163" s="8"/>
      <c r="I163" s="25"/>
    </row>
    <row r="164" spans="1:9" x14ac:dyDescent="0.25">
      <c r="A164" s="8"/>
      <c r="B164" s="58"/>
      <c r="C164" s="19"/>
      <c r="D164" s="8"/>
      <c r="E164" s="8"/>
      <c r="F164" s="11"/>
      <c r="G164" s="8"/>
      <c r="H164" s="8"/>
      <c r="I164" s="25"/>
    </row>
    <row r="165" spans="1:9" x14ac:dyDescent="0.25">
      <c r="A165" s="8"/>
      <c r="B165" s="58"/>
      <c r="C165" s="19"/>
      <c r="D165" s="8"/>
      <c r="E165" s="8"/>
      <c r="F165" s="11"/>
      <c r="G165" s="8"/>
      <c r="H165" s="8"/>
      <c r="I165" s="25"/>
    </row>
    <row r="166" spans="1:9" x14ac:dyDescent="0.25">
      <c r="A166" s="8"/>
      <c r="B166" s="58"/>
      <c r="C166" s="19"/>
      <c r="D166" s="8"/>
      <c r="E166" s="8"/>
      <c r="F166" s="11"/>
      <c r="G166" s="8"/>
      <c r="H166" s="8"/>
      <c r="I166" s="25"/>
    </row>
    <row r="167" spans="1:9" x14ac:dyDescent="0.25">
      <c r="A167" s="8"/>
      <c r="B167" s="58"/>
      <c r="C167" s="19"/>
      <c r="D167" s="8"/>
      <c r="E167" s="8"/>
      <c r="F167" s="11"/>
      <c r="G167" s="8"/>
      <c r="H167" s="8"/>
      <c r="I167" s="25"/>
    </row>
    <row r="168" spans="1:9" x14ac:dyDescent="0.25">
      <c r="A168" s="8"/>
      <c r="B168" s="58"/>
      <c r="C168" s="19"/>
      <c r="D168" s="8"/>
      <c r="E168" s="8"/>
      <c r="F168" s="11"/>
      <c r="G168" s="8"/>
      <c r="H168" s="8"/>
      <c r="I168" s="25"/>
    </row>
    <row r="169" spans="1:9" x14ac:dyDescent="0.25">
      <c r="A169" s="8"/>
      <c r="B169" s="58"/>
      <c r="C169" s="19"/>
      <c r="D169" s="8"/>
      <c r="E169" s="8"/>
      <c r="F169" s="11"/>
      <c r="G169" s="8"/>
      <c r="H169" s="8"/>
      <c r="I169" s="25"/>
    </row>
    <row r="170" spans="1:9" x14ac:dyDescent="0.25">
      <c r="A170" s="8"/>
      <c r="B170" s="58"/>
      <c r="C170" s="19"/>
      <c r="D170" s="8"/>
      <c r="E170" s="8"/>
      <c r="F170" s="11"/>
      <c r="G170" s="8"/>
      <c r="H170" s="8"/>
      <c r="I170" s="25"/>
    </row>
    <row r="171" spans="1:9" x14ac:dyDescent="0.25">
      <c r="A171" s="8"/>
      <c r="B171" s="58"/>
      <c r="C171" s="19"/>
      <c r="D171" s="8"/>
      <c r="E171" s="8"/>
      <c r="F171" s="11"/>
      <c r="G171" s="8"/>
      <c r="H171" s="8"/>
      <c r="I171" s="25"/>
    </row>
    <row r="172" spans="1:9" x14ac:dyDescent="0.25">
      <c r="A172" s="8"/>
      <c r="B172" s="58"/>
      <c r="C172" s="19"/>
      <c r="D172" s="8"/>
      <c r="E172" s="8"/>
      <c r="F172" s="11"/>
      <c r="G172" s="8"/>
      <c r="H172" s="8"/>
      <c r="I172" s="25"/>
    </row>
    <row r="173" spans="1:9" x14ac:dyDescent="0.25">
      <c r="A173" s="8"/>
      <c r="B173" s="58"/>
      <c r="C173" s="19"/>
      <c r="D173" s="8"/>
      <c r="E173" s="8"/>
      <c r="F173" s="11"/>
      <c r="G173" s="8"/>
      <c r="H173" s="8"/>
      <c r="I173" s="25"/>
    </row>
    <row r="174" spans="1:9" x14ac:dyDescent="0.25">
      <c r="A174" s="8"/>
      <c r="B174" s="58"/>
      <c r="C174" s="20"/>
      <c r="D174" s="8"/>
      <c r="E174" s="8"/>
      <c r="F174" s="11"/>
      <c r="G174" s="8"/>
      <c r="H174" s="8"/>
      <c r="I174" s="25"/>
    </row>
    <row r="175" spans="1:9" x14ac:dyDescent="0.25">
      <c r="A175" s="8"/>
      <c r="B175" s="58"/>
      <c r="C175" s="19"/>
      <c r="D175" s="8"/>
      <c r="E175" s="8"/>
      <c r="F175" s="11"/>
      <c r="G175" s="8"/>
      <c r="H175" s="8"/>
      <c r="I175" s="25"/>
    </row>
    <row r="176" spans="1:9" x14ac:dyDescent="0.25">
      <c r="A176" s="8"/>
      <c r="B176" s="58"/>
      <c r="C176" s="19"/>
      <c r="D176" s="8"/>
      <c r="E176" s="8"/>
      <c r="F176" s="11"/>
      <c r="G176" s="8"/>
      <c r="H176" s="8"/>
      <c r="I176" s="25"/>
    </row>
    <row r="177" spans="1:9" x14ac:dyDescent="0.25">
      <c r="A177" s="8"/>
      <c r="B177" s="58"/>
      <c r="C177" s="19"/>
      <c r="D177" s="8"/>
      <c r="E177" s="8"/>
      <c r="F177" s="11"/>
      <c r="G177" s="8"/>
      <c r="H177" s="8"/>
      <c r="I177" s="25"/>
    </row>
    <row r="178" spans="1:9" x14ac:dyDescent="0.25">
      <c r="A178" s="8"/>
      <c r="B178" s="58"/>
      <c r="C178" s="19"/>
      <c r="D178" s="22"/>
      <c r="E178" s="22"/>
      <c r="F178" s="22"/>
      <c r="G178" s="22"/>
      <c r="H178" s="22"/>
      <c r="I178" s="26"/>
    </row>
    <row r="179" spans="1:9" x14ac:dyDescent="0.25">
      <c r="A179" s="8"/>
      <c r="B179" s="58"/>
      <c r="C179" s="20"/>
      <c r="D179" s="8"/>
      <c r="E179" s="8"/>
      <c r="F179" s="11"/>
      <c r="G179" s="8"/>
      <c r="H179" s="8"/>
      <c r="I179" s="25"/>
    </row>
    <row r="180" spans="1:9" x14ac:dyDescent="0.25">
      <c r="A180" s="8"/>
      <c r="B180" s="58"/>
      <c r="C180" s="19"/>
      <c r="D180" s="8"/>
      <c r="E180" s="8"/>
      <c r="F180" s="11"/>
      <c r="G180" s="8"/>
      <c r="H180" s="8"/>
      <c r="I180" s="25"/>
    </row>
    <row r="181" spans="1:9" x14ac:dyDescent="0.25">
      <c r="A181" s="8"/>
      <c r="B181" s="58"/>
      <c r="C181" s="20"/>
      <c r="D181" s="8"/>
      <c r="E181" s="8"/>
      <c r="F181" s="11"/>
      <c r="G181" s="8"/>
      <c r="H181" s="8"/>
      <c r="I181" s="25"/>
    </row>
    <row r="182" spans="1:9" x14ac:dyDescent="0.25">
      <c r="A182" s="8"/>
      <c r="B182" s="58"/>
      <c r="C182" s="19"/>
      <c r="D182" s="8"/>
      <c r="E182" s="8"/>
      <c r="F182" s="11"/>
      <c r="G182" s="8"/>
      <c r="H182" s="8"/>
      <c r="I182" s="25"/>
    </row>
    <row r="183" spans="1:9" x14ac:dyDescent="0.25">
      <c r="A183" s="8"/>
      <c r="B183" s="58"/>
      <c r="C183" s="20"/>
      <c r="D183" s="8"/>
      <c r="E183" s="8"/>
      <c r="F183" s="11"/>
      <c r="G183" s="8"/>
      <c r="H183" s="8"/>
      <c r="I183" s="25"/>
    </row>
    <row r="184" spans="1:9" x14ac:dyDescent="0.25">
      <c r="A184" s="8"/>
      <c r="B184" s="58"/>
      <c r="C184" s="19"/>
      <c r="D184" s="8"/>
      <c r="E184" s="8"/>
      <c r="F184" s="11"/>
      <c r="G184" s="8"/>
      <c r="H184" s="8"/>
      <c r="I184" s="25"/>
    </row>
    <row r="185" spans="1:9" x14ac:dyDescent="0.25">
      <c r="A185" s="8"/>
      <c r="B185" s="58"/>
      <c r="C185" s="20"/>
      <c r="D185" s="8"/>
      <c r="E185" s="8"/>
      <c r="F185" s="11"/>
      <c r="G185" s="8"/>
      <c r="H185" s="8"/>
      <c r="I185" s="25"/>
    </row>
    <row r="186" spans="1:9" x14ac:dyDescent="0.25">
      <c r="A186" s="8"/>
      <c r="B186" s="58"/>
      <c r="C186" s="19"/>
      <c r="D186" s="8"/>
      <c r="E186" s="8"/>
      <c r="F186" s="11"/>
      <c r="G186" s="8"/>
      <c r="H186" s="8"/>
      <c r="I186" s="25"/>
    </row>
    <row r="187" spans="1:9" x14ac:dyDescent="0.25">
      <c r="A187" s="8"/>
      <c r="B187" s="58"/>
      <c r="C187" s="19"/>
      <c r="D187" s="22"/>
      <c r="E187" s="22"/>
      <c r="F187" s="22"/>
      <c r="G187" s="22"/>
      <c r="H187" s="22"/>
      <c r="I187" s="25"/>
    </row>
    <row r="188" spans="1:9" x14ac:dyDescent="0.25">
      <c r="A188" s="8"/>
      <c r="B188" s="58"/>
      <c r="C188" s="19"/>
      <c r="D188" s="8"/>
      <c r="E188" s="8"/>
      <c r="F188" s="11"/>
      <c r="G188" s="8"/>
      <c r="H188" s="8"/>
      <c r="I188" s="25"/>
    </row>
    <row r="189" spans="1:9" x14ac:dyDescent="0.25">
      <c r="A189" s="8"/>
      <c r="B189" s="58"/>
      <c r="C189" s="19"/>
      <c r="D189" s="8"/>
      <c r="E189" s="8"/>
      <c r="F189" s="11"/>
      <c r="G189" s="8"/>
      <c r="H189" s="8"/>
      <c r="I189" s="25"/>
    </row>
    <row r="190" spans="1:9" x14ac:dyDescent="0.25">
      <c r="A190" s="8"/>
      <c r="B190" s="58"/>
      <c r="C190" s="19"/>
      <c r="D190" s="8"/>
      <c r="E190" s="8"/>
      <c r="F190" s="11"/>
      <c r="G190" s="8"/>
      <c r="H190" s="8"/>
      <c r="I190" s="25"/>
    </row>
    <row r="191" spans="1:9" x14ac:dyDescent="0.25">
      <c r="A191" s="8"/>
      <c r="B191" s="58"/>
      <c r="C191" s="19"/>
      <c r="D191" s="8"/>
      <c r="E191" s="8"/>
      <c r="F191" s="11"/>
      <c r="G191" s="8"/>
      <c r="H191" s="8"/>
      <c r="I191" s="25"/>
    </row>
    <row r="192" spans="1:9" x14ac:dyDescent="0.25">
      <c r="A192" s="8"/>
      <c r="B192" s="58"/>
      <c r="C192" s="20"/>
      <c r="D192" s="8"/>
      <c r="E192" s="8"/>
      <c r="F192" s="11"/>
      <c r="G192" s="8"/>
      <c r="H192" s="8"/>
      <c r="I192" s="25"/>
    </row>
    <row r="193" spans="1:9" x14ac:dyDescent="0.25">
      <c r="A193" s="8"/>
      <c r="B193" s="58"/>
      <c r="C193" s="19"/>
      <c r="D193" s="8"/>
      <c r="E193" s="8"/>
      <c r="F193" s="11"/>
      <c r="G193" s="8"/>
      <c r="H193" s="8"/>
      <c r="I193" s="25"/>
    </row>
    <row r="194" spans="1:9" x14ac:dyDescent="0.25">
      <c r="A194" s="8"/>
      <c r="B194" s="58"/>
      <c r="C194" s="19"/>
      <c r="D194" s="8"/>
      <c r="E194" s="8"/>
      <c r="F194" s="11"/>
      <c r="G194" s="8"/>
      <c r="H194" s="8"/>
      <c r="I194" s="25"/>
    </row>
    <row r="195" spans="1:9" x14ac:dyDescent="0.25">
      <c r="A195" s="8"/>
      <c r="B195" s="58"/>
      <c r="C195" s="19"/>
      <c r="D195" s="8"/>
      <c r="E195" s="8"/>
      <c r="F195" s="11"/>
      <c r="G195" s="8"/>
      <c r="H195" s="8"/>
      <c r="I195" s="25"/>
    </row>
    <row r="196" spans="1:9" x14ac:dyDescent="0.25">
      <c r="A196" s="8"/>
      <c r="B196" s="58"/>
      <c r="C196" s="19"/>
      <c r="D196" s="8"/>
      <c r="E196" s="8"/>
      <c r="F196" s="11"/>
      <c r="G196" s="8"/>
      <c r="H196" s="8"/>
      <c r="I196" s="25"/>
    </row>
    <row r="197" spans="1:9" x14ac:dyDescent="0.25">
      <c r="A197" s="8"/>
      <c r="B197" s="58"/>
      <c r="C197" s="19"/>
      <c r="D197" s="8"/>
      <c r="E197" s="8"/>
      <c r="F197" s="11"/>
      <c r="G197" s="8"/>
      <c r="H197" s="8"/>
      <c r="I197" s="25"/>
    </row>
    <row r="198" spans="1:9" x14ac:dyDescent="0.25">
      <c r="A198" s="8"/>
      <c r="B198" s="58"/>
      <c r="C198" s="19"/>
      <c r="D198" s="8"/>
      <c r="E198" s="8"/>
      <c r="F198" s="11"/>
      <c r="G198" s="8"/>
      <c r="H198" s="8"/>
      <c r="I198" s="25"/>
    </row>
    <row r="199" spans="1:9" x14ac:dyDescent="0.25">
      <c r="A199" s="8"/>
      <c r="B199" s="58"/>
      <c r="C199" s="19"/>
      <c r="D199" s="8"/>
      <c r="E199" s="8"/>
      <c r="F199" s="11"/>
      <c r="G199" s="8"/>
      <c r="H199" s="8"/>
      <c r="I199" s="25"/>
    </row>
    <row r="200" spans="1:9" x14ac:dyDescent="0.25">
      <c r="A200" s="1"/>
      <c r="B200" s="58"/>
      <c r="C200" s="19"/>
      <c r="D200" s="8"/>
      <c r="E200" s="8"/>
      <c r="F200" s="11"/>
      <c r="G200" s="8"/>
      <c r="H200" s="8"/>
      <c r="I200" s="25"/>
    </row>
    <row r="201" spans="1:9" x14ac:dyDescent="0.25">
      <c r="A201" s="1"/>
      <c r="B201" s="58"/>
      <c r="C201" s="19"/>
      <c r="D201" s="8"/>
      <c r="E201" s="8"/>
      <c r="F201" s="11"/>
      <c r="G201" s="8"/>
      <c r="H201" s="8"/>
      <c r="I201" s="25"/>
    </row>
    <row r="202" spans="1:9" x14ac:dyDescent="0.25">
      <c r="A202" s="1"/>
      <c r="B202" s="58"/>
      <c r="C202" s="20"/>
      <c r="D202" s="8"/>
      <c r="E202" s="8"/>
      <c r="F202" s="11"/>
      <c r="G202" s="8"/>
      <c r="H202" s="8"/>
      <c r="I202" s="25"/>
    </row>
    <row r="203" spans="1:9" x14ac:dyDescent="0.25">
      <c r="A203" s="1"/>
      <c r="B203" s="58"/>
      <c r="C203" s="19"/>
      <c r="D203" s="8"/>
      <c r="E203" s="8"/>
      <c r="F203" s="11"/>
      <c r="G203" s="8"/>
      <c r="H203" s="8"/>
      <c r="I203" s="25"/>
    </row>
    <row r="204" spans="1:9" x14ac:dyDescent="0.25">
      <c r="A204" s="1"/>
      <c r="B204" s="58"/>
      <c r="C204" s="19"/>
      <c r="D204" s="8"/>
      <c r="E204" s="8"/>
      <c r="F204" s="11"/>
      <c r="G204" s="8"/>
      <c r="H204" s="8"/>
      <c r="I204" s="25"/>
    </row>
    <row r="205" spans="1:9" x14ac:dyDescent="0.25">
      <c r="A205" s="1"/>
      <c r="B205" s="58"/>
      <c r="C205" s="19"/>
      <c r="D205" s="8"/>
      <c r="E205" s="8"/>
      <c r="F205" s="11"/>
      <c r="G205" s="8"/>
      <c r="H205" s="8"/>
      <c r="I205" s="25"/>
    </row>
    <row r="206" spans="1:9" x14ac:dyDescent="0.25">
      <c r="A206" s="1"/>
      <c r="B206" s="58"/>
      <c r="C206" s="19"/>
      <c r="D206" s="8"/>
      <c r="E206" s="8"/>
      <c r="F206" s="11"/>
      <c r="G206" s="8"/>
      <c r="H206" s="8"/>
      <c r="I206" s="25"/>
    </row>
    <row r="207" spans="1:9" x14ac:dyDescent="0.25">
      <c r="A207" s="1"/>
      <c r="B207" s="58"/>
      <c r="C207" s="19"/>
      <c r="D207" s="8"/>
      <c r="E207" s="8"/>
      <c r="F207" s="11"/>
      <c r="G207" s="8"/>
      <c r="H207" s="8"/>
      <c r="I207" s="25"/>
    </row>
    <row r="208" spans="1:9" x14ac:dyDescent="0.25">
      <c r="A208" s="1"/>
      <c r="B208" s="58"/>
      <c r="C208" s="19"/>
      <c r="D208" s="8"/>
      <c r="E208" s="8"/>
      <c r="F208" s="11"/>
      <c r="G208" s="8"/>
      <c r="H208" s="8"/>
      <c r="I208" s="25"/>
    </row>
    <row r="209" spans="1:9" x14ac:dyDescent="0.25">
      <c r="A209" s="1"/>
      <c r="B209" s="58"/>
      <c r="C209" s="19"/>
      <c r="D209" s="8"/>
      <c r="E209" s="8"/>
      <c r="F209" s="8"/>
      <c r="G209" s="8"/>
      <c r="H209" s="8"/>
      <c r="I209" s="27"/>
    </row>
    <row r="210" spans="1:9" ht="15.75" x14ac:dyDescent="0.25">
      <c r="A210" s="1"/>
      <c r="B210" s="58"/>
      <c r="C210" s="21"/>
      <c r="D210" s="10"/>
      <c r="E210" s="10"/>
      <c r="F210" s="10"/>
      <c r="G210" s="10"/>
      <c r="H210" s="10"/>
      <c r="I210" s="28"/>
    </row>
    <row r="211" spans="1:9" s="9" customFormat="1" ht="15.75" x14ac:dyDescent="0.25">
      <c r="A211" s="1"/>
      <c r="B211" s="58"/>
      <c r="C211" s="21"/>
      <c r="D211" s="7"/>
      <c r="E211" s="7"/>
      <c r="F211" s="7"/>
      <c r="G211" s="7"/>
      <c r="H211" s="7"/>
      <c r="I211" s="28"/>
    </row>
    <row r="212" spans="1:9" s="9" customFormat="1" ht="15.75" x14ac:dyDescent="0.25">
      <c r="A212" s="1"/>
      <c r="B212" s="58"/>
      <c r="C212" s="7"/>
      <c r="D212" s="7"/>
      <c r="E212" s="7"/>
      <c r="F212" s="7"/>
      <c r="G212" s="7"/>
      <c r="H212" s="7"/>
      <c r="I212" s="28"/>
    </row>
    <row r="213" spans="1:9" ht="15.75" x14ac:dyDescent="0.25">
      <c r="A213" s="1"/>
      <c r="B213" s="58"/>
      <c r="C213" s="7"/>
      <c r="D213" s="7"/>
      <c r="E213" s="7"/>
      <c r="F213" s="7"/>
      <c r="G213" s="7"/>
      <c r="H213" s="7"/>
      <c r="I213" s="28"/>
    </row>
    <row r="214" spans="1:9" x14ac:dyDescent="0.25">
      <c r="A214" s="1"/>
      <c r="B214" s="59"/>
      <c r="C214" s="5"/>
      <c r="D214" s="5"/>
      <c r="E214" s="5"/>
      <c r="F214" s="5"/>
      <c r="G214" s="5"/>
      <c r="H214" s="4"/>
      <c r="I214" s="29"/>
    </row>
    <row r="215" spans="1:9" x14ac:dyDescent="0.25">
      <c r="A215" s="1"/>
      <c r="B215" s="59"/>
      <c r="C215" s="5"/>
      <c r="D215" s="5"/>
      <c r="E215" s="5"/>
      <c r="F215" s="5"/>
      <c r="G215" s="5"/>
      <c r="H215" s="4"/>
      <c r="I215" s="29"/>
    </row>
    <row r="216" spans="1:9" ht="33.75" customHeight="1" x14ac:dyDescent="0.25">
      <c r="A216" s="1"/>
      <c r="B216" s="59"/>
      <c r="C216" s="6"/>
      <c r="D216" s="5"/>
      <c r="E216" s="5"/>
      <c r="F216" s="5"/>
      <c r="G216" s="5"/>
      <c r="H216" s="4"/>
      <c r="I216" s="29"/>
    </row>
    <row r="217" spans="1:9" x14ac:dyDescent="0.25">
      <c r="A217" s="1"/>
      <c r="B217" s="59"/>
      <c r="C217" s="6"/>
      <c r="D217" s="5"/>
      <c r="E217" s="5"/>
      <c r="F217" s="5"/>
      <c r="G217" s="5"/>
      <c r="H217" s="4"/>
      <c r="I217" s="29"/>
    </row>
    <row r="218" spans="1:9" ht="18.75" x14ac:dyDescent="0.3">
      <c r="A218" s="1"/>
      <c r="B218" s="59"/>
      <c r="C218" s="3"/>
      <c r="D218" s="3"/>
      <c r="E218" s="3"/>
      <c r="F218" s="3"/>
      <c r="G218" s="3"/>
      <c r="H218" s="2"/>
      <c r="I218" s="30"/>
    </row>
    <row r="219" spans="1:9" x14ac:dyDescent="0.25">
      <c r="A219" s="1"/>
      <c r="B219" s="59"/>
      <c r="C219" s="1"/>
      <c r="D219" s="1"/>
      <c r="E219" s="1"/>
      <c r="F219" s="1"/>
      <c r="G219" s="1"/>
      <c r="H219" s="1"/>
      <c r="I219" s="25"/>
    </row>
    <row r="220" spans="1:9" x14ac:dyDescent="0.25">
      <c r="A220" s="1"/>
      <c r="B220" s="59"/>
      <c r="C220" s="1"/>
      <c r="D220" s="1"/>
      <c r="E220" s="1"/>
      <c r="F220" s="1"/>
      <c r="G220" s="1"/>
      <c r="H220" s="1"/>
      <c r="I220" s="25"/>
    </row>
    <row r="221" spans="1:9" x14ac:dyDescent="0.25">
      <c r="A221" s="1"/>
      <c r="B221" s="59"/>
      <c r="C221" s="1"/>
      <c r="D221" s="1"/>
      <c r="E221" s="1"/>
      <c r="F221" s="1"/>
      <c r="G221" s="1"/>
      <c r="H221" s="1"/>
      <c r="I221" s="25"/>
    </row>
  </sheetData>
  <mergeCells count="12">
    <mergeCell ref="C58:H58"/>
    <mergeCell ref="C70:H70"/>
    <mergeCell ref="C78:H78"/>
    <mergeCell ref="C103:H103"/>
    <mergeCell ref="C99:H99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Ramsanvre</vt:lpstr>
      <vt:lpstr>Estimate-3</vt:lpstr>
      <vt:lpstr>Estimate-2</vt:lpstr>
      <vt:lpstr>Estimate</vt:lpstr>
      <vt:lpstr>Estimate!Print_Area</vt:lpstr>
      <vt:lpstr>'Estimate-2'!Print_Area</vt:lpstr>
      <vt:lpstr>'Estimate-3'!Print_Area</vt:lpstr>
      <vt:lpstr>Ramsanvre!Print_Area</vt:lpstr>
      <vt:lpstr>Estimate!Print_Titles</vt:lpstr>
      <vt:lpstr>'Estimate-2'!Print_Titles</vt:lpstr>
      <vt:lpstr>'Estimate-3'!Print_Titles</vt:lpstr>
      <vt:lpstr>Ramsanvre!Print_Titles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2025-03-24T12:39:47Z</cp:lastPrinted>
  <dcterms:created xsi:type="dcterms:W3CDTF">2024-03-31T04:29:11Z</dcterms:created>
  <dcterms:modified xsi:type="dcterms:W3CDTF">2025-03-24T12:40:23Z</dcterms:modified>
</cp:coreProperties>
</file>