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activeTab="1"/>
  </bookViews>
  <sheets>
    <sheet name="Sherbahadur" sheetId="10" r:id="rId1"/>
    <sheet name="Estimate-8" sheetId="11" r:id="rId2"/>
    <sheet name="Estimate-7" sheetId="9" r:id="rId3"/>
    <sheet name="Estimate-6" sheetId="8" r:id="rId4"/>
    <sheet name="Estimate-5" sheetId="7" r:id="rId5"/>
    <sheet name="Estimate-4" sheetId="6" r:id="rId6"/>
    <sheet name="Estimate-3" sheetId="5" r:id="rId7"/>
    <sheet name="Estimate-2" sheetId="3" r:id="rId8"/>
    <sheet name="Estimate" sheetId="2" r:id="rId9"/>
  </sheets>
  <definedNames>
    <definedName name="_xlnm._FilterDatabase" localSheetId="8" hidden="1">Estimate!#REF!</definedName>
    <definedName name="_xlnm._FilterDatabase" localSheetId="7" hidden="1">'Estimate-2'!#REF!</definedName>
    <definedName name="_xlnm._FilterDatabase" localSheetId="6" hidden="1">'Estimate-3'!#REF!</definedName>
    <definedName name="_xlnm._FilterDatabase" localSheetId="5" hidden="1">'Estimate-4'!#REF!</definedName>
    <definedName name="_xlnm._FilterDatabase" localSheetId="4" hidden="1">'Estimate-5'!#REF!</definedName>
    <definedName name="_xlnm._FilterDatabase" localSheetId="3" hidden="1">'Estimate-6'!#REF!</definedName>
    <definedName name="_xlnm._FilterDatabase" localSheetId="2" hidden="1">'Estimate-7'!#REF!</definedName>
    <definedName name="_xlnm._FilterDatabase" localSheetId="1" hidden="1">'Estimate-8'!#REF!</definedName>
    <definedName name="_xlnm._FilterDatabase" localSheetId="0" hidden="1">Sherbahadur!#REF!</definedName>
    <definedName name="_xlnm.Print_Area" localSheetId="8">Estimate!$B$1:$I$93</definedName>
    <definedName name="_xlnm.Print_Area" localSheetId="7">'Estimate-2'!$B$1:$J$94</definedName>
    <definedName name="_xlnm.Print_Area" localSheetId="6">'Estimate-3'!$B$1:$K$123</definedName>
    <definedName name="_xlnm.Print_Area" localSheetId="5">'Estimate-4'!$B$1:$K$126</definedName>
    <definedName name="_xlnm.Print_Area" localSheetId="4">'Estimate-5'!$B$1:$K$127</definedName>
    <definedName name="_xlnm.Print_Area" localSheetId="3">'Estimate-6'!$B$1:$K$148</definedName>
    <definedName name="_xlnm.Print_Area" localSheetId="2">'Estimate-7'!$B$1:$J$127</definedName>
    <definedName name="_xlnm.Print_Area" localSheetId="1">'Estimate-8'!$B$1:$I$126</definedName>
    <definedName name="_xlnm.Print_Area" localSheetId="0">Sherbahadur!$B$1:$J$59</definedName>
    <definedName name="_xlnm.Print_Titles" localSheetId="8">Estimate!$6:$6</definedName>
    <definedName name="_xlnm.Print_Titles" localSheetId="7">'Estimate-2'!$6:$6</definedName>
    <definedName name="_xlnm.Print_Titles" localSheetId="6">'Estimate-3'!$6:$6</definedName>
    <definedName name="_xlnm.Print_Titles" localSheetId="5">'Estimate-4'!$6:$6</definedName>
    <definedName name="_xlnm.Print_Titles" localSheetId="4">'Estimate-5'!$6:$6</definedName>
    <definedName name="_xlnm.Print_Titles" localSheetId="3">'Estimate-6'!$6:$6</definedName>
    <definedName name="_xlnm.Print_Titles" localSheetId="2">'Estimate-7'!$6:$6</definedName>
    <definedName name="_xlnm.Print_Titles" localSheetId="1">'Estimate-8'!$6:$6</definedName>
    <definedName name="_xlnm.Print_Titles" localSheetId="0">Sherbahadur!$6:$6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0" i="11" l="1"/>
  <c r="I116" i="11"/>
  <c r="I120" i="11"/>
  <c r="I85" i="11"/>
  <c r="I62" i="11"/>
  <c r="I103" i="11"/>
  <c r="I14" i="11"/>
  <c r="I15" i="11"/>
  <c r="F114" i="11" l="1"/>
  <c r="F113" i="11"/>
  <c r="I113" i="11" s="1"/>
  <c r="I109" i="11"/>
  <c r="I108" i="11"/>
  <c r="I105" i="11"/>
  <c r="I102" i="11"/>
  <c r="I101" i="11"/>
  <c r="I100" i="11"/>
  <c r="I99" i="11"/>
  <c r="I98" i="11"/>
  <c r="I97" i="11"/>
  <c r="F94" i="11"/>
  <c r="I94" i="11" s="1"/>
  <c r="I84" i="11"/>
  <c r="I83" i="11"/>
  <c r="I81" i="11"/>
  <c r="I80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1" i="11"/>
  <c r="F61" i="11"/>
  <c r="F58" i="11"/>
  <c r="I58" i="11" s="1"/>
  <c r="F57" i="11"/>
  <c r="I57" i="11" s="1"/>
  <c r="F56" i="11"/>
  <c r="I56" i="11" s="1"/>
  <c r="F55" i="11"/>
  <c r="I55" i="11" s="1"/>
  <c r="F54" i="11"/>
  <c r="I54" i="11" s="1"/>
  <c r="F53" i="11"/>
  <c r="I53" i="11" s="1"/>
  <c r="F52" i="11"/>
  <c r="I52" i="11" s="1"/>
  <c r="F49" i="11"/>
  <c r="I49" i="11" s="1"/>
  <c r="F48" i="11"/>
  <c r="I48" i="11" s="1"/>
  <c r="F47" i="11"/>
  <c r="I47" i="11" s="1"/>
  <c r="F46" i="11"/>
  <c r="I46" i="11" s="1"/>
  <c r="F45" i="11"/>
  <c r="I45" i="11" s="1"/>
  <c r="F41" i="11"/>
  <c r="I41" i="11" s="1"/>
  <c r="F40" i="11"/>
  <c r="I40" i="11" s="1"/>
  <c r="F39" i="11"/>
  <c r="I39" i="11" s="1"/>
  <c r="F38" i="11"/>
  <c r="I38" i="11" s="1"/>
  <c r="F34" i="11"/>
  <c r="I34" i="11" s="1"/>
  <c r="F33" i="11"/>
  <c r="I33" i="11" s="1"/>
  <c r="F32" i="11"/>
  <c r="I32" i="11" s="1"/>
  <c r="F31" i="11"/>
  <c r="I31" i="11" s="1"/>
  <c r="F30" i="11"/>
  <c r="I30" i="11" s="1"/>
  <c r="I29" i="11"/>
  <c r="F29" i="11"/>
  <c r="F28" i="11"/>
  <c r="I28" i="11" s="1"/>
  <c r="F27" i="11"/>
  <c r="I27" i="11" s="1"/>
  <c r="F26" i="11"/>
  <c r="I26" i="11" s="1"/>
  <c r="F25" i="11"/>
  <c r="I25" i="11" s="1"/>
  <c r="F22" i="11"/>
  <c r="I22" i="11" s="1"/>
  <c r="F21" i="11"/>
  <c r="I21" i="11" s="1"/>
  <c r="F20" i="11"/>
  <c r="I20" i="11" s="1"/>
  <c r="F19" i="11"/>
  <c r="I19" i="11" s="1"/>
  <c r="F18" i="11"/>
  <c r="I18" i="11" s="1"/>
  <c r="F13" i="11"/>
  <c r="I13" i="11" s="1"/>
  <c r="F12" i="11"/>
  <c r="I12" i="11" s="1"/>
  <c r="I58" i="10" l="1"/>
  <c r="F58" i="10"/>
  <c r="F55" i="10"/>
  <c r="I55" i="10" s="1"/>
  <c r="F54" i="10"/>
  <c r="I54" i="10" s="1"/>
  <c r="F53" i="10"/>
  <c r="I53" i="10" s="1"/>
  <c r="F52" i="10"/>
  <c r="I52" i="10" s="1"/>
  <c r="F51" i="10"/>
  <c r="I51" i="10" s="1"/>
  <c r="F50" i="10"/>
  <c r="I50" i="10" s="1"/>
  <c r="F49" i="10"/>
  <c r="I49" i="10" s="1"/>
  <c r="F46" i="10"/>
  <c r="I46" i="10" s="1"/>
  <c r="F45" i="10"/>
  <c r="I45" i="10" s="1"/>
  <c r="F44" i="10"/>
  <c r="I44" i="10" s="1"/>
  <c r="F43" i="10"/>
  <c r="I43" i="10" s="1"/>
  <c r="F42" i="10"/>
  <c r="I42" i="10" s="1"/>
  <c r="F38" i="10"/>
  <c r="I38" i="10" s="1"/>
  <c r="F37" i="10"/>
  <c r="I37" i="10" s="1"/>
  <c r="F36" i="10"/>
  <c r="I36" i="10" s="1"/>
  <c r="F35" i="10"/>
  <c r="I35" i="10" s="1"/>
  <c r="F32" i="10"/>
  <c r="I32" i="10" s="1"/>
  <c r="F31" i="10"/>
  <c r="I31" i="10" s="1"/>
  <c r="F30" i="10"/>
  <c r="I30" i="10" s="1"/>
  <c r="F29" i="10"/>
  <c r="I29" i="10" s="1"/>
  <c r="F28" i="10"/>
  <c r="I28" i="10" s="1"/>
  <c r="F27" i="10"/>
  <c r="I27" i="10" s="1"/>
  <c r="F26" i="10"/>
  <c r="I26" i="10" s="1"/>
  <c r="F25" i="10"/>
  <c r="I25" i="10" s="1"/>
  <c r="F24" i="10"/>
  <c r="I24" i="10" s="1"/>
  <c r="F23" i="10"/>
  <c r="I23" i="10" s="1"/>
  <c r="F20" i="10"/>
  <c r="I20" i="10" s="1"/>
  <c r="F19" i="10"/>
  <c r="I19" i="10" s="1"/>
  <c r="F18" i="10"/>
  <c r="I18" i="10" s="1"/>
  <c r="F17" i="10"/>
  <c r="I17" i="10" s="1"/>
  <c r="F16" i="10"/>
  <c r="I16" i="10" s="1"/>
  <c r="F13" i="10"/>
  <c r="I13" i="10" s="1"/>
  <c r="F12" i="10"/>
  <c r="I12" i="10" s="1"/>
  <c r="I122" i="11" l="1"/>
  <c r="I126" i="11" s="1"/>
  <c r="I59" i="10"/>
  <c r="I82" i="9"/>
  <c r="I81" i="9"/>
  <c r="I80" i="9"/>
  <c r="I106" i="9" l="1"/>
  <c r="I105" i="9"/>
  <c r="I107" i="9" s="1"/>
  <c r="I102" i="9"/>
  <c r="I95" i="9"/>
  <c r="I96" i="9"/>
  <c r="I97" i="9"/>
  <c r="I98" i="9"/>
  <c r="I99" i="9"/>
  <c r="I94" i="9"/>
  <c r="I77" i="9"/>
  <c r="I71" i="9"/>
  <c r="I65" i="9"/>
  <c r="I64" i="9"/>
  <c r="I63" i="9"/>
  <c r="I66" i="9"/>
  <c r="I67" i="9"/>
  <c r="I68" i="9"/>
  <c r="I69" i="9"/>
  <c r="I70" i="9"/>
  <c r="I72" i="9"/>
  <c r="I73" i="9"/>
  <c r="I74" i="9"/>
  <c r="I75" i="9"/>
  <c r="I78" i="9"/>
  <c r="I62" i="9"/>
  <c r="I58" i="9"/>
  <c r="F111" i="9"/>
  <c r="F110" i="9"/>
  <c r="I110" i="9" s="1"/>
  <c r="I112" i="9" s="1"/>
  <c r="F38" i="9"/>
  <c r="I38" i="9" s="1"/>
  <c r="F91" i="9"/>
  <c r="F58" i="9"/>
  <c r="F55" i="9"/>
  <c r="I55" i="9" s="1"/>
  <c r="F54" i="9"/>
  <c r="I54" i="9" s="1"/>
  <c r="F53" i="9"/>
  <c r="I53" i="9" s="1"/>
  <c r="F52" i="9"/>
  <c r="I52" i="9" s="1"/>
  <c r="F51" i="9"/>
  <c r="I51" i="9" s="1"/>
  <c r="F50" i="9"/>
  <c r="I50" i="9" s="1"/>
  <c r="F49" i="9"/>
  <c r="I49" i="9" s="1"/>
  <c r="F46" i="9"/>
  <c r="I46" i="9" s="1"/>
  <c r="F45" i="9"/>
  <c r="F44" i="9"/>
  <c r="I44" i="9" s="1"/>
  <c r="F43" i="9"/>
  <c r="I43" i="9" s="1"/>
  <c r="F42" i="9"/>
  <c r="I42" i="9" s="1"/>
  <c r="F37" i="9"/>
  <c r="I37" i="9" s="1"/>
  <c r="F36" i="9"/>
  <c r="I36" i="9" s="1"/>
  <c r="F35" i="9"/>
  <c r="I35" i="9" s="1"/>
  <c r="F32" i="9"/>
  <c r="F31" i="9"/>
  <c r="I31" i="9" s="1"/>
  <c r="F30" i="9"/>
  <c r="I30" i="9" s="1"/>
  <c r="F29" i="9"/>
  <c r="I29" i="9" s="1"/>
  <c r="F28" i="9"/>
  <c r="I28" i="9" s="1"/>
  <c r="F27" i="9"/>
  <c r="I27" i="9" s="1"/>
  <c r="F26" i="9"/>
  <c r="I26" i="9" s="1"/>
  <c r="F25" i="9"/>
  <c r="I25" i="9" s="1"/>
  <c r="F24" i="9"/>
  <c r="I24" i="9" s="1"/>
  <c r="F23" i="9"/>
  <c r="I23" i="9" s="1"/>
  <c r="F20" i="9"/>
  <c r="I20" i="9" s="1"/>
  <c r="F19" i="9"/>
  <c r="I19" i="9" s="1"/>
  <c r="F18" i="9"/>
  <c r="I18" i="9" s="1"/>
  <c r="F17" i="9"/>
  <c r="I17" i="9" s="1"/>
  <c r="F16" i="9"/>
  <c r="I16" i="9" s="1"/>
  <c r="F13" i="9"/>
  <c r="I13" i="9" s="1"/>
  <c r="F12" i="9"/>
  <c r="I45" i="9" l="1"/>
  <c r="I12" i="9"/>
  <c r="I32" i="9"/>
  <c r="I91" i="9"/>
  <c r="I100" i="9"/>
  <c r="J138" i="8"/>
  <c r="I59" i="9" l="1"/>
  <c r="I116" i="9" s="1"/>
  <c r="I118" i="9" s="1"/>
  <c r="I121" i="9" s="1"/>
  <c r="J130" i="8"/>
  <c r="I122" i="8"/>
  <c r="J122" i="8"/>
  <c r="I81" i="8"/>
  <c r="I110" i="8"/>
  <c r="J110" i="8"/>
  <c r="J81" i="8"/>
  <c r="I136" i="8"/>
  <c r="J136" i="8" s="1"/>
  <c r="I135" i="8"/>
  <c r="J135" i="8" s="1"/>
  <c r="I108" i="8"/>
  <c r="J108" i="8"/>
  <c r="I107" i="8"/>
  <c r="J107" i="8"/>
  <c r="F38" i="8" l="1"/>
  <c r="I38" i="8" s="1"/>
  <c r="J38" i="8" s="1"/>
  <c r="F19" i="8"/>
  <c r="I19" i="8" s="1"/>
  <c r="J19" i="8" s="1"/>
  <c r="F14" i="8"/>
  <c r="I14" i="8" s="1"/>
  <c r="J14" i="8" s="1"/>
  <c r="I40" i="8"/>
  <c r="J40" i="8"/>
  <c r="F40" i="8"/>
  <c r="F47" i="8"/>
  <c r="I47" i="8" s="1"/>
  <c r="J47" i="8" s="1"/>
  <c r="I48" i="8"/>
  <c r="J48" i="8" s="1"/>
  <c r="F49" i="8"/>
  <c r="I49" i="8" s="1"/>
  <c r="J49" i="8" s="1"/>
  <c r="F48" i="8"/>
  <c r="I121" i="8"/>
  <c r="J121" i="8" s="1"/>
  <c r="F121" i="8"/>
  <c r="I132" i="8"/>
  <c r="J132" i="8" s="1"/>
  <c r="I129" i="8"/>
  <c r="J129" i="8" s="1"/>
  <c r="I128" i="8"/>
  <c r="J128" i="8" s="1"/>
  <c r="I127" i="8"/>
  <c r="J127" i="8" s="1"/>
  <c r="I126" i="8"/>
  <c r="J126" i="8" s="1"/>
  <c r="I125" i="8"/>
  <c r="J125" i="8" s="1"/>
  <c r="I124" i="8"/>
  <c r="J124" i="8" s="1"/>
  <c r="F120" i="8"/>
  <c r="I120" i="8" s="1"/>
  <c r="F119" i="8"/>
  <c r="I119" i="8" s="1"/>
  <c r="J117" i="8"/>
  <c r="J115" i="8"/>
  <c r="J114" i="8"/>
  <c r="J112" i="8"/>
  <c r="J106" i="8"/>
  <c r="I105" i="8"/>
  <c r="J105" i="8" s="1"/>
  <c r="I104" i="8"/>
  <c r="J104" i="8" s="1"/>
  <c r="I103" i="8"/>
  <c r="I102" i="8"/>
  <c r="J102" i="8" s="1"/>
  <c r="I101" i="8"/>
  <c r="J101" i="8" s="1"/>
  <c r="I100" i="8"/>
  <c r="J100" i="8" s="1"/>
  <c r="I99" i="8"/>
  <c r="J99" i="8" s="1"/>
  <c r="I98" i="8"/>
  <c r="J98" i="8" s="1"/>
  <c r="I97" i="8"/>
  <c r="J97" i="8" s="1"/>
  <c r="I96" i="8"/>
  <c r="J96" i="8" s="1"/>
  <c r="I95" i="8"/>
  <c r="J95" i="8" s="1"/>
  <c r="I94" i="8"/>
  <c r="J94" i="8" s="1"/>
  <c r="I93" i="8"/>
  <c r="J93" i="8" s="1"/>
  <c r="I92" i="8"/>
  <c r="J89" i="8"/>
  <c r="F88" i="8"/>
  <c r="I88" i="8" s="1"/>
  <c r="F87" i="8"/>
  <c r="I87" i="8" s="1"/>
  <c r="F86" i="8"/>
  <c r="I86" i="8" s="1"/>
  <c r="F85" i="8"/>
  <c r="I85" i="8" s="1"/>
  <c r="F84" i="8"/>
  <c r="I84" i="8" s="1"/>
  <c r="I80" i="8"/>
  <c r="J80" i="8" s="1"/>
  <c r="F80" i="8"/>
  <c r="J78" i="8"/>
  <c r="F77" i="8"/>
  <c r="I77" i="8" s="1"/>
  <c r="J77" i="8" s="1"/>
  <c r="F76" i="8"/>
  <c r="I76" i="8" s="1"/>
  <c r="L75" i="8"/>
  <c r="F75" i="8"/>
  <c r="F74" i="8"/>
  <c r="I74" i="8" s="1"/>
  <c r="J74" i="8" s="1"/>
  <c r="F73" i="8"/>
  <c r="I73" i="8" s="1"/>
  <c r="J73" i="8" s="1"/>
  <c r="J72" i="8"/>
  <c r="F72" i="8"/>
  <c r="I72" i="8" s="1"/>
  <c r="F71" i="8"/>
  <c r="I71" i="8" s="1"/>
  <c r="J71" i="8" s="1"/>
  <c r="F70" i="8"/>
  <c r="I70" i="8" s="1"/>
  <c r="J70" i="8" s="1"/>
  <c r="F69" i="8"/>
  <c r="I69" i="8" s="1"/>
  <c r="J69" i="8" s="1"/>
  <c r="F68" i="8"/>
  <c r="I68" i="8" s="1"/>
  <c r="J68" i="8" s="1"/>
  <c r="F65" i="8"/>
  <c r="I65" i="8" s="1"/>
  <c r="J65" i="8" s="1"/>
  <c r="F64" i="8"/>
  <c r="I64" i="8" s="1"/>
  <c r="J64" i="8" s="1"/>
  <c r="F63" i="8"/>
  <c r="I63" i="8" s="1"/>
  <c r="J63" i="8" s="1"/>
  <c r="I62" i="8"/>
  <c r="J62" i="8" s="1"/>
  <c r="F62" i="8"/>
  <c r="F61" i="8"/>
  <c r="F60" i="8"/>
  <c r="I60" i="8" s="1"/>
  <c r="F59" i="8"/>
  <c r="F58" i="8"/>
  <c r="I58" i="8" s="1"/>
  <c r="J58" i="8" s="1"/>
  <c r="F57" i="8"/>
  <c r="I57" i="8" s="1"/>
  <c r="I54" i="8"/>
  <c r="J54" i="8" s="1"/>
  <c r="F54" i="8"/>
  <c r="F53" i="8"/>
  <c r="I53" i="8" s="1"/>
  <c r="J53" i="8" s="1"/>
  <c r="F52" i="8"/>
  <c r="I52" i="8" s="1"/>
  <c r="J52" i="8" s="1"/>
  <c r="I46" i="8"/>
  <c r="F46" i="8"/>
  <c r="F45" i="8"/>
  <c r="I45" i="8" s="1"/>
  <c r="J45" i="8" s="1"/>
  <c r="F44" i="8"/>
  <c r="I44" i="8" s="1"/>
  <c r="J44" i="8" s="1"/>
  <c r="I43" i="8"/>
  <c r="F43" i="8"/>
  <c r="F42" i="8"/>
  <c r="F41" i="8"/>
  <c r="I41" i="8" s="1"/>
  <c r="J41" i="8" s="1"/>
  <c r="F39" i="8"/>
  <c r="I39" i="8" s="1"/>
  <c r="J39" i="8" s="1"/>
  <c r="F37" i="8"/>
  <c r="I37" i="8" s="1"/>
  <c r="J37" i="8" s="1"/>
  <c r="F36" i="8"/>
  <c r="I36" i="8" s="1"/>
  <c r="J36" i="8" s="1"/>
  <c r="F35" i="8"/>
  <c r="I35" i="8" s="1"/>
  <c r="J35" i="8" s="1"/>
  <c r="F32" i="8"/>
  <c r="I32" i="8" s="1"/>
  <c r="J32" i="8" s="1"/>
  <c r="F31" i="8"/>
  <c r="I31" i="8" s="1"/>
  <c r="J31" i="8" s="1"/>
  <c r="F30" i="8"/>
  <c r="I30" i="8" s="1"/>
  <c r="J30" i="8" s="1"/>
  <c r="I28" i="8"/>
  <c r="F27" i="8"/>
  <c r="I27" i="8" s="1"/>
  <c r="J27" i="8" s="1"/>
  <c r="F26" i="8"/>
  <c r="I26" i="8" s="1"/>
  <c r="J26" i="8" s="1"/>
  <c r="F25" i="8"/>
  <c r="I25" i="8" s="1"/>
  <c r="F24" i="8"/>
  <c r="F23" i="8"/>
  <c r="I23" i="8" s="1"/>
  <c r="I22" i="8"/>
  <c r="F22" i="8"/>
  <c r="I17" i="8"/>
  <c r="F16" i="8"/>
  <c r="I16" i="8" s="1"/>
  <c r="I15" i="8"/>
  <c r="F15" i="8"/>
  <c r="F13" i="8"/>
  <c r="I13" i="8" s="1"/>
  <c r="J13" i="8" s="1"/>
  <c r="J12" i="8"/>
  <c r="F11" i="8"/>
  <c r="I11" i="8" s="1"/>
  <c r="J119" i="8" l="1"/>
  <c r="I89" i="8"/>
  <c r="I130" i="8"/>
  <c r="J92" i="8"/>
  <c r="I30" i="7"/>
  <c r="J30" i="7" s="1"/>
  <c r="F30" i="7"/>
  <c r="J114" i="7"/>
  <c r="J115" i="7"/>
  <c r="J119" i="7" s="1"/>
  <c r="J116" i="7"/>
  <c r="J117" i="7"/>
  <c r="J118" i="7"/>
  <c r="J113" i="7"/>
  <c r="J121" i="7"/>
  <c r="I121" i="7"/>
  <c r="I118" i="7"/>
  <c r="I117" i="7"/>
  <c r="I116" i="7"/>
  <c r="I115" i="7"/>
  <c r="I114" i="7"/>
  <c r="I119" i="7" s="1"/>
  <c r="I113" i="7"/>
  <c r="F110" i="7"/>
  <c r="I110" i="7" s="1"/>
  <c r="J110" i="7" s="1"/>
  <c r="I109" i="7"/>
  <c r="I111" i="7" s="1"/>
  <c r="F109" i="7"/>
  <c r="J107" i="7"/>
  <c r="J105" i="7"/>
  <c r="J104" i="7"/>
  <c r="J102" i="7"/>
  <c r="J99" i="7"/>
  <c r="I98" i="7"/>
  <c r="J98" i="7" s="1"/>
  <c r="I97" i="7"/>
  <c r="J97" i="7" s="1"/>
  <c r="I96" i="7"/>
  <c r="J95" i="7"/>
  <c r="I95" i="7"/>
  <c r="J94" i="7"/>
  <c r="I94" i="7"/>
  <c r="J93" i="7"/>
  <c r="I93" i="7"/>
  <c r="J92" i="7"/>
  <c r="I92" i="7"/>
  <c r="I91" i="7"/>
  <c r="I90" i="7"/>
  <c r="J90" i="7" s="1"/>
  <c r="I89" i="7"/>
  <c r="J89" i="7" s="1"/>
  <c r="I88" i="7"/>
  <c r="J87" i="7"/>
  <c r="I87" i="7"/>
  <c r="J86" i="7"/>
  <c r="I86" i="7"/>
  <c r="I100" i="7" s="1"/>
  <c r="J85" i="7"/>
  <c r="I85" i="7"/>
  <c r="J82" i="7"/>
  <c r="I81" i="7"/>
  <c r="F81" i="7"/>
  <c r="I80" i="7"/>
  <c r="F80" i="7"/>
  <c r="I79" i="7"/>
  <c r="F79" i="7"/>
  <c r="I78" i="7"/>
  <c r="F78" i="7"/>
  <c r="I77" i="7"/>
  <c r="I82" i="7" s="1"/>
  <c r="F77" i="7"/>
  <c r="J73" i="7"/>
  <c r="I73" i="7"/>
  <c r="F73" i="7"/>
  <c r="J71" i="7"/>
  <c r="F70" i="7"/>
  <c r="I70" i="7" s="1"/>
  <c r="J70" i="7" s="1"/>
  <c r="F69" i="7"/>
  <c r="I69" i="7" s="1"/>
  <c r="L68" i="7"/>
  <c r="F68" i="7"/>
  <c r="I67" i="7"/>
  <c r="J67" i="7" s="1"/>
  <c r="F67" i="7"/>
  <c r="F66" i="7"/>
  <c r="I66" i="7" s="1"/>
  <c r="J66" i="7" s="1"/>
  <c r="J65" i="7"/>
  <c r="I65" i="7"/>
  <c r="F65" i="7"/>
  <c r="F64" i="7"/>
  <c r="I64" i="7" s="1"/>
  <c r="J64" i="7" s="1"/>
  <c r="F63" i="7"/>
  <c r="I63" i="7" s="1"/>
  <c r="I62" i="7"/>
  <c r="J62" i="7" s="1"/>
  <c r="F62" i="7"/>
  <c r="F61" i="7"/>
  <c r="I61" i="7" s="1"/>
  <c r="J61" i="7" s="1"/>
  <c r="I58" i="7"/>
  <c r="J58" i="7" s="1"/>
  <c r="F58" i="7"/>
  <c r="F57" i="7"/>
  <c r="I57" i="7" s="1"/>
  <c r="J57" i="7" s="1"/>
  <c r="I56" i="7"/>
  <c r="J56" i="7" s="1"/>
  <c r="F56" i="7"/>
  <c r="F55" i="7"/>
  <c r="I55" i="7" s="1"/>
  <c r="J55" i="7" s="1"/>
  <c r="F54" i="7"/>
  <c r="I53" i="7"/>
  <c r="F53" i="7"/>
  <c r="F52" i="7"/>
  <c r="I51" i="7"/>
  <c r="J51" i="7" s="1"/>
  <c r="F51" i="7"/>
  <c r="I50" i="7"/>
  <c r="F50" i="7"/>
  <c r="F47" i="7"/>
  <c r="I47" i="7" s="1"/>
  <c r="J47" i="7" s="1"/>
  <c r="I46" i="7"/>
  <c r="J46" i="7" s="1"/>
  <c r="F46" i="7"/>
  <c r="F45" i="7"/>
  <c r="I45" i="7" s="1"/>
  <c r="J45" i="7" s="1"/>
  <c r="I42" i="7"/>
  <c r="J42" i="7" s="1"/>
  <c r="F42" i="7"/>
  <c r="F41" i="7"/>
  <c r="I41" i="7" s="1"/>
  <c r="J41" i="7" s="1"/>
  <c r="I40" i="7"/>
  <c r="J40" i="7" s="1"/>
  <c r="F40" i="7"/>
  <c r="I39" i="7"/>
  <c r="F39" i="7"/>
  <c r="F38" i="7"/>
  <c r="I37" i="7"/>
  <c r="J37" i="7" s="1"/>
  <c r="F37" i="7"/>
  <c r="F36" i="7"/>
  <c r="I36" i="7" s="1"/>
  <c r="J36" i="7" s="1"/>
  <c r="I35" i="7"/>
  <c r="J35" i="7" s="1"/>
  <c r="F35" i="7"/>
  <c r="F34" i="7"/>
  <c r="I34" i="7" s="1"/>
  <c r="J34" i="7" s="1"/>
  <c r="I33" i="7"/>
  <c r="J33" i="7" s="1"/>
  <c r="F33" i="7"/>
  <c r="F29" i="7"/>
  <c r="I29" i="7" s="1"/>
  <c r="J29" i="7" s="1"/>
  <c r="I28" i="7"/>
  <c r="J28" i="7" s="1"/>
  <c r="F28" i="7"/>
  <c r="I26" i="7"/>
  <c r="I25" i="7"/>
  <c r="J25" i="7" s="1"/>
  <c r="F25" i="7"/>
  <c r="F24" i="7"/>
  <c r="I24" i="7" s="1"/>
  <c r="J24" i="7" s="1"/>
  <c r="F23" i="7"/>
  <c r="I23" i="7" s="1"/>
  <c r="F22" i="7"/>
  <c r="I21" i="7"/>
  <c r="F21" i="7"/>
  <c r="I20" i="7"/>
  <c r="F20" i="7"/>
  <c r="I16" i="7"/>
  <c r="F15" i="7"/>
  <c r="I15" i="7" s="1"/>
  <c r="I14" i="7"/>
  <c r="F14" i="7"/>
  <c r="I13" i="7"/>
  <c r="J13" i="7" s="1"/>
  <c r="F13" i="7"/>
  <c r="J12" i="7"/>
  <c r="F11" i="7"/>
  <c r="I11" i="7" s="1"/>
  <c r="I138" i="8" l="1"/>
  <c r="J140" i="8"/>
  <c r="J142" i="8" s="1"/>
  <c r="I74" i="7"/>
  <c r="I123" i="7"/>
  <c r="J74" i="7"/>
  <c r="J100" i="7"/>
  <c r="J109" i="7"/>
  <c r="J111" i="7" s="1"/>
  <c r="J55" i="6"/>
  <c r="J56" i="6"/>
  <c r="I36" i="6"/>
  <c r="J36" i="6" s="1"/>
  <c r="F36" i="6"/>
  <c r="J123" i="7" l="1"/>
  <c r="J125" i="7" s="1"/>
  <c r="J127" i="7" s="1"/>
  <c r="F41" i="6"/>
  <c r="I41" i="6" s="1"/>
  <c r="J41" i="6" s="1"/>
  <c r="F40" i="6"/>
  <c r="I40" i="6" s="1"/>
  <c r="J40" i="6" s="1"/>
  <c r="J98" i="6"/>
  <c r="J101" i="6"/>
  <c r="L67" i="6" l="1"/>
  <c r="I120" i="6"/>
  <c r="J120" i="6" s="1"/>
  <c r="I117" i="6"/>
  <c r="I116" i="6"/>
  <c r="I115" i="6"/>
  <c r="I114" i="6"/>
  <c r="I113" i="6"/>
  <c r="I112" i="6"/>
  <c r="I118" i="6" s="1"/>
  <c r="F109" i="6"/>
  <c r="I109" i="6" s="1"/>
  <c r="J109" i="6" s="1"/>
  <c r="F108" i="6"/>
  <c r="I108" i="6" s="1"/>
  <c r="J106" i="6"/>
  <c r="J104" i="6"/>
  <c r="J103" i="6"/>
  <c r="I97" i="6"/>
  <c r="J97" i="6" s="1"/>
  <c r="J96" i="6"/>
  <c r="I96" i="6"/>
  <c r="I95" i="6"/>
  <c r="I94" i="6"/>
  <c r="J94" i="6" s="1"/>
  <c r="I93" i="6"/>
  <c r="J93" i="6" s="1"/>
  <c r="I92" i="6"/>
  <c r="J92" i="6" s="1"/>
  <c r="I91" i="6"/>
  <c r="J91" i="6" s="1"/>
  <c r="I90" i="6"/>
  <c r="I89" i="6"/>
  <c r="J89" i="6" s="1"/>
  <c r="I88" i="6"/>
  <c r="J88" i="6" s="1"/>
  <c r="I87" i="6"/>
  <c r="I86" i="6"/>
  <c r="J86" i="6" s="1"/>
  <c r="I85" i="6"/>
  <c r="J85" i="6" s="1"/>
  <c r="I84" i="6"/>
  <c r="J84" i="6" s="1"/>
  <c r="J81" i="6"/>
  <c r="F80" i="6"/>
  <c r="I80" i="6" s="1"/>
  <c r="F79" i="6"/>
  <c r="I79" i="6" s="1"/>
  <c r="F78" i="6"/>
  <c r="I78" i="6" s="1"/>
  <c r="F77" i="6"/>
  <c r="I77" i="6" s="1"/>
  <c r="F76" i="6"/>
  <c r="I76" i="6" s="1"/>
  <c r="I72" i="6"/>
  <c r="J72" i="6" s="1"/>
  <c r="F72" i="6"/>
  <c r="J70" i="6"/>
  <c r="F69" i="6"/>
  <c r="I69" i="6" s="1"/>
  <c r="J69" i="6" s="1"/>
  <c r="F68" i="6"/>
  <c r="I68" i="6" s="1"/>
  <c r="F67" i="6"/>
  <c r="F66" i="6"/>
  <c r="I66" i="6" s="1"/>
  <c r="J66" i="6" s="1"/>
  <c r="F65" i="6"/>
  <c r="I65" i="6" s="1"/>
  <c r="J65" i="6" s="1"/>
  <c r="J64" i="6"/>
  <c r="F64" i="6"/>
  <c r="I64" i="6" s="1"/>
  <c r="F63" i="6"/>
  <c r="I63" i="6" s="1"/>
  <c r="J63" i="6" s="1"/>
  <c r="F62" i="6"/>
  <c r="I62" i="6" s="1"/>
  <c r="F61" i="6"/>
  <c r="I61" i="6" s="1"/>
  <c r="J61" i="6" s="1"/>
  <c r="F60" i="6"/>
  <c r="I60" i="6" s="1"/>
  <c r="J60" i="6" s="1"/>
  <c r="F57" i="6"/>
  <c r="I57" i="6" s="1"/>
  <c r="J57" i="6" s="1"/>
  <c r="F56" i="6"/>
  <c r="I56" i="6" s="1"/>
  <c r="F55" i="6"/>
  <c r="I55" i="6" s="1"/>
  <c r="F54" i="6"/>
  <c r="I54" i="6" s="1"/>
  <c r="J54" i="6" s="1"/>
  <c r="F53" i="6"/>
  <c r="F52" i="6"/>
  <c r="I52" i="6" s="1"/>
  <c r="F51" i="6"/>
  <c r="F50" i="6"/>
  <c r="I50" i="6" s="1"/>
  <c r="J50" i="6" s="1"/>
  <c r="F49" i="6"/>
  <c r="I49" i="6" s="1"/>
  <c r="F46" i="6"/>
  <c r="I46" i="6" s="1"/>
  <c r="J46" i="6" s="1"/>
  <c r="F45" i="6"/>
  <c r="I45" i="6" s="1"/>
  <c r="J45" i="6" s="1"/>
  <c r="F44" i="6"/>
  <c r="I44" i="6" s="1"/>
  <c r="J44" i="6" s="1"/>
  <c r="F39" i="6"/>
  <c r="I39" i="6" s="1"/>
  <c r="J39" i="6" s="1"/>
  <c r="I38" i="6"/>
  <c r="F38" i="6"/>
  <c r="F37" i="6"/>
  <c r="I35" i="6"/>
  <c r="J35" i="6" s="1"/>
  <c r="F35" i="6"/>
  <c r="F34" i="6"/>
  <c r="I34" i="6" s="1"/>
  <c r="J34" i="6" s="1"/>
  <c r="F33" i="6"/>
  <c r="I33" i="6" s="1"/>
  <c r="J33" i="6" s="1"/>
  <c r="J73" i="6" s="1"/>
  <c r="F32" i="6"/>
  <c r="I32" i="6" s="1"/>
  <c r="J32" i="6" s="1"/>
  <c r="F29" i="6"/>
  <c r="I29" i="6" s="1"/>
  <c r="J29" i="6" s="1"/>
  <c r="F28" i="6"/>
  <c r="I28" i="6" s="1"/>
  <c r="J28" i="6" s="1"/>
  <c r="I26" i="6"/>
  <c r="F25" i="6"/>
  <c r="I25" i="6" s="1"/>
  <c r="J25" i="6" s="1"/>
  <c r="F24" i="6"/>
  <c r="I24" i="6" s="1"/>
  <c r="J24" i="6" s="1"/>
  <c r="F23" i="6"/>
  <c r="I23" i="6" s="1"/>
  <c r="F22" i="6"/>
  <c r="F21" i="6"/>
  <c r="I21" i="6" s="1"/>
  <c r="F20" i="6"/>
  <c r="I20" i="6" s="1"/>
  <c r="I16" i="6"/>
  <c r="F15" i="6"/>
  <c r="I15" i="6" s="1"/>
  <c r="I14" i="6"/>
  <c r="F14" i="6"/>
  <c r="I13" i="6"/>
  <c r="J13" i="6" s="1"/>
  <c r="F13" i="6"/>
  <c r="J12" i="6"/>
  <c r="F11" i="6"/>
  <c r="I11" i="6" s="1"/>
  <c r="J99" i="6" l="1"/>
  <c r="I99" i="6"/>
  <c r="I81" i="6"/>
  <c r="I110" i="6"/>
  <c r="J108" i="6"/>
  <c r="J110" i="6" s="1"/>
  <c r="I73" i="6"/>
  <c r="J118" i="6"/>
  <c r="J122" i="6" s="1"/>
  <c r="J94" i="5"/>
  <c r="I94" i="5"/>
  <c r="J93" i="5"/>
  <c r="J83" i="5"/>
  <c r="I122" i="6" l="1"/>
  <c r="J124" i="6"/>
  <c r="J126" i="6" s="1"/>
  <c r="J70" i="5"/>
  <c r="J67" i="5"/>
  <c r="J117" i="5" l="1"/>
  <c r="I117" i="5"/>
  <c r="I70" i="5"/>
  <c r="I66" i="5"/>
  <c r="J66" i="5"/>
  <c r="F66" i="5"/>
  <c r="I107" i="5"/>
  <c r="J107" i="5"/>
  <c r="J64" i="5"/>
  <c r="F65" i="5"/>
  <c r="I65" i="5" s="1"/>
  <c r="J65" i="5" s="1"/>
  <c r="F64" i="5"/>
  <c r="I114" i="5"/>
  <c r="J114" i="5" s="1"/>
  <c r="I113" i="5"/>
  <c r="J113" i="5" s="1"/>
  <c r="I110" i="5"/>
  <c r="J110" i="5" s="1"/>
  <c r="I111" i="5"/>
  <c r="J111" i="5" s="1"/>
  <c r="I112" i="5"/>
  <c r="J112" i="5" s="1"/>
  <c r="I109" i="5"/>
  <c r="J109" i="5" s="1"/>
  <c r="J115" i="5" s="1"/>
  <c r="F13" i="5"/>
  <c r="I13" i="5"/>
  <c r="J13" i="5"/>
  <c r="F15" i="5"/>
  <c r="I15" i="5" s="1"/>
  <c r="J15" i="5" s="1"/>
  <c r="I16" i="5"/>
  <c r="J16" i="5" s="1"/>
  <c r="J17" i="5"/>
  <c r="F28" i="5"/>
  <c r="I28" i="5" s="1"/>
  <c r="J28" i="5" s="1"/>
  <c r="F38" i="5"/>
  <c r="I38" i="5" s="1"/>
  <c r="J38" i="5" s="1"/>
  <c r="I115" i="5" l="1"/>
  <c r="F54" i="5"/>
  <c r="I54" i="5" s="1"/>
  <c r="J54" i="5" s="1"/>
  <c r="F106" i="5" l="1"/>
  <c r="I106" i="5" s="1"/>
  <c r="J106" i="5" s="1"/>
  <c r="F105" i="5"/>
  <c r="F43" i="5"/>
  <c r="I43" i="5" s="1"/>
  <c r="J43" i="5" s="1"/>
  <c r="J103" i="5"/>
  <c r="J101" i="5"/>
  <c r="J100" i="5"/>
  <c r="J96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J78" i="5"/>
  <c r="F77" i="5"/>
  <c r="I77" i="5" s="1"/>
  <c r="F76" i="5"/>
  <c r="I76" i="5" s="1"/>
  <c r="F75" i="5"/>
  <c r="I75" i="5" s="1"/>
  <c r="F74" i="5"/>
  <c r="I74" i="5" s="1"/>
  <c r="F73" i="5"/>
  <c r="I73" i="5" s="1"/>
  <c r="I69" i="5"/>
  <c r="J69" i="5" s="1"/>
  <c r="F69" i="5"/>
  <c r="F63" i="5"/>
  <c r="I63" i="5" s="1"/>
  <c r="J63" i="5" s="1"/>
  <c r="F62" i="5"/>
  <c r="I62" i="5" s="1"/>
  <c r="J62" i="5" s="1"/>
  <c r="J61" i="5"/>
  <c r="F61" i="5"/>
  <c r="I61" i="5" s="1"/>
  <c r="F60" i="5"/>
  <c r="I60" i="5" s="1"/>
  <c r="J60" i="5" s="1"/>
  <c r="F59" i="5"/>
  <c r="I59" i="5" s="1"/>
  <c r="F58" i="5"/>
  <c r="I58" i="5" s="1"/>
  <c r="J58" i="5" s="1"/>
  <c r="F57" i="5"/>
  <c r="I57" i="5" s="1"/>
  <c r="J57" i="5" s="1"/>
  <c r="F53" i="5"/>
  <c r="I53" i="5" s="1"/>
  <c r="F52" i="5"/>
  <c r="I52" i="5" s="1"/>
  <c r="F51" i="5"/>
  <c r="I51" i="5" s="1"/>
  <c r="J51" i="5" s="1"/>
  <c r="F50" i="5"/>
  <c r="F49" i="5"/>
  <c r="I49" i="5" s="1"/>
  <c r="F48" i="5"/>
  <c r="F47" i="5"/>
  <c r="I47" i="5" s="1"/>
  <c r="J47" i="5" s="1"/>
  <c r="F46" i="5"/>
  <c r="I46" i="5" s="1"/>
  <c r="F42" i="5"/>
  <c r="I42" i="5" s="1"/>
  <c r="J42" i="5" s="1"/>
  <c r="F41" i="5"/>
  <c r="I41" i="5" s="1"/>
  <c r="J41" i="5" s="1"/>
  <c r="I37" i="5"/>
  <c r="F37" i="5"/>
  <c r="F36" i="5"/>
  <c r="F35" i="5"/>
  <c r="I35" i="5" s="1"/>
  <c r="J35" i="5" s="1"/>
  <c r="F34" i="5"/>
  <c r="I34" i="5" s="1"/>
  <c r="J34" i="5" s="1"/>
  <c r="F33" i="5"/>
  <c r="I33" i="5" s="1"/>
  <c r="J33" i="5" s="1"/>
  <c r="F32" i="5"/>
  <c r="I32" i="5" s="1"/>
  <c r="J32" i="5" s="1"/>
  <c r="F29" i="5"/>
  <c r="I29" i="5" s="1"/>
  <c r="J29" i="5" s="1"/>
  <c r="I26" i="5"/>
  <c r="F25" i="5"/>
  <c r="I25" i="5" s="1"/>
  <c r="J25" i="5" s="1"/>
  <c r="F24" i="5"/>
  <c r="I24" i="5" s="1"/>
  <c r="J24" i="5" s="1"/>
  <c r="F23" i="5"/>
  <c r="I23" i="5" s="1"/>
  <c r="F22" i="5"/>
  <c r="F21" i="5"/>
  <c r="I21" i="5" s="1"/>
  <c r="F20" i="5"/>
  <c r="I20" i="5" s="1"/>
  <c r="I14" i="5"/>
  <c r="F14" i="5"/>
  <c r="J12" i="5"/>
  <c r="F11" i="5"/>
  <c r="I11" i="5" s="1"/>
  <c r="I105" i="5" l="1"/>
  <c r="J105" i="5" s="1"/>
  <c r="I96" i="5"/>
  <c r="I119" i="5" s="1"/>
  <c r="J119" i="5"/>
  <c r="I78" i="5"/>
  <c r="J92" i="3"/>
  <c r="J90" i="3"/>
  <c r="J89" i="3"/>
  <c r="J121" i="5" l="1"/>
  <c r="J123" i="5" s="1"/>
  <c r="J85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F67" i="3"/>
  <c r="I67" i="3" s="1"/>
  <c r="I66" i="3"/>
  <c r="F66" i="3"/>
  <c r="F65" i="3"/>
  <c r="I65" i="3" s="1"/>
  <c r="F64" i="3"/>
  <c r="I64" i="3" s="1"/>
  <c r="F63" i="3"/>
  <c r="I63" i="3" s="1"/>
  <c r="I59" i="3"/>
  <c r="J59" i="3" s="1"/>
  <c r="F59" i="3"/>
  <c r="F57" i="3"/>
  <c r="I57" i="3" s="1"/>
  <c r="J57" i="3" s="1"/>
  <c r="I56" i="3"/>
  <c r="J56" i="3" s="1"/>
  <c r="F56" i="3"/>
  <c r="J55" i="3"/>
  <c r="F55" i="3"/>
  <c r="I55" i="3" s="1"/>
  <c r="J54" i="3"/>
  <c r="F54" i="3"/>
  <c r="I54" i="3" s="1"/>
  <c r="J53" i="3"/>
  <c r="F53" i="3"/>
  <c r="I53" i="3" s="1"/>
  <c r="F52" i="3"/>
  <c r="I52" i="3" s="1"/>
  <c r="F51" i="3"/>
  <c r="I51" i="3" s="1"/>
  <c r="F48" i="3"/>
  <c r="I48" i="3" s="1"/>
  <c r="J48" i="3" s="1"/>
  <c r="F47" i="3"/>
  <c r="I47" i="3" s="1"/>
  <c r="J47" i="3" s="1"/>
  <c r="F46" i="3"/>
  <c r="I46" i="3" s="1"/>
  <c r="F45" i="3"/>
  <c r="F44" i="3"/>
  <c r="I44" i="3" s="1"/>
  <c r="J44" i="3" s="1"/>
  <c r="J43" i="3"/>
  <c r="F43" i="3"/>
  <c r="F42" i="3"/>
  <c r="I42" i="3" s="1"/>
  <c r="J42" i="3" s="1"/>
  <c r="F41" i="3"/>
  <c r="I41" i="3" s="1"/>
  <c r="J41" i="3" s="1"/>
  <c r="F38" i="3"/>
  <c r="I38" i="3" s="1"/>
  <c r="F37" i="3"/>
  <c r="I37" i="3" s="1"/>
  <c r="I34" i="3"/>
  <c r="F34" i="3"/>
  <c r="F33" i="3"/>
  <c r="F32" i="3"/>
  <c r="I32" i="3" s="1"/>
  <c r="J32" i="3" s="1"/>
  <c r="F31" i="3"/>
  <c r="I31" i="3" s="1"/>
  <c r="J31" i="3" s="1"/>
  <c r="F30" i="3"/>
  <c r="I30" i="3" s="1"/>
  <c r="J30" i="3" s="1"/>
  <c r="F29" i="3"/>
  <c r="I29" i="3" s="1"/>
  <c r="J29" i="3" s="1"/>
  <c r="F26" i="3"/>
  <c r="I26" i="3" s="1"/>
  <c r="J26" i="3" s="1"/>
  <c r="F25" i="3"/>
  <c r="I25" i="3" s="1"/>
  <c r="I23" i="3"/>
  <c r="F22" i="3"/>
  <c r="I22" i="3" s="1"/>
  <c r="J22" i="3" s="1"/>
  <c r="F21" i="3"/>
  <c r="I21" i="3" s="1"/>
  <c r="J21" i="3" s="1"/>
  <c r="F20" i="3"/>
  <c r="I20" i="3" s="1"/>
  <c r="F19" i="3"/>
  <c r="F18" i="3"/>
  <c r="I18" i="3" s="1"/>
  <c r="F17" i="3"/>
  <c r="I17" i="3" s="1"/>
  <c r="I14" i="3"/>
  <c r="F14" i="3"/>
  <c r="F13" i="3"/>
  <c r="I13" i="3" s="1"/>
  <c r="J12" i="3"/>
  <c r="F11" i="3"/>
  <c r="I11" i="3" s="1"/>
  <c r="J26" i="2"/>
  <c r="I26" i="2"/>
  <c r="F26" i="2"/>
  <c r="J53" i="2"/>
  <c r="J54" i="2"/>
  <c r="J55" i="2"/>
  <c r="J56" i="2"/>
  <c r="J57" i="2"/>
  <c r="J85" i="2"/>
  <c r="J63" i="2"/>
  <c r="J59" i="2"/>
  <c r="J43" i="2"/>
  <c r="J12" i="2"/>
  <c r="I85" i="3" l="1"/>
  <c r="I68" i="3"/>
  <c r="J68" i="3"/>
  <c r="I60" i="3"/>
  <c r="I94" i="3" s="1"/>
  <c r="J60" i="3"/>
  <c r="I34" i="2"/>
  <c r="J94" i="3" l="1"/>
  <c r="J96" i="3" s="1"/>
  <c r="I83" i="2"/>
  <c r="I82" i="2"/>
  <c r="I81" i="2"/>
  <c r="I80" i="2"/>
  <c r="I79" i="2"/>
  <c r="I78" i="2"/>
  <c r="I77" i="2"/>
  <c r="I76" i="2"/>
  <c r="I85" i="2" s="1"/>
  <c r="I75" i="2"/>
  <c r="I74" i="2"/>
  <c r="I73" i="2"/>
  <c r="I72" i="2"/>
  <c r="I71" i="2"/>
  <c r="I14" i="2" l="1"/>
  <c r="I59" i="2"/>
  <c r="I23" i="2"/>
  <c r="F64" i="2" l="1"/>
  <c r="I64" i="2" s="1"/>
  <c r="F65" i="2"/>
  <c r="I65" i="2" s="1"/>
  <c r="J65" i="2" s="1"/>
  <c r="F66" i="2"/>
  <c r="I66" i="2" s="1"/>
  <c r="J66" i="2" s="1"/>
  <c r="F67" i="2"/>
  <c r="I67" i="2" s="1"/>
  <c r="J67" i="2" s="1"/>
  <c r="F63" i="2"/>
  <c r="I63" i="2" s="1"/>
  <c r="J64" i="2" l="1"/>
  <c r="J68" i="2" s="1"/>
  <c r="I68" i="2"/>
  <c r="F25" i="2"/>
  <c r="I25" i="2" s="1"/>
  <c r="F13" i="2"/>
  <c r="I13" i="2" s="1"/>
  <c r="F14" i="2"/>
  <c r="F17" i="2"/>
  <c r="I17" i="2" s="1"/>
  <c r="F18" i="2"/>
  <c r="I18" i="2" s="1"/>
  <c r="F19" i="2"/>
  <c r="F20" i="2"/>
  <c r="I20" i="2" s="1"/>
  <c r="F21" i="2"/>
  <c r="I21" i="2" s="1"/>
  <c r="F22" i="2"/>
  <c r="I22" i="2" s="1"/>
  <c r="F29" i="2"/>
  <c r="I29" i="2" s="1"/>
  <c r="J29" i="2" s="1"/>
  <c r="F30" i="2"/>
  <c r="I30" i="2" s="1"/>
  <c r="J30" i="2" s="1"/>
  <c r="F31" i="2"/>
  <c r="I31" i="2" s="1"/>
  <c r="J31" i="2" s="1"/>
  <c r="F32" i="2"/>
  <c r="I32" i="2" s="1"/>
  <c r="J32" i="2" s="1"/>
  <c r="F33" i="2"/>
  <c r="F34" i="2"/>
  <c r="F37" i="2"/>
  <c r="I37" i="2" s="1"/>
  <c r="J37" i="2" s="1"/>
  <c r="F38" i="2"/>
  <c r="I38" i="2" s="1"/>
  <c r="F41" i="2"/>
  <c r="I41" i="2" s="1"/>
  <c r="J41" i="2" s="1"/>
  <c r="F42" i="2"/>
  <c r="I42" i="2" s="1"/>
  <c r="J42" i="2" s="1"/>
  <c r="F43" i="2"/>
  <c r="F44" i="2"/>
  <c r="I44" i="2" s="1"/>
  <c r="J44" i="2" s="1"/>
  <c r="F45" i="2"/>
  <c r="F46" i="2"/>
  <c r="I46" i="2" s="1"/>
  <c r="F47" i="2"/>
  <c r="I47" i="2" s="1"/>
  <c r="F48" i="2"/>
  <c r="I48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9" i="2"/>
  <c r="F11" i="2"/>
  <c r="I11" i="2" s="1"/>
  <c r="I93" i="2" l="1"/>
  <c r="J60" i="2"/>
  <c r="J93" i="2" s="1"/>
  <c r="I60" i="2"/>
</calcChain>
</file>

<file path=xl/sharedStrings.xml><?xml version="1.0" encoding="utf-8"?>
<sst xmlns="http://schemas.openxmlformats.org/spreadsheetml/2006/main" count="1211" uniqueCount="205">
  <si>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</si>
  <si>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</si>
  <si>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</si>
  <si>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</si>
  <si>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</si>
  <si>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</si>
  <si>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</si>
  <si>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</si>
  <si>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</si>
  <si>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</si>
  <si>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</si>
  <si>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</si>
  <si>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</si>
  <si>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</si>
  <si>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Furniture work</t>
  </si>
  <si>
    <t>Entrance</t>
  </si>
  <si>
    <t>A1</t>
  </si>
  <si>
    <t>Living room</t>
  </si>
  <si>
    <t>A2</t>
  </si>
  <si>
    <t>A3</t>
  </si>
  <si>
    <t>A4</t>
  </si>
  <si>
    <t>A5</t>
  </si>
  <si>
    <t>Kitchen</t>
  </si>
  <si>
    <t>Temple room</t>
  </si>
  <si>
    <t>Master Bed Room No-2</t>
  </si>
  <si>
    <t>A6</t>
  </si>
  <si>
    <t>Master Bed Room No-1</t>
  </si>
  <si>
    <t xml:space="preserve">Shoes Box </t>
  </si>
  <si>
    <t xml:space="preserve">Shefty door </t>
  </si>
  <si>
    <t xml:space="preserve">Common Washroom Box </t>
  </si>
  <si>
    <t xml:space="preserve">Common Washroom Upper side Box </t>
  </si>
  <si>
    <t>Partition Border</t>
  </si>
  <si>
    <t>Partition Box</t>
  </si>
  <si>
    <t>Main Door Chaukhat-1nung</t>
  </si>
  <si>
    <t>Main Door upper Box Paneling</t>
  </si>
  <si>
    <t>Single Shiting -1nung</t>
  </si>
  <si>
    <t>Sofa -6 Seater + 4 handle--18'</t>
  </si>
  <si>
    <t>Center Table -1nung</t>
  </si>
  <si>
    <t xml:space="preserve">AC Panel </t>
  </si>
  <si>
    <t>Tendem platform</t>
  </si>
  <si>
    <t>Chimany showcase</t>
  </si>
  <si>
    <t>Maliya</t>
  </si>
  <si>
    <t xml:space="preserve">Framing Kapat </t>
  </si>
  <si>
    <t>Folding Dining Top</t>
  </si>
  <si>
    <t xml:space="preserve">Ac Panel </t>
  </si>
  <si>
    <t>Temple</t>
  </si>
  <si>
    <t>Kapat</t>
  </si>
  <si>
    <t>Bed-5.5'x6.5'</t>
  </si>
  <si>
    <t>Bed back gadi panel</t>
  </si>
  <si>
    <t>Table top</t>
  </si>
  <si>
    <t>Washroom box</t>
  </si>
  <si>
    <t>Washroom Upper side box</t>
  </si>
  <si>
    <t xml:space="preserve">Maliya </t>
  </si>
  <si>
    <t xml:space="preserve">Ac panel </t>
  </si>
  <si>
    <t>TV Unit box</t>
  </si>
  <si>
    <t>Washroom Box</t>
  </si>
  <si>
    <t xml:space="preserve">B </t>
  </si>
  <si>
    <t>hall</t>
  </si>
  <si>
    <t>temple</t>
  </si>
  <si>
    <t>Master bed room no-2</t>
  </si>
  <si>
    <t>Master bed room no-1</t>
  </si>
  <si>
    <t>Kitchen balcony</t>
  </si>
  <si>
    <t>C</t>
  </si>
  <si>
    <t>Dining chair -4 nung</t>
  </si>
  <si>
    <t>D</t>
  </si>
  <si>
    <t>POP &amp; Gypsum work</t>
  </si>
  <si>
    <t>E</t>
  </si>
  <si>
    <t>Door Laminate - 7nung</t>
  </si>
  <si>
    <t>Entrance Paneling</t>
  </si>
  <si>
    <t>Drassing box</t>
  </si>
  <si>
    <t xml:space="preserve"> </t>
  </si>
  <si>
    <t>Bird Net( Invisible grill)</t>
  </si>
  <si>
    <t>Electric Work</t>
  </si>
  <si>
    <t>Door bell</t>
  </si>
  <si>
    <t xml:space="preserve">4 square mm circuit </t>
  </si>
  <si>
    <t>1.5 square mm circuit</t>
  </si>
  <si>
    <t xml:space="preserve"> fan fitting </t>
  </si>
  <si>
    <t xml:space="preserve">light fitting </t>
  </si>
  <si>
    <t xml:space="preserve">anchor fasner </t>
  </si>
  <si>
    <t>12 v panel light</t>
  </si>
  <si>
    <t xml:space="preserve">button light </t>
  </si>
  <si>
    <t xml:space="preserve">rope light </t>
  </si>
  <si>
    <t xml:space="preserve">rope light adaptor </t>
  </si>
  <si>
    <t xml:space="preserve">Orient company fan </t>
  </si>
  <si>
    <t xml:space="preserve">Bathroom Exhaust fan </t>
  </si>
  <si>
    <t>Total-B</t>
  </si>
  <si>
    <t>Total-A</t>
  </si>
  <si>
    <t>5A point</t>
  </si>
  <si>
    <t>15A point</t>
  </si>
  <si>
    <t>Asian company premium paint without polish</t>
  </si>
  <si>
    <t xml:space="preserve">patti polish </t>
  </si>
  <si>
    <t>F</t>
  </si>
  <si>
    <t>Date:-12-11-2024</t>
  </si>
  <si>
    <t>Total -C</t>
  </si>
  <si>
    <t>Total Estimate Amount</t>
  </si>
  <si>
    <t>SIDE Location:- D-302 sky Elegant motera</t>
  </si>
  <si>
    <t xml:space="preserve">T.V. Unit </t>
  </si>
  <si>
    <t>Estimate No:-02</t>
  </si>
  <si>
    <t>Date:-10-12-2024</t>
  </si>
  <si>
    <t>Asian company premium paint 
without Birla putti</t>
  </si>
  <si>
    <t>Only Birla Putti 2 Coat</t>
  </si>
  <si>
    <t xml:space="preserve">Patti polish </t>
  </si>
  <si>
    <t xml:space="preserve">Discount </t>
  </si>
  <si>
    <t>Total Amount</t>
  </si>
  <si>
    <t>Grand Total Amount</t>
  </si>
  <si>
    <t>Hall</t>
  </si>
  <si>
    <t xml:space="preserve">Rope light </t>
  </si>
  <si>
    <t xml:space="preserve">Rope light adaptor </t>
  </si>
  <si>
    <t xml:space="preserve">Button light </t>
  </si>
  <si>
    <t xml:space="preserve">Anchor fasner </t>
  </si>
  <si>
    <t xml:space="preserve">Light fitting </t>
  </si>
  <si>
    <t xml:space="preserve">Fan fitting </t>
  </si>
  <si>
    <t>Estimate No:-03</t>
  </si>
  <si>
    <t>Box Kapat</t>
  </si>
  <si>
    <t>add</t>
  </si>
  <si>
    <t>Main Door back laminate</t>
  </si>
  <si>
    <t>Main door chaukhat</t>
  </si>
  <si>
    <t>Add</t>
  </si>
  <si>
    <t>G</t>
  </si>
  <si>
    <t>Maliya taliya</t>
  </si>
  <si>
    <t>Entrance door Partition</t>
  </si>
  <si>
    <t>Domel window Mosquto net -Hall</t>
  </si>
  <si>
    <t>Domel window Mosquto net -Room No:-2</t>
  </si>
  <si>
    <t>AC Copper Piping</t>
  </si>
  <si>
    <t>Bedroom No:-2</t>
  </si>
  <si>
    <t>Master Bedroom</t>
  </si>
  <si>
    <t>Mandir room</t>
  </si>
  <si>
    <t>H</t>
  </si>
  <si>
    <t>Drainage Pipe</t>
  </si>
  <si>
    <t>Jari Work</t>
  </si>
  <si>
    <t>Temple box</t>
  </si>
  <si>
    <t xml:space="preserve">Door magnet </t>
  </si>
  <si>
    <t>Washing Area Granite Platform</t>
  </si>
  <si>
    <t>Trouser rack in wardrobe</t>
  </si>
  <si>
    <t>Received Payment</t>
  </si>
  <si>
    <t>Pending Amount</t>
  </si>
  <si>
    <t>Date:-20-12-2024</t>
  </si>
  <si>
    <t>Bathroom Exhaust fan fitting</t>
  </si>
  <si>
    <t>POP &amp; Gypsum work (Only Hall)</t>
  </si>
  <si>
    <t>Estimate No:-04</t>
  </si>
  <si>
    <t>Date:-26-12-2024</t>
  </si>
  <si>
    <t xml:space="preserve">oven box </t>
  </si>
  <si>
    <t>panel</t>
  </si>
  <si>
    <t>Electric Work(only hall)</t>
  </si>
  <si>
    <t xml:space="preserve">    </t>
  </si>
  <si>
    <t>Framing Kapat side panel</t>
  </si>
  <si>
    <t>T.V. Unit Side Box Panel</t>
  </si>
  <si>
    <t>Estimate No:-05</t>
  </si>
  <si>
    <t>Date:-29-12-2024</t>
  </si>
  <si>
    <t>I</t>
  </si>
  <si>
    <t>Date:-14-02-2025</t>
  </si>
  <si>
    <t>Rate difference</t>
  </si>
  <si>
    <t>J</t>
  </si>
  <si>
    <t>Estimate No:-06</t>
  </si>
  <si>
    <t>plus</t>
  </si>
  <si>
    <t>Domel window Mosquto net with glass window
in washing area</t>
  </si>
  <si>
    <t>Maliya L-type</t>
  </si>
  <si>
    <t>Open box</t>
  </si>
  <si>
    <t>Folding table rate difference</t>
  </si>
  <si>
    <t>Framing kapat shelf</t>
  </si>
  <si>
    <t>Shefty door  wooden patti rate difference with 
polish</t>
  </si>
  <si>
    <t>Washing Area box</t>
  </si>
  <si>
    <t>Temple with CNC cutting without Colour</t>
  </si>
  <si>
    <t>Box type Kapat</t>
  </si>
  <si>
    <t xml:space="preserve">Maliya taliya and side </t>
  </si>
  <si>
    <t>m=</t>
  </si>
  <si>
    <t xml:space="preserve">profile  light </t>
  </si>
  <si>
    <t xml:space="preserve">profile light adaptor </t>
  </si>
  <si>
    <t xml:space="preserve">Extra work </t>
  </si>
  <si>
    <t>Hall wall design</t>
  </si>
  <si>
    <t xml:space="preserve">Ceiling fan </t>
  </si>
  <si>
    <t>PU paint</t>
  </si>
  <si>
    <t xml:space="preserve">AC </t>
  </si>
  <si>
    <t>Kitchen Acralic 3400-1400=2000</t>
  </si>
  <si>
    <t>Hall TV Unit Acralic  4500-1400=3100</t>
  </si>
  <si>
    <t>Estimate No:-07</t>
  </si>
  <si>
    <t>Date:-16-02-2025</t>
  </si>
  <si>
    <t>SS 304 Sink</t>
  </si>
  <si>
    <t>Box gadi</t>
  </si>
  <si>
    <t>Box</t>
  </si>
  <si>
    <t>Cunstruction</t>
  </si>
  <si>
    <t>K</t>
  </si>
  <si>
    <t>Domel glass window
in washing area</t>
  </si>
  <si>
    <t>L</t>
  </si>
  <si>
    <t>B</t>
  </si>
  <si>
    <t>Total -B</t>
  </si>
  <si>
    <t>ADD</t>
  </si>
  <si>
    <t>Area</t>
  </si>
  <si>
    <t>Temple with CNC cutting 
without Colour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</si>
  <si>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</si>
  <si>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 xml:space="preserve">Common Washroom Upper Box </t>
  </si>
  <si>
    <t>Washroom Upper box</t>
  </si>
  <si>
    <t>AC</t>
  </si>
  <si>
    <t>Curtain</t>
  </si>
  <si>
    <t xml:space="preserve">Wifi Cable </t>
  </si>
  <si>
    <t>Rate</t>
  </si>
  <si>
    <t>LED Bulb 15V</t>
  </si>
  <si>
    <t>LED Bulb solder</t>
  </si>
  <si>
    <t>Sherbahadur ESTIMATE</t>
  </si>
  <si>
    <t>Name plate</t>
  </si>
  <si>
    <t>Entry Box</t>
  </si>
  <si>
    <t>Sink nul, bathroom sanitary material</t>
  </si>
  <si>
    <t>Oven stand</t>
  </si>
  <si>
    <t>Estimate No:-                  
08 &amp; Final</t>
  </si>
  <si>
    <t>Date:-13-03-2025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</si>
</sst>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0" fillId="3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11" xfId="0" applyFont="1" applyFill="1" applyBorder="1"/>
    <xf numFmtId="43" fontId="1" fillId="0" borderId="14" xfId="1" applyFont="1" applyFill="1" applyBorder="1"/>
    <xf numFmtId="0" fontId="0" fillId="0" borderId="8" xfId="0" applyBorder="1"/>
    <xf numFmtId="0" fontId="0" fillId="0" borderId="8" xfId="0" applyFont="1" applyFill="1" applyBorder="1" applyAlignment="1"/>
    <xf numFmtId="164" fontId="0" fillId="0" borderId="8" xfId="0" applyNumberFormat="1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0" fillId="0" borderId="16" xfId="0" applyFont="1" applyFill="1" applyBorder="1"/>
    <xf numFmtId="2" fontId="0" fillId="0" borderId="16" xfId="0" applyNumberFormat="1" applyFont="1" applyFill="1" applyBorder="1"/>
    <xf numFmtId="43" fontId="0" fillId="0" borderId="17" xfId="1" applyFont="1" applyFill="1" applyBorder="1"/>
    <xf numFmtId="0" fontId="0" fillId="0" borderId="19" xfId="0" applyFont="1" applyFill="1" applyBorder="1"/>
    <xf numFmtId="0" fontId="0" fillId="0" borderId="19" xfId="0" applyFont="1" applyFill="1" applyBorder="1" applyAlignment="1"/>
    <xf numFmtId="43" fontId="0" fillId="0" borderId="20" xfId="1" applyFont="1" applyFill="1" applyBorder="1"/>
    <xf numFmtId="0" fontId="1" fillId="0" borderId="8" xfId="0" applyFont="1" applyBorder="1"/>
    <xf numFmtId="0" fontId="1" fillId="0" borderId="9" xfId="0" applyFont="1" applyFill="1" applyBorder="1"/>
    <xf numFmtId="0" fontId="1" fillId="0" borderId="0" xfId="0" applyFont="1" applyFill="1" applyBorder="1"/>
    <xf numFmtId="0" fontId="0" fillId="0" borderId="8" xfId="0" applyFont="1" applyBorder="1"/>
    <xf numFmtId="0" fontId="0" fillId="0" borderId="18" xfId="0" applyFont="1" applyFill="1" applyBorder="1"/>
    <xf numFmtId="0" fontId="0" fillId="0" borderId="19" xfId="0" applyBorder="1"/>
    <xf numFmtId="164" fontId="0" fillId="0" borderId="19" xfId="0" applyNumberFormat="1" applyFont="1" applyFill="1" applyBorder="1"/>
    <xf numFmtId="0" fontId="1" fillId="0" borderId="19" xfId="0" applyFont="1" applyBorder="1"/>
    <xf numFmtId="0" fontId="1" fillId="0" borderId="18" xfId="0" applyFont="1" applyFill="1" applyBorder="1"/>
    <xf numFmtId="43" fontId="0" fillId="0" borderId="10" xfId="1" applyFont="1" applyBorder="1"/>
    <xf numFmtId="0" fontId="1" fillId="0" borderId="9" xfId="0" applyFont="1" applyBorder="1"/>
    <xf numFmtId="0" fontId="1" fillId="0" borderId="8" xfId="0" applyFont="1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Border="1"/>
    <xf numFmtId="0" fontId="0" fillId="0" borderId="18" xfId="0" applyFont="1" applyBorder="1"/>
    <xf numFmtId="0" fontId="0" fillId="0" borderId="19" xfId="0" applyFont="1" applyFill="1" applyBorder="1" applyAlignment="1">
      <alignment vertical="top"/>
    </xf>
    <xf numFmtId="43" fontId="1" fillId="0" borderId="20" xfId="1" applyFont="1" applyFill="1" applyBorder="1"/>
    <xf numFmtId="43" fontId="0" fillId="0" borderId="10" xfId="1" applyFont="1" applyFill="1" applyBorder="1" applyAlignment="1">
      <alignment vertical="top"/>
    </xf>
    <xf numFmtId="43" fontId="0" fillId="0" borderId="20" xfId="1" applyFont="1" applyFill="1" applyBorder="1" applyAlignment="1">
      <alignment vertical="top"/>
    </xf>
    <xf numFmtId="0" fontId="0" fillId="0" borderId="18" xfId="0" applyFont="1" applyFill="1" applyBorder="1" applyAlignment="1">
      <alignment horizontal="right" vertical="center"/>
    </xf>
    <xf numFmtId="43" fontId="0" fillId="0" borderId="25" xfId="1" applyFont="1" applyFill="1" applyBorder="1"/>
    <xf numFmtId="43" fontId="1" fillId="0" borderId="10" xfId="1" applyFont="1" applyFill="1" applyBorder="1"/>
    <xf numFmtId="43" fontId="0" fillId="0" borderId="20" xfId="1" applyFont="1" applyBorder="1"/>
    <xf numFmtId="0" fontId="0" fillId="0" borderId="24" xfId="0" applyFont="1" applyFill="1" applyBorder="1"/>
    <xf numFmtId="0" fontId="0" fillId="0" borderId="26" xfId="0" applyBorder="1"/>
    <xf numFmtId="0" fontId="0" fillId="0" borderId="26" xfId="0" applyFont="1" applyFill="1" applyBorder="1"/>
    <xf numFmtId="0" fontId="0" fillId="0" borderId="26" xfId="0" applyFont="1" applyFill="1" applyBorder="1" applyAlignment="1"/>
    <xf numFmtId="164" fontId="0" fillId="0" borderId="26" xfId="0" applyNumberFormat="1" applyFont="1" applyFill="1" applyBorder="1"/>
    <xf numFmtId="0" fontId="0" fillId="0" borderId="27" xfId="0" applyFont="1" applyFill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43" fontId="1" fillId="0" borderId="1" xfId="1" applyFont="1" applyFill="1" applyBorder="1"/>
    <xf numFmtId="0" fontId="0" fillId="0" borderId="35" xfId="0" applyBorder="1"/>
    <xf numFmtId="0" fontId="0" fillId="3" borderId="33" xfId="0" applyFill="1" applyBorder="1"/>
    <xf numFmtId="0" fontId="0" fillId="0" borderId="0" xfId="0" applyBorder="1"/>
    <xf numFmtId="43" fontId="0" fillId="0" borderId="35" xfId="1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 wrapText="1"/>
    </xf>
    <xf numFmtId="43" fontId="0" fillId="0" borderId="0" xfId="1" applyFont="1" applyFill="1"/>
    <xf numFmtId="0" fontId="0" fillId="0" borderId="15" xfId="0" applyFont="1" applyFill="1" applyBorder="1"/>
    <xf numFmtId="43" fontId="1" fillId="0" borderId="28" xfId="1" applyFont="1" applyFill="1" applyBorder="1"/>
    <xf numFmtId="43" fontId="0" fillId="0" borderId="43" xfId="1" applyFont="1" applyFill="1" applyBorder="1"/>
    <xf numFmtId="43" fontId="1" fillId="0" borderId="44" xfId="1" applyFont="1" applyFill="1" applyBorder="1"/>
    <xf numFmtId="43" fontId="0" fillId="0" borderId="45" xfId="1" applyFont="1" applyBorder="1"/>
    <xf numFmtId="0" fontId="0" fillId="5" borderId="11" xfId="0" applyFont="1" applyFill="1" applyBorder="1"/>
    <xf numFmtId="43" fontId="1" fillId="5" borderId="12" xfId="1" applyFont="1" applyFill="1" applyBorder="1"/>
    <xf numFmtId="43" fontId="1" fillId="5" borderId="41" xfId="1" applyFont="1" applyFill="1" applyBorder="1"/>
    <xf numFmtId="0" fontId="1" fillId="0" borderId="8" xfId="0" applyFont="1" applyBorder="1" applyAlignment="1">
      <alignment vertical="center" wrapText="1"/>
    </xf>
    <xf numFmtId="0" fontId="0" fillId="0" borderId="8" xfId="0" applyFont="1" applyFill="1" applyBorder="1" applyAlignment="1">
      <alignment vertical="center"/>
    </xf>
    <xf numFmtId="164" fontId="0" fillId="0" borderId="8" xfId="0" applyNumberFormat="1" applyFont="1" applyFill="1" applyBorder="1" applyAlignment="1">
      <alignment vertical="center"/>
    </xf>
    <xf numFmtId="43" fontId="1" fillId="0" borderId="10" xfId="1" applyFont="1" applyFill="1" applyBorder="1" applyAlignment="1">
      <alignment vertical="center"/>
    </xf>
    <xf numFmtId="0" fontId="0" fillId="0" borderId="24" xfId="0" applyFont="1" applyFill="1" applyBorder="1" applyAlignment="1">
      <alignment horizontal="right" vertical="center"/>
    </xf>
    <xf numFmtId="43" fontId="1" fillId="0" borderId="25" xfId="1" applyFont="1" applyFill="1" applyBorder="1"/>
    <xf numFmtId="0" fontId="0" fillId="0" borderId="11" xfId="0" applyFont="1" applyFill="1" applyBorder="1" applyAlignment="1">
      <alignment horizontal="right" vertical="center"/>
    </xf>
    <xf numFmtId="0" fontId="1" fillId="0" borderId="0" xfId="0" applyFont="1"/>
    <xf numFmtId="0" fontId="1" fillId="0" borderId="8" xfId="0" applyFont="1" applyFill="1" applyBorder="1"/>
    <xf numFmtId="0" fontId="0" fillId="0" borderId="16" xfId="0" applyBorder="1"/>
    <xf numFmtId="0" fontId="0" fillId="0" borderId="16" xfId="0" applyFont="1" applyFill="1" applyBorder="1" applyAlignment="1"/>
    <xf numFmtId="164" fontId="0" fillId="0" borderId="16" xfId="0" applyNumberFormat="1" applyFont="1" applyFill="1" applyBorder="1"/>
    <xf numFmtId="0" fontId="0" fillId="0" borderId="50" xfId="0" applyFont="1" applyFill="1" applyBorder="1"/>
    <xf numFmtId="0" fontId="0" fillId="0" borderId="50" xfId="0" applyFont="1" applyFill="1" applyBorder="1" applyAlignment="1"/>
    <xf numFmtId="164" fontId="0" fillId="0" borderId="50" xfId="0" applyNumberFormat="1" applyFont="1" applyFill="1" applyBorder="1"/>
    <xf numFmtId="0" fontId="0" fillId="0" borderId="52" xfId="0" applyFont="1" applyFill="1" applyBorder="1"/>
    <xf numFmtId="43" fontId="1" fillId="0" borderId="46" xfId="1" applyFont="1" applyFill="1" applyBorder="1"/>
    <xf numFmtId="43" fontId="1" fillId="0" borderId="54" xfId="1" applyFont="1" applyFill="1" applyBorder="1"/>
    <xf numFmtId="43" fontId="1" fillId="0" borderId="54" xfId="1" applyFont="1" applyFill="1" applyBorder="1" applyAlignment="1">
      <alignment vertical="center"/>
    </xf>
    <xf numFmtId="0" fontId="0" fillId="0" borderId="15" xfId="0" applyFont="1" applyFill="1" applyBorder="1" applyAlignment="1">
      <alignment horizontal="right" vertical="center"/>
    </xf>
    <xf numFmtId="43" fontId="1" fillId="0" borderId="17" xfId="1" applyFont="1" applyFill="1" applyBorder="1"/>
    <xf numFmtId="43" fontId="12" fillId="0" borderId="10" xfId="1" applyFont="1" applyFill="1" applyBorder="1"/>
    <xf numFmtId="0" fontId="1" fillId="0" borderId="49" xfId="0" applyFont="1" applyFill="1" applyBorder="1"/>
    <xf numFmtId="0" fontId="1" fillId="0" borderId="50" xfId="0" applyFont="1" applyBorder="1"/>
    <xf numFmtId="0" fontId="1" fillId="0" borderId="8" xfId="0" applyFont="1" applyFill="1" applyBorder="1" applyAlignment="1"/>
    <xf numFmtId="164" fontId="1" fillId="0" borderId="8" xfId="0" applyNumberFormat="1" applyFont="1" applyFill="1" applyBorder="1"/>
    <xf numFmtId="0" fontId="1" fillId="0" borderId="8" xfId="0" applyFont="1" applyFill="1" applyBorder="1" applyAlignment="1">
      <alignment vertical="center"/>
    </xf>
    <xf numFmtId="164" fontId="1" fillId="0" borderId="8" xfId="0" applyNumberFormat="1" applyFont="1" applyFill="1" applyBorder="1" applyAlignment="1">
      <alignment vertical="center"/>
    </xf>
    <xf numFmtId="43" fontId="1" fillId="0" borderId="55" xfId="1" applyFont="1" applyFill="1" applyBorder="1"/>
    <xf numFmtId="43" fontId="12" fillId="0" borderId="54" xfId="1" applyFont="1" applyFill="1" applyBorder="1"/>
    <xf numFmtId="43" fontId="1" fillId="0" borderId="56" xfId="1" applyFont="1" applyFill="1" applyBorder="1"/>
    <xf numFmtId="43" fontId="1" fillId="0" borderId="51" xfId="1" applyFont="1" applyFill="1" applyBorder="1"/>
    <xf numFmtId="43" fontId="1" fillId="0" borderId="57" xfId="1" applyFont="1" applyFill="1" applyBorder="1"/>
    <xf numFmtId="0" fontId="0" fillId="5" borderId="27" xfId="0" applyFont="1" applyFill="1" applyBorder="1"/>
    <xf numFmtId="43" fontId="1" fillId="5" borderId="47" xfId="1" applyFont="1" applyFill="1" applyBorder="1"/>
    <xf numFmtId="43" fontId="1" fillId="5" borderId="4" xfId="1" applyFont="1" applyFill="1" applyBorder="1"/>
    <xf numFmtId="43" fontId="0" fillId="0" borderId="12" xfId="1" applyFont="1" applyFill="1" applyBorder="1"/>
    <xf numFmtId="43" fontId="0" fillId="0" borderId="41" xfId="1" applyFont="1" applyBorder="1"/>
    <xf numFmtId="43" fontId="1" fillId="0" borderId="58" xfId="1" applyFont="1" applyFill="1" applyBorder="1"/>
    <xf numFmtId="43" fontId="0" fillId="0" borderId="54" xfId="1" applyFont="1" applyFill="1" applyBorder="1" applyAlignment="1">
      <alignment vertical="top"/>
    </xf>
    <xf numFmtId="43" fontId="0" fillId="0" borderId="46" xfId="1" applyFont="1" applyFill="1" applyBorder="1" applyAlignment="1">
      <alignment vertical="top"/>
    </xf>
    <xf numFmtId="0" fontId="1" fillId="0" borderId="16" xfId="0" applyFont="1" applyBorder="1" applyAlignment="1">
      <alignment horizontal="center"/>
    </xf>
    <xf numFmtId="0" fontId="0" fillId="0" borderId="49" xfId="0" applyFont="1" applyBorder="1"/>
    <xf numFmtId="0" fontId="0" fillId="0" borderId="50" xfId="0" applyFont="1" applyFill="1" applyBorder="1" applyAlignment="1">
      <alignment vertical="top"/>
    </xf>
    <xf numFmtId="43" fontId="0" fillId="0" borderId="51" xfId="1" applyFont="1" applyFill="1" applyBorder="1" applyAlignment="1">
      <alignment vertical="top"/>
    </xf>
    <xf numFmtId="43" fontId="0" fillId="0" borderId="0" xfId="0" applyNumberFormat="1"/>
    <xf numFmtId="0" fontId="0" fillId="0" borderId="19" xfId="0" applyFont="1" applyBorder="1"/>
    <xf numFmtId="0" fontId="0" fillId="5" borderId="61" xfId="0" applyFont="1" applyFill="1" applyBorder="1"/>
    <xf numFmtId="43" fontId="1" fillId="5" borderId="63" xfId="1" applyFont="1" applyFill="1" applyBorder="1"/>
    <xf numFmtId="43" fontId="1" fillId="5" borderId="64" xfId="1" applyFont="1" applyFill="1" applyBorder="1"/>
    <xf numFmtId="0" fontId="0" fillId="5" borderId="9" xfId="0" applyFont="1" applyFill="1" applyBorder="1"/>
    <xf numFmtId="0" fontId="0" fillId="0" borderId="49" xfId="0" applyFont="1" applyFill="1" applyBorder="1"/>
    <xf numFmtId="43" fontId="0" fillId="0" borderId="21" xfId="1" applyFont="1" applyFill="1" applyBorder="1"/>
    <xf numFmtId="43" fontId="1" fillId="5" borderId="21" xfId="1" applyFont="1" applyFill="1" applyBorder="1"/>
    <xf numFmtId="43" fontId="0" fillId="0" borderId="65" xfId="1" applyFont="1" applyFill="1" applyBorder="1"/>
    <xf numFmtId="43" fontId="0" fillId="0" borderId="66" xfId="1" applyFont="1" applyBorder="1"/>
    <xf numFmtId="43" fontId="1" fillId="5" borderId="66" xfId="1" applyFont="1" applyFill="1" applyBorder="1"/>
    <xf numFmtId="43" fontId="0" fillId="0" borderId="67" xfId="1" applyFont="1" applyBorder="1"/>
    <xf numFmtId="0" fontId="0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" fillId="0" borderId="0" xfId="0" applyFont="1" applyFill="1" applyBorder="1" applyAlignment="1">
      <alignment horizontal="left"/>
    </xf>
    <xf numFmtId="43" fontId="12" fillId="0" borderId="20" xfId="1" applyFont="1" applyFill="1" applyBorder="1"/>
    <xf numFmtId="43" fontId="12" fillId="0" borderId="46" xfId="1" applyFont="1" applyFill="1" applyBorder="1"/>
    <xf numFmtId="0" fontId="0" fillId="0" borderId="52" xfId="0" applyFont="1" applyFill="1" applyBorder="1" applyAlignment="1">
      <alignment horizontal="right" vertical="center"/>
    </xf>
    <xf numFmtId="0" fontId="0" fillId="0" borderId="53" xfId="0" applyBorder="1"/>
    <xf numFmtId="0" fontId="0" fillId="0" borderId="53" xfId="0" applyFont="1" applyFill="1" applyBorder="1"/>
    <xf numFmtId="0" fontId="0" fillId="0" borderId="53" xfId="0" applyFont="1" applyFill="1" applyBorder="1" applyAlignment="1"/>
    <xf numFmtId="164" fontId="0" fillId="0" borderId="53" xfId="0" applyNumberFormat="1" applyFont="1" applyFill="1" applyBorder="1"/>
    <xf numFmtId="43" fontId="1" fillId="0" borderId="68" xfId="1" applyFont="1" applyFill="1" applyBorder="1"/>
    <xf numFmtId="43" fontId="1" fillId="0" borderId="69" xfId="1" applyFont="1" applyFill="1" applyBorder="1"/>
    <xf numFmtId="43" fontId="1" fillId="0" borderId="47" xfId="1" applyFont="1" applyFill="1" applyBorder="1"/>
    <xf numFmtId="43" fontId="0" fillId="0" borderId="21" xfId="1" applyFont="1" applyFill="1" applyBorder="1" applyAlignment="1">
      <alignment vertical="top"/>
    </xf>
    <xf numFmtId="43" fontId="0" fillId="0" borderId="43" xfId="1" applyFont="1" applyFill="1" applyBorder="1" applyAlignment="1">
      <alignment vertical="top"/>
    </xf>
    <xf numFmtId="43" fontId="1" fillId="0" borderId="4" xfId="1" applyFont="1" applyFill="1" applyBorder="1"/>
    <xf numFmtId="43" fontId="0" fillId="0" borderId="66" xfId="1" applyFont="1" applyFill="1" applyBorder="1" applyAlignment="1">
      <alignment vertical="top"/>
    </xf>
    <xf numFmtId="43" fontId="0" fillId="0" borderId="45" xfId="1" applyFont="1" applyFill="1" applyBorder="1" applyAlignment="1">
      <alignment vertical="top"/>
    </xf>
    <xf numFmtId="43" fontId="1" fillId="0" borderId="41" xfId="1" applyFont="1" applyFill="1" applyBorder="1"/>
    <xf numFmtId="0" fontId="1" fillId="0" borderId="8" xfId="0" applyFont="1" applyBorder="1" applyAlignment="1">
      <alignment wrapText="1"/>
    </xf>
    <xf numFmtId="0" fontId="1" fillId="0" borderId="9" xfId="0" applyFont="1" applyFill="1" applyBorder="1" applyAlignment="1">
      <alignment horizontal="right" vertical="center"/>
    </xf>
    <xf numFmtId="0" fontId="0" fillId="0" borderId="9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0" fontId="1" fillId="0" borderId="18" xfId="0" applyFont="1" applyFill="1" applyBorder="1" applyAlignment="1">
      <alignment horizontal="right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28" xfId="0" applyFont="1" applyFill="1" applyBorder="1"/>
    <xf numFmtId="0" fontId="0" fillId="0" borderId="21" xfId="0" applyFont="1" applyFill="1" applyBorder="1" applyAlignment="1"/>
    <xf numFmtId="0" fontId="0" fillId="0" borderId="21" xfId="0" applyFont="1" applyFill="1" applyBorder="1"/>
    <xf numFmtId="0" fontId="0" fillId="0" borderId="43" xfId="0" applyFont="1" applyFill="1" applyBorder="1"/>
    <xf numFmtId="0" fontId="0" fillId="0" borderId="57" xfId="0" applyFont="1" applyFill="1" applyBorder="1"/>
    <xf numFmtId="0" fontId="1" fillId="0" borderId="21" xfId="0" applyFont="1" applyFill="1" applyBorder="1"/>
    <xf numFmtId="0" fontId="1" fillId="0" borderId="21" xfId="0" applyFont="1" applyFill="1" applyBorder="1" applyAlignment="1">
      <alignment vertical="center"/>
    </xf>
    <xf numFmtId="43" fontId="1" fillId="2" borderId="4" xfId="1" applyFont="1" applyFill="1" applyBorder="1" applyAlignment="1">
      <alignment horizontal="center" vertical="center" wrapText="1"/>
    </xf>
    <xf numFmtId="43" fontId="0" fillId="0" borderId="44" xfId="1" applyFont="1" applyFill="1" applyBorder="1"/>
    <xf numFmtId="43" fontId="1" fillId="0" borderId="70" xfId="1" applyFont="1" applyFill="1" applyBorder="1"/>
    <xf numFmtId="43" fontId="1" fillId="0" borderId="66" xfId="1" applyFont="1" applyFill="1" applyBorder="1"/>
    <xf numFmtId="43" fontId="1" fillId="0" borderId="66" xfId="1" applyFont="1" applyFill="1" applyBorder="1" applyAlignment="1">
      <alignment vertical="center"/>
    </xf>
    <xf numFmtId="43" fontId="12" fillId="0" borderId="66" xfId="1" applyFont="1" applyFill="1" applyBorder="1"/>
    <xf numFmtId="43" fontId="1" fillId="0" borderId="45" xfId="1" applyFont="1" applyFill="1" applyBorder="1"/>
    <xf numFmtId="43" fontId="12" fillId="0" borderId="45" xfId="1" applyFont="1" applyFill="1" applyBorder="1"/>
    <xf numFmtId="43" fontId="1" fillId="0" borderId="45" xfId="1" applyFont="1" applyBorder="1"/>
    <xf numFmtId="43" fontId="12" fillId="0" borderId="44" xfId="1" applyFont="1" applyFill="1" applyBorder="1"/>
    <xf numFmtId="43" fontId="12" fillId="0" borderId="67" xfId="1" applyFont="1" applyFill="1" applyBorder="1"/>
    <xf numFmtId="43" fontId="0" fillId="0" borderId="35" xfId="1" applyFont="1" applyFill="1" applyBorder="1" applyAlignment="1">
      <alignment vertical="top"/>
    </xf>
    <xf numFmtId="0" fontId="0" fillId="0" borderId="27" xfId="0" applyFont="1" applyFill="1" applyBorder="1" applyAlignment="1">
      <alignment horizontal="right" vertical="center"/>
    </xf>
    <xf numFmtId="0" fontId="0" fillId="0" borderId="61" xfId="0" applyFont="1" applyFill="1" applyBorder="1" applyAlignment="1">
      <alignment horizontal="right" vertical="center"/>
    </xf>
    <xf numFmtId="0" fontId="1" fillId="0" borderId="17" xfId="0" applyFont="1" applyBorder="1" applyAlignment="1">
      <alignment horizontal="center"/>
    </xf>
    <xf numFmtId="0" fontId="0" fillId="0" borderId="10" xfId="0" applyFont="1" applyFill="1" applyBorder="1" applyAlignment="1">
      <alignment vertical="top"/>
    </xf>
    <xf numFmtId="0" fontId="0" fillId="0" borderId="49" xfId="0" applyFont="1" applyBorder="1" applyAlignment="1">
      <alignment horizontal="right" vertical="center"/>
    </xf>
    <xf numFmtId="0" fontId="0" fillId="0" borderId="51" xfId="0" applyFont="1" applyFill="1" applyBorder="1" applyAlignment="1">
      <alignment vertical="top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9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7" fillId="4" borderId="7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6" fillId="3" borderId="39" xfId="0" applyFont="1" applyFill="1" applyBorder="1" applyAlignment="1">
      <alignment horizontal="left" vertical="top"/>
    </xf>
    <xf numFmtId="0" fontId="0" fillId="3" borderId="40" xfId="0" applyFill="1" applyBorder="1" applyAlignment="1">
      <alignment horizontal="left" vertical="top"/>
    </xf>
    <xf numFmtId="0" fontId="0" fillId="0" borderId="7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6" fillId="3" borderId="36" xfId="0" applyFont="1" applyFill="1" applyBorder="1" applyAlignment="1">
      <alignment horizontal="left" vertical="top" wrapText="1"/>
    </xf>
    <xf numFmtId="0" fontId="6" fillId="3" borderId="37" xfId="0" applyFont="1" applyFill="1" applyBorder="1" applyAlignment="1">
      <alignment horizontal="left" vertical="top" wrapText="1"/>
    </xf>
    <xf numFmtId="0" fontId="0" fillId="3" borderId="32" xfId="0" applyFont="1" applyFill="1" applyBorder="1" applyAlignment="1">
      <alignment horizontal="right"/>
    </xf>
    <xf numFmtId="0" fontId="0" fillId="3" borderId="38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7" xfId="0" applyFont="1" applyBorder="1" applyAlignment="1">
      <alignment horizontal="right" wrapText="1"/>
    </xf>
    <xf numFmtId="0" fontId="0" fillId="0" borderId="50" xfId="0" applyFont="1" applyFill="1" applyBorder="1" applyAlignment="1">
      <alignment horizontal="center"/>
    </xf>
    <xf numFmtId="0" fontId="0" fillId="0" borderId="65" xfId="0" applyFont="1" applyFill="1" applyBorder="1" applyAlignment="1">
      <alignment horizontal="center"/>
    </xf>
    <xf numFmtId="0" fontId="1" fillId="5" borderId="62" xfId="0" applyFont="1" applyFill="1" applyBorder="1" applyAlignment="1">
      <alignment horizontal="center"/>
    </xf>
    <xf numFmtId="0" fontId="1" fillId="5" borderId="63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53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35" xfId="0" applyFont="1" applyBorder="1" applyAlignment="1">
      <alignment horizontal="right"/>
    </xf>
    <xf numFmtId="0" fontId="1" fillId="0" borderId="1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917847" y="355544"/>
          <a:ext cx="611283" cy="6977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917847" y="355544"/>
          <a:ext cx="611283" cy="69770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660922" y="355544"/>
          <a:ext cx="611283" cy="69770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4513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51497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4513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51497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4513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51497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4513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51497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4513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51497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98197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4513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opLeftCell="A3" zoomScale="110" zoomScaleNormal="110" workbookViewId="0">
      <selection activeCell="C9" sqref="C9"/>
    </sheetView>
  </sheetViews>
  <sheetFormatPr defaultRowHeight="15" x14ac:dyDescent="0.25"/>
  <cols>
    <col min="2" max="2" width="4.28515625" bestFit="1" customWidth="1"/>
    <col min="3" max="3" width="34.5703125" customWidth="1"/>
    <col min="4" max="5" width="5" bestFit="1" customWidth="1"/>
    <col min="6" max="6" width="5.140625" bestFit="1" customWidth="1"/>
    <col min="7" max="7" width="5" bestFit="1" customWidth="1"/>
    <col min="8" max="8" width="4.140625" customWidth="1"/>
    <col min="9" max="9" width="11.5703125" style="25" bestFit="1" customWidth="1"/>
    <col min="10" max="10" width="4.85546875" bestFit="1" customWidth="1"/>
    <col min="11" max="11" width="10" bestFit="1" customWidth="1"/>
  </cols>
  <sheetData>
    <row r="1" spans="1:12" ht="21.75" thickBot="1" x14ac:dyDescent="0.4">
      <c r="B1" s="203" t="s">
        <v>10</v>
      </c>
      <c r="C1" s="204"/>
      <c r="D1" s="204"/>
      <c r="E1" s="204"/>
      <c r="F1" s="204"/>
      <c r="G1" s="204"/>
      <c r="H1" s="204"/>
      <c r="I1" s="205"/>
    </row>
    <row r="2" spans="1:12" ht="67.5" customHeight="1" thickBot="1" x14ac:dyDescent="0.3">
      <c r="B2" s="206" t="s">
        <v>189</v>
      </c>
      <c r="C2" s="207"/>
      <c r="D2" s="207"/>
      <c r="E2" s="76"/>
      <c r="F2" s="76"/>
      <c r="G2" s="76"/>
      <c r="H2" s="76"/>
      <c r="I2" s="77"/>
      <c r="L2" t="s">
        <v>144</v>
      </c>
    </row>
    <row r="3" spans="1:12" ht="19.5" customHeight="1" thickBot="1" x14ac:dyDescent="0.35">
      <c r="B3" s="208" t="s">
        <v>198</v>
      </c>
      <c r="C3" s="209"/>
      <c r="D3" s="209"/>
      <c r="E3" s="209"/>
      <c r="F3" s="209"/>
      <c r="G3" s="209"/>
      <c r="H3" s="209"/>
      <c r="I3" s="210"/>
    </row>
    <row r="4" spans="1:12" ht="15.75" thickBot="1" x14ac:dyDescent="0.3">
      <c r="B4" s="211" t="s">
        <v>8</v>
      </c>
      <c r="C4" s="212"/>
      <c r="D4" s="14"/>
      <c r="E4" s="14"/>
      <c r="F4" s="14"/>
      <c r="G4" s="14"/>
      <c r="H4" s="213" t="s">
        <v>175</v>
      </c>
      <c r="I4" s="214"/>
    </row>
    <row r="5" spans="1:12" ht="30.75" customHeight="1" thickBot="1" x14ac:dyDescent="0.3">
      <c r="B5" s="215" t="s">
        <v>95</v>
      </c>
      <c r="C5" s="216"/>
      <c r="D5" s="75"/>
      <c r="E5" s="75"/>
      <c r="F5" s="75"/>
      <c r="G5" s="75"/>
      <c r="H5" s="217" t="s">
        <v>176</v>
      </c>
      <c r="I5" s="218"/>
    </row>
    <row r="6" spans="1:12" s="13" customFormat="1" ht="30.75" customHeight="1" thickBot="1" x14ac:dyDescent="0.3">
      <c r="B6" s="78" t="s">
        <v>7</v>
      </c>
      <c r="C6" s="79" t="s">
        <v>6</v>
      </c>
      <c r="D6" s="80" t="s">
        <v>183</v>
      </c>
      <c r="E6" s="80" t="s">
        <v>184</v>
      </c>
      <c r="F6" s="80" t="s">
        <v>187</v>
      </c>
      <c r="G6" s="81" t="s">
        <v>195</v>
      </c>
      <c r="H6" s="175" t="s">
        <v>1</v>
      </c>
      <c r="I6" s="183" t="s">
        <v>0</v>
      </c>
    </row>
    <row r="7" spans="1:12" x14ac:dyDescent="0.25">
      <c r="A7" s="8"/>
      <c r="B7" s="33"/>
      <c r="C7" s="34"/>
      <c r="D7" s="35"/>
      <c r="E7" s="35"/>
      <c r="F7" s="36"/>
      <c r="G7" s="35"/>
      <c r="H7" s="176"/>
      <c r="I7" s="184"/>
    </row>
    <row r="8" spans="1:12" ht="15.75" customHeight="1" x14ac:dyDescent="0.25">
      <c r="A8" s="8"/>
      <c r="B8" s="170" t="s">
        <v>13</v>
      </c>
      <c r="C8" s="41" t="s">
        <v>14</v>
      </c>
      <c r="D8" s="31"/>
      <c r="E8" s="31"/>
      <c r="F8" s="31"/>
      <c r="G8" s="31"/>
      <c r="H8" s="177"/>
      <c r="I8" s="147"/>
    </row>
    <row r="9" spans="1:12" x14ac:dyDescent="0.25">
      <c r="A9" s="8"/>
      <c r="B9" s="171"/>
      <c r="C9" s="30"/>
      <c r="D9" s="31"/>
      <c r="E9" s="31"/>
      <c r="F9" s="31"/>
      <c r="G9" s="31"/>
      <c r="H9" s="177"/>
      <c r="I9" s="147"/>
    </row>
    <row r="10" spans="1:12" x14ac:dyDescent="0.25">
      <c r="A10" s="43"/>
      <c r="B10" s="170" t="s">
        <v>16</v>
      </c>
      <c r="C10" s="41" t="s">
        <v>15</v>
      </c>
      <c r="D10" s="31"/>
      <c r="E10" s="31"/>
      <c r="F10" s="31"/>
      <c r="G10" s="31"/>
      <c r="H10" s="177"/>
      <c r="I10" s="147"/>
    </row>
    <row r="11" spans="1:12" x14ac:dyDescent="0.25">
      <c r="A11" s="8"/>
      <c r="B11" s="171">
        <v>1</v>
      </c>
      <c r="C11" s="30" t="s">
        <v>28</v>
      </c>
      <c r="D11" s="26">
        <v>41</v>
      </c>
      <c r="E11" s="31">
        <v>81</v>
      </c>
      <c r="F11" s="32"/>
      <c r="G11" s="26"/>
      <c r="H11" s="178">
        <v>1</v>
      </c>
      <c r="I11" s="147">
        <v>10000</v>
      </c>
    </row>
    <row r="12" spans="1:12" x14ac:dyDescent="0.25">
      <c r="A12" s="8"/>
      <c r="B12" s="171">
        <v>2</v>
      </c>
      <c r="C12" s="30" t="s">
        <v>68</v>
      </c>
      <c r="D12" s="26">
        <v>31</v>
      </c>
      <c r="E12" s="31">
        <v>81.5</v>
      </c>
      <c r="F12" s="32">
        <f t="shared" ref="F12:F58" si="0">E12*D12/144</f>
        <v>17.545138888888889</v>
      </c>
      <c r="G12" s="26"/>
      <c r="H12" s="178">
        <v>1</v>
      </c>
      <c r="I12" s="147">
        <f>F12*H12*G12</f>
        <v>0</v>
      </c>
    </row>
    <row r="13" spans="1:12" x14ac:dyDescent="0.25">
      <c r="A13" s="8"/>
      <c r="B13" s="171">
        <v>3</v>
      </c>
      <c r="C13" s="30" t="s">
        <v>68</v>
      </c>
      <c r="D13" s="26">
        <v>66.5</v>
      </c>
      <c r="E13" s="31">
        <v>32</v>
      </c>
      <c r="F13" s="32">
        <f t="shared" si="0"/>
        <v>14.777777777777779</v>
      </c>
      <c r="G13" s="26"/>
      <c r="H13" s="178">
        <v>1</v>
      </c>
      <c r="I13" s="147">
        <f>F13*H13*G13</f>
        <v>0</v>
      </c>
    </row>
    <row r="14" spans="1:12" x14ac:dyDescent="0.25">
      <c r="A14" s="8"/>
      <c r="B14" s="171"/>
      <c r="C14" s="30"/>
      <c r="D14" s="26"/>
      <c r="E14" s="31"/>
      <c r="F14" s="32"/>
      <c r="G14" s="26"/>
      <c r="H14" s="178"/>
      <c r="I14" s="147"/>
    </row>
    <row r="15" spans="1:12" s="12" customFormat="1" ht="15.75" x14ac:dyDescent="0.25">
      <c r="A15" s="8"/>
      <c r="B15" s="170" t="s">
        <v>18</v>
      </c>
      <c r="C15" s="41" t="s">
        <v>17</v>
      </c>
      <c r="D15" s="26"/>
      <c r="E15" s="31"/>
      <c r="F15" s="32"/>
      <c r="G15" s="31"/>
      <c r="H15" s="177"/>
      <c r="I15" s="147"/>
    </row>
    <row r="16" spans="1:12" x14ac:dyDescent="0.25">
      <c r="A16" s="8"/>
      <c r="B16" s="171">
        <v>1</v>
      </c>
      <c r="C16" s="30" t="s">
        <v>29</v>
      </c>
      <c r="D16" s="26">
        <v>21</v>
      </c>
      <c r="E16" s="31">
        <v>23</v>
      </c>
      <c r="F16" s="32">
        <f t="shared" si="0"/>
        <v>3.3541666666666665</v>
      </c>
      <c r="G16" s="26"/>
      <c r="H16" s="178">
        <v>1</v>
      </c>
      <c r="I16" s="147">
        <f>F16*H16*G16</f>
        <v>0</v>
      </c>
    </row>
    <row r="17" spans="1:10" ht="15.75" customHeight="1" x14ac:dyDescent="0.25">
      <c r="A17" s="8"/>
      <c r="B17" s="171">
        <v>2</v>
      </c>
      <c r="C17" s="30" t="s">
        <v>190</v>
      </c>
      <c r="D17" s="26">
        <v>21</v>
      </c>
      <c r="E17" s="31">
        <v>24</v>
      </c>
      <c r="F17" s="32">
        <f t="shared" si="0"/>
        <v>3.5</v>
      </c>
      <c r="G17" s="26"/>
      <c r="H17" s="178">
        <v>1</v>
      </c>
      <c r="I17" s="147">
        <f t="shared" ref="I17:I20" si="1">F17*H17*G17</f>
        <v>0</v>
      </c>
    </row>
    <row r="18" spans="1:10" x14ac:dyDescent="0.25">
      <c r="A18" s="8"/>
      <c r="B18" s="171">
        <v>3</v>
      </c>
      <c r="C18" s="30" t="s">
        <v>38</v>
      </c>
      <c r="D18" s="26">
        <v>21</v>
      </c>
      <c r="E18" s="31">
        <v>118</v>
      </c>
      <c r="F18" s="32">
        <f>E18*D18/144</f>
        <v>17.208333333333332</v>
      </c>
      <c r="G18" s="26"/>
      <c r="H18" s="178">
        <v>1</v>
      </c>
      <c r="I18" s="147">
        <f t="shared" si="1"/>
        <v>0</v>
      </c>
      <c r="J18" s="99"/>
    </row>
    <row r="19" spans="1:10" x14ac:dyDescent="0.25">
      <c r="A19" s="8"/>
      <c r="B19" s="171">
        <v>4</v>
      </c>
      <c r="C19" s="30" t="s">
        <v>96</v>
      </c>
      <c r="D19" s="26">
        <v>73</v>
      </c>
      <c r="E19" s="31">
        <v>95</v>
      </c>
      <c r="F19" s="32">
        <f>E19*D19/144</f>
        <v>48.159722222222221</v>
      </c>
      <c r="G19" s="26"/>
      <c r="H19" s="178">
        <v>1</v>
      </c>
      <c r="I19" s="147">
        <f t="shared" si="1"/>
        <v>0</v>
      </c>
    </row>
    <row r="20" spans="1:10" x14ac:dyDescent="0.25">
      <c r="A20" s="8"/>
      <c r="B20" s="171">
        <v>5</v>
      </c>
      <c r="C20" s="30" t="s">
        <v>146</v>
      </c>
      <c r="D20" s="26">
        <v>23.5</v>
      </c>
      <c r="E20" s="31">
        <v>95</v>
      </c>
      <c r="F20" s="32">
        <f>E20*D20/144</f>
        <v>15.503472222222221</v>
      </c>
      <c r="G20" s="26"/>
      <c r="H20" s="178">
        <v>1</v>
      </c>
      <c r="I20" s="147">
        <f t="shared" si="1"/>
        <v>0</v>
      </c>
    </row>
    <row r="21" spans="1:10" x14ac:dyDescent="0.25">
      <c r="A21" s="8"/>
      <c r="B21" s="171"/>
      <c r="C21" s="30"/>
      <c r="D21" s="26"/>
      <c r="E21" s="31"/>
      <c r="F21" s="32"/>
      <c r="G21" s="26"/>
      <c r="H21" s="178"/>
      <c r="I21" s="147"/>
    </row>
    <row r="22" spans="1:10" x14ac:dyDescent="0.25">
      <c r="A22" s="8"/>
      <c r="B22" s="170" t="s">
        <v>19</v>
      </c>
      <c r="C22" s="41" t="s">
        <v>22</v>
      </c>
      <c r="D22" s="26"/>
      <c r="E22" s="31"/>
      <c r="F22" s="32"/>
      <c r="G22" s="26"/>
      <c r="H22" s="178"/>
      <c r="I22" s="147"/>
    </row>
    <row r="23" spans="1:10" x14ac:dyDescent="0.25">
      <c r="A23" s="8"/>
      <c r="B23" s="171">
        <v>1</v>
      </c>
      <c r="C23" s="44" t="s">
        <v>39</v>
      </c>
      <c r="D23" s="26">
        <v>126</v>
      </c>
      <c r="E23" s="31">
        <v>29</v>
      </c>
      <c r="F23" s="32">
        <f t="shared" si="0"/>
        <v>25.375</v>
      </c>
      <c r="G23" s="26"/>
      <c r="H23" s="178">
        <v>1</v>
      </c>
      <c r="I23" s="147">
        <f t="shared" ref="I23:I32" si="2">F23*H23*G23</f>
        <v>0</v>
      </c>
    </row>
    <row r="24" spans="1:10" x14ac:dyDescent="0.25">
      <c r="A24" s="8"/>
      <c r="B24" s="171">
        <v>2</v>
      </c>
      <c r="C24" s="44" t="s">
        <v>40</v>
      </c>
      <c r="D24" s="26">
        <v>117</v>
      </c>
      <c r="E24" s="31">
        <v>21.5</v>
      </c>
      <c r="F24" s="32">
        <f t="shared" si="0"/>
        <v>17.46875</v>
      </c>
      <c r="G24" s="26"/>
      <c r="H24" s="178">
        <v>1</v>
      </c>
      <c r="I24" s="147">
        <f t="shared" si="2"/>
        <v>0</v>
      </c>
    </row>
    <row r="25" spans="1:10" x14ac:dyDescent="0.25">
      <c r="A25" s="8"/>
      <c r="B25" s="171">
        <v>3</v>
      </c>
      <c r="C25" s="44" t="s">
        <v>156</v>
      </c>
      <c r="D25" s="26">
        <v>140</v>
      </c>
      <c r="E25" s="31">
        <v>29</v>
      </c>
      <c r="F25" s="32">
        <f t="shared" si="0"/>
        <v>28.194444444444443</v>
      </c>
      <c r="G25" s="26"/>
      <c r="H25" s="178">
        <v>1</v>
      </c>
      <c r="I25" s="147">
        <f t="shared" si="2"/>
        <v>0</v>
      </c>
    </row>
    <row r="26" spans="1:10" x14ac:dyDescent="0.25">
      <c r="A26" s="8"/>
      <c r="B26" s="171">
        <v>4</v>
      </c>
      <c r="C26" s="44" t="s">
        <v>164</v>
      </c>
      <c r="D26" s="26">
        <v>69</v>
      </c>
      <c r="E26" s="31">
        <v>18</v>
      </c>
      <c r="F26" s="32">
        <f t="shared" si="0"/>
        <v>8.625</v>
      </c>
      <c r="G26" s="26"/>
      <c r="H26" s="178">
        <v>1</v>
      </c>
      <c r="I26" s="147">
        <f t="shared" si="2"/>
        <v>0</v>
      </c>
    </row>
    <row r="27" spans="1:10" x14ac:dyDescent="0.25">
      <c r="A27" s="8"/>
      <c r="B27" s="171">
        <v>5</v>
      </c>
      <c r="C27" s="44" t="s">
        <v>42</v>
      </c>
      <c r="D27" s="26">
        <v>69</v>
      </c>
      <c r="E27" s="31">
        <v>113</v>
      </c>
      <c r="F27" s="32">
        <f t="shared" si="0"/>
        <v>54.145833333333336</v>
      </c>
      <c r="G27" s="26"/>
      <c r="H27" s="178">
        <v>1</v>
      </c>
      <c r="I27" s="147">
        <f t="shared" si="2"/>
        <v>0</v>
      </c>
    </row>
    <row r="28" spans="1:10" x14ac:dyDescent="0.25">
      <c r="A28" s="8"/>
      <c r="B28" s="171">
        <v>6</v>
      </c>
      <c r="C28" s="44" t="s">
        <v>159</v>
      </c>
      <c r="D28" s="26">
        <v>7</v>
      </c>
      <c r="E28" s="31">
        <v>68</v>
      </c>
      <c r="F28" s="32">
        <f t="shared" si="0"/>
        <v>3.3055555555555554</v>
      </c>
      <c r="G28" s="26"/>
      <c r="H28" s="178">
        <v>1</v>
      </c>
      <c r="I28" s="147">
        <f t="shared" si="2"/>
        <v>0</v>
      </c>
    </row>
    <row r="29" spans="1:10" x14ac:dyDescent="0.25">
      <c r="A29" s="8"/>
      <c r="B29" s="171">
        <v>7</v>
      </c>
      <c r="C29" s="44" t="s">
        <v>145</v>
      </c>
      <c r="D29" s="26">
        <v>16</v>
      </c>
      <c r="E29" s="31">
        <v>113</v>
      </c>
      <c r="F29" s="32">
        <f t="shared" si="0"/>
        <v>12.555555555555555</v>
      </c>
      <c r="G29" s="26"/>
      <c r="H29" s="178">
        <v>1</v>
      </c>
      <c r="I29" s="147">
        <f t="shared" si="2"/>
        <v>0</v>
      </c>
    </row>
    <row r="30" spans="1:10" x14ac:dyDescent="0.25">
      <c r="A30" s="8"/>
      <c r="B30" s="171">
        <v>8</v>
      </c>
      <c r="C30" s="44" t="s">
        <v>158</v>
      </c>
      <c r="D30" s="26">
        <v>10</v>
      </c>
      <c r="E30" s="31">
        <v>31</v>
      </c>
      <c r="F30" s="32">
        <f t="shared" si="0"/>
        <v>2.1527777777777777</v>
      </c>
      <c r="G30" s="26"/>
      <c r="H30" s="178">
        <v>1</v>
      </c>
      <c r="I30" s="147">
        <f t="shared" si="2"/>
        <v>0</v>
      </c>
    </row>
    <row r="31" spans="1:10" x14ac:dyDescent="0.25">
      <c r="A31" s="8"/>
      <c r="B31" s="171">
        <v>9</v>
      </c>
      <c r="C31" s="44" t="s">
        <v>157</v>
      </c>
      <c r="D31" s="26">
        <v>7</v>
      </c>
      <c r="E31" s="31">
        <v>32</v>
      </c>
      <c r="F31" s="32">
        <f t="shared" si="0"/>
        <v>1.5555555555555556</v>
      </c>
      <c r="G31" s="26"/>
      <c r="H31" s="178">
        <v>1</v>
      </c>
      <c r="I31" s="147">
        <f t="shared" si="2"/>
        <v>0</v>
      </c>
    </row>
    <row r="32" spans="1:10" x14ac:dyDescent="0.25">
      <c r="A32" s="8"/>
      <c r="B32" s="171">
        <v>10</v>
      </c>
      <c r="C32" s="44" t="s">
        <v>157</v>
      </c>
      <c r="D32" s="26">
        <v>7</v>
      </c>
      <c r="E32" s="31">
        <v>34</v>
      </c>
      <c r="F32" s="32">
        <f t="shared" si="0"/>
        <v>1.6527777777777777</v>
      </c>
      <c r="G32" s="26"/>
      <c r="H32" s="178">
        <v>1</v>
      </c>
      <c r="I32" s="147">
        <f t="shared" si="2"/>
        <v>0</v>
      </c>
    </row>
    <row r="33" spans="1:10" x14ac:dyDescent="0.25">
      <c r="A33" s="8"/>
      <c r="B33" s="171"/>
      <c r="C33" s="44"/>
      <c r="D33" s="26"/>
      <c r="E33" s="31"/>
      <c r="F33" s="32"/>
      <c r="G33" s="26"/>
      <c r="H33" s="178"/>
      <c r="I33" s="147"/>
    </row>
    <row r="34" spans="1:10" x14ac:dyDescent="0.25">
      <c r="A34" s="8"/>
      <c r="B34" s="170" t="s">
        <v>20</v>
      </c>
      <c r="C34" s="41" t="s">
        <v>23</v>
      </c>
      <c r="D34" s="26"/>
      <c r="E34" s="31"/>
      <c r="F34" s="32"/>
      <c r="G34" s="26"/>
      <c r="H34" s="178"/>
      <c r="I34" s="147"/>
    </row>
    <row r="35" spans="1:10" x14ac:dyDescent="0.25">
      <c r="A35" s="8"/>
      <c r="B35" s="171">
        <v>1</v>
      </c>
      <c r="C35" s="44" t="s">
        <v>44</v>
      </c>
      <c r="D35" s="26">
        <v>24</v>
      </c>
      <c r="E35" s="31">
        <v>114</v>
      </c>
      <c r="F35" s="32">
        <f t="shared" si="0"/>
        <v>19</v>
      </c>
      <c r="G35" s="26"/>
      <c r="H35" s="178">
        <v>1</v>
      </c>
      <c r="I35" s="147">
        <f>F35*H35*G35</f>
        <v>0</v>
      </c>
    </row>
    <row r="36" spans="1:10" ht="30" x14ac:dyDescent="0.25">
      <c r="A36" s="8"/>
      <c r="B36" s="171">
        <v>2</v>
      </c>
      <c r="C36" s="150" t="s">
        <v>188</v>
      </c>
      <c r="D36" s="26">
        <v>40</v>
      </c>
      <c r="E36" s="31">
        <v>84</v>
      </c>
      <c r="F36" s="32">
        <f t="shared" si="0"/>
        <v>23.333333333333332</v>
      </c>
      <c r="G36" s="26"/>
      <c r="H36" s="178">
        <v>1</v>
      </c>
      <c r="I36" s="147">
        <f>F36*H36*G36</f>
        <v>0</v>
      </c>
    </row>
    <row r="37" spans="1:10" x14ac:dyDescent="0.25">
      <c r="A37" s="8"/>
      <c r="B37" s="171">
        <v>3</v>
      </c>
      <c r="C37" s="44" t="s">
        <v>163</v>
      </c>
      <c r="D37" s="26">
        <v>32.5</v>
      </c>
      <c r="E37" s="31">
        <v>84</v>
      </c>
      <c r="F37" s="32">
        <f>E37*D37/144</f>
        <v>18.958333333333332</v>
      </c>
      <c r="G37" s="26"/>
      <c r="H37" s="178">
        <v>1</v>
      </c>
      <c r="I37" s="147">
        <f>F37*H37*G37</f>
        <v>0</v>
      </c>
    </row>
    <row r="38" spans="1:10" x14ac:dyDescent="0.25">
      <c r="A38" s="8"/>
      <c r="B38" s="171">
        <v>4</v>
      </c>
      <c r="C38" s="44" t="s">
        <v>179</v>
      </c>
      <c r="D38" s="26">
        <v>34</v>
      </c>
      <c r="E38" s="31">
        <v>22</v>
      </c>
      <c r="F38" s="32">
        <f t="shared" ref="F38" si="3">E38*D38/144</f>
        <v>5.1944444444444446</v>
      </c>
      <c r="G38" s="26"/>
      <c r="H38" s="178">
        <v>1</v>
      </c>
      <c r="I38" s="147">
        <f>F38*H38*G38</f>
        <v>0</v>
      </c>
    </row>
    <row r="39" spans="1:10" x14ac:dyDescent="0.25">
      <c r="A39" s="8"/>
      <c r="B39" s="171">
        <v>5</v>
      </c>
      <c r="C39" s="44" t="s">
        <v>178</v>
      </c>
      <c r="D39" s="26"/>
      <c r="E39" s="31"/>
      <c r="F39" s="32"/>
      <c r="G39" s="26"/>
      <c r="H39" s="178"/>
      <c r="I39" s="147">
        <v>800</v>
      </c>
    </row>
    <row r="40" spans="1:10" x14ac:dyDescent="0.25">
      <c r="A40" s="8"/>
      <c r="B40" s="171"/>
      <c r="C40" s="30"/>
      <c r="D40" s="26"/>
      <c r="E40" s="31"/>
      <c r="F40" s="32"/>
      <c r="G40" s="26"/>
      <c r="H40" s="178"/>
      <c r="I40" s="147"/>
    </row>
    <row r="41" spans="1:10" x14ac:dyDescent="0.25">
      <c r="A41" s="8"/>
      <c r="B41" s="170" t="s">
        <v>21</v>
      </c>
      <c r="C41" s="41" t="s">
        <v>24</v>
      </c>
      <c r="D41" s="26"/>
      <c r="E41" s="31"/>
      <c r="F41" s="32"/>
      <c r="G41" s="26"/>
      <c r="H41" s="178"/>
      <c r="I41" s="147"/>
    </row>
    <row r="42" spans="1:10" x14ac:dyDescent="0.25">
      <c r="A42" s="8"/>
      <c r="B42" s="171">
        <v>1</v>
      </c>
      <c r="C42" s="30" t="s">
        <v>41</v>
      </c>
      <c r="D42" s="26">
        <v>28</v>
      </c>
      <c r="E42" s="31">
        <v>118</v>
      </c>
      <c r="F42" s="32">
        <f t="shared" si="0"/>
        <v>22.944444444444443</v>
      </c>
      <c r="G42" s="26"/>
      <c r="H42" s="178">
        <v>1</v>
      </c>
      <c r="I42" s="147">
        <f t="shared" ref="I42:I46" si="4">F42*H42*G42</f>
        <v>0</v>
      </c>
    </row>
    <row r="43" spans="1:10" x14ac:dyDescent="0.25">
      <c r="A43" s="8"/>
      <c r="B43" s="171">
        <v>2</v>
      </c>
      <c r="C43" s="30" t="s">
        <v>44</v>
      </c>
      <c r="D43" s="26">
        <v>21</v>
      </c>
      <c r="E43" s="31">
        <v>147</v>
      </c>
      <c r="F43" s="32">
        <f t="shared" si="0"/>
        <v>21.4375</v>
      </c>
      <c r="G43" s="26"/>
      <c r="H43" s="178">
        <v>1</v>
      </c>
      <c r="I43" s="147">
        <f t="shared" si="4"/>
        <v>0</v>
      </c>
      <c r="J43" s="99"/>
    </row>
    <row r="44" spans="1:10" x14ac:dyDescent="0.25">
      <c r="A44" s="8"/>
      <c r="B44" s="171">
        <v>3</v>
      </c>
      <c r="C44" s="30" t="s">
        <v>50</v>
      </c>
      <c r="D44" s="26">
        <v>20</v>
      </c>
      <c r="E44" s="31">
        <v>23</v>
      </c>
      <c r="F44" s="32">
        <f t="shared" si="0"/>
        <v>3.1944444444444446</v>
      </c>
      <c r="G44" s="26"/>
      <c r="H44" s="178">
        <v>1</v>
      </c>
      <c r="I44" s="147">
        <f t="shared" si="4"/>
        <v>0</v>
      </c>
    </row>
    <row r="45" spans="1:10" x14ac:dyDescent="0.25">
      <c r="A45" s="8"/>
      <c r="B45" s="171">
        <v>4</v>
      </c>
      <c r="C45" s="30" t="s">
        <v>191</v>
      </c>
      <c r="D45" s="26">
        <v>24</v>
      </c>
      <c r="E45" s="31">
        <v>23</v>
      </c>
      <c r="F45" s="32">
        <f t="shared" si="0"/>
        <v>3.8333333333333335</v>
      </c>
      <c r="G45" s="26"/>
      <c r="H45" s="178">
        <v>1</v>
      </c>
      <c r="I45" s="147">
        <f t="shared" si="4"/>
        <v>0</v>
      </c>
    </row>
    <row r="46" spans="1:10" x14ac:dyDescent="0.25">
      <c r="A46" s="8"/>
      <c r="B46" s="171">
        <v>5</v>
      </c>
      <c r="C46" s="30" t="s">
        <v>119</v>
      </c>
      <c r="D46" s="26">
        <v>24</v>
      </c>
      <c r="E46" s="31">
        <v>118</v>
      </c>
      <c r="F46" s="32">
        <f t="shared" si="0"/>
        <v>19.666666666666668</v>
      </c>
      <c r="G46" s="26"/>
      <c r="H46" s="178">
        <v>1</v>
      </c>
      <c r="I46" s="147">
        <f t="shared" si="4"/>
        <v>0</v>
      </c>
    </row>
    <row r="47" spans="1:10" x14ac:dyDescent="0.25">
      <c r="A47" s="8"/>
      <c r="B47" s="171"/>
      <c r="C47" s="30"/>
      <c r="D47" s="26"/>
      <c r="E47" s="31"/>
      <c r="F47" s="32"/>
      <c r="G47" s="26"/>
      <c r="H47" s="178"/>
      <c r="I47" s="147"/>
    </row>
    <row r="48" spans="1:10" x14ac:dyDescent="0.25">
      <c r="A48" s="8"/>
      <c r="B48" s="170" t="s">
        <v>25</v>
      </c>
      <c r="C48" s="41" t="s">
        <v>26</v>
      </c>
      <c r="D48" s="26"/>
      <c r="E48" s="31"/>
      <c r="F48" s="32"/>
      <c r="G48" s="26"/>
      <c r="H48" s="178"/>
      <c r="I48" s="147"/>
    </row>
    <row r="49" spans="1:10" x14ac:dyDescent="0.25">
      <c r="A49" s="8"/>
      <c r="B49" s="171">
        <v>1</v>
      </c>
      <c r="C49" s="30" t="s">
        <v>46</v>
      </c>
      <c r="D49" s="26">
        <v>78</v>
      </c>
      <c r="E49" s="31">
        <v>84</v>
      </c>
      <c r="F49" s="32">
        <f t="shared" si="0"/>
        <v>45.5</v>
      </c>
      <c r="G49" s="26"/>
      <c r="H49" s="178">
        <v>1</v>
      </c>
      <c r="I49" s="147">
        <f t="shared" ref="I49:I55" si="5">F49*H49*G49</f>
        <v>0</v>
      </c>
    </row>
    <row r="50" spans="1:10" x14ac:dyDescent="0.25">
      <c r="A50" s="8"/>
      <c r="B50" s="171">
        <v>2</v>
      </c>
      <c r="C50" s="30" t="s">
        <v>52</v>
      </c>
      <c r="D50" s="26">
        <v>28</v>
      </c>
      <c r="E50" s="31">
        <v>78</v>
      </c>
      <c r="F50" s="32">
        <f t="shared" si="0"/>
        <v>15.166666666666666</v>
      </c>
      <c r="G50" s="26"/>
      <c r="H50" s="178">
        <v>1</v>
      </c>
      <c r="I50" s="147">
        <f t="shared" si="5"/>
        <v>0</v>
      </c>
    </row>
    <row r="51" spans="1:10" x14ac:dyDescent="0.25">
      <c r="A51" s="8"/>
      <c r="B51" s="171">
        <v>3</v>
      </c>
      <c r="C51" s="30" t="s">
        <v>69</v>
      </c>
      <c r="D51" s="26">
        <v>25</v>
      </c>
      <c r="E51" s="31">
        <v>86</v>
      </c>
      <c r="F51" s="32">
        <f t="shared" si="0"/>
        <v>14.930555555555555</v>
      </c>
      <c r="G51" s="26"/>
      <c r="H51" s="178">
        <v>1</v>
      </c>
      <c r="I51" s="147">
        <f t="shared" si="5"/>
        <v>0</v>
      </c>
    </row>
    <row r="52" spans="1:10" x14ac:dyDescent="0.25">
      <c r="A52" s="8"/>
      <c r="B52" s="171">
        <v>4</v>
      </c>
      <c r="C52" s="30" t="s">
        <v>53</v>
      </c>
      <c r="D52" s="26">
        <v>21</v>
      </c>
      <c r="E52" s="31">
        <v>114</v>
      </c>
      <c r="F52" s="32">
        <f t="shared" si="0"/>
        <v>16.625</v>
      </c>
      <c r="G52" s="26"/>
      <c r="H52" s="178">
        <v>1</v>
      </c>
      <c r="I52" s="147">
        <f t="shared" si="5"/>
        <v>0</v>
      </c>
      <c r="J52" s="99"/>
    </row>
    <row r="53" spans="1:10" x14ac:dyDescent="0.25">
      <c r="A53" s="8"/>
      <c r="B53" s="171">
        <v>5</v>
      </c>
      <c r="C53" s="46" t="s">
        <v>55</v>
      </c>
      <c r="D53" s="38">
        <v>20</v>
      </c>
      <c r="E53" s="39">
        <v>23</v>
      </c>
      <c r="F53" s="32">
        <f t="shared" si="0"/>
        <v>3.1944444444444446</v>
      </c>
      <c r="G53" s="38"/>
      <c r="H53" s="179">
        <v>1</v>
      </c>
      <c r="I53" s="147">
        <f t="shared" si="5"/>
        <v>0</v>
      </c>
    </row>
    <row r="54" spans="1:10" x14ac:dyDescent="0.25">
      <c r="A54" s="8"/>
      <c r="B54" s="171">
        <v>6</v>
      </c>
      <c r="C54" s="46" t="s">
        <v>191</v>
      </c>
      <c r="D54" s="38">
        <v>24</v>
      </c>
      <c r="E54" s="39">
        <v>23</v>
      </c>
      <c r="F54" s="32">
        <f t="shared" si="0"/>
        <v>3.8333333333333335</v>
      </c>
      <c r="G54" s="38"/>
      <c r="H54" s="179">
        <v>1</v>
      </c>
      <c r="I54" s="147">
        <f t="shared" si="5"/>
        <v>0</v>
      </c>
    </row>
    <row r="55" spans="1:10" x14ac:dyDescent="0.25">
      <c r="A55" s="8"/>
      <c r="B55" s="171">
        <v>7</v>
      </c>
      <c r="C55" s="46" t="s">
        <v>119</v>
      </c>
      <c r="D55" s="38">
        <v>39</v>
      </c>
      <c r="E55" s="39">
        <v>40</v>
      </c>
      <c r="F55" s="47">
        <f t="shared" si="0"/>
        <v>10.833333333333334</v>
      </c>
      <c r="G55" s="38"/>
      <c r="H55" s="179">
        <v>1</v>
      </c>
      <c r="I55" s="147">
        <f t="shared" si="5"/>
        <v>0</v>
      </c>
    </row>
    <row r="56" spans="1:10" x14ac:dyDescent="0.25">
      <c r="A56" s="8"/>
      <c r="B56" s="171">
        <v>8</v>
      </c>
      <c r="C56" s="46" t="s">
        <v>133</v>
      </c>
      <c r="D56" s="38"/>
      <c r="E56" s="39"/>
      <c r="F56" s="47"/>
      <c r="G56" s="38"/>
      <c r="H56" s="179"/>
      <c r="I56" s="147">
        <v>5500</v>
      </c>
    </row>
    <row r="57" spans="1:10" x14ac:dyDescent="0.25">
      <c r="A57" s="8"/>
      <c r="B57" s="60"/>
      <c r="C57" s="46"/>
      <c r="D57" s="38"/>
      <c r="E57" s="39"/>
      <c r="F57" s="47"/>
      <c r="G57" s="38"/>
      <c r="H57" s="179"/>
      <c r="I57" s="147"/>
    </row>
    <row r="58" spans="1:10" ht="15.75" thickBot="1" x14ac:dyDescent="0.3">
      <c r="A58" s="8"/>
      <c r="B58" s="60">
        <v>9</v>
      </c>
      <c r="C58" s="46" t="s">
        <v>67</v>
      </c>
      <c r="D58" s="38"/>
      <c r="E58" s="39"/>
      <c r="F58" s="47">
        <f t="shared" si="0"/>
        <v>0</v>
      </c>
      <c r="G58" s="38"/>
      <c r="H58" s="179">
        <v>7</v>
      </c>
      <c r="I58" s="147">
        <f>H58*G58</f>
        <v>0</v>
      </c>
    </row>
    <row r="59" spans="1:10" ht="15.75" thickBot="1" x14ac:dyDescent="0.3">
      <c r="A59" s="8"/>
      <c r="B59" s="98"/>
      <c r="C59" s="201" t="s">
        <v>86</v>
      </c>
      <c r="D59" s="202"/>
      <c r="E59" s="202"/>
      <c r="F59" s="202"/>
      <c r="G59" s="202"/>
      <c r="H59" s="202"/>
      <c r="I59" s="168">
        <f>SUM(I8:I58)</f>
        <v>16300</v>
      </c>
    </row>
    <row r="60" spans="1:10" s="25" customFormat="1" x14ac:dyDescent="0.25">
      <c r="A60" s="8"/>
      <c r="B60" s="8"/>
      <c r="C60" s="15"/>
      <c r="D60" s="8"/>
      <c r="E60" s="8"/>
      <c r="F60" s="11"/>
      <c r="G60" s="8"/>
      <c r="H60" s="8"/>
      <c r="J60"/>
    </row>
    <row r="61" spans="1:10" s="25" customFormat="1" x14ac:dyDescent="0.25">
      <c r="A61" s="8"/>
      <c r="B61" s="8"/>
      <c r="C61" s="15"/>
      <c r="D61" s="8"/>
      <c r="E61" s="8"/>
      <c r="F61" s="11"/>
      <c r="G61" s="8"/>
      <c r="H61" s="8"/>
      <c r="J61"/>
    </row>
    <row r="62" spans="1:10" s="25" customFormat="1" x14ac:dyDescent="0.25">
      <c r="A62" s="8"/>
      <c r="B62" s="8"/>
      <c r="C62" s="15"/>
      <c r="D62" s="8"/>
      <c r="E62" s="8"/>
      <c r="F62" s="11"/>
      <c r="G62" s="8"/>
      <c r="H62" s="8"/>
      <c r="J62"/>
    </row>
    <row r="63" spans="1:10" s="25" customFormat="1" x14ac:dyDescent="0.25">
      <c r="A63" s="8"/>
      <c r="B63" s="8"/>
      <c r="C63" s="15"/>
      <c r="D63" s="8"/>
      <c r="E63" s="8"/>
      <c r="F63" s="11"/>
      <c r="G63" s="8"/>
      <c r="H63" s="8"/>
      <c r="J63"/>
    </row>
    <row r="64" spans="1:10" s="25" customFormat="1" x14ac:dyDescent="0.25">
      <c r="A64" s="8"/>
      <c r="B64" s="8"/>
      <c r="C64" s="15"/>
      <c r="D64" s="8"/>
      <c r="E64" s="8"/>
      <c r="F64" s="11"/>
      <c r="G64" s="8"/>
      <c r="H64" s="8"/>
      <c r="J64"/>
    </row>
    <row r="65" spans="1:10" s="25" customFormat="1" x14ac:dyDescent="0.25">
      <c r="A65" s="8"/>
      <c r="B65" s="8"/>
      <c r="C65" s="15"/>
      <c r="D65" s="8"/>
      <c r="E65" s="8"/>
      <c r="F65" s="11"/>
      <c r="G65" s="8"/>
      <c r="H65" s="8"/>
      <c r="J65"/>
    </row>
    <row r="66" spans="1:10" s="25" customFormat="1" x14ac:dyDescent="0.25">
      <c r="A66" s="8"/>
      <c r="B66" s="8"/>
      <c r="C66" s="15"/>
      <c r="D66" s="8"/>
      <c r="E66" s="8"/>
      <c r="F66" s="11"/>
      <c r="G66" s="8"/>
      <c r="H66" s="8"/>
      <c r="J66"/>
    </row>
    <row r="67" spans="1:10" s="25" customFormat="1" x14ac:dyDescent="0.25">
      <c r="A67" s="8"/>
      <c r="B67" s="8"/>
      <c r="C67" s="15"/>
      <c r="D67" s="8"/>
      <c r="E67" s="8"/>
      <c r="F67" s="11"/>
      <c r="G67" s="8"/>
      <c r="H67" s="8"/>
      <c r="J67"/>
    </row>
    <row r="68" spans="1:10" s="25" customFormat="1" x14ac:dyDescent="0.25">
      <c r="A68" s="8"/>
      <c r="B68" s="8"/>
      <c r="C68" s="15"/>
      <c r="D68" s="8"/>
      <c r="E68" s="8"/>
      <c r="F68" s="11"/>
      <c r="G68" s="8"/>
      <c r="H68" s="8"/>
      <c r="J68"/>
    </row>
    <row r="69" spans="1:10" s="25" customFormat="1" x14ac:dyDescent="0.25">
      <c r="A69" s="8"/>
      <c r="B69" s="8"/>
      <c r="C69" s="15"/>
      <c r="D69" s="8"/>
      <c r="E69" s="8"/>
      <c r="F69" s="11"/>
      <c r="G69" s="8"/>
      <c r="H69" s="8"/>
      <c r="J69"/>
    </row>
    <row r="70" spans="1:10" s="25" customFormat="1" x14ac:dyDescent="0.25">
      <c r="A70" s="8"/>
      <c r="B70" s="8"/>
      <c r="C70" s="15"/>
      <c r="D70" s="8"/>
      <c r="E70" s="8"/>
      <c r="F70" s="11"/>
      <c r="G70" s="8"/>
      <c r="H70" s="8"/>
      <c r="J70"/>
    </row>
    <row r="71" spans="1:10" s="25" customFormat="1" x14ac:dyDescent="0.25">
      <c r="A71" s="8"/>
      <c r="B71" s="8"/>
      <c r="C71" s="15"/>
      <c r="D71" s="8"/>
      <c r="E71" s="8"/>
      <c r="F71" s="11"/>
      <c r="G71" s="8"/>
      <c r="H71" s="8"/>
      <c r="J71"/>
    </row>
    <row r="72" spans="1:10" s="25" customFormat="1" x14ac:dyDescent="0.25">
      <c r="A72" s="8"/>
      <c r="B72" s="8"/>
      <c r="C72" s="15"/>
      <c r="D72" s="8"/>
      <c r="E72" s="8"/>
      <c r="F72" s="11"/>
      <c r="G72" s="8"/>
      <c r="H72" s="8"/>
      <c r="J72"/>
    </row>
    <row r="73" spans="1:10" s="25" customFormat="1" x14ac:dyDescent="0.25">
      <c r="A73" s="8"/>
      <c r="B73" s="8"/>
      <c r="C73" s="15"/>
      <c r="D73" s="8"/>
      <c r="E73" s="8"/>
      <c r="F73" s="11"/>
      <c r="G73" s="8"/>
      <c r="H73" s="8"/>
      <c r="J73"/>
    </row>
    <row r="74" spans="1:10" s="25" customFormat="1" x14ac:dyDescent="0.25">
      <c r="A74" s="8"/>
      <c r="B74" s="8"/>
      <c r="C74" s="15"/>
      <c r="D74" s="8"/>
      <c r="E74" s="8"/>
      <c r="F74" s="11"/>
      <c r="G74" s="8"/>
      <c r="H74" s="8"/>
      <c r="J74"/>
    </row>
    <row r="75" spans="1:10" s="25" customFormat="1" x14ac:dyDescent="0.25">
      <c r="A75" s="8"/>
      <c r="B75" s="8"/>
      <c r="C75" s="15"/>
      <c r="D75" s="8"/>
      <c r="E75" s="8"/>
      <c r="F75" s="11"/>
      <c r="G75" s="8"/>
      <c r="H75" s="8"/>
      <c r="J75"/>
    </row>
    <row r="76" spans="1:10" s="25" customFormat="1" x14ac:dyDescent="0.25">
      <c r="A76" s="8"/>
      <c r="B76" s="8"/>
      <c r="C76" s="15"/>
      <c r="D76" s="8"/>
      <c r="E76" s="8"/>
      <c r="F76" s="11"/>
      <c r="G76" s="8"/>
      <c r="H76" s="8"/>
      <c r="J76"/>
    </row>
    <row r="77" spans="1:10" s="25" customFormat="1" x14ac:dyDescent="0.25">
      <c r="A77" s="8"/>
      <c r="B77" s="8"/>
      <c r="C77" s="15"/>
      <c r="D77" s="8"/>
      <c r="E77" s="8"/>
      <c r="F77" s="11"/>
      <c r="G77" s="8"/>
      <c r="H77" s="8"/>
      <c r="J77"/>
    </row>
    <row r="78" spans="1:10" s="25" customFormat="1" x14ac:dyDescent="0.25">
      <c r="A78" s="8"/>
      <c r="B78" s="8"/>
      <c r="C78" s="15"/>
      <c r="D78" s="8"/>
      <c r="E78" s="8"/>
      <c r="F78" s="11"/>
      <c r="G78" s="8"/>
      <c r="H78" s="8"/>
      <c r="J78"/>
    </row>
    <row r="79" spans="1:10" s="25" customFormat="1" x14ac:dyDescent="0.25">
      <c r="A79" s="8"/>
      <c r="B79" s="8"/>
      <c r="C79" s="15"/>
      <c r="D79" s="18"/>
      <c r="E79" s="18"/>
      <c r="F79" s="18"/>
      <c r="G79" s="18"/>
      <c r="H79" s="18"/>
      <c r="J79"/>
    </row>
    <row r="80" spans="1:10" s="25" customFormat="1" x14ac:dyDescent="0.25">
      <c r="A80" s="8"/>
      <c r="B80" s="8"/>
      <c r="C80" s="15"/>
      <c r="D80" s="8"/>
      <c r="E80" s="8"/>
      <c r="F80" s="11"/>
      <c r="G80" s="8"/>
      <c r="H80" s="8"/>
      <c r="J80"/>
    </row>
    <row r="81" spans="1:10" s="25" customFormat="1" x14ac:dyDescent="0.25">
      <c r="A81" s="8"/>
      <c r="B81" s="8"/>
      <c r="C81" s="15"/>
      <c r="D81" s="8"/>
      <c r="E81" s="8"/>
      <c r="F81" s="11"/>
      <c r="G81" s="8"/>
      <c r="H81" s="8"/>
      <c r="J81"/>
    </row>
    <row r="82" spans="1:10" s="25" customFormat="1" x14ac:dyDescent="0.25">
      <c r="A82" s="8"/>
      <c r="B82" s="8"/>
      <c r="C82" s="15"/>
      <c r="D82" s="8"/>
      <c r="E82" s="8"/>
      <c r="F82" s="11"/>
      <c r="G82" s="8"/>
      <c r="H82" s="8"/>
      <c r="J82"/>
    </row>
    <row r="83" spans="1:10" s="25" customFormat="1" x14ac:dyDescent="0.25">
      <c r="A83" s="8"/>
      <c r="B83" s="8"/>
      <c r="C83" s="15"/>
      <c r="D83" s="8"/>
      <c r="E83" s="8"/>
      <c r="F83" s="11"/>
      <c r="G83" s="8"/>
      <c r="H83" s="8"/>
      <c r="J83"/>
    </row>
    <row r="84" spans="1:10" s="25" customFormat="1" x14ac:dyDescent="0.25">
      <c r="A84" s="8"/>
      <c r="B84" s="8"/>
      <c r="C84" s="15"/>
      <c r="D84" s="8"/>
      <c r="E84" s="8"/>
      <c r="F84" s="11"/>
      <c r="G84" s="8"/>
      <c r="H84" s="8"/>
      <c r="J84"/>
    </row>
    <row r="85" spans="1:10" s="25" customFormat="1" x14ac:dyDescent="0.25">
      <c r="A85" s="8"/>
      <c r="B85" s="8"/>
      <c r="C85" s="15"/>
      <c r="D85" s="8"/>
      <c r="E85" s="8"/>
      <c r="F85" s="11"/>
      <c r="G85" s="8"/>
      <c r="H85" s="8"/>
      <c r="J85"/>
    </row>
    <row r="86" spans="1:10" s="25" customFormat="1" x14ac:dyDescent="0.25">
      <c r="A86" s="8"/>
      <c r="B86" s="8"/>
      <c r="C86" s="16"/>
      <c r="D86" s="8"/>
      <c r="E86" s="8"/>
      <c r="F86" s="11"/>
      <c r="G86" s="8"/>
      <c r="H86" s="8"/>
      <c r="J86"/>
    </row>
    <row r="87" spans="1:10" s="25" customFormat="1" x14ac:dyDescent="0.25">
      <c r="A87" s="8"/>
      <c r="B87" s="8"/>
      <c r="C87" s="15"/>
      <c r="D87" s="8"/>
      <c r="E87" s="8"/>
      <c r="F87" s="11"/>
      <c r="G87" s="8"/>
      <c r="H87" s="8"/>
      <c r="J87"/>
    </row>
    <row r="88" spans="1:10" s="25" customFormat="1" x14ac:dyDescent="0.25">
      <c r="A88" s="8"/>
      <c r="B88" s="8"/>
      <c r="C88" s="15"/>
      <c r="D88" s="8"/>
      <c r="E88" s="8"/>
      <c r="F88" s="11"/>
      <c r="G88" s="8"/>
      <c r="H88" s="8"/>
      <c r="J88"/>
    </row>
    <row r="89" spans="1:10" s="25" customFormat="1" x14ac:dyDescent="0.25">
      <c r="A89" s="8"/>
      <c r="B89" s="8"/>
      <c r="C89" s="15"/>
      <c r="D89" s="8"/>
      <c r="E89" s="8"/>
      <c r="F89" s="11"/>
      <c r="G89" s="8"/>
      <c r="H89" s="8"/>
      <c r="J89"/>
    </row>
    <row r="90" spans="1:10" s="25" customFormat="1" x14ac:dyDescent="0.25">
      <c r="A90" s="8"/>
      <c r="B90" s="8"/>
      <c r="C90" s="15"/>
      <c r="D90" s="8"/>
      <c r="E90" s="8"/>
      <c r="F90" s="11"/>
      <c r="G90" s="8"/>
      <c r="H90" s="8"/>
      <c r="J90"/>
    </row>
    <row r="91" spans="1:10" s="25" customFormat="1" x14ac:dyDescent="0.25">
      <c r="A91" s="8"/>
      <c r="B91" s="8"/>
      <c r="C91" s="15"/>
      <c r="D91" s="8"/>
      <c r="E91" s="8"/>
      <c r="F91" s="11"/>
      <c r="G91" s="8"/>
      <c r="H91" s="8"/>
      <c r="J91"/>
    </row>
    <row r="92" spans="1:10" s="25" customFormat="1" x14ac:dyDescent="0.25">
      <c r="A92" s="8"/>
      <c r="B92" s="8"/>
      <c r="C92" s="15"/>
      <c r="D92" s="8"/>
      <c r="E92" s="8"/>
      <c r="F92" s="11"/>
      <c r="G92" s="8"/>
      <c r="H92" s="8"/>
      <c r="J92"/>
    </row>
    <row r="93" spans="1:10" s="25" customFormat="1" x14ac:dyDescent="0.25">
      <c r="A93" s="8"/>
      <c r="B93" s="8"/>
      <c r="C93" s="15"/>
      <c r="D93" s="8"/>
      <c r="E93" s="8"/>
      <c r="F93" s="11"/>
      <c r="G93" s="8"/>
      <c r="H93" s="8"/>
      <c r="J93"/>
    </row>
    <row r="94" spans="1:10" s="25" customFormat="1" x14ac:dyDescent="0.25">
      <c r="A94" s="8"/>
      <c r="B94" s="8"/>
      <c r="C94" s="15"/>
      <c r="D94" s="8"/>
      <c r="E94" s="8"/>
      <c r="F94" s="11"/>
      <c r="G94" s="8"/>
      <c r="H94" s="8"/>
      <c r="J94"/>
    </row>
    <row r="95" spans="1:10" s="25" customFormat="1" x14ac:dyDescent="0.25">
      <c r="A95" s="8"/>
      <c r="B95" s="8"/>
      <c r="C95" s="15"/>
      <c r="D95" s="8"/>
      <c r="E95" s="8"/>
      <c r="F95" s="11"/>
      <c r="G95" s="8"/>
      <c r="H95" s="8"/>
      <c r="J95"/>
    </row>
    <row r="96" spans="1:10" s="25" customFormat="1" x14ac:dyDescent="0.25">
      <c r="A96" s="8"/>
      <c r="B96" s="8"/>
      <c r="C96" s="15"/>
      <c r="D96" s="8"/>
      <c r="E96" s="8"/>
      <c r="F96" s="11"/>
      <c r="G96" s="8"/>
      <c r="H96" s="8"/>
      <c r="J96"/>
    </row>
    <row r="97" spans="1:10" s="25" customFormat="1" x14ac:dyDescent="0.25">
      <c r="A97" s="8"/>
      <c r="B97" s="8"/>
      <c r="C97" s="15"/>
      <c r="D97" s="8"/>
      <c r="E97" s="8"/>
      <c r="F97" s="11"/>
      <c r="G97" s="8"/>
      <c r="H97" s="8"/>
      <c r="J97"/>
    </row>
    <row r="98" spans="1:10" s="25" customFormat="1" x14ac:dyDescent="0.25">
      <c r="A98" s="8"/>
      <c r="B98" s="8"/>
      <c r="C98" s="15"/>
      <c r="D98" s="8"/>
      <c r="E98" s="8"/>
      <c r="F98" s="11"/>
      <c r="G98" s="8"/>
      <c r="H98" s="8"/>
      <c r="J98"/>
    </row>
    <row r="99" spans="1:10" s="25" customFormat="1" x14ac:dyDescent="0.25">
      <c r="A99" s="8"/>
      <c r="B99" s="8"/>
      <c r="C99" s="15"/>
      <c r="D99" s="8"/>
      <c r="E99" s="8"/>
      <c r="F99" s="11"/>
      <c r="G99" s="8"/>
      <c r="H99" s="8"/>
      <c r="J99"/>
    </row>
    <row r="100" spans="1:10" s="25" customFormat="1" x14ac:dyDescent="0.25">
      <c r="A100" s="8"/>
      <c r="B100" s="8"/>
      <c r="C100" s="15"/>
      <c r="D100" s="8"/>
      <c r="E100" s="8"/>
      <c r="F100" s="11"/>
      <c r="G100" s="8"/>
      <c r="H100" s="8"/>
      <c r="J100"/>
    </row>
    <row r="101" spans="1:10" s="25" customFormat="1" x14ac:dyDescent="0.25">
      <c r="A101" s="8"/>
      <c r="B101" s="8"/>
      <c r="C101" s="15"/>
      <c r="D101" s="8"/>
      <c r="E101" s="8"/>
      <c r="F101" s="11"/>
      <c r="G101" s="8"/>
      <c r="H101" s="8"/>
      <c r="J101"/>
    </row>
    <row r="102" spans="1:10" s="25" customFormat="1" x14ac:dyDescent="0.25">
      <c r="A102" s="8"/>
      <c r="B102" s="8"/>
      <c r="C102" s="15"/>
      <c r="D102" s="8"/>
      <c r="E102" s="8"/>
      <c r="F102" s="11"/>
      <c r="G102" s="8"/>
      <c r="H102" s="8"/>
      <c r="J102"/>
    </row>
    <row r="103" spans="1:10" s="25" customFormat="1" x14ac:dyDescent="0.25">
      <c r="A103" s="8"/>
      <c r="B103" s="8"/>
      <c r="C103" s="15"/>
      <c r="D103" s="8"/>
      <c r="E103" s="8"/>
      <c r="F103" s="11"/>
      <c r="G103" s="8"/>
      <c r="H103" s="8"/>
      <c r="J103"/>
    </row>
    <row r="104" spans="1:10" s="25" customFormat="1" x14ac:dyDescent="0.25">
      <c r="A104" s="8"/>
      <c r="B104" s="8"/>
      <c r="C104" s="15"/>
      <c r="D104" s="8"/>
      <c r="E104" s="8"/>
      <c r="F104" s="11"/>
      <c r="G104" s="8"/>
      <c r="H104" s="8"/>
      <c r="J104"/>
    </row>
    <row r="105" spans="1:10" s="25" customFormat="1" x14ac:dyDescent="0.25">
      <c r="A105" s="8"/>
      <c r="B105" s="8"/>
      <c r="C105" s="15"/>
      <c r="D105" s="8"/>
      <c r="E105" s="8"/>
      <c r="F105" s="11"/>
      <c r="G105" s="8"/>
      <c r="H105" s="8"/>
      <c r="J105"/>
    </row>
    <row r="106" spans="1:10" s="25" customFormat="1" x14ac:dyDescent="0.25">
      <c r="A106" s="8"/>
      <c r="B106" s="8"/>
      <c r="C106" s="15"/>
      <c r="D106" s="8"/>
      <c r="E106" s="8"/>
      <c r="F106" s="11"/>
      <c r="G106" s="8"/>
      <c r="H106" s="8"/>
      <c r="J106"/>
    </row>
    <row r="107" spans="1:10" s="25" customFormat="1" x14ac:dyDescent="0.25">
      <c r="A107" s="8"/>
      <c r="B107" s="8"/>
      <c r="C107" s="15"/>
      <c r="D107" s="8"/>
      <c r="E107" s="8"/>
      <c r="F107" s="11"/>
      <c r="G107" s="8"/>
      <c r="H107" s="8"/>
      <c r="J107"/>
    </row>
    <row r="108" spans="1:10" s="25" customFormat="1" x14ac:dyDescent="0.25">
      <c r="A108" s="8"/>
      <c r="B108" s="8"/>
      <c r="C108" s="15"/>
      <c r="D108" s="8"/>
      <c r="E108" s="8"/>
      <c r="F108" s="11"/>
      <c r="G108" s="8"/>
      <c r="H108" s="8"/>
      <c r="J108"/>
    </row>
    <row r="109" spans="1:10" s="25" customFormat="1" x14ac:dyDescent="0.25">
      <c r="A109" s="8"/>
      <c r="B109" s="8"/>
      <c r="C109" s="15"/>
      <c r="D109" s="18"/>
      <c r="E109" s="18"/>
      <c r="F109" s="18"/>
      <c r="G109" s="18"/>
      <c r="H109" s="18"/>
      <c r="J109"/>
    </row>
    <row r="110" spans="1:10" s="25" customFormat="1" x14ac:dyDescent="0.25">
      <c r="A110" s="8"/>
      <c r="B110" s="8"/>
      <c r="C110" s="15"/>
      <c r="D110" s="8"/>
      <c r="E110" s="8"/>
      <c r="F110" s="11"/>
      <c r="G110" s="8"/>
      <c r="H110" s="8"/>
      <c r="J110"/>
    </row>
    <row r="111" spans="1:10" s="25" customFormat="1" x14ac:dyDescent="0.25">
      <c r="A111" s="8"/>
      <c r="B111" s="8"/>
      <c r="C111" s="15"/>
      <c r="D111" s="8"/>
      <c r="E111" s="8"/>
      <c r="F111" s="11"/>
      <c r="G111" s="8"/>
      <c r="H111" s="8"/>
      <c r="J111"/>
    </row>
    <row r="112" spans="1:10" s="25" customFormat="1" x14ac:dyDescent="0.25">
      <c r="A112" s="8"/>
      <c r="B112" s="8"/>
      <c r="C112" s="15"/>
      <c r="D112" s="8"/>
      <c r="E112" s="8"/>
      <c r="F112" s="11"/>
      <c r="G112" s="8"/>
      <c r="H112" s="8"/>
      <c r="J112"/>
    </row>
    <row r="113" spans="1:10" s="25" customFormat="1" x14ac:dyDescent="0.25">
      <c r="A113" s="8"/>
      <c r="B113" s="8"/>
      <c r="C113" s="15"/>
      <c r="D113" s="8"/>
      <c r="E113" s="8"/>
      <c r="F113" s="11"/>
      <c r="G113" s="8"/>
      <c r="H113" s="8"/>
      <c r="J113"/>
    </row>
    <row r="114" spans="1:10" s="25" customFormat="1" x14ac:dyDescent="0.25">
      <c r="A114" s="8"/>
      <c r="B114" s="8"/>
      <c r="C114" s="15"/>
      <c r="D114" s="8"/>
      <c r="E114" s="8"/>
      <c r="F114" s="11"/>
      <c r="G114" s="8"/>
      <c r="H114" s="8"/>
      <c r="J114"/>
    </row>
    <row r="115" spans="1:10" s="25" customFormat="1" x14ac:dyDescent="0.25">
      <c r="A115" s="8"/>
      <c r="B115" s="8"/>
      <c r="C115" s="15"/>
      <c r="D115" s="8"/>
      <c r="E115" s="8"/>
      <c r="F115" s="11"/>
      <c r="G115" s="8"/>
      <c r="H115" s="8"/>
      <c r="J115"/>
    </row>
    <row r="116" spans="1:10" s="25" customFormat="1" x14ac:dyDescent="0.25">
      <c r="A116" s="8"/>
      <c r="B116" s="8"/>
      <c r="C116" s="15"/>
      <c r="D116" s="8"/>
      <c r="E116" s="8"/>
      <c r="F116" s="11"/>
      <c r="G116" s="8"/>
      <c r="H116" s="8"/>
      <c r="J116"/>
    </row>
    <row r="117" spans="1:10" s="25" customFormat="1" x14ac:dyDescent="0.25">
      <c r="A117" s="8"/>
      <c r="B117" s="8"/>
      <c r="C117" s="15"/>
      <c r="D117" s="8"/>
      <c r="E117" s="8"/>
      <c r="F117" s="11"/>
      <c r="G117" s="8"/>
      <c r="H117" s="8"/>
      <c r="J117"/>
    </row>
    <row r="118" spans="1:10" s="25" customFormat="1" x14ac:dyDescent="0.25">
      <c r="A118" s="8"/>
      <c r="B118" s="8"/>
      <c r="C118" s="15"/>
      <c r="D118" s="8"/>
      <c r="E118" s="8"/>
      <c r="F118" s="11"/>
      <c r="G118" s="8"/>
      <c r="H118" s="8"/>
      <c r="J118"/>
    </row>
    <row r="119" spans="1:10" s="25" customFormat="1" x14ac:dyDescent="0.25">
      <c r="A119" s="8"/>
      <c r="B119" s="8"/>
      <c r="C119" s="15"/>
      <c r="D119" s="8"/>
      <c r="E119" s="8"/>
      <c r="F119" s="11"/>
      <c r="G119" s="8"/>
      <c r="H119" s="8"/>
      <c r="J119"/>
    </row>
    <row r="120" spans="1:10" s="25" customFormat="1" x14ac:dyDescent="0.25">
      <c r="A120" s="8"/>
      <c r="B120" s="8"/>
      <c r="C120" s="15"/>
      <c r="D120" s="8"/>
      <c r="E120" s="8"/>
      <c r="F120" s="11"/>
      <c r="G120" s="8"/>
      <c r="H120" s="8"/>
      <c r="J120"/>
    </row>
    <row r="121" spans="1:10" s="25" customFormat="1" x14ac:dyDescent="0.25">
      <c r="A121" s="8"/>
      <c r="B121" s="8"/>
      <c r="C121" s="16"/>
      <c r="D121" s="8"/>
      <c r="E121" s="8"/>
      <c r="F121" s="11"/>
      <c r="G121" s="8"/>
      <c r="H121" s="8"/>
      <c r="J121"/>
    </row>
    <row r="122" spans="1:10" s="25" customFormat="1" x14ac:dyDescent="0.25">
      <c r="A122" s="8"/>
      <c r="B122" s="8"/>
      <c r="C122" s="15"/>
      <c r="D122" s="8"/>
      <c r="E122" s="8"/>
      <c r="F122" s="11"/>
      <c r="G122" s="8"/>
      <c r="H122" s="8"/>
      <c r="J122"/>
    </row>
    <row r="123" spans="1:10" s="25" customFormat="1" x14ac:dyDescent="0.25">
      <c r="A123" s="8"/>
      <c r="B123" s="8"/>
      <c r="C123" s="15"/>
      <c r="D123" s="8"/>
      <c r="E123" s="8"/>
      <c r="F123" s="11"/>
      <c r="G123" s="8"/>
      <c r="H123" s="8"/>
      <c r="J123"/>
    </row>
    <row r="124" spans="1:10" s="25" customFormat="1" x14ac:dyDescent="0.25">
      <c r="A124" s="8"/>
      <c r="B124" s="8"/>
      <c r="C124" s="15"/>
      <c r="D124" s="8"/>
      <c r="E124" s="8"/>
      <c r="F124" s="11"/>
      <c r="G124" s="8"/>
      <c r="H124" s="8"/>
      <c r="J124"/>
    </row>
    <row r="125" spans="1:10" s="25" customFormat="1" x14ac:dyDescent="0.25">
      <c r="A125" s="8"/>
      <c r="B125" s="8"/>
      <c r="C125" s="15"/>
      <c r="D125" s="18"/>
      <c r="E125" s="18"/>
      <c r="F125" s="18"/>
      <c r="G125" s="18"/>
      <c r="H125" s="18"/>
      <c r="J125"/>
    </row>
    <row r="126" spans="1:10" s="25" customFormat="1" x14ac:dyDescent="0.25">
      <c r="A126" s="8"/>
      <c r="B126" s="8"/>
      <c r="C126" s="16"/>
      <c r="D126" s="8"/>
      <c r="E126" s="8"/>
      <c r="F126" s="11"/>
      <c r="G126" s="8"/>
      <c r="H126" s="8"/>
      <c r="J126"/>
    </row>
    <row r="127" spans="1:10" s="25" customFormat="1" x14ac:dyDescent="0.25">
      <c r="A127" s="8"/>
      <c r="B127" s="8"/>
      <c r="C127" s="15"/>
      <c r="D127" s="8"/>
      <c r="E127" s="8"/>
      <c r="F127" s="11"/>
      <c r="G127" s="8"/>
      <c r="H127" s="8"/>
      <c r="J127"/>
    </row>
    <row r="128" spans="1:10" s="25" customFormat="1" x14ac:dyDescent="0.25">
      <c r="A128" s="8"/>
      <c r="B128" s="8"/>
      <c r="C128" s="16"/>
      <c r="D128" s="8"/>
      <c r="E128" s="8"/>
      <c r="F128" s="11"/>
      <c r="G128" s="8"/>
      <c r="H128" s="8"/>
      <c r="J128"/>
    </row>
    <row r="129" spans="1:10" s="25" customFormat="1" x14ac:dyDescent="0.25">
      <c r="A129" s="8"/>
      <c r="B129" s="8"/>
      <c r="C129" s="15"/>
      <c r="D129" s="8"/>
      <c r="E129" s="8"/>
      <c r="F129" s="11"/>
      <c r="G129" s="8"/>
      <c r="H129" s="8"/>
      <c r="J129"/>
    </row>
    <row r="130" spans="1:10" s="25" customFormat="1" x14ac:dyDescent="0.25">
      <c r="A130" s="8"/>
      <c r="B130" s="8"/>
      <c r="C130" s="16"/>
      <c r="D130" s="8"/>
      <c r="E130" s="8"/>
      <c r="F130" s="11"/>
      <c r="G130" s="8"/>
      <c r="H130" s="8"/>
      <c r="J130"/>
    </row>
    <row r="131" spans="1:10" s="25" customFormat="1" x14ac:dyDescent="0.25">
      <c r="A131" s="8"/>
      <c r="B131" s="8"/>
      <c r="C131" s="15"/>
      <c r="D131" s="8"/>
      <c r="E131" s="8"/>
      <c r="F131" s="11"/>
      <c r="G131" s="8"/>
      <c r="H131" s="8"/>
      <c r="J131"/>
    </row>
    <row r="132" spans="1:10" s="25" customFormat="1" x14ac:dyDescent="0.25">
      <c r="A132" s="8"/>
      <c r="B132" s="8"/>
      <c r="C132" s="16"/>
      <c r="D132" s="8"/>
      <c r="E132" s="8"/>
      <c r="F132" s="11"/>
      <c r="G132" s="8"/>
      <c r="H132" s="8"/>
      <c r="J132"/>
    </row>
    <row r="133" spans="1:10" s="25" customFormat="1" x14ac:dyDescent="0.25">
      <c r="A133" s="8"/>
      <c r="B133" s="8"/>
      <c r="C133" s="15"/>
      <c r="D133" s="8"/>
      <c r="E133" s="8"/>
      <c r="F133" s="11"/>
      <c r="G133" s="8"/>
      <c r="H133" s="8"/>
      <c r="J133"/>
    </row>
    <row r="134" spans="1:10" s="25" customFormat="1" x14ac:dyDescent="0.25">
      <c r="A134" s="8"/>
      <c r="B134" s="8"/>
      <c r="C134" s="15"/>
      <c r="D134" s="18"/>
      <c r="E134" s="18"/>
      <c r="F134" s="18"/>
      <c r="G134" s="18"/>
      <c r="H134" s="18"/>
      <c r="J134"/>
    </row>
    <row r="135" spans="1:10" s="25" customFormat="1" x14ac:dyDescent="0.25">
      <c r="A135" s="8"/>
      <c r="B135" s="8"/>
      <c r="C135" s="15"/>
      <c r="D135" s="8"/>
      <c r="E135" s="8"/>
      <c r="F135" s="11"/>
      <c r="G135" s="8"/>
      <c r="H135" s="8"/>
      <c r="J135"/>
    </row>
    <row r="136" spans="1:10" s="25" customFormat="1" x14ac:dyDescent="0.25">
      <c r="A136" s="8"/>
      <c r="B136" s="8"/>
      <c r="C136" s="15"/>
      <c r="D136" s="8"/>
      <c r="E136" s="8"/>
      <c r="F136" s="11"/>
      <c r="G136" s="8"/>
      <c r="H136" s="8"/>
      <c r="J136"/>
    </row>
    <row r="137" spans="1:10" s="25" customFormat="1" x14ac:dyDescent="0.25">
      <c r="A137" s="8"/>
      <c r="B137" s="8"/>
      <c r="C137" s="15"/>
      <c r="D137" s="8"/>
      <c r="E137" s="8"/>
      <c r="F137" s="11"/>
      <c r="G137" s="8"/>
      <c r="H137" s="8"/>
      <c r="J137"/>
    </row>
    <row r="138" spans="1:10" s="25" customFormat="1" x14ac:dyDescent="0.25">
      <c r="A138" s="8"/>
      <c r="B138" s="8"/>
      <c r="C138" s="15"/>
      <c r="D138" s="8"/>
      <c r="E138" s="8"/>
      <c r="F138" s="11"/>
      <c r="G138" s="8"/>
      <c r="H138" s="8"/>
      <c r="J138"/>
    </row>
    <row r="139" spans="1:10" s="25" customFormat="1" x14ac:dyDescent="0.25">
      <c r="A139" s="8"/>
      <c r="B139" s="8"/>
      <c r="C139" s="16"/>
      <c r="D139" s="8"/>
      <c r="E139" s="8"/>
      <c r="F139" s="11"/>
      <c r="G139" s="8"/>
      <c r="H139" s="8"/>
      <c r="J139"/>
    </row>
    <row r="140" spans="1:10" s="25" customFormat="1" x14ac:dyDescent="0.25">
      <c r="A140" s="8"/>
      <c r="B140" s="8"/>
      <c r="C140" s="15"/>
      <c r="D140" s="8"/>
      <c r="E140" s="8"/>
      <c r="F140" s="11"/>
      <c r="G140" s="8"/>
      <c r="H140" s="8"/>
      <c r="J140"/>
    </row>
    <row r="141" spans="1:10" s="25" customFormat="1" x14ac:dyDescent="0.25">
      <c r="A141" s="8"/>
      <c r="B141" s="8"/>
      <c r="C141" s="15"/>
      <c r="D141" s="8"/>
      <c r="E141" s="8"/>
      <c r="F141" s="11"/>
      <c r="G141" s="8"/>
      <c r="H141" s="8"/>
      <c r="J141"/>
    </row>
    <row r="142" spans="1:10" s="25" customFormat="1" x14ac:dyDescent="0.25">
      <c r="A142" s="8"/>
      <c r="B142" s="8"/>
      <c r="C142" s="15"/>
      <c r="D142" s="8"/>
      <c r="E142" s="8"/>
      <c r="F142" s="11"/>
      <c r="G142" s="8"/>
      <c r="H142" s="8"/>
      <c r="J142"/>
    </row>
    <row r="143" spans="1:10" s="25" customFormat="1" x14ac:dyDescent="0.25">
      <c r="A143" s="8"/>
      <c r="B143" s="8"/>
      <c r="C143" s="15"/>
      <c r="D143" s="8"/>
      <c r="E143" s="8"/>
      <c r="F143" s="11"/>
      <c r="G143" s="8"/>
      <c r="H143" s="8"/>
      <c r="J143"/>
    </row>
    <row r="144" spans="1:10" s="25" customFormat="1" x14ac:dyDescent="0.25">
      <c r="A144" s="8"/>
      <c r="B144" s="8"/>
      <c r="C144" s="15"/>
      <c r="D144" s="8"/>
      <c r="E144" s="8"/>
      <c r="F144" s="11"/>
      <c r="G144" s="8"/>
      <c r="H144" s="8"/>
      <c r="J144"/>
    </row>
    <row r="145" spans="1:10" s="25" customFormat="1" x14ac:dyDescent="0.25">
      <c r="A145" s="8"/>
      <c r="B145" s="8"/>
      <c r="C145" s="15"/>
      <c r="D145" s="8"/>
      <c r="E145" s="8"/>
      <c r="F145" s="11"/>
      <c r="G145" s="8"/>
      <c r="H145" s="8"/>
      <c r="J145"/>
    </row>
    <row r="146" spans="1:10" s="25" customFormat="1" x14ac:dyDescent="0.25">
      <c r="A146" s="8"/>
      <c r="B146" s="8"/>
      <c r="C146" s="15"/>
      <c r="D146" s="8"/>
      <c r="E146" s="8"/>
      <c r="F146" s="11"/>
      <c r="G146" s="8"/>
      <c r="H146" s="8"/>
      <c r="J146"/>
    </row>
    <row r="147" spans="1:10" x14ac:dyDescent="0.25">
      <c r="A147" s="1"/>
      <c r="B147" s="8"/>
      <c r="C147" s="15"/>
      <c r="D147" s="8"/>
      <c r="E147" s="8"/>
      <c r="F147" s="11"/>
      <c r="G147" s="8"/>
      <c r="H147" s="8"/>
    </row>
    <row r="148" spans="1:10" x14ac:dyDescent="0.25">
      <c r="A148" s="1"/>
      <c r="B148" s="8"/>
      <c r="C148" s="15"/>
      <c r="D148" s="8"/>
      <c r="E148" s="8"/>
      <c r="F148" s="11"/>
      <c r="G148" s="8"/>
      <c r="H148" s="8"/>
    </row>
    <row r="149" spans="1:10" x14ac:dyDescent="0.25">
      <c r="A149" s="1"/>
      <c r="B149" s="8"/>
      <c r="C149" s="16"/>
      <c r="D149" s="8"/>
      <c r="E149" s="8"/>
      <c r="F149" s="11"/>
      <c r="G149" s="8"/>
      <c r="H149" s="8"/>
    </row>
    <row r="150" spans="1:10" x14ac:dyDescent="0.25">
      <c r="A150" s="1"/>
      <c r="B150" s="8"/>
      <c r="C150" s="15"/>
      <c r="D150" s="8"/>
      <c r="E150" s="8"/>
      <c r="F150" s="11"/>
      <c r="G150" s="8"/>
      <c r="H150" s="8"/>
    </row>
    <row r="151" spans="1:10" x14ac:dyDescent="0.25">
      <c r="A151" s="1"/>
      <c r="B151" s="8"/>
      <c r="C151" s="15"/>
      <c r="D151" s="8"/>
      <c r="E151" s="8"/>
      <c r="F151" s="11"/>
      <c r="G151" s="8"/>
      <c r="H151" s="8"/>
    </row>
    <row r="152" spans="1:10" x14ac:dyDescent="0.25">
      <c r="A152" s="1"/>
      <c r="B152" s="8"/>
      <c r="C152" s="15"/>
      <c r="D152" s="8"/>
      <c r="E152" s="8"/>
      <c r="F152" s="11"/>
      <c r="G152" s="8"/>
      <c r="H152" s="8"/>
    </row>
    <row r="153" spans="1:10" x14ac:dyDescent="0.25">
      <c r="A153" s="1"/>
      <c r="B153" s="8"/>
      <c r="C153" s="15"/>
      <c r="D153" s="8"/>
      <c r="E153" s="8"/>
      <c r="F153" s="11"/>
      <c r="G153" s="8"/>
      <c r="H153" s="8"/>
    </row>
    <row r="154" spans="1:10" x14ac:dyDescent="0.25">
      <c r="A154" s="1"/>
      <c r="B154" s="8"/>
      <c r="C154" s="15"/>
      <c r="D154" s="8"/>
      <c r="E154" s="8"/>
      <c r="F154" s="11"/>
      <c r="G154" s="8"/>
      <c r="H154" s="8"/>
    </row>
    <row r="155" spans="1:10" x14ac:dyDescent="0.25">
      <c r="A155" s="1"/>
      <c r="B155" s="8"/>
      <c r="C155" s="15"/>
      <c r="D155" s="8"/>
      <c r="E155" s="8"/>
      <c r="F155" s="11"/>
      <c r="G155" s="8"/>
      <c r="H155" s="8"/>
    </row>
    <row r="156" spans="1:10" x14ac:dyDescent="0.25">
      <c r="A156" s="1"/>
      <c r="B156" s="8"/>
      <c r="C156" s="15"/>
      <c r="D156" s="8"/>
      <c r="E156" s="8"/>
      <c r="F156" s="8"/>
      <c r="G156" s="8"/>
      <c r="H156" s="8"/>
    </row>
    <row r="157" spans="1:10" x14ac:dyDescent="0.25">
      <c r="A157" s="1"/>
      <c r="B157" s="8"/>
      <c r="C157" s="17"/>
      <c r="D157" s="10"/>
      <c r="E157" s="10"/>
      <c r="F157" s="10"/>
      <c r="G157" s="10"/>
      <c r="H157" s="10"/>
    </row>
    <row r="158" spans="1:10" s="9" customFormat="1" x14ac:dyDescent="0.25">
      <c r="A158" s="1"/>
      <c r="B158" s="8"/>
      <c r="C158" s="17"/>
      <c r="D158" s="7"/>
      <c r="E158" s="7"/>
      <c r="F158" s="7"/>
      <c r="G158" s="7"/>
      <c r="H158" s="7"/>
      <c r="I158" s="83"/>
    </row>
    <row r="159" spans="1:10" s="9" customFormat="1" x14ac:dyDescent="0.25">
      <c r="A159" s="1"/>
      <c r="B159" s="8"/>
      <c r="C159" s="7"/>
      <c r="D159" s="7"/>
      <c r="E159" s="7"/>
      <c r="F159" s="7"/>
      <c r="G159" s="7"/>
      <c r="H159" s="7"/>
      <c r="I159" s="83"/>
    </row>
    <row r="160" spans="1:10" x14ac:dyDescent="0.25">
      <c r="A160" s="1"/>
      <c r="B160" s="8"/>
      <c r="C160" s="7"/>
      <c r="D160" s="7"/>
      <c r="E160" s="7"/>
      <c r="F160" s="7"/>
      <c r="G160" s="7"/>
      <c r="H160" s="7"/>
    </row>
    <row r="161" spans="1:10" x14ac:dyDescent="0.25">
      <c r="A161" s="1"/>
      <c r="B161" s="1"/>
      <c r="C161" s="5"/>
      <c r="D161" s="5"/>
      <c r="E161" s="5"/>
      <c r="F161" s="5"/>
      <c r="G161" s="5"/>
      <c r="H161" s="4"/>
    </row>
    <row r="162" spans="1:10" x14ac:dyDescent="0.25">
      <c r="A162" s="1"/>
      <c r="B162" s="1"/>
      <c r="C162" s="5"/>
      <c r="D162" s="5"/>
      <c r="E162" s="5"/>
      <c r="F162" s="5"/>
      <c r="G162" s="5"/>
      <c r="H162" s="4"/>
    </row>
    <row r="163" spans="1:10" s="25" customFormat="1" ht="33.75" customHeight="1" x14ac:dyDescent="0.25">
      <c r="A163" s="1"/>
      <c r="B163" s="1"/>
      <c r="C163" s="6"/>
      <c r="D163" s="5"/>
      <c r="E163" s="5"/>
      <c r="F163" s="5"/>
      <c r="G163" s="5"/>
      <c r="H163" s="4"/>
      <c r="J163"/>
    </row>
    <row r="164" spans="1:10" s="25" customFormat="1" x14ac:dyDescent="0.25">
      <c r="A164" s="1"/>
      <c r="B164" s="1"/>
      <c r="C164" s="6"/>
      <c r="D164" s="5"/>
      <c r="E164" s="5"/>
      <c r="F164" s="5"/>
      <c r="G164" s="5"/>
      <c r="H164" s="4"/>
      <c r="J164"/>
    </row>
    <row r="165" spans="1:10" s="25" customFormat="1" ht="18.75" x14ac:dyDescent="0.3">
      <c r="A165" s="1"/>
      <c r="B165" s="1"/>
      <c r="C165" s="3"/>
      <c r="D165" s="3"/>
      <c r="E165" s="3"/>
      <c r="F165" s="3"/>
      <c r="G165" s="3"/>
      <c r="H165" s="2"/>
      <c r="J165"/>
    </row>
    <row r="166" spans="1:10" s="25" customFormat="1" x14ac:dyDescent="0.25">
      <c r="A166" s="1"/>
      <c r="B166" s="1"/>
      <c r="C166" s="1"/>
      <c r="D166" s="1"/>
      <c r="E166" s="1"/>
      <c r="F166" s="1"/>
      <c r="G166" s="1"/>
      <c r="H166" s="1"/>
      <c r="J166"/>
    </row>
    <row r="167" spans="1:10" s="25" customFormat="1" x14ac:dyDescent="0.25">
      <c r="A167" s="1"/>
      <c r="B167" s="1"/>
      <c r="C167" s="1"/>
      <c r="D167" s="1"/>
      <c r="E167" s="1"/>
      <c r="F167" s="1"/>
      <c r="G167" s="1"/>
      <c r="H167" s="1"/>
      <c r="J167"/>
    </row>
    <row r="168" spans="1:10" s="25" customFormat="1" x14ac:dyDescent="0.25">
      <c r="A168" s="1"/>
      <c r="B168" s="1"/>
      <c r="C168" s="1"/>
      <c r="D168" s="1"/>
      <c r="E168" s="1"/>
      <c r="F168" s="1"/>
      <c r="G168" s="1"/>
      <c r="H168" s="1"/>
      <c r="J168"/>
    </row>
  </sheetData>
  <mergeCells count="8">
    <mergeCell ref="C59:H59"/>
    <mergeCell ref="B1:I1"/>
    <mergeCell ref="B2:D2"/>
    <mergeCell ref="B3:I3"/>
    <mergeCell ref="B4:C4"/>
    <mergeCell ref="H4:I4"/>
    <mergeCell ref="B5:C5"/>
    <mergeCell ref="H5:I5"/>
  </mergeCells>
  <pageMargins left="1" right="1" top="1" bottom="1" header="0.5" footer="0.5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abSelected="1" topLeftCell="A82" zoomScale="110" zoomScaleNormal="110" workbookViewId="0">
      <selection activeCell="C89" sqref="C89"/>
    </sheetView>
  </sheetViews>
  <sheetFormatPr defaultRowHeight="15" x14ac:dyDescent="0.25"/>
  <cols>
    <col min="2" max="2" width="4.28515625" bestFit="1" customWidth="1"/>
    <col min="3" max="3" width="34.5703125" customWidth="1"/>
    <col min="4" max="5" width="5" bestFit="1" customWidth="1"/>
    <col min="6" max="6" width="5.140625" bestFit="1" customWidth="1"/>
    <col min="7" max="7" width="5" bestFit="1" customWidth="1"/>
    <col min="8" max="8" width="4.140625" bestFit="1" customWidth="1"/>
    <col min="9" max="9" width="11.85546875" style="25" bestFit="1" customWidth="1"/>
    <col min="10" max="10" width="4.85546875" bestFit="1" customWidth="1"/>
    <col min="11" max="11" width="10" bestFit="1" customWidth="1"/>
  </cols>
  <sheetData>
    <row r="1" spans="1:12" ht="21.75" thickBot="1" x14ac:dyDescent="0.4">
      <c r="B1" s="203" t="s">
        <v>10</v>
      </c>
      <c r="C1" s="204"/>
      <c r="D1" s="204"/>
      <c r="E1" s="204"/>
      <c r="F1" s="204"/>
      <c r="G1" s="204"/>
      <c r="H1" s="204"/>
      <c r="I1" s="205"/>
    </row>
    <row r="2" spans="1:12" ht="67.5" customHeight="1" thickBot="1" x14ac:dyDescent="0.3">
      <c r="B2" s="206" t="s">
        <v>189</v>
      </c>
      <c r="C2" s="207"/>
      <c r="D2" s="207"/>
      <c r="E2" s="76"/>
      <c r="F2" s="76"/>
      <c r="G2" s="76"/>
      <c r="H2" s="76"/>
      <c r="I2" s="77"/>
      <c r="L2" t="s">
        <v>144</v>
      </c>
    </row>
    <row r="3" spans="1:12" ht="19.5" customHeight="1" thickBot="1" x14ac:dyDescent="0.35">
      <c r="B3" s="208" t="s">
        <v>11</v>
      </c>
      <c r="C3" s="209"/>
      <c r="D3" s="209"/>
      <c r="E3" s="209"/>
      <c r="F3" s="209"/>
      <c r="G3" s="209"/>
      <c r="H3" s="209"/>
      <c r="I3" s="210"/>
    </row>
    <row r="4" spans="1:12" ht="27" customHeight="1" thickBot="1" x14ac:dyDescent="0.3">
      <c r="B4" s="211" t="s">
        <v>8</v>
      </c>
      <c r="C4" s="212"/>
      <c r="D4" s="14"/>
      <c r="E4" s="14"/>
      <c r="F4" s="14"/>
      <c r="G4" s="14"/>
      <c r="H4" s="221" t="s">
        <v>203</v>
      </c>
      <c r="I4" s="214"/>
    </row>
    <row r="5" spans="1:12" ht="30.75" customHeight="1" thickBot="1" x14ac:dyDescent="0.3">
      <c r="B5" s="215" t="s">
        <v>95</v>
      </c>
      <c r="C5" s="216"/>
      <c r="D5" s="75"/>
      <c r="E5" s="75"/>
      <c r="F5" s="75"/>
      <c r="G5" s="75"/>
      <c r="H5" s="217" t="s">
        <v>204</v>
      </c>
      <c r="I5" s="218"/>
    </row>
    <row r="6" spans="1:12" s="13" customFormat="1" ht="30.75" customHeight="1" thickBot="1" x14ac:dyDescent="0.3">
      <c r="B6" s="78" t="s">
        <v>7</v>
      </c>
      <c r="C6" s="79" t="s">
        <v>6</v>
      </c>
      <c r="D6" s="80" t="s">
        <v>183</v>
      </c>
      <c r="E6" s="80" t="s">
        <v>184</v>
      </c>
      <c r="F6" s="80" t="s">
        <v>187</v>
      </c>
      <c r="G6" s="81" t="s">
        <v>195</v>
      </c>
      <c r="H6" s="175" t="s">
        <v>1</v>
      </c>
      <c r="I6" s="183" t="s">
        <v>0</v>
      </c>
    </row>
    <row r="7" spans="1:12" x14ac:dyDescent="0.25">
      <c r="A7" s="8"/>
      <c r="B7" s="33"/>
      <c r="C7" s="34"/>
      <c r="D7" s="35"/>
      <c r="E7" s="35"/>
      <c r="F7" s="36"/>
      <c r="G7" s="35"/>
      <c r="H7" s="176"/>
      <c r="I7" s="184"/>
    </row>
    <row r="8" spans="1:12" ht="15.75" customHeight="1" x14ac:dyDescent="0.25">
      <c r="A8" s="8"/>
      <c r="B8" s="170" t="s">
        <v>13</v>
      </c>
      <c r="C8" s="41" t="s">
        <v>14</v>
      </c>
      <c r="D8" s="31"/>
      <c r="E8" s="31"/>
      <c r="F8" s="31"/>
      <c r="G8" s="31"/>
      <c r="H8" s="177"/>
      <c r="I8" s="147"/>
    </row>
    <row r="9" spans="1:12" x14ac:dyDescent="0.25">
      <c r="A9" s="8"/>
      <c r="B9" s="171"/>
      <c r="C9" s="30"/>
      <c r="D9" s="31"/>
      <c r="E9" s="31"/>
      <c r="F9" s="31"/>
      <c r="G9" s="31"/>
      <c r="H9" s="177"/>
      <c r="I9" s="147"/>
    </row>
    <row r="10" spans="1:12" x14ac:dyDescent="0.25">
      <c r="A10" s="43"/>
      <c r="B10" s="170" t="s">
        <v>16</v>
      </c>
      <c r="C10" s="41" t="s">
        <v>15</v>
      </c>
      <c r="D10" s="31"/>
      <c r="E10" s="31"/>
      <c r="F10" s="31"/>
      <c r="G10" s="31"/>
      <c r="H10" s="177"/>
      <c r="I10" s="147"/>
    </row>
    <row r="11" spans="1:12" x14ac:dyDescent="0.25">
      <c r="A11" s="8"/>
      <c r="B11" s="171">
        <v>1</v>
      </c>
      <c r="C11" s="30" t="s">
        <v>28</v>
      </c>
      <c r="D11" s="26">
        <v>41</v>
      </c>
      <c r="E11" s="31">
        <v>81</v>
      </c>
      <c r="F11" s="32"/>
      <c r="G11" s="26"/>
      <c r="H11" s="178">
        <v>1</v>
      </c>
      <c r="I11" s="147">
        <v>22000</v>
      </c>
    </row>
    <row r="12" spans="1:12" x14ac:dyDescent="0.25">
      <c r="A12" s="8"/>
      <c r="B12" s="171">
        <v>2</v>
      </c>
      <c r="C12" s="30" t="s">
        <v>68</v>
      </c>
      <c r="D12" s="26">
        <v>31</v>
      </c>
      <c r="E12" s="31">
        <v>81.5</v>
      </c>
      <c r="F12" s="32">
        <f t="shared" ref="F12:F61" si="0">E12*D12/144</f>
        <v>17.545138888888889</v>
      </c>
      <c r="G12" s="26">
        <v>380</v>
      </c>
      <c r="H12" s="178">
        <v>1</v>
      </c>
      <c r="I12" s="147">
        <f>F12*H12*G12</f>
        <v>6667.1527777777783</v>
      </c>
    </row>
    <row r="13" spans="1:12" x14ac:dyDescent="0.25">
      <c r="A13" s="8"/>
      <c r="B13" s="171">
        <v>3</v>
      </c>
      <c r="C13" s="30" t="s">
        <v>68</v>
      </c>
      <c r="D13" s="26">
        <v>66.5</v>
      </c>
      <c r="E13" s="31">
        <v>32</v>
      </c>
      <c r="F13" s="32">
        <f t="shared" si="0"/>
        <v>14.777777777777779</v>
      </c>
      <c r="G13" s="26">
        <v>380</v>
      </c>
      <c r="H13" s="178">
        <v>1</v>
      </c>
      <c r="I13" s="147">
        <f>F13*H13*G13</f>
        <v>5615.5555555555557</v>
      </c>
    </row>
    <row r="14" spans="1:12" x14ac:dyDescent="0.25">
      <c r="A14" s="8"/>
      <c r="B14" s="171"/>
      <c r="C14" s="30" t="s">
        <v>199</v>
      </c>
      <c r="D14" s="26"/>
      <c r="E14" s="31"/>
      <c r="F14" s="32"/>
      <c r="G14" s="26">
        <v>1900</v>
      </c>
      <c r="H14" s="178">
        <v>1</v>
      </c>
      <c r="I14" s="147">
        <f>H14*G14</f>
        <v>1900</v>
      </c>
    </row>
    <row r="15" spans="1:12" x14ac:dyDescent="0.25">
      <c r="A15" s="8"/>
      <c r="B15" s="171"/>
      <c r="C15" s="30" t="s">
        <v>200</v>
      </c>
      <c r="D15" s="26"/>
      <c r="E15" s="31"/>
      <c r="F15" s="32"/>
      <c r="G15" s="26">
        <v>1800</v>
      </c>
      <c r="H15" s="178">
        <v>2</v>
      </c>
      <c r="I15" s="147">
        <f>H15*G15</f>
        <v>3600</v>
      </c>
    </row>
    <row r="16" spans="1:12" x14ac:dyDescent="0.25">
      <c r="A16" s="8"/>
      <c r="B16" s="171"/>
      <c r="C16" s="30"/>
      <c r="D16" s="26"/>
      <c r="E16" s="31"/>
      <c r="F16" s="32"/>
      <c r="G16" s="26"/>
      <c r="H16" s="178"/>
      <c r="I16" s="147"/>
    </row>
    <row r="17" spans="1:10" s="12" customFormat="1" ht="15.75" x14ac:dyDescent="0.25">
      <c r="A17" s="8"/>
      <c r="B17" s="170" t="s">
        <v>18</v>
      </c>
      <c r="C17" s="41" t="s">
        <v>17</v>
      </c>
      <c r="D17" s="26"/>
      <c r="E17" s="31"/>
      <c r="F17" s="32"/>
      <c r="G17" s="31"/>
      <c r="H17" s="177"/>
      <c r="I17" s="147"/>
    </row>
    <row r="18" spans="1:10" x14ac:dyDescent="0.25">
      <c r="A18" s="8"/>
      <c r="B18" s="171">
        <v>1</v>
      </c>
      <c r="C18" s="30" t="s">
        <v>29</v>
      </c>
      <c r="D18" s="26">
        <v>21</v>
      </c>
      <c r="E18" s="31">
        <v>23</v>
      </c>
      <c r="F18" s="32">
        <f t="shared" si="0"/>
        <v>3.3541666666666665</v>
      </c>
      <c r="G18" s="26">
        <v>1350</v>
      </c>
      <c r="H18" s="178">
        <v>1</v>
      </c>
      <c r="I18" s="147">
        <f>F18*H18*G18</f>
        <v>4528.125</v>
      </c>
    </row>
    <row r="19" spans="1:10" ht="15.75" customHeight="1" x14ac:dyDescent="0.25">
      <c r="A19" s="8"/>
      <c r="B19" s="171">
        <v>2</v>
      </c>
      <c r="C19" s="30" t="s">
        <v>190</v>
      </c>
      <c r="D19" s="26">
        <v>21</v>
      </c>
      <c r="E19" s="31">
        <v>24</v>
      </c>
      <c r="F19" s="32">
        <f t="shared" si="0"/>
        <v>3.5</v>
      </c>
      <c r="G19" s="26">
        <v>1350</v>
      </c>
      <c r="H19" s="178">
        <v>1</v>
      </c>
      <c r="I19" s="147">
        <f t="shared" ref="I19:I22" si="1">F19*H19*G19</f>
        <v>4725</v>
      </c>
    </row>
    <row r="20" spans="1:10" x14ac:dyDescent="0.25">
      <c r="A20" s="8"/>
      <c r="B20" s="171">
        <v>3</v>
      </c>
      <c r="C20" s="30" t="s">
        <v>38</v>
      </c>
      <c r="D20" s="26">
        <v>21</v>
      </c>
      <c r="E20" s="31">
        <v>118</v>
      </c>
      <c r="F20" s="32">
        <f>E20*D20/144</f>
        <v>17.208333333333332</v>
      </c>
      <c r="G20" s="26">
        <v>550</v>
      </c>
      <c r="H20" s="178">
        <v>1</v>
      </c>
      <c r="I20" s="147">
        <f t="shared" si="1"/>
        <v>9464.5833333333321</v>
      </c>
      <c r="J20" s="99"/>
    </row>
    <row r="21" spans="1:10" x14ac:dyDescent="0.25">
      <c r="A21" s="8"/>
      <c r="B21" s="171">
        <v>4</v>
      </c>
      <c r="C21" s="30" t="s">
        <v>96</v>
      </c>
      <c r="D21" s="26">
        <v>73</v>
      </c>
      <c r="E21" s="31">
        <v>95</v>
      </c>
      <c r="F21" s="32">
        <f>E21*D21/144</f>
        <v>48.159722222222221</v>
      </c>
      <c r="G21" s="26">
        <v>750</v>
      </c>
      <c r="H21" s="178">
        <v>1</v>
      </c>
      <c r="I21" s="147">
        <f t="shared" si="1"/>
        <v>36119.791666666664</v>
      </c>
    </row>
    <row r="22" spans="1:10" x14ac:dyDescent="0.25">
      <c r="A22" s="8"/>
      <c r="B22" s="171">
        <v>5</v>
      </c>
      <c r="C22" s="30" t="s">
        <v>146</v>
      </c>
      <c r="D22" s="26">
        <v>23.5</v>
      </c>
      <c r="E22" s="31">
        <v>95</v>
      </c>
      <c r="F22" s="32">
        <f>E22*D22/144</f>
        <v>15.503472222222221</v>
      </c>
      <c r="G22" s="26">
        <v>550</v>
      </c>
      <c r="H22" s="178">
        <v>1</v>
      </c>
      <c r="I22" s="147">
        <f t="shared" si="1"/>
        <v>8526.9097222222226</v>
      </c>
    </row>
    <row r="23" spans="1:10" x14ac:dyDescent="0.25">
      <c r="A23" s="8"/>
      <c r="B23" s="171"/>
      <c r="C23" s="30"/>
      <c r="D23" s="26"/>
      <c r="E23" s="31"/>
      <c r="F23" s="32"/>
      <c r="G23" s="26"/>
      <c r="H23" s="178"/>
      <c r="I23" s="147"/>
    </row>
    <row r="24" spans="1:10" x14ac:dyDescent="0.25">
      <c r="A24" s="8"/>
      <c r="B24" s="170" t="s">
        <v>19</v>
      </c>
      <c r="C24" s="41" t="s">
        <v>22</v>
      </c>
      <c r="D24" s="26"/>
      <c r="E24" s="31"/>
      <c r="F24" s="32"/>
      <c r="G24" s="26"/>
      <c r="H24" s="178"/>
      <c r="I24" s="147"/>
    </row>
    <row r="25" spans="1:10" x14ac:dyDescent="0.25">
      <c r="A25" s="8"/>
      <c r="B25" s="171">
        <v>1</v>
      </c>
      <c r="C25" s="44" t="s">
        <v>39</v>
      </c>
      <c r="D25" s="26">
        <v>126</v>
      </c>
      <c r="E25" s="31">
        <v>29</v>
      </c>
      <c r="F25" s="32">
        <f t="shared" si="0"/>
        <v>25.375</v>
      </c>
      <c r="G25" s="26">
        <v>2700</v>
      </c>
      <c r="H25" s="178">
        <v>1</v>
      </c>
      <c r="I25" s="147">
        <f t="shared" ref="I25:I34" si="2">F25*H25*G25</f>
        <v>68512.5</v>
      </c>
    </row>
    <row r="26" spans="1:10" x14ac:dyDescent="0.25">
      <c r="A26" s="8"/>
      <c r="B26" s="171">
        <v>2</v>
      </c>
      <c r="C26" s="44" t="s">
        <v>40</v>
      </c>
      <c r="D26" s="26">
        <v>117</v>
      </c>
      <c r="E26" s="31">
        <v>21.5</v>
      </c>
      <c r="F26" s="32">
        <f t="shared" si="0"/>
        <v>17.46875</v>
      </c>
      <c r="G26" s="26">
        <v>1350</v>
      </c>
      <c r="H26" s="178">
        <v>1</v>
      </c>
      <c r="I26" s="147">
        <f t="shared" si="2"/>
        <v>23582.8125</v>
      </c>
    </row>
    <row r="27" spans="1:10" x14ac:dyDescent="0.25">
      <c r="A27" s="8"/>
      <c r="B27" s="171">
        <v>3</v>
      </c>
      <c r="C27" s="44" t="s">
        <v>156</v>
      </c>
      <c r="D27" s="26">
        <v>140</v>
      </c>
      <c r="E27" s="31">
        <v>29</v>
      </c>
      <c r="F27" s="32">
        <f t="shared" si="0"/>
        <v>28.194444444444443</v>
      </c>
      <c r="G27" s="26">
        <v>680</v>
      </c>
      <c r="H27" s="178">
        <v>1</v>
      </c>
      <c r="I27" s="147">
        <f t="shared" si="2"/>
        <v>19172.222222222223</v>
      </c>
    </row>
    <row r="28" spans="1:10" x14ac:dyDescent="0.25">
      <c r="A28" s="8"/>
      <c r="B28" s="171">
        <v>4</v>
      </c>
      <c r="C28" s="44" t="s">
        <v>164</v>
      </c>
      <c r="D28" s="26">
        <v>69</v>
      </c>
      <c r="E28" s="31">
        <v>18</v>
      </c>
      <c r="F28" s="32">
        <f t="shared" si="0"/>
        <v>8.625</v>
      </c>
      <c r="G28" s="26">
        <v>380</v>
      </c>
      <c r="H28" s="178">
        <v>1</v>
      </c>
      <c r="I28" s="147">
        <f t="shared" si="2"/>
        <v>3277.5</v>
      </c>
    </row>
    <row r="29" spans="1:10" x14ac:dyDescent="0.25">
      <c r="A29" s="8"/>
      <c r="B29" s="171">
        <v>5</v>
      </c>
      <c r="C29" s="44" t="s">
        <v>42</v>
      </c>
      <c r="D29" s="26">
        <v>69</v>
      </c>
      <c r="E29" s="31">
        <v>113</v>
      </c>
      <c r="F29" s="32">
        <f t="shared" si="0"/>
        <v>54.145833333333336</v>
      </c>
      <c r="G29" s="26">
        <v>680</v>
      </c>
      <c r="H29" s="178">
        <v>1</v>
      </c>
      <c r="I29" s="147">
        <f t="shared" si="2"/>
        <v>36819.166666666672</v>
      </c>
    </row>
    <row r="30" spans="1:10" x14ac:dyDescent="0.25">
      <c r="A30" s="8"/>
      <c r="B30" s="171">
        <v>6</v>
      </c>
      <c r="C30" s="44" t="s">
        <v>159</v>
      </c>
      <c r="D30" s="26">
        <v>7</v>
      </c>
      <c r="E30" s="31">
        <v>68</v>
      </c>
      <c r="F30" s="32">
        <f t="shared" si="0"/>
        <v>3.3055555555555554</v>
      </c>
      <c r="G30" s="26">
        <v>380</v>
      </c>
      <c r="H30" s="178">
        <v>1</v>
      </c>
      <c r="I30" s="147">
        <f t="shared" si="2"/>
        <v>1256.1111111111111</v>
      </c>
    </row>
    <row r="31" spans="1:10" x14ac:dyDescent="0.25">
      <c r="A31" s="8"/>
      <c r="B31" s="171">
        <v>7</v>
      </c>
      <c r="C31" s="44" t="s">
        <v>145</v>
      </c>
      <c r="D31" s="26">
        <v>16</v>
      </c>
      <c r="E31" s="31">
        <v>113</v>
      </c>
      <c r="F31" s="32">
        <f t="shared" si="0"/>
        <v>12.555555555555555</v>
      </c>
      <c r="G31" s="26">
        <v>550</v>
      </c>
      <c r="H31" s="178">
        <v>1</v>
      </c>
      <c r="I31" s="147">
        <f t="shared" si="2"/>
        <v>6905.5555555555557</v>
      </c>
    </row>
    <row r="32" spans="1:10" x14ac:dyDescent="0.25">
      <c r="A32" s="8"/>
      <c r="B32" s="171">
        <v>8</v>
      </c>
      <c r="C32" s="44" t="s">
        <v>158</v>
      </c>
      <c r="D32" s="26">
        <v>10</v>
      </c>
      <c r="E32" s="31">
        <v>31</v>
      </c>
      <c r="F32" s="32">
        <f t="shared" si="0"/>
        <v>2.1527777777777777</v>
      </c>
      <c r="G32" s="26">
        <v>750</v>
      </c>
      <c r="H32" s="178">
        <v>1</v>
      </c>
      <c r="I32" s="147">
        <f t="shared" si="2"/>
        <v>1614.5833333333333</v>
      </c>
    </row>
    <row r="33" spans="1:10" x14ac:dyDescent="0.25">
      <c r="A33" s="8"/>
      <c r="B33" s="171">
        <v>9</v>
      </c>
      <c r="C33" s="44" t="s">
        <v>157</v>
      </c>
      <c r="D33" s="26">
        <v>7</v>
      </c>
      <c r="E33" s="31">
        <v>32</v>
      </c>
      <c r="F33" s="32">
        <f t="shared" si="0"/>
        <v>1.5555555555555556</v>
      </c>
      <c r="G33" s="26">
        <v>1350</v>
      </c>
      <c r="H33" s="178">
        <v>1</v>
      </c>
      <c r="I33" s="147">
        <f t="shared" si="2"/>
        <v>2100</v>
      </c>
    </row>
    <row r="34" spans="1:10" x14ac:dyDescent="0.25">
      <c r="A34" s="8"/>
      <c r="B34" s="171">
        <v>10</v>
      </c>
      <c r="C34" s="44" t="s">
        <v>157</v>
      </c>
      <c r="D34" s="26">
        <v>7</v>
      </c>
      <c r="E34" s="31">
        <v>34</v>
      </c>
      <c r="F34" s="32">
        <f t="shared" si="0"/>
        <v>1.6527777777777777</v>
      </c>
      <c r="G34" s="26">
        <v>1350</v>
      </c>
      <c r="H34" s="178">
        <v>1</v>
      </c>
      <c r="I34" s="147">
        <f t="shared" si="2"/>
        <v>2231.25</v>
      </c>
    </row>
    <row r="35" spans="1:10" x14ac:dyDescent="0.25">
      <c r="A35" s="8"/>
      <c r="B35" s="171"/>
      <c r="C35" s="44" t="s">
        <v>202</v>
      </c>
      <c r="D35" s="26"/>
      <c r="E35" s="31"/>
      <c r="F35" s="32"/>
      <c r="G35" s="26"/>
      <c r="H35" s="178"/>
      <c r="I35" s="147">
        <v>1100</v>
      </c>
    </row>
    <row r="36" spans="1:10" x14ac:dyDescent="0.25">
      <c r="A36" s="8"/>
      <c r="B36" s="171"/>
      <c r="C36" s="44"/>
      <c r="D36" s="26"/>
      <c r="E36" s="31"/>
      <c r="F36" s="32"/>
      <c r="G36" s="26"/>
      <c r="H36" s="178"/>
      <c r="I36" s="147"/>
    </row>
    <row r="37" spans="1:10" x14ac:dyDescent="0.25">
      <c r="A37" s="8"/>
      <c r="B37" s="170" t="s">
        <v>20</v>
      </c>
      <c r="C37" s="41" t="s">
        <v>23</v>
      </c>
      <c r="D37" s="26"/>
      <c r="E37" s="31"/>
      <c r="F37" s="32"/>
      <c r="G37" s="26"/>
      <c r="H37" s="178"/>
      <c r="I37" s="147"/>
    </row>
    <row r="38" spans="1:10" x14ac:dyDescent="0.25">
      <c r="A38" s="8"/>
      <c r="B38" s="171">
        <v>1</v>
      </c>
      <c r="C38" s="44" t="s">
        <v>44</v>
      </c>
      <c r="D38" s="26">
        <v>24</v>
      </c>
      <c r="E38" s="31">
        <v>114</v>
      </c>
      <c r="F38" s="32">
        <f t="shared" si="0"/>
        <v>19</v>
      </c>
      <c r="G38" s="26">
        <v>550</v>
      </c>
      <c r="H38" s="178">
        <v>1</v>
      </c>
      <c r="I38" s="147">
        <f>F38*H38*G38</f>
        <v>10450</v>
      </c>
    </row>
    <row r="39" spans="1:10" ht="30" x14ac:dyDescent="0.25">
      <c r="A39" s="8"/>
      <c r="B39" s="171">
        <v>2</v>
      </c>
      <c r="C39" s="150" t="s">
        <v>188</v>
      </c>
      <c r="D39" s="26">
        <v>40</v>
      </c>
      <c r="E39" s="31">
        <v>84</v>
      </c>
      <c r="F39" s="32">
        <f t="shared" si="0"/>
        <v>23.333333333333332</v>
      </c>
      <c r="G39" s="26">
        <v>1350</v>
      </c>
      <c r="H39" s="178">
        <v>1</v>
      </c>
      <c r="I39" s="147">
        <f>F39*H39*G39</f>
        <v>31500</v>
      </c>
    </row>
    <row r="40" spans="1:10" x14ac:dyDescent="0.25">
      <c r="A40" s="8"/>
      <c r="B40" s="171">
        <v>3</v>
      </c>
      <c r="C40" s="44" t="s">
        <v>163</v>
      </c>
      <c r="D40" s="26">
        <v>32.5</v>
      </c>
      <c r="E40" s="31">
        <v>84</v>
      </c>
      <c r="F40" s="32">
        <f>E40*D40/144</f>
        <v>18.958333333333332</v>
      </c>
      <c r="G40" s="26">
        <v>1350</v>
      </c>
      <c r="H40" s="178">
        <v>1</v>
      </c>
      <c r="I40" s="147">
        <f>F40*H40*G40</f>
        <v>25593.75</v>
      </c>
    </row>
    <row r="41" spans="1:10" x14ac:dyDescent="0.25">
      <c r="A41" s="8"/>
      <c r="B41" s="171">
        <v>4</v>
      </c>
      <c r="C41" s="44" t="s">
        <v>179</v>
      </c>
      <c r="D41" s="26">
        <v>34</v>
      </c>
      <c r="E41" s="31">
        <v>22</v>
      </c>
      <c r="F41" s="32">
        <f t="shared" ref="F41" si="3">E41*D41/144</f>
        <v>5.1944444444444446</v>
      </c>
      <c r="G41" s="26">
        <v>1350</v>
      </c>
      <c r="H41" s="178">
        <v>1</v>
      </c>
      <c r="I41" s="147">
        <f>F41*H41*G41</f>
        <v>7012.5</v>
      </c>
    </row>
    <row r="42" spans="1:10" x14ac:dyDescent="0.25">
      <c r="A42" s="8"/>
      <c r="B42" s="171">
        <v>5</v>
      </c>
      <c r="C42" s="44" t="s">
        <v>178</v>
      </c>
      <c r="D42" s="26"/>
      <c r="E42" s="31"/>
      <c r="F42" s="32"/>
      <c r="G42" s="26"/>
      <c r="H42" s="178"/>
      <c r="I42" s="147">
        <v>800</v>
      </c>
    </row>
    <row r="43" spans="1:10" x14ac:dyDescent="0.25">
      <c r="A43" s="8"/>
      <c r="B43" s="171"/>
      <c r="C43" s="30"/>
      <c r="D43" s="26"/>
      <c r="E43" s="31"/>
      <c r="F43" s="32"/>
      <c r="G43" s="26"/>
      <c r="H43" s="178"/>
      <c r="I43" s="147"/>
    </row>
    <row r="44" spans="1:10" x14ac:dyDescent="0.25">
      <c r="A44" s="8"/>
      <c r="B44" s="170" t="s">
        <v>21</v>
      </c>
      <c r="C44" s="41" t="s">
        <v>24</v>
      </c>
      <c r="D44" s="26"/>
      <c r="E44" s="31"/>
      <c r="F44" s="32"/>
      <c r="G44" s="26"/>
      <c r="H44" s="178"/>
      <c r="I44" s="147"/>
    </row>
    <row r="45" spans="1:10" x14ac:dyDescent="0.25">
      <c r="A45" s="8"/>
      <c r="B45" s="171">
        <v>1</v>
      </c>
      <c r="C45" s="30" t="s">
        <v>41</v>
      </c>
      <c r="D45" s="26">
        <v>28</v>
      </c>
      <c r="E45" s="31">
        <v>118</v>
      </c>
      <c r="F45" s="32">
        <f t="shared" si="0"/>
        <v>22.944444444444443</v>
      </c>
      <c r="G45" s="26">
        <v>680</v>
      </c>
      <c r="H45" s="178">
        <v>1</v>
      </c>
      <c r="I45" s="147">
        <f t="shared" ref="I45:I49" si="4">F45*H45*G45</f>
        <v>15602.222222222221</v>
      </c>
    </row>
    <row r="46" spans="1:10" x14ac:dyDescent="0.25">
      <c r="A46" s="8"/>
      <c r="B46" s="171">
        <v>2</v>
      </c>
      <c r="C46" s="30" t="s">
        <v>44</v>
      </c>
      <c r="D46" s="26">
        <v>21</v>
      </c>
      <c r="E46" s="31">
        <v>147</v>
      </c>
      <c r="F46" s="32">
        <f t="shared" si="0"/>
        <v>21.4375</v>
      </c>
      <c r="G46" s="26">
        <v>550</v>
      </c>
      <c r="H46" s="178">
        <v>1</v>
      </c>
      <c r="I46" s="147">
        <f t="shared" si="4"/>
        <v>11790.625</v>
      </c>
      <c r="J46" s="99"/>
    </row>
    <row r="47" spans="1:10" x14ac:dyDescent="0.25">
      <c r="A47" s="8"/>
      <c r="B47" s="171">
        <v>3</v>
      </c>
      <c r="C47" s="30" t="s">
        <v>50</v>
      </c>
      <c r="D47" s="26">
        <v>20</v>
      </c>
      <c r="E47" s="31">
        <v>23</v>
      </c>
      <c r="F47" s="32">
        <f t="shared" si="0"/>
        <v>3.1944444444444446</v>
      </c>
      <c r="G47" s="26">
        <v>1350</v>
      </c>
      <c r="H47" s="178">
        <v>1</v>
      </c>
      <c r="I47" s="147">
        <f t="shared" si="4"/>
        <v>4312.5</v>
      </c>
    </row>
    <row r="48" spans="1:10" x14ac:dyDescent="0.25">
      <c r="A48" s="8"/>
      <c r="B48" s="171">
        <v>4</v>
      </c>
      <c r="C48" s="30" t="s">
        <v>191</v>
      </c>
      <c r="D48" s="26">
        <v>24</v>
      </c>
      <c r="E48" s="31">
        <v>23</v>
      </c>
      <c r="F48" s="32">
        <f t="shared" si="0"/>
        <v>3.8333333333333335</v>
      </c>
      <c r="G48" s="26">
        <v>1350</v>
      </c>
      <c r="H48" s="178">
        <v>1</v>
      </c>
      <c r="I48" s="147">
        <f t="shared" si="4"/>
        <v>5175</v>
      </c>
    </row>
    <row r="49" spans="1:10" x14ac:dyDescent="0.25">
      <c r="A49" s="8"/>
      <c r="B49" s="171">
        <v>5</v>
      </c>
      <c r="C49" s="30" t="s">
        <v>119</v>
      </c>
      <c r="D49" s="26">
        <v>24</v>
      </c>
      <c r="E49" s="31">
        <v>118</v>
      </c>
      <c r="F49" s="32">
        <f t="shared" si="0"/>
        <v>19.666666666666668</v>
      </c>
      <c r="G49" s="26">
        <v>380</v>
      </c>
      <c r="H49" s="178">
        <v>1</v>
      </c>
      <c r="I49" s="147">
        <f t="shared" si="4"/>
        <v>7473.3333333333339</v>
      </c>
    </row>
    <row r="50" spans="1:10" x14ac:dyDescent="0.25">
      <c r="A50" s="8"/>
      <c r="B50" s="171"/>
      <c r="C50" s="30"/>
      <c r="D50" s="26"/>
      <c r="E50" s="31"/>
      <c r="F50" s="32"/>
      <c r="G50" s="26"/>
      <c r="H50" s="178"/>
      <c r="I50" s="147"/>
    </row>
    <row r="51" spans="1:10" x14ac:dyDescent="0.25">
      <c r="A51" s="8"/>
      <c r="B51" s="170" t="s">
        <v>25</v>
      </c>
      <c r="C51" s="41" t="s">
        <v>26</v>
      </c>
      <c r="D51" s="26"/>
      <c r="E51" s="31"/>
      <c r="F51" s="32"/>
      <c r="G51" s="26"/>
      <c r="H51" s="178"/>
      <c r="I51" s="147"/>
    </row>
    <row r="52" spans="1:10" x14ac:dyDescent="0.25">
      <c r="A52" s="8"/>
      <c r="B52" s="171">
        <v>1</v>
      </c>
      <c r="C52" s="30" t="s">
        <v>46</v>
      </c>
      <c r="D52" s="26">
        <v>78</v>
      </c>
      <c r="E52" s="31">
        <v>84</v>
      </c>
      <c r="F52" s="32">
        <f t="shared" si="0"/>
        <v>45.5</v>
      </c>
      <c r="G52" s="26">
        <v>1350</v>
      </c>
      <c r="H52" s="178">
        <v>1</v>
      </c>
      <c r="I52" s="147">
        <f t="shared" ref="I52:I58" si="5">F52*H52*G52</f>
        <v>61425</v>
      </c>
    </row>
    <row r="53" spans="1:10" x14ac:dyDescent="0.25">
      <c r="A53" s="8"/>
      <c r="B53" s="171">
        <v>2</v>
      </c>
      <c r="C53" s="30" t="s">
        <v>52</v>
      </c>
      <c r="D53" s="26">
        <v>28</v>
      </c>
      <c r="E53" s="31">
        <v>78</v>
      </c>
      <c r="F53" s="32">
        <f t="shared" si="0"/>
        <v>15.166666666666666</v>
      </c>
      <c r="G53" s="26">
        <v>680</v>
      </c>
      <c r="H53" s="178">
        <v>1</v>
      </c>
      <c r="I53" s="147">
        <f t="shared" si="5"/>
        <v>10313.333333333332</v>
      </c>
    </row>
    <row r="54" spans="1:10" x14ac:dyDescent="0.25">
      <c r="A54" s="8"/>
      <c r="B54" s="171">
        <v>3</v>
      </c>
      <c r="C54" s="30" t="s">
        <v>69</v>
      </c>
      <c r="D54" s="26">
        <v>25</v>
      </c>
      <c r="E54" s="31">
        <v>86</v>
      </c>
      <c r="F54" s="32">
        <f t="shared" si="0"/>
        <v>14.930555555555555</v>
      </c>
      <c r="G54" s="26">
        <v>1350</v>
      </c>
      <c r="H54" s="178">
        <v>1</v>
      </c>
      <c r="I54" s="147">
        <f t="shared" si="5"/>
        <v>20156.25</v>
      </c>
    </row>
    <row r="55" spans="1:10" x14ac:dyDescent="0.25">
      <c r="A55" s="8"/>
      <c r="B55" s="171">
        <v>4</v>
      </c>
      <c r="C55" s="30" t="s">
        <v>53</v>
      </c>
      <c r="D55" s="26">
        <v>21</v>
      </c>
      <c r="E55" s="31">
        <v>114</v>
      </c>
      <c r="F55" s="32">
        <f t="shared" si="0"/>
        <v>16.625</v>
      </c>
      <c r="G55" s="26">
        <v>550</v>
      </c>
      <c r="H55" s="178">
        <v>1</v>
      </c>
      <c r="I55" s="147">
        <f t="shared" si="5"/>
        <v>9143.75</v>
      </c>
      <c r="J55" s="99"/>
    </row>
    <row r="56" spans="1:10" x14ac:dyDescent="0.25">
      <c r="A56" s="8"/>
      <c r="B56" s="171">
        <v>5</v>
      </c>
      <c r="C56" s="46" t="s">
        <v>55</v>
      </c>
      <c r="D56" s="38">
        <v>20</v>
      </c>
      <c r="E56" s="39">
        <v>23</v>
      </c>
      <c r="F56" s="32">
        <f t="shared" si="0"/>
        <v>3.1944444444444446</v>
      </c>
      <c r="G56" s="38">
        <v>1350</v>
      </c>
      <c r="H56" s="179">
        <v>1</v>
      </c>
      <c r="I56" s="147">
        <f t="shared" si="5"/>
        <v>4312.5</v>
      </c>
    </row>
    <row r="57" spans="1:10" x14ac:dyDescent="0.25">
      <c r="A57" s="8"/>
      <c r="B57" s="171">
        <v>6</v>
      </c>
      <c r="C57" s="46" t="s">
        <v>191</v>
      </c>
      <c r="D57" s="38">
        <v>24</v>
      </c>
      <c r="E57" s="39">
        <v>23</v>
      </c>
      <c r="F57" s="32">
        <f t="shared" si="0"/>
        <v>3.8333333333333335</v>
      </c>
      <c r="G57" s="38">
        <v>1350</v>
      </c>
      <c r="H57" s="179">
        <v>1</v>
      </c>
      <c r="I57" s="147">
        <f t="shared" si="5"/>
        <v>5175</v>
      </c>
    </row>
    <row r="58" spans="1:10" x14ac:dyDescent="0.25">
      <c r="A58" s="8"/>
      <c r="B58" s="171">
        <v>7</v>
      </c>
      <c r="C58" s="46" t="s">
        <v>119</v>
      </c>
      <c r="D58" s="38">
        <v>39</v>
      </c>
      <c r="E58" s="39">
        <v>40</v>
      </c>
      <c r="F58" s="47">
        <f t="shared" si="0"/>
        <v>10.833333333333334</v>
      </c>
      <c r="G58" s="38">
        <v>380</v>
      </c>
      <c r="H58" s="179">
        <v>1</v>
      </c>
      <c r="I58" s="147">
        <f t="shared" si="5"/>
        <v>4116.666666666667</v>
      </c>
    </row>
    <row r="59" spans="1:10" x14ac:dyDescent="0.25">
      <c r="A59" s="8"/>
      <c r="B59" s="171">
        <v>8</v>
      </c>
      <c r="C59" s="46" t="s">
        <v>133</v>
      </c>
      <c r="D59" s="38"/>
      <c r="E59" s="39"/>
      <c r="F59" s="47"/>
      <c r="G59" s="38"/>
      <c r="H59" s="179"/>
      <c r="I59" s="147"/>
    </row>
    <row r="60" spans="1:10" x14ac:dyDescent="0.25">
      <c r="A60" s="8"/>
      <c r="B60" s="60"/>
      <c r="C60" s="46"/>
      <c r="D60" s="38"/>
      <c r="E60" s="39"/>
      <c r="F60" s="47"/>
      <c r="G60" s="38"/>
      <c r="H60" s="179"/>
      <c r="I60" s="147"/>
    </row>
    <row r="61" spans="1:10" ht="15.75" thickBot="1" x14ac:dyDescent="0.3">
      <c r="A61" s="8"/>
      <c r="B61" s="60">
        <v>9</v>
      </c>
      <c r="C61" s="46" t="s">
        <v>67</v>
      </c>
      <c r="D61" s="38"/>
      <c r="E61" s="39"/>
      <c r="F61" s="47">
        <f t="shared" si="0"/>
        <v>0</v>
      </c>
      <c r="G61" s="38">
        <v>5600</v>
      </c>
      <c r="H61" s="179">
        <v>7</v>
      </c>
      <c r="I61" s="147">
        <f>H61*G61</f>
        <v>39200</v>
      </c>
    </row>
    <row r="62" spans="1:10" ht="15.75" thickBot="1" x14ac:dyDescent="0.3">
      <c r="A62" s="8"/>
      <c r="B62" s="195"/>
      <c r="C62" s="226" t="s">
        <v>86</v>
      </c>
      <c r="D62" s="227"/>
      <c r="E62" s="227"/>
      <c r="F62" s="227"/>
      <c r="G62" s="227"/>
      <c r="H62" s="227"/>
      <c r="I62" s="168">
        <f>SUM(I8:I61)</f>
        <v>543271.25</v>
      </c>
    </row>
    <row r="63" spans="1:10" x14ac:dyDescent="0.25">
      <c r="A63" s="8"/>
      <c r="B63" s="111"/>
      <c r="C63" s="133"/>
      <c r="D63" s="133"/>
      <c r="E63" s="133"/>
      <c r="F63" s="133"/>
      <c r="G63" s="133"/>
      <c r="H63" s="197"/>
      <c r="I63" s="120"/>
    </row>
    <row r="64" spans="1:10" x14ac:dyDescent="0.25">
      <c r="A64" s="8"/>
      <c r="B64" s="172" t="s">
        <v>184</v>
      </c>
      <c r="C64" s="52" t="s">
        <v>72</v>
      </c>
      <c r="D64" s="53"/>
      <c r="E64" s="53"/>
      <c r="F64" s="53"/>
      <c r="G64" s="53"/>
      <c r="H64" s="198"/>
      <c r="I64" s="131"/>
    </row>
    <row r="65" spans="1:9" x14ac:dyDescent="0.25">
      <c r="A65" s="8"/>
      <c r="B65" s="173">
        <v>1</v>
      </c>
      <c r="C65" s="53" t="s">
        <v>87</v>
      </c>
      <c r="D65" s="53"/>
      <c r="E65" s="53"/>
      <c r="F65" s="53"/>
      <c r="G65" s="53">
        <v>590</v>
      </c>
      <c r="H65" s="198">
        <v>52</v>
      </c>
      <c r="I65" s="131">
        <f>H65*G65</f>
        <v>30680</v>
      </c>
    </row>
    <row r="66" spans="1:9" x14ac:dyDescent="0.25">
      <c r="A66" s="8"/>
      <c r="B66" s="173">
        <v>2</v>
      </c>
      <c r="C66" s="53" t="s">
        <v>88</v>
      </c>
      <c r="D66" s="53"/>
      <c r="E66" s="53"/>
      <c r="F66" s="53"/>
      <c r="G66" s="53">
        <v>2600</v>
      </c>
      <c r="H66" s="198">
        <v>4</v>
      </c>
      <c r="I66" s="131">
        <f>H66*G66</f>
        <v>10400</v>
      </c>
    </row>
    <row r="67" spans="1:9" x14ac:dyDescent="0.25">
      <c r="A67" s="8"/>
      <c r="B67" s="173">
        <v>3</v>
      </c>
      <c r="C67" s="53" t="s">
        <v>74</v>
      </c>
      <c r="D67" s="53"/>
      <c r="E67" s="53"/>
      <c r="F67" s="53">
        <v>100</v>
      </c>
      <c r="G67" s="53">
        <v>42</v>
      </c>
      <c r="H67" s="198"/>
      <c r="I67" s="131">
        <f>G67*F67</f>
        <v>4200</v>
      </c>
    </row>
    <row r="68" spans="1:9" x14ac:dyDescent="0.25">
      <c r="A68" s="8"/>
      <c r="B68" s="173">
        <v>4</v>
      </c>
      <c r="C68" s="53" t="s">
        <v>75</v>
      </c>
      <c r="D68" s="53"/>
      <c r="E68" s="53"/>
      <c r="F68" s="53">
        <v>150</v>
      </c>
      <c r="G68" s="53">
        <v>36</v>
      </c>
      <c r="H68" s="198"/>
      <c r="I68" s="131">
        <f>G68*F68</f>
        <v>5400</v>
      </c>
    </row>
    <row r="69" spans="1:9" x14ac:dyDescent="0.25">
      <c r="A69" s="8"/>
      <c r="B69" s="173">
        <v>5</v>
      </c>
      <c r="C69" s="53" t="s">
        <v>111</v>
      </c>
      <c r="D69" s="53"/>
      <c r="E69" s="53"/>
      <c r="F69" s="53"/>
      <c r="G69" s="53">
        <v>150</v>
      </c>
      <c r="H69" s="198">
        <v>6</v>
      </c>
      <c r="I69" s="131">
        <f>H69*G69</f>
        <v>900</v>
      </c>
    </row>
    <row r="70" spans="1:9" x14ac:dyDescent="0.25">
      <c r="A70" s="8"/>
      <c r="B70" s="173">
        <v>6</v>
      </c>
      <c r="C70" s="53" t="s">
        <v>110</v>
      </c>
      <c r="D70" s="53"/>
      <c r="E70" s="53"/>
      <c r="F70" s="53"/>
      <c r="G70" s="53">
        <v>90</v>
      </c>
      <c r="H70" s="198">
        <v>57</v>
      </c>
      <c r="I70" s="131">
        <f>H70*G70</f>
        <v>5130</v>
      </c>
    </row>
    <row r="71" spans="1:9" x14ac:dyDescent="0.25">
      <c r="A71" s="8"/>
      <c r="B71" s="173">
        <v>7</v>
      </c>
      <c r="C71" s="53" t="s">
        <v>109</v>
      </c>
      <c r="D71" s="53"/>
      <c r="E71" s="53"/>
      <c r="F71" s="53"/>
      <c r="G71" s="53">
        <v>650</v>
      </c>
      <c r="H71" s="198">
        <v>4</v>
      </c>
      <c r="I71" s="131">
        <f>H71*G71</f>
        <v>2600</v>
      </c>
    </row>
    <row r="72" spans="1:9" x14ac:dyDescent="0.25">
      <c r="A72" s="8"/>
      <c r="B72" s="173">
        <v>8</v>
      </c>
      <c r="C72" s="53" t="s">
        <v>79</v>
      </c>
      <c r="D72" s="53"/>
      <c r="E72" s="53"/>
      <c r="F72" s="53"/>
      <c r="G72" s="53">
        <v>575</v>
      </c>
      <c r="H72" s="198">
        <v>29</v>
      </c>
      <c r="I72" s="131">
        <f>H72*G72</f>
        <v>16675</v>
      </c>
    </row>
    <row r="73" spans="1:9" x14ac:dyDescent="0.25">
      <c r="A73" s="8"/>
      <c r="B73" s="173">
        <v>9</v>
      </c>
      <c r="C73" s="53" t="s">
        <v>108</v>
      </c>
      <c r="D73" s="53"/>
      <c r="E73" s="53"/>
      <c r="F73" s="53"/>
      <c r="G73" s="53">
        <v>210</v>
      </c>
      <c r="H73" s="198">
        <v>22</v>
      </c>
      <c r="I73" s="131">
        <f>H73*G73</f>
        <v>4620</v>
      </c>
    </row>
    <row r="74" spans="1:9" x14ac:dyDescent="0.25">
      <c r="A74" s="8"/>
      <c r="B74" s="173">
        <v>10</v>
      </c>
      <c r="C74" s="53" t="s">
        <v>106</v>
      </c>
      <c r="D74" s="53"/>
      <c r="E74" s="53" t="s">
        <v>165</v>
      </c>
      <c r="F74" s="53">
        <v>30</v>
      </c>
      <c r="G74" s="53">
        <v>70</v>
      </c>
      <c r="H74" s="198"/>
      <c r="I74" s="131">
        <f>G74*F74</f>
        <v>2100</v>
      </c>
    </row>
    <row r="75" spans="1:9" x14ac:dyDescent="0.25">
      <c r="A75" s="8"/>
      <c r="B75" s="173">
        <v>11</v>
      </c>
      <c r="C75" s="53" t="s">
        <v>107</v>
      </c>
      <c r="D75" s="53"/>
      <c r="E75" s="53"/>
      <c r="F75" s="53"/>
      <c r="G75" s="53">
        <v>60</v>
      </c>
      <c r="H75" s="198">
        <v>2</v>
      </c>
      <c r="I75" s="131">
        <f>H75*G75</f>
        <v>120</v>
      </c>
    </row>
    <row r="76" spans="1:9" x14ac:dyDescent="0.25">
      <c r="A76" s="8"/>
      <c r="B76" s="173">
        <v>12</v>
      </c>
      <c r="C76" s="53" t="s">
        <v>83</v>
      </c>
      <c r="D76" s="53"/>
      <c r="E76" s="53"/>
      <c r="F76" s="53"/>
      <c r="G76" s="53">
        <v>3500</v>
      </c>
      <c r="H76" s="198">
        <v>0</v>
      </c>
      <c r="I76" s="131">
        <f>H76*G76</f>
        <v>0</v>
      </c>
    </row>
    <row r="77" spans="1:9" x14ac:dyDescent="0.25">
      <c r="A77" s="8"/>
      <c r="B77" s="173">
        <v>13</v>
      </c>
      <c r="C77" s="53" t="s">
        <v>84</v>
      </c>
      <c r="D77" s="53"/>
      <c r="E77" s="53"/>
      <c r="F77" s="53"/>
      <c r="G77" s="53">
        <v>1400</v>
      </c>
      <c r="H77" s="198">
        <v>3</v>
      </c>
      <c r="I77" s="131">
        <f>H77*G77</f>
        <v>4200</v>
      </c>
    </row>
    <row r="78" spans="1:9" x14ac:dyDescent="0.25">
      <c r="A78" s="8"/>
      <c r="B78" s="173">
        <v>14</v>
      </c>
      <c r="C78" s="30" t="s">
        <v>137</v>
      </c>
      <c r="D78" s="53"/>
      <c r="E78" s="53"/>
      <c r="F78" s="53"/>
      <c r="G78" s="53">
        <v>160</v>
      </c>
      <c r="H78" s="198">
        <v>3</v>
      </c>
      <c r="I78" s="131">
        <f>H78*G78</f>
        <v>480</v>
      </c>
    </row>
    <row r="79" spans="1:9" x14ac:dyDescent="0.25">
      <c r="A79" s="8"/>
      <c r="B79" s="173">
        <v>15</v>
      </c>
      <c r="C79" s="53" t="s">
        <v>73</v>
      </c>
      <c r="D79" s="53"/>
      <c r="E79" s="53"/>
      <c r="F79" s="53"/>
      <c r="G79" s="53"/>
      <c r="H79" s="198">
        <v>1</v>
      </c>
      <c r="I79" s="131">
        <v>450</v>
      </c>
    </row>
    <row r="80" spans="1:9" x14ac:dyDescent="0.25">
      <c r="A80" s="8"/>
      <c r="B80" s="173">
        <v>16</v>
      </c>
      <c r="C80" s="53" t="s">
        <v>166</v>
      </c>
      <c r="D80" s="53"/>
      <c r="E80" s="53"/>
      <c r="F80" s="53">
        <v>6</v>
      </c>
      <c r="G80" s="53">
        <v>250</v>
      </c>
      <c r="H80" s="198">
        <v>1</v>
      </c>
      <c r="I80" s="131">
        <f>G80*F80</f>
        <v>1500</v>
      </c>
    </row>
    <row r="81" spans="1:9" x14ac:dyDescent="0.25">
      <c r="A81" s="8"/>
      <c r="B81" s="173">
        <v>17</v>
      </c>
      <c r="C81" s="53" t="s">
        <v>167</v>
      </c>
      <c r="D81" s="53"/>
      <c r="E81" s="53"/>
      <c r="F81" s="53"/>
      <c r="G81" s="53">
        <v>550</v>
      </c>
      <c r="H81" s="198">
        <v>2</v>
      </c>
      <c r="I81" s="131">
        <f>H81*G81</f>
        <v>1100</v>
      </c>
    </row>
    <row r="82" spans="1:9" x14ac:dyDescent="0.25">
      <c r="A82" s="8"/>
      <c r="B82" s="173">
        <v>18</v>
      </c>
      <c r="C82" s="53" t="s">
        <v>194</v>
      </c>
      <c r="D82" s="53"/>
      <c r="E82" s="53"/>
      <c r="F82" s="53"/>
      <c r="G82" s="53"/>
      <c r="H82" s="198"/>
      <c r="I82" s="194">
        <v>1200</v>
      </c>
    </row>
    <row r="83" spans="1:9" x14ac:dyDescent="0.25">
      <c r="A83" s="8"/>
      <c r="B83" s="173">
        <v>20</v>
      </c>
      <c r="C83" s="53" t="s">
        <v>196</v>
      </c>
      <c r="D83" s="53"/>
      <c r="E83" s="53"/>
      <c r="F83" s="53"/>
      <c r="G83" s="53">
        <v>220</v>
      </c>
      <c r="H83" s="198">
        <v>5</v>
      </c>
      <c r="I83" s="132">
        <f>H83*G83</f>
        <v>1100</v>
      </c>
    </row>
    <row r="84" spans="1:9" ht="15.75" thickBot="1" x14ac:dyDescent="0.3">
      <c r="A84" s="8"/>
      <c r="B84" s="199">
        <v>21</v>
      </c>
      <c r="C84" s="135" t="s">
        <v>197</v>
      </c>
      <c r="D84" s="135"/>
      <c r="E84" s="135"/>
      <c r="F84" s="135"/>
      <c r="G84" s="135">
        <v>120</v>
      </c>
      <c r="H84" s="200">
        <v>5</v>
      </c>
      <c r="I84" s="132">
        <f>H84*G84</f>
        <v>600</v>
      </c>
    </row>
    <row r="85" spans="1:9" ht="15.75" thickBot="1" x14ac:dyDescent="0.3">
      <c r="A85" s="8"/>
      <c r="B85" s="196"/>
      <c r="C85" s="228" t="s">
        <v>185</v>
      </c>
      <c r="D85" s="228"/>
      <c r="E85" s="228"/>
      <c r="F85" s="228"/>
      <c r="G85" s="228"/>
      <c r="H85" s="229"/>
      <c r="I85" s="168">
        <f>SUM(I65:I84)</f>
        <v>93455</v>
      </c>
    </row>
    <row r="86" spans="1:9" x14ac:dyDescent="0.25">
      <c r="A86" s="8"/>
      <c r="B86" s="155"/>
      <c r="C86" s="156"/>
      <c r="D86" s="157"/>
      <c r="E86" s="158"/>
      <c r="F86" s="159"/>
      <c r="G86" s="157"/>
      <c r="H86" s="180"/>
      <c r="I86" s="185"/>
    </row>
    <row r="87" spans="1:9" x14ac:dyDescent="0.25">
      <c r="A87" s="8"/>
      <c r="B87" s="170" t="s">
        <v>62</v>
      </c>
      <c r="C87" s="41" t="s">
        <v>138</v>
      </c>
      <c r="D87" s="100"/>
      <c r="E87" s="116"/>
      <c r="F87" s="117"/>
      <c r="G87" s="100"/>
      <c r="H87" s="181"/>
      <c r="I87" s="186">
        <v>19000</v>
      </c>
    </row>
    <row r="88" spans="1:9" x14ac:dyDescent="0.25">
      <c r="A88" s="8"/>
      <c r="B88" s="170"/>
      <c r="C88" s="41"/>
      <c r="D88" s="100"/>
      <c r="E88" s="116"/>
      <c r="F88" s="117"/>
      <c r="G88" s="100"/>
      <c r="H88" s="181"/>
      <c r="I88" s="186"/>
    </row>
    <row r="89" spans="1:9" x14ac:dyDescent="0.25">
      <c r="A89" s="8"/>
      <c r="B89" s="170" t="s">
        <v>64</v>
      </c>
      <c r="C89" s="41" t="s">
        <v>100</v>
      </c>
      <c r="D89" s="100"/>
      <c r="E89" s="116"/>
      <c r="F89" s="117"/>
      <c r="G89" s="100"/>
      <c r="H89" s="181"/>
      <c r="I89" s="186">
        <v>24000</v>
      </c>
    </row>
    <row r="90" spans="1:9" ht="30" x14ac:dyDescent="0.25">
      <c r="A90" s="8"/>
      <c r="B90" s="170"/>
      <c r="C90" s="92" t="s">
        <v>99</v>
      </c>
      <c r="D90" s="118"/>
      <c r="E90" s="118"/>
      <c r="F90" s="119"/>
      <c r="G90" s="118"/>
      <c r="H90" s="182"/>
      <c r="I90" s="187">
        <v>62000</v>
      </c>
    </row>
    <row r="91" spans="1:9" x14ac:dyDescent="0.25">
      <c r="A91" s="8"/>
      <c r="B91" s="170"/>
      <c r="C91" s="41"/>
      <c r="D91" s="100"/>
      <c r="E91" s="116"/>
      <c r="F91" s="117"/>
      <c r="G91" s="100"/>
      <c r="H91" s="181"/>
      <c r="I91" s="186"/>
    </row>
    <row r="92" spans="1:9" x14ac:dyDescent="0.25">
      <c r="A92" s="8"/>
      <c r="B92" s="170" t="s">
        <v>66</v>
      </c>
      <c r="C92" s="41" t="s">
        <v>101</v>
      </c>
      <c r="D92" s="100"/>
      <c r="E92" s="116"/>
      <c r="F92" s="117"/>
      <c r="G92" s="100"/>
      <c r="H92" s="181"/>
      <c r="I92" s="186">
        <v>14000</v>
      </c>
    </row>
    <row r="93" spans="1:9" x14ac:dyDescent="0.25">
      <c r="A93" s="8"/>
      <c r="B93" s="170"/>
      <c r="C93" s="41"/>
      <c r="D93" s="100"/>
      <c r="E93" s="116"/>
      <c r="F93" s="117"/>
      <c r="G93" s="100"/>
      <c r="H93" s="181"/>
      <c r="I93" s="186"/>
    </row>
    <row r="94" spans="1:9" ht="30" x14ac:dyDescent="0.25">
      <c r="A94" s="8"/>
      <c r="B94" s="170" t="s">
        <v>91</v>
      </c>
      <c r="C94" s="169" t="s">
        <v>182</v>
      </c>
      <c r="D94" s="26">
        <v>56</v>
      </c>
      <c r="E94" s="31">
        <v>57</v>
      </c>
      <c r="F94" s="32">
        <f>E94*D94/144</f>
        <v>22.166666666666668</v>
      </c>
      <c r="G94" s="26">
        <v>580</v>
      </c>
      <c r="H94" s="178">
        <v>1</v>
      </c>
      <c r="I94" s="186">
        <f>G94*F94</f>
        <v>12856.666666666668</v>
      </c>
    </row>
    <row r="95" spans="1:9" x14ac:dyDescent="0.25">
      <c r="A95" s="8"/>
      <c r="B95" s="170"/>
      <c r="C95" s="41"/>
      <c r="D95" s="100"/>
      <c r="E95" s="116"/>
      <c r="F95" s="117"/>
      <c r="G95" s="100"/>
      <c r="H95" s="181"/>
      <c r="I95" s="186"/>
    </row>
    <row r="96" spans="1:9" x14ac:dyDescent="0.25">
      <c r="A96" s="8"/>
      <c r="B96" s="170" t="s">
        <v>118</v>
      </c>
      <c r="C96" s="41" t="s">
        <v>123</v>
      </c>
      <c r="D96" s="100"/>
      <c r="E96" s="116"/>
      <c r="F96" s="117"/>
      <c r="G96" s="100"/>
      <c r="H96" s="181"/>
      <c r="I96" s="186"/>
    </row>
    <row r="97" spans="1:9" x14ac:dyDescent="0.25">
      <c r="A97" s="8"/>
      <c r="B97" s="171">
        <v>1</v>
      </c>
      <c r="C97" s="44" t="s">
        <v>105</v>
      </c>
      <c r="D97" s="26"/>
      <c r="E97" s="31"/>
      <c r="F97" s="32">
        <v>15</v>
      </c>
      <c r="G97" s="26">
        <v>290</v>
      </c>
      <c r="H97" s="178">
        <v>1</v>
      </c>
      <c r="I97" s="188">
        <f>G97*H97*F97</f>
        <v>4350</v>
      </c>
    </row>
    <row r="98" spans="1:9" x14ac:dyDescent="0.25">
      <c r="A98" s="8"/>
      <c r="B98" s="171">
        <v>2</v>
      </c>
      <c r="C98" s="44" t="s">
        <v>124</v>
      </c>
      <c r="D98" s="26"/>
      <c r="E98" s="31"/>
      <c r="F98" s="32">
        <v>17</v>
      </c>
      <c r="G98" s="26">
        <v>290</v>
      </c>
      <c r="H98" s="178">
        <v>1</v>
      </c>
      <c r="I98" s="188">
        <f t="shared" ref="I98:I102" si="6">G98*H98*F98</f>
        <v>4930</v>
      </c>
    </row>
    <row r="99" spans="1:9" x14ac:dyDescent="0.25">
      <c r="A99" s="8"/>
      <c r="B99" s="171">
        <v>3</v>
      </c>
      <c r="C99" s="44" t="s">
        <v>125</v>
      </c>
      <c r="D99" s="26"/>
      <c r="E99" s="31"/>
      <c r="F99" s="32">
        <v>18</v>
      </c>
      <c r="G99" s="26">
        <v>290</v>
      </c>
      <c r="H99" s="178">
        <v>1</v>
      </c>
      <c r="I99" s="188">
        <f t="shared" si="6"/>
        <v>5220</v>
      </c>
    </row>
    <row r="100" spans="1:9" x14ac:dyDescent="0.25">
      <c r="A100" s="8"/>
      <c r="B100" s="171">
        <v>4</v>
      </c>
      <c r="C100" s="44" t="s">
        <v>126</v>
      </c>
      <c r="D100" s="26"/>
      <c r="E100" s="31"/>
      <c r="F100" s="32">
        <v>17</v>
      </c>
      <c r="G100" s="26">
        <v>290</v>
      </c>
      <c r="H100" s="178">
        <v>1</v>
      </c>
      <c r="I100" s="188">
        <f t="shared" si="6"/>
        <v>4930</v>
      </c>
    </row>
    <row r="101" spans="1:9" x14ac:dyDescent="0.25">
      <c r="A101" s="8"/>
      <c r="B101" s="171">
        <v>5</v>
      </c>
      <c r="C101" s="44" t="s">
        <v>128</v>
      </c>
      <c r="D101" s="26"/>
      <c r="E101" s="31"/>
      <c r="F101" s="32">
        <v>57</v>
      </c>
      <c r="G101" s="26">
        <v>25</v>
      </c>
      <c r="H101" s="178">
        <v>1</v>
      </c>
      <c r="I101" s="188">
        <f t="shared" si="6"/>
        <v>1425</v>
      </c>
    </row>
    <row r="102" spans="1:9" x14ac:dyDescent="0.25">
      <c r="A102" s="8"/>
      <c r="B102" s="171">
        <v>6</v>
      </c>
      <c r="C102" s="44" t="s">
        <v>129</v>
      </c>
      <c r="D102" s="26"/>
      <c r="E102" s="31"/>
      <c r="F102" s="32">
        <v>55</v>
      </c>
      <c r="G102" s="26">
        <v>65</v>
      </c>
      <c r="H102" s="178">
        <v>1</v>
      </c>
      <c r="I102" s="188">
        <f t="shared" si="6"/>
        <v>3575</v>
      </c>
    </row>
    <row r="103" spans="1:9" x14ac:dyDescent="0.25">
      <c r="A103" s="8"/>
      <c r="B103" s="170"/>
      <c r="C103" s="41"/>
      <c r="D103" s="26"/>
      <c r="E103" s="31"/>
      <c r="F103" s="32"/>
      <c r="G103" s="26"/>
      <c r="H103" s="178"/>
      <c r="I103" s="186">
        <f>SUM(I97:I102)</f>
        <v>24430</v>
      </c>
    </row>
    <row r="104" spans="1:9" x14ac:dyDescent="0.25">
      <c r="A104" s="8"/>
      <c r="B104" s="174"/>
      <c r="C104" s="48"/>
      <c r="D104" s="38"/>
      <c r="E104" s="39"/>
      <c r="F104" s="47"/>
      <c r="G104" s="38"/>
      <c r="H104" s="179"/>
      <c r="I104" s="189"/>
    </row>
    <row r="105" spans="1:9" x14ac:dyDescent="0.25">
      <c r="A105" s="8"/>
      <c r="B105" s="174" t="s">
        <v>127</v>
      </c>
      <c r="C105" s="48" t="s">
        <v>131</v>
      </c>
      <c r="D105" s="38"/>
      <c r="E105" s="39"/>
      <c r="F105" s="47"/>
      <c r="G105" s="38">
        <v>350</v>
      </c>
      <c r="H105" s="179">
        <v>4</v>
      </c>
      <c r="I105" s="189">
        <f>H105*G105</f>
        <v>1400</v>
      </c>
    </row>
    <row r="106" spans="1:9" x14ac:dyDescent="0.25">
      <c r="A106" s="8"/>
      <c r="B106" s="174"/>
      <c r="C106" s="48"/>
      <c r="D106" s="38"/>
      <c r="E106" s="39"/>
      <c r="F106" s="47"/>
      <c r="G106" s="38"/>
      <c r="H106" s="179"/>
      <c r="I106" s="189"/>
    </row>
    <row r="107" spans="1:9" x14ac:dyDescent="0.25">
      <c r="A107" s="8"/>
      <c r="B107" s="174" t="s">
        <v>149</v>
      </c>
      <c r="C107" s="48" t="s">
        <v>151</v>
      </c>
      <c r="D107" s="38"/>
      <c r="E107" s="39"/>
      <c r="F107" s="47"/>
      <c r="G107" s="38"/>
      <c r="H107" s="179"/>
      <c r="I107" s="189"/>
    </row>
    <row r="108" spans="1:9" x14ac:dyDescent="0.25">
      <c r="A108" s="8"/>
      <c r="B108" s="60">
        <v>1</v>
      </c>
      <c r="C108" s="138" t="s">
        <v>173</v>
      </c>
      <c r="D108" s="38"/>
      <c r="E108" s="39"/>
      <c r="F108" s="47"/>
      <c r="G108" s="38">
        <v>2000</v>
      </c>
      <c r="H108" s="179">
        <v>9</v>
      </c>
      <c r="I108" s="190">
        <f>G108*H108</f>
        <v>18000</v>
      </c>
    </row>
    <row r="109" spans="1:9" x14ac:dyDescent="0.25">
      <c r="A109" s="8"/>
      <c r="B109" s="60">
        <v>2</v>
      </c>
      <c r="C109" s="138" t="s">
        <v>174</v>
      </c>
      <c r="D109" s="38"/>
      <c r="E109" s="39"/>
      <c r="F109" s="47"/>
      <c r="G109" s="38">
        <v>3100</v>
      </c>
      <c r="H109" s="179">
        <v>2</v>
      </c>
      <c r="I109" s="190">
        <f>G109*H109</f>
        <v>6200</v>
      </c>
    </row>
    <row r="110" spans="1:9" x14ac:dyDescent="0.25">
      <c r="A110" s="8"/>
      <c r="B110" s="60"/>
      <c r="C110" s="138"/>
      <c r="D110" s="38"/>
      <c r="E110" s="39"/>
      <c r="F110" s="47"/>
      <c r="G110" s="38"/>
      <c r="H110" s="179"/>
      <c r="I110" s="189">
        <f>SUM(I108:I109)</f>
        <v>24200</v>
      </c>
    </row>
    <row r="111" spans="1:9" x14ac:dyDescent="0.25">
      <c r="A111" s="8"/>
      <c r="B111" s="60"/>
      <c r="C111" s="138"/>
      <c r="D111" s="38"/>
      <c r="E111" s="39"/>
      <c r="F111" s="47"/>
      <c r="G111" s="38"/>
      <c r="H111" s="179"/>
      <c r="I111" s="190"/>
    </row>
    <row r="112" spans="1:9" x14ac:dyDescent="0.25">
      <c r="A112" s="8"/>
      <c r="B112" s="174" t="s">
        <v>152</v>
      </c>
      <c r="C112" s="48" t="s">
        <v>180</v>
      </c>
      <c r="D112" s="38"/>
      <c r="E112" s="39"/>
      <c r="F112" s="47"/>
      <c r="G112" s="38"/>
      <c r="H112" s="179"/>
      <c r="I112" s="190"/>
    </row>
    <row r="113" spans="1:10" x14ac:dyDescent="0.25">
      <c r="A113" s="8"/>
      <c r="B113" s="60">
        <v>1</v>
      </c>
      <c r="C113" s="44" t="s">
        <v>132</v>
      </c>
      <c r="D113" s="26">
        <v>24</v>
      </c>
      <c r="E113" s="31">
        <v>56</v>
      </c>
      <c r="F113" s="32">
        <f t="shared" ref="F113:F114" si="7">E113*D113/144</f>
        <v>9.3333333333333339</v>
      </c>
      <c r="G113" s="26">
        <v>1350</v>
      </c>
      <c r="H113" s="178">
        <v>1</v>
      </c>
      <c r="I113" s="147">
        <f>G113*F113</f>
        <v>12600</v>
      </c>
    </row>
    <row r="114" spans="1:10" x14ac:dyDescent="0.25">
      <c r="A114" s="8"/>
      <c r="B114" s="60">
        <v>2</v>
      </c>
      <c r="C114" s="44" t="s">
        <v>177</v>
      </c>
      <c r="D114" s="26">
        <v>21</v>
      </c>
      <c r="E114" s="31">
        <v>18</v>
      </c>
      <c r="F114" s="32">
        <f t="shared" si="7"/>
        <v>2.625</v>
      </c>
      <c r="G114" s="26"/>
      <c r="H114" s="178"/>
      <c r="I114" s="147">
        <v>2600</v>
      </c>
    </row>
    <row r="115" spans="1:10" x14ac:dyDescent="0.25">
      <c r="A115" s="8"/>
      <c r="B115" s="60"/>
      <c r="C115" s="138" t="s">
        <v>201</v>
      </c>
      <c r="D115" s="38"/>
      <c r="E115" s="39"/>
      <c r="F115" s="47"/>
      <c r="G115" s="38"/>
      <c r="H115" s="179"/>
      <c r="I115" s="88">
        <v>4200</v>
      </c>
    </row>
    <row r="116" spans="1:10" x14ac:dyDescent="0.25">
      <c r="A116" s="8"/>
      <c r="B116" s="60"/>
      <c r="C116" s="138"/>
      <c r="D116" s="38"/>
      <c r="E116" s="39"/>
      <c r="F116" s="47"/>
      <c r="G116" s="38"/>
      <c r="H116" s="179"/>
      <c r="I116" s="191">
        <f>SUM(I113:I115)</f>
        <v>19400</v>
      </c>
    </row>
    <row r="117" spans="1:10" x14ac:dyDescent="0.25">
      <c r="A117" s="8"/>
      <c r="B117" s="60"/>
      <c r="C117" s="138"/>
      <c r="D117" s="38"/>
      <c r="E117" s="39"/>
      <c r="F117" s="47"/>
      <c r="G117" s="38"/>
      <c r="H117" s="179"/>
      <c r="I117" s="88"/>
    </row>
    <row r="118" spans="1:10" x14ac:dyDescent="0.25">
      <c r="A118" s="8"/>
      <c r="B118" s="174" t="s">
        <v>181</v>
      </c>
      <c r="C118" s="48" t="s">
        <v>169</v>
      </c>
      <c r="D118" s="38"/>
      <c r="E118" s="39"/>
      <c r="F118" s="47"/>
      <c r="G118" s="38"/>
      <c r="H118" s="179"/>
      <c r="I118" s="191">
        <v>3500</v>
      </c>
    </row>
    <row r="119" spans="1:10" ht="15.75" thickBot="1" x14ac:dyDescent="0.3">
      <c r="A119" s="8"/>
      <c r="B119" s="174"/>
      <c r="C119" s="48"/>
      <c r="D119" s="38"/>
      <c r="E119" s="39"/>
      <c r="F119" s="47"/>
      <c r="G119" s="38"/>
      <c r="H119" s="179"/>
      <c r="I119" s="189"/>
    </row>
    <row r="120" spans="1:10" ht="15.75" thickBot="1" x14ac:dyDescent="0.3">
      <c r="A120" s="8"/>
      <c r="B120" s="69"/>
      <c r="C120" s="230" t="s">
        <v>103</v>
      </c>
      <c r="D120" s="230"/>
      <c r="E120" s="230"/>
      <c r="F120" s="230"/>
      <c r="G120" s="230"/>
      <c r="H120" s="231"/>
      <c r="I120" s="165">
        <f>SUM(I118,I116,I110,I105,I103,I94,I92,I90,I89,I87,I85,I62)</f>
        <v>841512.91666666674</v>
      </c>
    </row>
    <row r="121" spans="1:10" x14ac:dyDescent="0.25">
      <c r="A121" s="8"/>
      <c r="B121" s="84"/>
      <c r="C121" s="232" t="s">
        <v>102</v>
      </c>
      <c r="D121" s="232"/>
      <c r="E121" s="232"/>
      <c r="F121" s="232"/>
      <c r="G121" s="232"/>
      <c r="H121" s="233"/>
      <c r="I121" s="192">
        <v>15000</v>
      </c>
    </row>
    <row r="122" spans="1:10" x14ac:dyDescent="0.25">
      <c r="A122" s="8"/>
      <c r="B122" s="27"/>
      <c r="C122" s="219" t="s">
        <v>104</v>
      </c>
      <c r="D122" s="219"/>
      <c r="E122" s="219"/>
      <c r="F122" s="219"/>
      <c r="G122" s="219"/>
      <c r="H122" s="220"/>
      <c r="I122" s="188">
        <f>I120-I121</f>
        <v>826512.91666666674</v>
      </c>
    </row>
    <row r="123" spans="1:10" s="25" customFormat="1" x14ac:dyDescent="0.25">
      <c r="A123" s="8"/>
      <c r="B123" s="27"/>
      <c r="C123" s="219" t="s">
        <v>134</v>
      </c>
      <c r="D123" s="219"/>
      <c r="E123" s="219"/>
      <c r="F123" s="219"/>
      <c r="G123" s="219"/>
      <c r="H123" s="220"/>
      <c r="I123" s="188">
        <v>190000</v>
      </c>
      <c r="J123"/>
    </row>
    <row r="124" spans="1:10" s="25" customFormat="1" x14ac:dyDescent="0.25">
      <c r="A124" s="8"/>
      <c r="B124" s="27"/>
      <c r="C124" s="219" t="s">
        <v>134</v>
      </c>
      <c r="D124" s="219"/>
      <c r="E124" s="219"/>
      <c r="F124" s="219"/>
      <c r="G124" s="219"/>
      <c r="H124" s="220"/>
      <c r="I124" s="188">
        <v>300000</v>
      </c>
      <c r="J124"/>
    </row>
    <row r="125" spans="1:10" s="25" customFormat="1" ht="15.75" thickBot="1" x14ac:dyDescent="0.3">
      <c r="A125" s="8"/>
      <c r="B125" s="143"/>
      <c r="C125" s="222" t="s">
        <v>134</v>
      </c>
      <c r="D125" s="222"/>
      <c r="E125" s="222"/>
      <c r="F125" s="222"/>
      <c r="G125" s="222"/>
      <c r="H125" s="223"/>
      <c r="I125" s="193">
        <v>150000</v>
      </c>
      <c r="J125"/>
    </row>
    <row r="126" spans="1:10" s="25" customFormat="1" ht="15.75" thickBot="1" x14ac:dyDescent="0.3">
      <c r="A126" s="8"/>
      <c r="B126" s="139"/>
      <c r="C126" s="224" t="s">
        <v>135</v>
      </c>
      <c r="D126" s="224"/>
      <c r="E126" s="224"/>
      <c r="F126" s="224"/>
      <c r="G126" s="224"/>
      <c r="H126" s="225"/>
      <c r="I126" s="141">
        <f>I122-I123-I125-I124</f>
        <v>186512.91666666674</v>
      </c>
      <c r="J126"/>
    </row>
    <row r="127" spans="1:10" s="25" customFormat="1" x14ac:dyDescent="0.25">
      <c r="A127" s="8"/>
      <c r="B127" s="8"/>
      <c r="C127" s="15"/>
      <c r="D127" s="8"/>
      <c r="E127" s="8"/>
      <c r="F127" s="11"/>
      <c r="G127" s="8"/>
      <c r="H127" s="8"/>
      <c r="J127"/>
    </row>
    <row r="128" spans="1:10" s="25" customFormat="1" x14ac:dyDescent="0.25">
      <c r="A128" s="8"/>
      <c r="B128" s="8"/>
      <c r="C128" s="152"/>
      <c r="D128" s="8"/>
      <c r="E128" s="8"/>
      <c r="F128" s="11"/>
      <c r="G128" s="8"/>
      <c r="H128" s="8"/>
      <c r="J128"/>
    </row>
    <row r="129" spans="1:10" s="25" customFormat="1" x14ac:dyDescent="0.25">
      <c r="A129" s="8"/>
      <c r="B129" s="8"/>
      <c r="C129" s="15"/>
      <c r="D129" s="8"/>
      <c r="E129" s="8"/>
      <c r="F129" s="11"/>
      <c r="G129" s="8"/>
      <c r="H129" s="8"/>
      <c r="J129"/>
    </row>
    <row r="130" spans="1:10" s="25" customFormat="1" x14ac:dyDescent="0.25">
      <c r="A130" s="8"/>
      <c r="B130" s="8"/>
      <c r="C130" s="15"/>
      <c r="D130" s="8"/>
      <c r="E130" s="8"/>
      <c r="F130" s="11"/>
      <c r="G130" s="8"/>
      <c r="H130" s="8"/>
      <c r="J130"/>
    </row>
    <row r="131" spans="1:10" s="25" customFormat="1" x14ac:dyDescent="0.25">
      <c r="A131" s="8"/>
      <c r="B131" s="8"/>
      <c r="C131" s="15"/>
      <c r="D131" s="8"/>
      <c r="E131" s="8"/>
      <c r="F131" s="11"/>
      <c r="G131" s="8"/>
      <c r="H131" s="8"/>
      <c r="J131"/>
    </row>
    <row r="132" spans="1:10" s="25" customFormat="1" x14ac:dyDescent="0.25">
      <c r="A132" s="8"/>
      <c r="B132" s="8"/>
      <c r="C132" s="15"/>
      <c r="D132" s="8"/>
      <c r="E132" s="8"/>
      <c r="F132" s="11"/>
      <c r="G132" s="8"/>
      <c r="H132" s="8"/>
      <c r="J132"/>
    </row>
    <row r="133" spans="1:10" s="25" customFormat="1" x14ac:dyDescent="0.25">
      <c r="A133" s="8"/>
      <c r="B133" s="8"/>
      <c r="C133" s="15"/>
      <c r="D133" s="8"/>
      <c r="E133" s="8"/>
      <c r="F133" s="11"/>
      <c r="G133" s="8"/>
      <c r="H133" s="8"/>
      <c r="J133"/>
    </row>
    <row r="134" spans="1:10" s="25" customFormat="1" x14ac:dyDescent="0.25">
      <c r="A134" s="8"/>
      <c r="B134" s="8"/>
      <c r="C134" s="15"/>
      <c r="D134" s="8"/>
      <c r="E134" s="8"/>
      <c r="F134" s="11"/>
      <c r="G134" s="8"/>
      <c r="H134" s="8"/>
      <c r="J134"/>
    </row>
    <row r="135" spans="1:10" s="25" customFormat="1" x14ac:dyDescent="0.25">
      <c r="A135" s="8"/>
      <c r="B135" s="8"/>
      <c r="C135" s="15"/>
      <c r="D135" s="8"/>
      <c r="E135" s="8"/>
      <c r="F135" s="11"/>
      <c r="G135" s="8"/>
      <c r="H135" s="8"/>
      <c r="J135"/>
    </row>
    <row r="136" spans="1:10" s="25" customFormat="1" x14ac:dyDescent="0.25">
      <c r="A136" s="8"/>
      <c r="B136" s="8"/>
      <c r="C136" s="15"/>
      <c r="D136" s="8"/>
      <c r="E136" s="8"/>
      <c r="F136" s="11"/>
      <c r="G136" s="8"/>
      <c r="H136" s="8"/>
      <c r="J136"/>
    </row>
    <row r="137" spans="1:10" s="25" customFormat="1" x14ac:dyDescent="0.25">
      <c r="A137" s="8"/>
      <c r="B137" s="8"/>
      <c r="C137" s="15"/>
      <c r="D137" s="8"/>
      <c r="E137" s="8"/>
      <c r="F137" s="11"/>
      <c r="G137" s="8"/>
      <c r="H137" s="8"/>
      <c r="J137"/>
    </row>
    <row r="138" spans="1:10" s="25" customFormat="1" x14ac:dyDescent="0.25">
      <c r="A138" s="8"/>
      <c r="B138" s="8"/>
      <c r="C138" s="15"/>
      <c r="D138" s="8"/>
      <c r="E138" s="8"/>
      <c r="F138" s="11"/>
      <c r="G138" s="8"/>
      <c r="H138" s="8"/>
      <c r="J138"/>
    </row>
    <row r="139" spans="1:10" s="25" customFormat="1" x14ac:dyDescent="0.25">
      <c r="A139" s="8"/>
      <c r="B139" s="8"/>
      <c r="C139" s="15"/>
      <c r="D139" s="8"/>
      <c r="E139" s="8"/>
      <c r="F139" s="11"/>
      <c r="G139" s="8"/>
      <c r="H139" s="8"/>
      <c r="J139"/>
    </row>
    <row r="140" spans="1:10" s="25" customFormat="1" x14ac:dyDescent="0.25">
      <c r="A140" s="8"/>
      <c r="B140" s="8"/>
      <c r="C140" s="15"/>
      <c r="D140" s="8"/>
      <c r="E140" s="8"/>
      <c r="F140" s="11"/>
      <c r="G140" s="8"/>
      <c r="H140" s="8"/>
      <c r="J140"/>
    </row>
    <row r="141" spans="1:10" s="25" customFormat="1" x14ac:dyDescent="0.25">
      <c r="A141" s="8"/>
      <c r="B141" s="8"/>
      <c r="C141" s="15"/>
      <c r="D141" s="8"/>
      <c r="E141" s="8"/>
      <c r="F141" s="11"/>
      <c r="G141" s="8"/>
      <c r="H141" s="8"/>
      <c r="J141"/>
    </row>
    <row r="142" spans="1:10" s="25" customFormat="1" x14ac:dyDescent="0.25">
      <c r="A142" s="8"/>
      <c r="B142" s="8"/>
      <c r="C142" s="15"/>
      <c r="D142" s="8"/>
      <c r="E142" s="8"/>
      <c r="F142" s="11"/>
      <c r="G142" s="8"/>
      <c r="H142" s="8"/>
      <c r="J142"/>
    </row>
    <row r="143" spans="1:10" s="25" customFormat="1" x14ac:dyDescent="0.25">
      <c r="A143" s="8"/>
      <c r="B143" s="8"/>
      <c r="C143" s="15"/>
      <c r="D143" s="8"/>
      <c r="E143" s="8"/>
      <c r="F143" s="11"/>
      <c r="G143" s="8"/>
      <c r="H143" s="8"/>
      <c r="J143"/>
    </row>
    <row r="144" spans="1:10" s="25" customFormat="1" x14ac:dyDescent="0.25">
      <c r="A144" s="8"/>
      <c r="B144" s="8"/>
      <c r="C144" s="15"/>
      <c r="D144" s="8"/>
      <c r="E144" s="8"/>
      <c r="F144" s="11"/>
      <c r="G144" s="8"/>
      <c r="H144" s="8"/>
      <c r="J144"/>
    </row>
    <row r="145" spans="1:10" s="25" customFormat="1" x14ac:dyDescent="0.25">
      <c r="A145" s="8"/>
      <c r="B145" s="8"/>
      <c r="C145" s="15"/>
      <c r="D145" s="8"/>
      <c r="E145" s="8"/>
      <c r="F145" s="11"/>
      <c r="G145" s="8"/>
      <c r="H145" s="8"/>
      <c r="J145"/>
    </row>
    <row r="146" spans="1:10" s="25" customFormat="1" x14ac:dyDescent="0.25">
      <c r="A146" s="8"/>
      <c r="B146" s="8"/>
      <c r="C146" s="15"/>
      <c r="D146" s="8"/>
      <c r="E146" s="8"/>
      <c r="F146" s="11"/>
      <c r="G146" s="8"/>
      <c r="H146" s="8"/>
      <c r="J146"/>
    </row>
    <row r="147" spans="1:10" s="25" customFormat="1" x14ac:dyDescent="0.25">
      <c r="A147" s="8"/>
      <c r="B147" s="8"/>
      <c r="C147" s="15"/>
      <c r="D147" s="8"/>
      <c r="E147" s="8"/>
      <c r="F147" s="11"/>
      <c r="G147" s="8"/>
      <c r="H147" s="8"/>
      <c r="J147"/>
    </row>
    <row r="148" spans="1:10" s="25" customFormat="1" x14ac:dyDescent="0.25">
      <c r="A148" s="8"/>
      <c r="B148" s="8"/>
      <c r="C148" s="15"/>
      <c r="D148" s="8"/>
      <c r="E148" s="8"/>
      <c r="F148" s="11"/>
      <c r="G148" s="8"/>
      <c r="H148" s="8"/>
      <c r="J148"/>
    </row>
    <row r="149" spans="1:10" s="25" customFormat="1" x14ac:dyDescent="0.25">
      <c r="A149" s="8"/>
      <c r="B149" s="8"/>
      <c r="C149" s="15"/>
      <c r="D149" s="8"/>
      <c r="E149" s="8"/>
      <c r="F149" s="11"/>
      <c r="G149" s="8"/>
      <c r="H149" s="8"/>
      <c r="J149"/>
    </row>
    <row r="150" spans="1:10" s="25" customFormat="1" x14ac:dyDescent="0.25">
      <c r="A150" s="8"/>
      <c r="B150" s="8"/>
      <c r="C150" s="15"/>
      <c r="D150" s="8"/>
      <c r="E150" s="8"/>
      <c r="F150" s="11"/>
      <c r="G150" s="8"/>
      <c r="H150" s="8"/>
      <c r="J150"/>
    </row>
    <row r="151" spans="1:10" s="25" customFormat="1" x14ac:dyDescent="0.25">
      <c r="A151" s="8"/>
      <c r="B151" s="8"/>
      <c r="C151" s="15"/>
      <c r="D151" s="8"/>
      <c r="E151" s="8"/>
      <c r="F151" s="11"/>
      <c r="G151" s="8"/>
      <c r="H151" s="8"/>
      <c r="J151"/>
    </row>
    <row r="152" spans="1:10" s="25" customFormat="1" x14ac:dyDescent="0.25">
      <c r="A152" s="8"/>
      <c r="B152" s="8"/>
      <c r="C152" s="15"/>
      <c r="D152" s="18"/>
      <c r="E152" s="18"/>
      <c r="F152" s="18"/>
      <c r="G152" s="18"/>
      <c r="H152" s="18"/>
      <c r="J152"/>
    </row>
    <row r="153" spans="1:10" s="25" customFormat="1" x14ac:dyDescent="0.25">
      <c r="A153" s="8"/>
      <c r="B153" s="8"/>
      <c r="C153" s="15"/>
      <c r="D153" s="8"/>
      <c r="E153" s="8"/>
      <c r="F153" s="11"/>
      <c r="G153" s="8"/>
      <c r="H153" s="8"/>
      <c r="J153"/>
    </row>
    <row r="154" spans="1:10" s="25" customFormat="1" x14ac:dyDescent="0.25">
      <c r="A154" s="8"/>
      <c r="B154" s="8"/>
      <c r="C154" s="15"/>
      <c r="D154" s="8"/>
      <c r="E154" s="8"/>
      <c r="F154" s="11"/>
      <c r="G154" s="8"/>
      <c r="H154" s="8"/>
      <c r="J154"/>
    </row>
    <row r="155" spans="1:10" s="25" customFormat="1" x14ac:dyDescent="0.25">
      <c r="A155" s="8"/>
      <c r="B155" s="8"/>
      <c r="C155" s="15"/>
      <c r="D155" s="8"/>
      <c r="E155" s="8"/>
      <c r="F155" s="11"/>
      <c r="G155" s="8"/>
      <c r="H155" s="8"/>
      <c r="J155"/>
    </row>
    <row r="156" spans="1:10" s="25" customFormat="1" x14ac:dyDescent="0.25">
      <c r="A156" s="8"/>
      <c r="B156" s="8"/>
      <c r="C156" s="15"/>
      <c r="D156" s="8"/>
      <c r="E156" s="8"/>
      <c r="F156" s="11"/>
      <c r="G156" s="8"/>
      <c r="H156" s="8"/>
      <c r="J156"/>
    </row>
    <row r="157" spans="1:10" s="25" customFormat="1" x14ac:dyDescent="0.25">
      <c r="A157" s="8"/>
      <c r="B157" s="8"/>
      <c r="C157" s="15"/>
      <c r="D157" s="8"/>
      <c r="E157" s="8"/>
      <c r="F157" s="11"/>
      <c r="G157" s="8"/>
      <c r="H157" s="8"/>
      <c r="J157"/>
    </row>
    <row r="158" spans="1:10" s="25" customFormat="1" x14ac:dyDescent="0.25">
      <c r="A158" s="8"/>
      <c r="B158" s="8"/>
      <c r="C158" s="15"/>
      <c r="D158" s="8"/>
      <c r="E158" s="8"/>
      <c r="F158" s="11"/>
      <c r="G158" s="8"/>
      <c r="H158" s="8"/>
      <c r="J158"/>
    </row>
    <row r="159" spans="1:10" s="25" customFormat="1" x14ac:dyDescent="0.25">
      <c r="A159" s="8"/>
      <c r="B159" s="8"/>
      <c r="C159" s="16"/>
      <c r="D159" s="8"/>
      <c r="E159" s="8"/>
      <c r="F159" s="11"/>
      <c r="G159" s="8"/>
      <c r="H159" s="8"/>
      <c r="J159"/>
    </row>
    <row r="160" spans="1:10" s="25" customFormat="1" x14ac:dyDescent="0.25">
      <c r="A160" s="8"/>
      <c r="B160" s="8"/>
      <c r="C160" s="15"/>
      <c r="D160" s="8"/>
      <c r="E160" s="8"/>
      <c r="F160" s="11"/>
      <c r="G160" s="8"/>
      <c r="H160" s="8"/>
      <c r="J160"/>
    </row>
    <row r="161" spans="1:10" s="25" customFormat="1" x14ac:dyDescent="0.25">
      <c r="A161" s="8"/>
      <c r="B161" s="8"/>
      <c r="C161" s="15"/>
      <c r="D161" s="8"/>
      <c r="E161" s="8"/>
      <c r="F161" s="11"/>
      <c r="G161" s="8"/>
      <c r="H161" s="8"/>
      <c r="J161"/>
    </row>
    <row r="162" spans="1:10" s="25" customFormat="1" x14ac:dyDescent="0.25">
      <c r="A162" s="8"/>
      <c r="B162" s="8"/>
      <c r="C162" s="15"/>
      <c r="D162" s="8"/>
      <c r="E162" s="8"/>
      <c r="F162" s="11"/>
      <c r="G162" s="8"/>
      <c r="H162" s="8"/>
      <c r="J162"/>
    </row>
    <row r="163" spans="1:10" s="25" customFormat="1" x14ac:dyDescent="0.25">
      <c r="A163" s="8"/>
      <c r="B163" s="8"/>
      <c r="C163" s="15"/>
      <c r="D163" s="8"/>
      <c r="E163" s="8"/>
      <c r="F163" s="11"/>
      <c r="G163" s="8"/>
      <c r="H163" s="8"/>
      <c r="J163"/>
    </row>
    <row r="164" spans="1:10" s="25" customFormat="1" x14ac:dyDescent="0.25">
      <c r="A164" s="8"/>
      <c r="B164" s="8"/>
      <c r="C164" s="15"/>
      <c r="D164" s="8"/>
      <c r="E164" s="8"/>
      <c r="F164" s="11"/>
      <c r="G164" s="8"/>
      <c r="H164" s="8"/>
      <c r="J164"/>
    </row>
    <row r="165" spans="1:10" s="25" customFormat="1" x14ac:dyDescent="0.25">
      <c r="A165" s="8"/>
      <c r="B165" s="8"/>
      <c r="C165" s="15"/>
      <c r="D165" s="8"/>
      <c r="E165" s="8"/>
      <c r="F165" s="11"/>
      <c r="G165" s="8"/>
      <c r="H165" s="8"/>
      <c r="J165"/>
    </row>
    <row r="166" spans="1:10" s="25" customFormat="1" x14ac:dyDescent="0.25">
      <c r="A166" s="8"/>
      <c r="B166" s="8"/>
      <c r="C166" s="15"/>
      <c r="D166" s="8"/>
      <c r="E166" s="8"/>
      <c r="F166" s="11"/>
      <c r="G166" s="8"/>
      <c r="H166" s="8"/>
      <c r="J166"/>
    </row>
    <row r="167" spans="1:10" s="25" customFormat="1" x14ac:dyDescent="0.25">
      <c r="A167" s="8"/>
      <c r="B167" s="8"/>
      <c r="C167" s="15"/>
      <c r="D167" s="8"/>
      <c r="E167" s="8"/>
      <c r="F167" s="11"/>
      <c r="G167" s="8"/>
      <c r="H167" s="8"/>
      <c r="J167"/>
    </row>
    <row r="168" spans="1:10" s="25" customFormat="1" x14ac:dyDescent="0.25">
      <c r="A168" s="8"/>
      <c r="B168" s="8"/>
      <c r="C168" s="15"/>
      <c r="D168" s="8"/>
      <c r="E168" s="8"/>
      <c r="F168" s="11"/>
      <c r="G168" s="8"/>
      <c r="H168" s="8"/>
      <c r="J168"/>
    </row>
    <row r="169" spans="1:10" s="25" customFormat="1" x14ac:dyDescent="0.25">
      <c r="A169" s="8"/>
      <c r="B169" s="8"/>
      <c r="C169" s="15"/>
      <c r="D169" s="8"/>
      <c r="E169" s="8"/>
      <c r="F169" s="11"/>
      <c r="G169" s="8"/>
      <c r="H169" s="8"/>
      <c r="J169"/>
    </row>
    <row r="170" spans="1:10" s="25" customFormat="1" x14ac:dyDescent="0.25">
      <c r="A170" s="8"/>
      <c r="B170" s="8"/>
      <c r="C170" s="15"/>
      <c r="D170" s="8"/>
      <c r="E170" s="8"/>
      <c r="F170" s="11"/>
      <c r="G170" s="8"/>
      <c r="H170" s="8"/>
      <c r="J170"/>
    </row>
    <row r="171" spans="1:10" s="25" customFormat="1" x14ac:dyDescent="0.25">
      <c r="A171" s="8"/>
      <c r="B171" s="8"/>
      <c r="C171" s="15"/>
      <c r="D171" s="8"/>
      <c r="E171" s="8"/>
      <c r="F171" s="11"/>
      <c r="G171" s="8"/>
      <c r="H171" s="8"/>
      <c r="J171"/>
    </row>
    <row r="172" spans="1:10" s="25" customFormat="1" x14ac:dyDescent="0.25">
      <c r="A172" s="8"/>
      <c r="B172" s="8"/>
      <c r="C172" s="15"/>
      <c r="D172" s="8"/>
      <c r="E172" s="8"/>
      <c r="F172" s="11"/>
      <c r="G172" s="8"/>
      <c r="H172" s="8"/>
      <c r="J172"/>
    </row>
    <row r="173" spans="1:10" s="25" customFormat="1" x14ac:dyDescent="0.25">
      <c r="A173" s="8"/>
      <c r="B173" s="8"/>
      <c r="C173" s="15"/>
      <c r="D173" s="8"/>
      <c r="E173" s="8"/>
      <c r="F173" s="11"/>
      <c r="G173" s="8"/>
      <c r="H173" s="8"/>
      <c r="J173"/>
    </row>
    <row r="174" spans="1:10" s="25" customFormat="1" x14ac:dyDescent="0.25">
      <c r="A174" s="8"/>
      <c r="B174" s="8"/>
      <c r="C174" s="15"/>
      <c r="D174" s="8"/>
      <c r="E174" s="8"/>
      <c r="F174" s="11"/>
      <c r="G174" s="8"/>
      <c r="H174" s="8"/>
      <c r="J174"/>
    </row>
    <row r="175" spans="1:10" s="25" customFormat="1" x14ac:dyDescent="0.25">
      <c r="A175" s="8"/>
      <c r="B175" s="8"/>
      <c r="C175" s="15"/>
      <c r="D175" s="8"/>
      <c r="E175" s="8"/>
      <c r="F175" s="11"/>
      <c r="G175" s="8"/>
      <c r="H175" s="8"/>
      <c r="J175"/>
    </row>
    <row r="176" spans="1:10" s="25" customFormat="1" x14ac:dyDescent="0.25">
      <c r="A176" s="8"/>
      <c r="B176" s="8"/>
      <c r="C176" s="15"/>
      <c r="D176" s="8"/>
      <c r="E176" s="8"/>
      <c r="F176" s="11"/>
      <c r="G176" s="8"/>
      <c r="H176" s="8"/>
      <c r="J176"/>
    </row>
    <row r="177" spans="1:10" s="25" customFormat="1" x14ac:dyDescent="0.25">
      <c r="A177" s="8"/>
      <c r="B177" s="8"/>
      <c r="C177" s="15"/>
      <c r="D177" s="8"/>
      <c r="E177" s="8"/>
      <c r="F177" s="11"/>
      <c r="G177" s="8"/>
      <c r="H177" s="8"/>
      <c r="J177"/>
    </row>
    <row r="178" spans="1:10" s="25" customFormat="1" x14ac:dyDescent="0.25">
      <c r="A178" s="8"/>
      <c r="B178" s="8"/>
      <c r="C178" s="15"/>
      <c r="D178" s="8"/>
      <c r="E178" s="8"/>
      <c r="F178" s="11"/>
      <c r="G178" s="8"/>
      <c r="H178" s="8"/>
      <c r="J178"/>
    </row>
    <row r="179" spans="1:10" s="25" customFormat="1" x14ac:dyDescent="0.25">
      <c r="A179" s="8"/>
      <c r="B179" s="8"/>
      <c r="C179" s="15"/>
      <c r="D179" s="8"/>
      <c r="E179" s="8"/>
      <c r="F179" s="11"/>
      <c r="G179" s="8"/>
      <c r="H179" s="8"/>
      <c r="J179"/>
    </row>
    <row r="180" spans="1:10" s="25" customFormat="1" x14ac:dyDescent="0.25">
      <c r="A180" s="8"/>
      <c r="B180" s="8"/>
      <c r="C180" s="15"/>
      <c r="D180" s="8"/>
      <c r="E180" s="8"/>
      <c r="F180" s="11"/>
      <c r="G180" s="8"/>
      <c r="H180" s="8"/>
      <c r="J180"/>
    </row>
    <row r="181" spans="1:10" s="25" customFormat="1" x14ac:dyDescent="0.25">
      <c r="A181" s="8"/>
      <c r="B181" s="8"/>
      <c r="C181" s="15"/>
      <c r="D181" s="8"/>
      <c r="E181" s="8"/>
      <c r="F181" s="11"/>
      <c r="G181" s="8"/>
      <c r="H181" s="8"/>
      <c r="J181"/>
    </row>
    <row r="182" spans="1:10" s="25" customFormat="1" x14ac:dyDescent="0.25">
      <c r="A182" s="8"/>
      <c r="B182" s="8"/>
      <c r="C182" s="15"/>
      <c r="D182" s="18"/>
      <c r="E182" s="18"/>
      <c r="F182" s="18"/>
      <c r="G182" s="18"/>
      <c r="H182" s="18"/>
      <c r="J182"/>
    </row>
    <row r="183" spans="1:10" s="25" customFormat="1" x14ac:dyDescent="0.25">
      <c r="A183" s="8"/>
      <c r="B183" s="8"/>
      <c r="C183" s="15"/>
      <c r="D183" s="8"/>
      <c r="E183" s="8"/>
      <c r="F183" s="11"/>
      <c r="G183" s="8"/>
      <c r="H183" s="8"/>
      <c r="J183"/>
    </row>
    <row r="184" spans="1:10" s="25" customFormat="1" x14ac:dyDescent="0.25">
      <c r="A184" s="8"/>
      <c r="B184" s="8"/>
      <c r="C184" s="15"/>
      <c r="D184" s="8"/>
      <c r="E184" s="8"/>
      <c r="F184" s="11"/>
      <c r="G184" s="8"/>
      <c r="H184" s="8"/>
      <c r="J184"/>
    </row>
    <row r="185" spans="1:10" s="25" customFormat="1" x14ac:dyDescent="0.25">
      <c r="A185" s="8"/>
      <c r="B185" s="8"/>
      <c r="C185" s="15"/>
      <c r="D185" s="8"/>
      <c r="E185" s="8"/>
      <c r="F185" s="11"/>
      <c r="G185" s="8"/>
      <c r="H185" s="8"/>
      <c r="J185"/>
    </row>
    <row r="186" spans="1:10" s="25" customFormat="1" x14ac:dyDescent="0.25">
      <c r="A186" s="8"/>
      <c r="B186" s="8"/>
      <c r="C186" s="15"/>
      <c r="D186" s="8"/>
      <c r="E186" s="8"/>
      <c r="F186" s="11"/>
      <c r="G186" s="8"/>
      <c r="H186" s="8"/>
      <c r="J186"/>
    </row>
    <row r="187" spans="1:10" s="25" customFormat="1" x14ac:dyDescent="0.25">
      <c r="A187" s="8"/>
      <c r="B187" s="8"/>
      <c r="C187" s="15"/>
      <c r="D187" s="8"/>
      <c r="E187" s="8"/>
      <c r="F187" s="11"/>
      <c r="G187" s="8"/>
      <c r="H187" s="8"/>
      <c r="J187"/>
    </row>
    <row r="188" spans="1:10" s="25" customFormat="1" x14ac:dyDescent="0.25">
      <c r="A188" s="8"/>
      <c r="B188" s="8"/>
      <c r="C188" s="15"/>
      <c r="D188" s="8"/>
      <c r="E188" s="8"/>
      <c r="F188" s="11"/>
      <c r="G188" s="8"/>
      <c r="H188" s="8"/>
      <c r="J188"/>
    </row>
    <row r="189" spans="1:10" s="25" customFormat="1" x14ac:dyDescent="0.25">
      <c r="A189" s="8"/>
      <c r="B189" s="8"/>
      <c r="C189" s="15"/>
      <c r="D189" s="8"/>
      <c r="E189" s="8"/>
      <c r="F189" s="11"/>
      <c r="G189" s="8"/>
      <c r="H189" s="8"/>
      <c r="J189"/>
    </row>
    <row r="190" spans="1:10" s="25" customFormat="1" x14ac:dyDescent="0.25">
      <c r="A190" s="8"/>
      <c r="B190" s="8"/>
      <c r="C190" s="15"/>
      <c r="D190" s="8"/>
      <c r="E190" s="8"/>
      <c r="F190" s="11"/>
      <c r="G190" s="8"/>
      <c r="H190" s="8"/>
      <c r="J190"/>
    </row>
    <row r="191" spans="1:10" s="25" customFormat="1" x14ac:dyDescent="0.25">
      <c r="A191" s="8"/>
      <c r="B191" s="8"/>
      <c r="C191" s="15"/>
      <c r="D191" s="8"/>
      <c r="E191" s="8"/>
      <c r="F191" s="11"/>
      <c r="G191" s="8"/>
      <c r="H191" s="8"/>
      <c r="J191"/>
    </row>
    <row r="192" spans="1:10" s="25" customFormat="1" x14ac:dyDescent="0.25">
      <c r="A192" s="8"/>
      <c r="B192" s="8"/>
      <c r="C192" s="15"/>
      <c r="D192" s="8"/>
      <c r="E192" s="8"/>
      <c r="F192" s="11"/>
      <c r="G192" s="8"/>
      <c r="H192" s="8"/>
      <c r="J192"/>
    </row>
    <row r="193" spans="1:10" s="25" customFormat="1" x14ac:dyDescent="0.25">
      <c r="A193" s="8"/>
      <c r="B193" s="8"/>
      <c r="C193" s="15"/>
      <c r="D193" s="8"/>
      <c r="E193" s="8"/>
      <c r="F193" s="11"/>
      <c r="G193" s="8"/>
      <c r="H193" s="8"/>
      <c r="J193"/>
    </row>
    <row r="194" spans="1:10" s="25" customFormat="1" x14ac:dyDescent="0.25">
      <c r="A194" s="8"/>
      <c r="B194" s="8"/>
      <c r="C194" s="16"/>
      <c r="D194" s="8"/>
      <c r="E194" s="8"/>
      <c r="F194" s="11"/>
      <c r="G194" s="8"/>
      <c r="H194" s="8"/>
      <c r="J194"/>
    </row>
    <row r="195" spans="1:10" s="25" customFormat="1" x14ac:dyDescent="0.25">
      <c r="A195" s="8"/>
      <c r="B195" s="8"/>
      <c r="C195" s="15"/>
      <c r="D195" s="8"/>
      <c r="E195" s="8"/>
      <c r="F195" s="11"/>
      <c r="G195" s="8"/>
      <c r="H195" s="8"/>
      <c r="J195"/>
    </row>
    <row r="196" spans="1:10" s="25" customFormat="1" x14ac:dyDescent="0.25">
      <c r="A196" s="8"/>
      <c r="B196" s="8"/>
      <c r="C196" s="15"/>
      <c r="D196" s="8"/>
      <c r="E196" s="8"/>
      <c r="F196" s="11"/>
      <c r="G196" s="8"/>
      <c r="H196" s="8"/>
      <c r="J196"/>
    </row>
    <row r="197" spans="1:10" s="25" customFormat="1" x14ac:dyDescent="0.25">
      <c r="A197" s="8"/>
      <c r="B197" s="8"/>
      <c r="C197" s="15"/>
      <c r="D197" s="8"/>
      <c r="E197" s="8"/>
      <c r="F197" s="11"/>
      <c r="G197" s="8"/>
      <c r="H197" s="8"/>
      <c r="J197"/>
    </row>
    <row r="198" spans="1:10" s="25" customFormat="1" x14ac:dyDescent="0.25">
      <c r="A198" s="8"/>
      <c r="B198" s="8"/>
      <c r="C198" s="15"/>
      <c r="D198" s="18"/>
      <c r="E198" s="18"/>
      <c r="F198" s="18"/>
      <c r="G198" s="18"/>
      <c r="H198" s="18"/>
      <c r="J198"/>
    </row>
    <row r="199" spans="1:10" s="25" customFormat="1" x14ac:dyDescent="0.25">
      <c r="A199" s="8"/>
      <c r="B199" s="8"/>
      <c r="C199" s="16"/>
      <c r="D199" s="8"/>
      <c r="E199" s="8"/>
      <c r="F199" s="11"/>
      <c r="G199" s="8"/>
      <c r="H199" s="8"/>
      <c r="J199"/>
    </row>
    <row r="200" spans="1:10" s="25" customFormat="1" x14ac:dyDescent="0.25">
      <c r="A200" s="8"/>
      <c r="B200" s="8"/>
      <c r="C200" s="15"/>
      <c r="D200" s="8"/>
      <c r="E200" s="8"/>
      <c r="F200" s="11"/>
      <c r="G200" s="8"/>
      <c r="H200" s="8"/>
      <c r="J200"/>
    </row>
    <row r="201" spans="1:10" s="25" customFormat="1" x14ac:dyDescent="0.25">
      <c r="A201" s="8"/>
      <c r="B201" s="8"/>
      <c r="C201" s="16"/>
      <c r="D201" s="8"/>
      <c r="E201" s="8"/>
      <c r="F201" s="11"/>
      <c r="G201" s="8"/>
      <c r="H201" s="8"/>
      <c r="J201"/>
    </row>
    <row r="202" spans="1:10" s="25" customFormat="1" x14ac:dyDescent="0.25">
      <c r="A202" s="8"/>
      <c r="B202" s="8"/>
      <c r="C202" s="15"/>
      <c r="D202" s="8"/>
      <c r="E202" s="8"/>
      <c r="F202" s="11"/>
      <c r="G202" s="8"/>
      <c r="H202" s="8"/>
      <c r="J202"/>
    </row>
    <row r="203" spans="1:10" s="25" customFormat="1" x14ac:dyDescent="0.25">
      <c r="A203" s="8"/>
      <c r="B203" s="8"/>
      <c r="C203" s="16"/>
      <c r="D203" s="8"/>
      <c r="E203" s="8"/>
      <c r="F203" s="11"/>
      <c r="G203" s="8"/>
      <c r="H203" s="8"/>
      <c r="J203"/>
    </row>
    <row r="204" spans="1:10" s="25" customFormat="1" x14ac:dyDescent="0.25">
      <c r="A204" s="8"/>
      <c r="B204" s="8"/>
      <c r="C204" s="15"/>
      <c r="D204" s="8"/>
      <c r="E204" s="8"/>
      <c r="F204" s="11"/>
      <c r="G204" s="8"/>
      <c r="H204" s="8"/>
      <c r="J204"/>
    </row>
    <row r="205" spans="1:10" s="25" customFormat="1" x14ac:dyDescent="0.25">
      <c r="A205" s="8"/>
      <c r="B205" s="8"/>
      <c r="C205" s="16"/>
      <c r="D205" s="8"/>
      <c r="E205" s="8"/>
      <c r="F205" s="11"/>
      <c r="G205" s="8"/>
      <c r="H205" s="8"/>
      <c r="J205"/>
    </row>
    <row r="206" spans="1:10" s="25" customFormat="1" x14ac:dyDescent="0.25">
      <c r="A206" s="8"/>
      <c r="B206" s="8"/>
      <c r="C206" s="15"/>
      <c r="D206" s="8"/>
      <c r="E206" s="8"/>
      <c r="F206" s="11"/>
      <c r="G206" s="8"/>
      <c r="H206" s="8"/>
      <c r="J206"/>
    </row>
    <row r="207" spans="1:10" s="25" customFormat="1" x14ac:dyDescent="0.25">
      <c r="A207" s="8"/>
      <c r="B207" s="8"/>
      <c r="C207" s="15"/>
      <c r="D207" s="18"/>
      <c r="E207" s="18"/>
      <c r="F207" s="18"/>
      <c r="G207" s="18"/>
      <c r="H207" s="18"/>
      <c r="J207"/>
    </row>
    <row r="208" spans="1:10" s="25" customFormat="1" x14ac:dyDescent="0.25">
      <c r="A208" s="8"/>
      <c r="B208" s="8"/>
      <c r="C208" s="15"/>
      <c r="D208" s="8"/>
      <c r="E208" s="8"/>
      <c r="F208" s="11"/>
      <c r="G208" s="8"/>
      <c r="H208" s="8"/>
      <c r="J208"/>
    </row>
    <row r="209" spans="1:10" s="25" customFormat="1" x14ac:dyDescent="0.25">
      <c r="A209" s="8"/>
      <c r="B209" s="8"/>
      <c r="C209" s="15"/>
      <c r="D209" s="8"/>
      <c r="E209" s="8"/>
      <c r="F209" s="11"/>
      <c r="G209" s="8"/>
      <c r="H209" s="8"/>
      <c r="J209"/>
    </row>
    <row r="210" spans="1:10" s="25" customFormat="1" x14ac:dyDescent="0.25">
      <c r="A210" s="8"/>
      <c r="B210" s="8"/>
      <c r="C210" s="15"/>
      <c r="D210" s="8"/>
      <c r="E210" s="8"/>
      <c r="F210" s="11"/>
      <c r="G210" s="8"/>
      <c r="H210" s="8"/>
      <c r="J210"/>
    </row>
    <row r="211" spans="1:10" s="25" customFormat="1" x14ac:dyDescent="0.25">
      <c r="A211" s="8"/>
      <c r="B211" s="8"/>
      <c r="C211" s="15"/>
      <c r="D211" s="8"/>
      <c r="E211" s="8"/>
      <c r="F211" s="11"/>
      <c r="G211" s="8"/>
      <c r="H211" s="8"/>
      <c r="J211"/>
    </row>
    <row r="212" spans="1:10" s="25" customFormat="1" x14ac:dyDescent="0.25">
      <c r="A212" s="8"/>
      <c r="B212" s="8"/>
      <c r="C212" s="16"/>
      <c r="D212" s="8"/>
      <c r="E212" s="8"/>
      <c r="F212" s="11"/>
      <c r="G212" s="8"/>
      <c r="H212" s="8"/>
      <c r="J212"/>
    </row>
    <row r="213" spans="1:10" s="25" customFormat="1" x14ac:dyDescent="0.25">
      <c r="A213" s="8"/>
      <c r="B213" s="8"/>
      <c r="C213" s="15"/>
      <c r="D213" s="8"/>
      <c r="E213" s="8"/>
      <c r="F213" s="11"/>
      <c r="G213" s="8"/>
      <c r="H213" s="8"/>
      <c r="J213"/>
    </row>
    <row r="214" spans="1:10" s="25" customFormat="1" x14ac:dyDescent="0.25">
      <c r="A214" s="8"/>
      <c r="B214" s="8"/>
      <c r="C214" s="15"/>
      <c r="D214" s="8"/>
      <c r="E214" s="8"/>
      <c r="F214" s="11"/>
      <c r="G214" s="8"/>
      <c r="H214" s="8"/>
      <c r="J214"/>
    </row>
    <row r="215" spans="1:10" s="25" customFormat="1" x14ac:dyDescent="0.25">
      <c r="A215" s="8"/>
      <c r="B215" s="8"/>
      <c r="C215" s="15"/>
      <c r="D215" s="8"/>
      <c r="E215" s="8"/>
      <c r="F215" s="11"/>
      <c r="G215" s="8"/>
      <c r="H215" s="8"/>
      <c r="J215"/>
    </row>
    <row r="216" spans="1:10" s="25" customFormat="1" x14ac:dyDescent="0.25">
      <c r="A216" s="8"/>
      <c r="B216" s="8"/>
      <c r="C216" s="15"/>
      <c r="D216" s="8"/>
      <c r="E216" s="8"/>
      <c r="F216" s="11"/>
      <c r="G216" s="8"/>
      <c r="H216" s="8"/>
      <c r="J216"/>
    </row>
    <row r="217" spans="1:10" s="25" customFormat="1" x14ac:dyDescent="0.25">
      <c r="A217" s="8"/>
      <c r="B217" s="8"/>
      <c r="C217" s="15"/>
      <c r="D217" s="8"/>
      <c r="E217" s="8"/>
      <c r="F217" s="11"/>
      <c r="G217" s="8"/>
      <c r="H217" s="8"/>
      <c r="J217"/>
    </row>
    <row r="218" spans="1:10" s="25" customFormat="1" x14ac:dyDescent="0.25">
      <c r="A218" s="8"/>
      <c r="B218" s="8"/>
      <c r="C218" s="15"/>
      <c r="D218" s="8"/>
      <c r="E218" s="8"/>
      <c r="F218" s="11"/>
      <c r="G218" s="8"/>
      <c r="H218" s="8"/>
      <c r="J218"/>
    </row>
    <row r="219" spans="1:10" s="25" customFormat="1" x14ac:dyDescent="0.25">
      <c r="A219" s="8"/>
      <c r="B219" s="8"/>
      <c r="C219" s="15"/>
      <c r="D219" s="8"/>
      <c r="E219" s="8"/>
      <c r="F219" s="11"/>
      <c r="G219" s="8"/>
      <c r="H219" s="8"/>
      <c r="J219"/>
    </row>
    <row r="220" spans="1:10" x14ac:dyDescent="0.25">
      <c r="A220" s="1"/>
      <c r="B220" s="8"/>
      <c r="C220" s="15"/>
      <c r="D220" s="8"/>
      <c r="E220" s="8"/>
      <c r="F220" s="11"/>
      <c r="G220" s="8"/>
      <c r="H220" s="8"/>
    </row>
    <row r="221" spans="1:10" x14ac:dyDescent="0.25">
      <c r="A221" s="1"/>
      <c r="B221" s="8"/>
      <c r="C221" s="15"/>
      <c r="D221" s="8"/>
      <c r="E221" s="8"/>
      <c r="F221" s="11"/>
      <c r="G221" s="8"/>
      <c r="H221" s="8"/>
    </row>
    <row r="222" spans="1:10" x14ac:dyDescent="0.25">
      <c r="A222" s="1"/>
      <c r="B222" s="8"/>
      <c r="C222" s="16"/>
      <c r="D222" s="8"/>
      <c r="E222" s="8"/>
      <c r="F222" s="11"/>
      <c r="G222" s="8"/>
      <c r="H222" s="8"/>
    </row>
    <row r="223" spans="1:10" x14ac:dyDescent="0.25">
      <c r="A223" s="1"/>
      <c r="B223" s="8"/>
      <c r="C223" s="15"/>
      <c r="D223" s="8"/>
      <c r="E223" s="8"/>
      <c r="F223" s="11"/>
      <c r="G223" s="8"/>
      <c r="H223" s="8"/>
    </row>
    <row r="224" spans="1:10" x14ac:dyDescent="0.25">
      <c r="A224" s="1"/>
      <c r="B224" s="8"/>
      <c r="C224" s="15"/>
      <c r="D224" s="8"/>
      <c r="E224" s="8"/>
      <c r="F224" s="11"/>
      <c r="G224" s="8"/>
      <c r="H224" s="8"/>
    </row>
    <row r="225" spans="1:10" x14ac:dyDescent="0.25">
      <c r="A225" s="1"/>
      <c r="B225" s="8"/>
      <c r="C225" s="15"/>
      <c r="D225" s="8"/>
      <c r="E225" s="8"/>
      <c r="F225" s="11"/>
      <c r="G225" s="8"/>
      <c r="H225" s="8"/>
    </row>
    <row r="226" spans="1:10" x14ac:dyDescent="0.25">
      <c r="A226" s="1"/>
      <c r="B226" s="8"/>
      <c r="C226" s="15"/>
      <c r="D226" s="8"/>
      <c r="E226" s="8"/>
      <c r="F226" s="11"/>
      <c r="G226" s="8"/>
      <c r="H226" s="8"/>
    </row>
    <row r="227" spans="1:10" x14ac:dyDescent="0.25">
      <c r="A227" s="1"/>
      <c r="B227" s="8"/>
      <c r="C227" s="15"/>
      <c r="D227" s="8"/>
      <c r="E227" s="8"/>
      <c r="F227" s="11"/>
      <c r="G227" s="8"/>
      <c r="H227" s="8"/>
    </row>
    <row r="228" spans="1:10" x14ac:dyDescent="0.25">
      <c r="A228" s="1"/>
      <c r="B228" s="8"/>
      <c r="C228" s="15"/>
      <c r="D228" s="8"/>
      <c r="E228" s="8"/>
      <c r="F228" s="11"/>
      <c r="G228" s="8"/>
      <c r="H228" s="8"/>
    </row>
    <row r="229" spans="1:10" x14ac:dyDescent="0.25">
      <c r="A229" s="1"/>
      <c r="B229" s="8"/>
      <c r="C229" s="15"/>
      <c r="D229" s="8"/>
      <c r="E229" s="8"/>
      <c r="F229" s="8"/>
      <c r="G229" s="8"/>
      <c r="H229" s="8"/>
    </row>
    <row r="230" spans="1:10" x14ac:dyDescent="0.25">
      <c r="A230" s="1"/>
      <c r="B230" s="8"/>
      <c r="C230" s="17"/>
      <c r="D230" s="10"/>
      <c r="E230" s="10"/>
      <c r="F230" s="10"/>
      <c r="G230" s="10"/>
      <c r="H230" s="10"/>
    </row>
    <row r="231" spans="1:10" s="9" customFormat="1" x14ac:dyDescent="0.25">
      <c r="A231" s="1"/>
      <c r="B231" s="8"/>
      <c r="C231" s="17"/>
      <c r="D231" s="7"/>
      <c r="E231" s="7"/>
      <c r="F231" s="7"/>
      <c r="G231" s="7"/>
      <c r="H231" s="7"/>
      <c r="I231" s="83"/>
    </row>
    <row r="232" spans="1:10" s="9" customFormat="1" x14ac:dyDescent="0.25">
      <c r="A232" s="1"/>
      <c r="B232" s="8"/>
      <c r="C232" s="7"/>
      <c r="D232" s="7"/>
      <c r="E232" s="7"/>
      <c r="F232" s="7"/>
      <c r="G232" s="7"/>
      <c r="H232" s="7"/>
      <c r="I232" s="83"/>
    </row>
    <row r="233" spans="1:10" x14ac:dyDescent="0.25">
      <c r="A233" s="1"/>
      <c r="B233" s="8"/>
      <c r="C233" s="7"/>
      <c r="D233" s="7"/>
      <c r="E233" s="7"/>
      <c r="F233" s="7"/>
      <c r="G233" s="7"/>
      <c r="H233" s="7"/>
    </row>
    <row r="234" spans="1:10" x14ac:dyDescent="0.25">
      <c r="A234" s="1"/>
      <c r="B234" s="1"/>
      <c r="C234" s="5"/>
      <c r="D234" s="5"/>
      <c r="E234" s="5"/>
      <c r="F234" s="5"/>
      <c r="G234" s="5"/>
      <c r="H234" s="4"/>
    </row>
    <row r="235" spans="1:10" x14ac:dyDescent="0.25">
      <c r="A235" s="1"/>
      <c r="B235" s="1"/>
      <c r="C235" s="5"/>
      <c r="D235" s="5"/>
      <c r="E235" s="5"/>
      <c r="F235" s="5"/>
      <c r="G235" s="5"/>
      <c r="H235" s="4"/>
    </row>
    <row r="236" spans="1:10" s="25" customFormat="1" ht="33.75" customHeight="1" x14ac:dyDescent="0.25">
      <c r="A236" s="1"/>
      <c r="B236" s="1"/>
      <c r="C236" s="6"/>
      <c r="D236" s="5"/>
      <c r="E236" s="5"/>
      <c r="F236" s="5"/>
      <c r="G236" s="5"/>
      <c r="H236" s="4"/>
      <c r="J236"/>
    </row>
    <row r="237" spans="1:10" s="25" customFormat="1" x14ac:dyDescent="0.25">
      <c r="A237" s="1"/>
      <c r="B237" s="1"/>
      <c r="C237" s="6"/>
      <c r="D237" s="5"/>
      <c r="E237" s="5"/>
      <c r="F237" s="5"/>
      <c r="G237" s="5"/>
      <c r="H237" s="4"/>
      <c r="J237"/>
    </row>
    <row r="238" spans="1:10" s="25" customFormat="1" ht="18.75" x14ac:dyDescent="0.3">
      <c r="A238" s="1"/>
      <c r="B238" s="1"/>
      <c r="C238" s="3"/>
      <c r="D238" s="3"/>
      <c r="E238" s="3"/>
      <c r="F238" s="3"/>
      <c r="G238" s="3"/>
      <c r="H238" s="2"/>
      <c r="J238"/>
    </row>
    <row r="239" spans="1:10" s="25" customFormat="1" x14ac:dyDescent="0.25">
      <c r="A239" s="1"/>
      <c r="B239" s="1"/>
      <c r="C239" s="1"/>
      <c r="D239" s="1"/>
      <c r="E239" s="1"/>
      <c r="F239" s="1"/>
      <c r="G239" s="1"/>
      <c r="H239" s="1"/>
      <c r="J239"/>
    </row>
    <row r="240" spans="1:10" s="25" customFormat="1" x14ac:dyDescent="0.25">
      <c r="A240" s="1"/>
      <c r="B240" s="1"/>
      <c r="C240" s="1"/>
      <c r="D240" s="1"/>
      <c r="E240" s="1"/>
      <c r="F240" s="1"/>
      <c r="G240" s="1"/>
      <c r="H240" s="1"/>
      <c r="J240"/>
    </row>
    <row r="241" spans="1:10" s="25" customFormat="1" x14ac:dyDescent="0.25">
      <c r="A241" s="1"/>
      <c r="B241" s="1"/>
      <c r="C241" s="1"/>
      <c r="D241" s="1"/>
      <c r="E241" s="1"/>
      <c r="F241" s="1"/>
      <c r="G241" s="1"/>
      <c r="H241" s="1"/>
      <c r="J241"/>
    </row>
  </sheetData>
  <mergeCells count="16">
    <mergeCell ref="C125:H125"/>
    <mergeCell ref="C126:H126"/>
    <mergeCell ref="C62:H62"/>
    <mergeCell ref="C85:H85"/>
    <mergeCell ref="C120:H120"/>
    <mergeCell ref="C121:H121"/>
    <mergeCell ref="C122:H122"/>
    <mergeCell ref="C123:H123"/>
    <mergeCell ref="B5:C5"/>
    <mergeCell ref="H5:I5"/>
    <mergeCell ref="C124:H124"/>
    <mergeCell ref="B1:I1"/>
    <mergeCell ref="B2:D2"/>
    <mergeCell ref="B3:I3"/>
    <mergeCell ref="B4:C4"/>
    <mergeCell ref="H4:I4"/>
  </mergeCells>
  <pageMargins left="1" right="1" top="1" bottom="1" header="0.5" footer="0.5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opLeftCell="A103" zoomScale="110" zoomScaleNormal="110" workbookViewId="0">
      <selection activeCell="F126" sqref="F126"/>
    </sheetView>
  </sheetViews>
  <sheetFormatPr defaultRowHeight="15" x14ac:dyDescent="0.25"/>
  <cols>
    <col min="2" max="2" width="4.28515625" bestFit="1" customWidth="1"/>
    <col min="3" max="3" width="34.5703125" customWidth="1"/>
    <col min="4" max="5" width="5" bestFit="1" customWidth="1"/>
    <col min="6" max="6" width="5.140625" bestFit="1" customWidth="1"/>
    <col min="7" max="7" width="5" bestFit="1" customWidth="1"/>
    <col min="8" max="8" width="4.140625" customWidth="1"/>
    <col min="9" max="9" width="11.5703125" style="25" bestFit="1" customWidth="1"/>
    <col min="10" max="10" width="4.85546875" bestFit="1" customWidth="1"/>
    <col min="11" max="11" width="10" bestFit="1" customWidth="1"/>
  </cols>
  <sheetData>
    <row r="1" spans="1:12" ht="21.75" thickBot="1" x14ac:dyDescent="0.4">
      <c r="B1" s="203" t="s">
        <v>10</v>
      </c>
      <c r="C1" s="204"/>
      <c r="D1" s="204"/>
      <c r="E1" s="204"/>
      <c r="F1" s="204"/>
      <c r="G1" s="204"/>
      <c r="H1" s="204"/>
      <c r="I1" s="205"/>
    </row>
    <row r="2" spans="1:12" ht="67.5" customHeight="1" thickBot="1" x14ac:dyDescent="0.3">
      <c r="B2" s="206" t="s">
        <v>189</v>
      </c>
      <c r="C2" s="207"/>
      <c r="D2" s="207"/>
      <c r="E2" s="76"/>
      <c r="F2" s="76"/>
      <c r="G2" s="76"/>
      <c r="H2" s="76"/>
      <c r="I2" s="77"/>
      <c r="L2" t="s">
        <v>144</v>
      </c>
    </row>
    <row r="3" spans="1:12" ht="19.5" customHeight="1" thickBot="1" x14ac:dyDescent="0.35">
      <c r="B3" s="208" t="s">
        <v>11</v>
      </c>
      <c r="C3" s="209"/>
      <c r="D3" s="209"/>
      <c r="E3" s="209"/>
      <c r="F3" s="209"/>
      <c r="G3" s="209"/>
      <c r="H3" s="209"/>
      <c r="I3" s="210"/>
    </row>
    <row r="4" spans="1:12" ht="15.75" thickBot="1" x14ac:dyDescent="0.3">
      <c r="B4" s="211" t="s">
        <v>8</v>
      </c>
      <c r="C4" s="212"/>
      <c r="D4" s="14"/>
      <c r="E4" s="14"/>
      <c r="F4" s="14"/>
      <c r="G4" s="14"/>
      <c r="H4" s="213" t="s">
        <v>175</v>
      </c>
      <c r="I4" s="214"/>
    </row>
    <row r="5" spans="1:12" ht="30.75" customHeight="1" thickBot="1" x14ac:dyDescent="0.3">
      <c r="B5" s="215" t="s">
        <v>95</v>
      </c>
      <c r="C5" s="216"/>
      <c r="D5" s="75"/>
      <c r="E5" s="75"/>
      <c r="F5" s="75"/>
      <c r="G5" s="75"/>
      <c r="H5" s="217" t="s">
        <v>176</v>
      </c>
      <c r="I5" s="218"/>
    </row>
    <row r="6" spans="1:12" s="13" customFormat="1" ht="30.75" customHeight="1" thickBot="1" x14ac:dyDescent="0.3">
      <c r="B6" s="78" t="s">
        <v>7</v>
      </c>
      <c r="C6" s="79" t="s">
        <v>6</v>
      </c>
      <c r="D6" s="80" t="s">
        <v>183</v>
      </c>
      <c r="E6" s="80" t="s">
        <v>184</v>
      </c>
      <c r="F6" s="80" t="s">
        <v>187</v>
      </c>
      <c r="G6" s="81" t="s">
        <v>195</v>
      </c>
      <c r="H6" s="175" t="s">
        <v>1</v>
      </c>
      <c r="I6" s="183" t="s">
        <v>0</v>
      </c>
    </row>
    <row r="7" spans="1:12" x14ac:dyDescent="0.25">
      <c r="A7" s="8"/>
      <c r="B7" s="33"/>
      <c r="C7" s="34"/>
      <c r="D7" s="35"/>
      <c r="E7" s="35"/>
      <c r="F7" s="36"/>
      <c r="G7" s="35"/>
      <c r="H7" s="176"/>
      <c r="I7" s="184"/>
    </row>
    <row r="8" spans="1:12" ht="15.75" customHeight="1" x14ac:dyDescent="0.25">
      <c r="A8" s="8"/>
      <c r="B8" s="170" t="s">
        <v>13</v>
      </c>
      <c r="C8" s="41" t="s">
        <v>14</v>
      </c>
      <c r="D8" s="31"/>
      <c r="E8" s="31"/>
      <c r="F8" s="31"/>
      <c r="G8" s="31"/>
      <c r="H8" s="177"/>
      <c r="I8" s="147"/>
    </row>
    <row r="9" spans="1:12" x14ac:dyDescent="0.25">
      <c r="A9" s="8"/>
      <c r="B9" s="171"/>
      <c r="C9" s="30"/>
      <c r="D9" s="31"/>
      <c r="E9" s="31"/>
      <c r="F9" s="31"/>
      <c r="G9" s="31"/>
      <c r="H9" s="177"/>
      <c r="I9" s="147"/>
    </row>
    <row r="10" spans="1:12" x14ac:dyDescent="0.25">
      <c r="A10" s="43"/>
      <c r="B10" s="170" t="s">
        <v>16</v>
      </c>
      <c r="C10" s="41" t="s">
        <v>15</v>
      </c>
      <c r="D10" s="31"/>
      <c r="E10" s="31"/>
      <c r="F10" s="31"/>
      <c r="G10" s="31"/>
      <c r="H10" s="177"/>
      <c r="I10" s="147"/>
    </row>
    <row r="11" spans="1:12" x14ac:dyDescent="0.25">
      <c r="A11" s="8"/>
      <c r="B11" s="171">
        <v>1</v>
      </c>
      <c r="C11" s="30" t="s">
        <v>28</v>
      </c>
      <c r="D11" s="26">
        <v>41</v>
      </c>
      <c r="E11" s="31">
        <v>81</v>
      </c>
      <c r="F11" s="32"/>
      <c r="G11" s="26"/>
      <c r="H11" s="178">
        <v>1</v>
      </c>
      <c r="I11" s="147">
        <v>22000</v>
      </c>
    </row>
    <row r="12" spans="1:12" x14ac:dyDescent="0.25">
      <c r="A12" s="8"/>
      <c r="B12" s="171">
        <v>2</v>
      </c>
      <c r="C12" s="30" t="s">
        <v>68</v>
      </c>
      <c r="D12" s="26">
        <v>31</v>
      </c>
      <c r="E12" s="31">
        <v>81.5</v>
      </c>
      <c r="F12" s="32">
        <f t="shared" ref="F12:F58" si="0">E12*D12/144</f>
        <v>17.545138888888889</v>
      </c>
      <c r="G12" s="26">
        <v>380</v>
      </c>
      <c r="H12" s="178">
        <v>1</v>
      </c>
      <c r="I12" s="147">
        <f>F12*H12*G12</f>
        <v>6667.1527777777783</v>
      </c>
    </row>
    <row r="13" spans="1:12" x14ac:dyDescent="0.25">
      <c r="A13" s="8"/>
      <c r="B13" s="171">
        <v>3</v>
      </c>
      <c r="C13" s="30" t="s">
        <v>68</v>
      </c>
      <c r="D13" s="26">
        <v>66.5</v>
      </c>
      <c r="E13" s="31">
        <v>32</v>
      </c>
      <c r="F13" s="32">
        <f t="shared" si="0"/>
        <v>14.777777777777779</v>
      </c>
      <c r="G13" s="26">
        <v>380</v>
      </c>
      <c r="H13" s="178">
        <v>1</v>
      </c>
      <c r="I13" s="147">
        <f>F13*H13*G13</f>
        <v>5615.5555555555557</v>
      </c>
    </row>
    <row r="14" spans="1:12" x14ac:dyDescent="0.25">
      <c r="A14" s="8"/>
      <c r="B14" s="171"/>
      <c r="C14" s="30"/>
      <c r="D14" s="26"/>
      <c r="E14" s="31"/>
      <c r="F14" s="32"/>
      <c r="G14" s="26"/>
      <c r="H14" s="178"/>
      <c r="I14" s="147"/>
    </row>
    <row r="15" spans="1:12" s="12" customFormat="1" ht="15.75" x14ac:dyDescent="0.25">
      <c r="A15" s="8"/>
      <c r="B15" s="170" t="s">
        <v>18</v>
      </c>
      <c r="C15" s="41" t="s">
        <v>17</v>
      </c>
      <c r="D15" s="26"/>
      <c r="E15" s="31"/>
      <c r="F15" s="32"/>
      <c r="G15" s="31"/>
      <c r="H15" s="177"/>
      <c r="I15" s="147"/>
    </row>
    <row r="16" spans="1:12" x14ac:dyDescent="0.25">
      <c r="A16" s="8"/>
      <c r="B16" s="171">
        <v>1</v>
      </c>
      <c r="C16" s="30" t="s">
        <v>29</v>
      </c>
      <c r="D16" s="26">
        <v>21</v>
      </c>
      <c r="E16" s="31">
        <v>23</v>
      </c>
      <c r="F16" s="32">
        <f t="shared" si="0"/>
        <v>3.3541666666666665</v>
      </c>
      <c r="G16" s="26">
        <v>1350</v>
      </c>
      <c r="H16" s="178">
        <v>1</v>
      </c>
      <c r="I16" s="147">
        <f>F16*H16*G16</f>
        <v>4528.125</v>
      </c>
    </row>
    <row r="17" spans="1:10" ht="15.75" customHeight="1" x14ac:dyDescent="0.25">
      <c r="A17" s="8"/>
      <c r="B17" s="171">
        <v>2</v>
      </c>
      <c r="C17" s="30" t="s">
        <v>190</v>
      </c>
      <c r="D17" s="26">
        <v>21</v>
      </c>
      <c r="E17" s="31">
        <v>24</v>
      </c>
      <c r="F17" s="32">
        <f t="shared" si="0"/>
        <v>3.5</v>
      </c>
      <c r="G17" s="26">
        <v>1350</v>
      </c>
      <c r="H17" s="178">
        <v>1</v>
      </c>
      <c r="I17" s="147">
        <f t="shared" ref="I17:I20" si="1">F17*H17*G17</f>
        <v>4725</v>
      </c>
    </row>
    <row r="18" spans="1:10" x14ac:dyDescent="0.25">
      <c r="A18" s="8"/>
      <c r="B18" s="171">
        <v>3</v>
      </c>
      <c r="C18" s="30" t="s">
        <v>38</v>
      </c>
      <c r="D18" s="26">
        <v>21</v>
      </c>
      <c r="E18" s="31">
        <v>118</v>
      </c>
      <c r="F18" s="32">
        <f>E18*D18/144</f>
        <v>17.208333333333332</v>
      </c>
      <c r="G18" s="26">
        <v>550</v>
      </c>
      <c r="H18" s="178">
        <v>1</v>
      </c>
      <c r="I18" s="147">
        <f t="shared" si="1"/>
        <v>9464.5833333333321</v>
      </c>
      <c r="J18" s="99"/>
    </row>
    <row r="19" spans="1:10" x14ac:dyDescent="0.25">
      <c r="A19" s="8"/>
      <c r="B19" s="171">
        <v>4</v>
      </c>
      <c r="C19" s="30" t="s">
        <v>96</v>
      </c>
      <c r="D19" s="26">
        <v>73</v>
      </c>
      <c r="E19" s="31">
        <v>95</v>
      </c>
      <c r="F19" s="32">
        <f>E19*D19/144</f>
        <v>48.159722222222221</v>
      </c>
      <c r="G19" s="26">
        <v>750</v>
      </c>
      <c r="H19" s="178">
        <v>1</v>
      </c>
      <c r="I19" s="147">
        <f t="shared" si="1"/>
        <v>36119.791666666664</v>
      </c>
    </row>
    <row r="20" spans="1:10" x14ac:dyDescent="0.25">
      <c r="A20" s="8"/>
      <c r="B20" s="171">
        <v>5</v>
      </c>
      <c r="C20" s="30" t="s">
        <v>146</v>
      </c>
      <c r="D20" s="26">
        <v>23.5</v>
      </c>
      <c r="E20" s="31">
        <v>95</v>
      </c>
      <c r="F20" s="32">
        <f>E20*D20/144</f>
        <v>15.503472222222221</v>
      </c>
      <c r="G20" s="26">
        <v>550</v>
      </c>
      <c r="H20" s="178">
        <v>1</v>
      </c>
      <c r="I20" s="147">
        <f t="shared" si="1"/>
        <v>8526.9097222222226</v>
      </c>
    </row>
    <row r="21" spans="1:10" x14ac:dyDescent="0.25">
      <c r="A21" s="8"/>
      <c r="B21" s="171"/>
      <c r="C21" s="30"/>
      <c r="D21" s="26"/>
      <c r="E21" s="31"/>
      <c r="F21" s="32"/>
      <c r="G21" s="26"/>
      <c r="H21" s="178"/>
      <c r="I21" s="147"/>
    </row>
    <row r="22" spans="1:10" x14ac:dyDescent="0.25">
      <c r="A22" s="8"/>
      <c r="B22" s="170" t="s">
        <v>19</v>
      </c>
      <c r="C22" s="41" t="s">
        <v>22</v>
      </c>
      <c r="D22" s="26"/>
      <c r="E22" s="31"/>
      <c r="F22" s="32"/>
      <c r="G22" s="26"/>
      <c r="H22" s="178"/>
      <c r="I22" s="147"/>
    </row>
    <row r="23" spans="1:10" x14ac:dyDescent="0.25">
      <c r="A23" s="8"/>
      <c r="B23" s="171">
        <v>1</v>
      </c>
      <c r="C23" s="44" t="s">
        <v>39</v>
      </c>
      <c r="D23" s="26">
        <v>126</v>
      </c>
      <c r="E23" s="31">
        <v>29</v>
      </c>
      <c r="F23" s="32">
        <f t="shared" si="0"/>
        <v>25.375</v>
      </c>
      <c r="G23" s="26">
        <v>2700</v>
      </c>
      <c r="H23" s="178">
        <v>1</v>
      </c>
      <c r="I23" s="147">
        <f t="shared" ref="I23:I32" si="2">F23*H23*G23</f>
        <v>68512.5</v>
      </c>
    </row>
    <row r="24" spans="1:10" x14ac:dyDescent="0.25">
      <c r="A24" s="8"/>
      <c r="B24" s="171">
        <v>2</v>
      </c>
      <c r="C24" s="44" t="s">
        <v>40</v>
      </c>
      <c r="D24" s="26">
        <v>117</v>
      </c>
      <c r="E24" s="31">
        <v>21.5</v>
      </c>
      <c r="F24" s="32">
        <f t="shared" si="0"/>
        <v>17.46875</v>
      </c>
      <c r="G24" s="26">
        <v>1350</v>
      </c>
      <c r="H24" s="178">
        <v>1</v>
      </c>
      <c r="I24" s="147">
        <f t="shared" si="2"/>
        <v>23582.8125</v>
      </c>
    </row>
    <row r="25" spans="1:10" x14ac:dyDescent="0.25">
      <c r="A25" s="8"/>
      <c r="B25" s="171">
        <v>3</v>
      </c>
      <c r="C25" s="44" t="s">
        <v>156</v>
      </c>
      <c r="D25" s="26">
        <v>140</v>
      </c>
      <c r="E25" s="31">
        <v>29</v>
      </c>
      <c r="F25" s="32">
        <f t="shared" si="0"/>
        <v>28.194444444444443</v>
      </c>
      <c r="G25" s="26">
        <v>680</v>
      </c>
      <c r="H25" s="178">
        <v>1</v>
      </c>
      <c r="I25" s="147">
        <f t="shared" si="2"/>
        <v>19172.222222222223</v>
      </c>
    </row>
    <row r="26" spans="1:10" x14ac:dyDescent="0.25">
      <c r="A26" s="8"/>
      <c r="B26" s="171">
        <v>4</v>
      </c>
      <c r="C26" s="44" t="s">
        <v>164</v>
      </c>
      <c r="D26" s="26">
        <v>69</v>
      </c>
      <c r="E26" s="31">
        <v>18</v>
      </c>
      <c r="F26" s="32">
        <f t="shared" si="0"/>
        <v>8.625</v>
      </c>
      <c r="G26" s="26">
        <v>380</v>
      </c>
      <c r="H26" s="178">
        <v>1</v>
      </c>
      <c r="I26" s="147">
        <f t="shared" si="2"/>
        <v>3277.5</v>
      </c>
    </row>
    <row r="27" spans="1:10" x14ac:dyDescent="0.25">
      <c r="A27" s="8"/>
      <c r="B27" s="171">
        <v>5</v>
      </c>
      <c r="C27" s="44" t="s">
        <v>42</v>
      </c>
      <c r="D27" s="26">
        <v>69</v>
      </c>
      <c r="E27" s="31">
        <v>113</v>
      </c>
      <c r="F27" s="32">
        <f t="shared" si="0"/>
        <v>54.145833333333336</v>
      </c>
      <c r="G27" s="26">
        <v>680</v>
      </c>
      <c r="H27" s="178">
        <v>1</v>
      </c>
      <c r="I27" s="147">
        <f t="shared" si="2"/>
        <v>36819.166666666672</v>
      </c>
    </row>
    <row r="28" spans="1:10" x14ac:dyDescent="0.25">
      <c r="A28" s="8"/>
      <c r="B28" s="171">
        <v>6</v>
      </c>
      <c r="C28" s="44" t="s">
        <v>159</v>
      </c>
      <c r="D28" s="26">
        <v>7</v>
      </c>
      <c r="E28" s="31">
        <v>68</v>
      </c>
      <c r="F28" s="32">
        <f t="shared" si="0"/>
        <v>3.3055555555555554</v>
      </c>
      <c r="G28" s="26">
        <v>380</v>
      </c>
      <c r="H28" s="178">
        <v>1</v>
      </c>
      <c r="I28" s="147">
        <f t="shared" si="2"/>
        <v>1256.1111111111111</v>
      </c>
    </row>
    <row r="29" spans="1:10" x14ac:dyDescent="0.25">
      <c r="A29" s="8"/>
      <c r="B29" s="171">
        <v>7</v>
      </c>
      <c r="C29" s="44" t="s">
        <v>145</v>
      </c>
      <c r="D29" s="26">
        <v>16</v>
      </c>
      <c r="E29" s="31">
        <v>113</v>
      </c>
      <c r="F29" s="32">
        <f t="shared" si="0"/>
        <v>12.555555555555555</v>
      </c>
      <c r="G29" s="26">
        <v>550</v>
      </c>
      <c r="H29" s="178">
        <v>1</v>
      </c>
      <c r="I29" s="147">
        <f t="shared" si="2"/>
        <v>6905.5555555555557</v>
      </c>
    </row>
    <row r="30" spans="1:10" x14ac:dyDescent="0.25">
      <c r="A30" s="8"/>
      <c r="B30" s="171">
        <v>8</v>
      </c>
      <c r="C30" s="44" t="s">
        <v>158</v>
      </c>
      <c r="D30" s="26">
        <v>10</v>
      </c>
      <c r="E30" s="31">
        <v>31</v>
      </c>
      <c r="F30" s="32">
        <f t="shared" si="0"/>
        <v>2.1527777777777777</v>
      </c>
      <c r="G30" s="26">
        <v>750</v>
      </c>
      <c r="H30" s="178">
        <v>1</v>
      </c>
      <c r="I30" s="147">
        <f t="shared" si="2"/>
        <v>1614.5833333333333</v>
      </c>
    </row>
    <row r="31" spans="1:10" x14ac:dyDescent="0.25">
      <c r="A31" s="8"/>
      <c r="B31" s="171">
        <v>9</v>
      </c>
      <c r="C31" s="44" t="s">
        <v>157</v>
      </c>
      <c r="D31" s="26">
        <v>7</v>
      </c>
      <c r="E31" s="31">
        <v>32</v>
      </c>
      <c r="F31" s="32">
        <f t="shared" si="0"/>
        <v>1.5555555555555556</v>
      </c>
      <c r="G31" s="26">
        <v>1350</v>
      </c>
      <c r="H31" s="178">
        <v>1</v>
      </c>
      <c r="I31" s="147">
        <f t="shared" si="2"/>
        <v>2100</v>
      </c>
    </row>
    <row r="32" spans="1:10" x14ac:dyDescent="0.25">
      <c r="A32" s="8"/>
      <c r="B32" s="171">
        <v>10</v>
      </c>
      <c r="C32" s="44" t="s">
        <v>157</v>
      </c>
      <c r="D32" s="26">
        <v>7</v>
      </c>
      <c r="E32" s="31">
        <v>34</v>
      </c>
      <c r="F32" s="32">
        <f t="shared" si="0"/>
        <v>1.6527777777777777</v>
      </c>
      <c r="G32" s="26">
        <v>1350</v>
      </c>
      <c r="H32" s="178">
        <v>1</v>
      </c>
      <c r="I32" s="147">
        <f t="shared" si="2"/>
        <v>2231.25</v>
      </c>
    </row>
    <row r="33" spans="1:10" x14ac:dyDescent="0.25">
      <c r="A33" s="8"/>
      <c r="B33" s="171"/>
      <c r="C33" s="44"/>
      <c r="D33" s="26"/>
      <c r="E33" s="31"/>
      <c r="F33" s="32"/>
      <c r="G33" s="26"/>
      <c r="H33" s="178"/>
      <c r="I33" s="147"/>
    </row>
    <row r="34" spans="1:10" x14ac:dyDescent="0.25">
      <c r="A34" s="8"/>
      <c r="B34" s="170" t="s">
        <v>20</v>
      </c>
      <c r="C34" s="41" t="s">
        <v>23</v>
      </c>
      <c r="D34" s="26"/>
      <c r="E34" s="31"/>
      <c r="F34" s="32"/>
      <c r="G34" s="26"/>
      <c r="H34" s="178"/>
      <c r="I34" s="147"/>
    </row>
    <row r="35" spans="1:10" x14ac:dyDescent="0.25">
      <c r="A35" s="8"/>
      <c r="B35" s="171">
        <v>1</v>
      </c>
      <c r="C35" s="44" t="s">
        <v>44</v>
      </c>
      <c r="D35" s="26">
        <v>24</v>
      </c>
      <c r="E35" s="31">
        <v>114</v>
      </c>
      <c r="F35" s="32">
        <f t="shared" si="0"/>
        <v>19</v>
      </c>
      <c r="G35" s="26">
        <v>550</v>
      </c>
      <c r="H35" s="178">
        <v>1</v>
      </c>
      <c r="I35" s="147">
        <f>F35*H35*G35</f>
        <v>10450</v>
      </c>
    </row>
    <row r="36" spans="1:10" ht="30" x14ac:dyDescent="0.25">
      <c r="A36" s="8"/>
      <c r="B36" s="171">
        <v>2</v>
      </c>
      <c r="C36" s="150" t="s">
        <v>188</v>
      </c>
      <c r="D36" s="26">
        <v>40</v>
      </c>
      <c r="E36" s="31">
        <v>84</v>
      </c>
      <c r="F36" s="32">
        <f t="shared" si="0"/>
        <v>23.333333333333332</v>
      </c>
      <c r="G36" s="26">
        <v>1350</v>
      </c>
      <c r="H36" s="178">
        <v>1</v>
      </c>
      <c r="I36" s="147">
        <f>F36*H36*G36</f>
        <v>31500</v>
      </c>
    </row>
    <row r="37" spans="1:10" x14ac:dyDescent="0.25">
      <c r="A37" s="8"/>
      <c r="B37" s="171">
        <v>3</v>
      </c>
      <c r="C37" s="44" t="s">
        <v>163</v>
      </c>
      <c r="D37" s="26">
        <v>32.5</v>
      </c>
      <c r="E37" s="31">
        <v>84</v>
      </c>
      <c r="F37" s="32">
        <f>E37*D37/144</f>
        <v>18.958333333333332</v>
      </c>
      <c r="G37" s="26">
        <v>1350</v>
      </c>
      <c r="H37" s="178">
        <v>1</v>
      </c>
      <c r="I37" s="147">
        <f>F37*H37*G37</f>
        <v>25593.75</v>
      </c>
    </row>
    <row r="38" spans="1:10" x14ac:dyDescent="0.25">
      <c r="A38" s="8"/>
      <c r="B38" s="171">
        <v>4</v>
      </c>
      <c r="C38" s="44" t="s">
        <v>179</v>
      </c>
      <c r="D38" s="26">
        <v>34</v>
      </c>
      <c r="E38" s="31">
        <v>22</v>
      </c>
      <c r="F38" s="32">
        <f t="shared" ref="F38" si="3">E38*D38/144</f>
        <v>5.1944444444444446</v>
      </c>
      <c r="G38" s="26">
        <v>1350</v>
      </c>
      <c r="H38" s="178">
        <v>1</v>
      </c>
      <c r="I38" s="147">
        <f>F38*H38*G38</f>
        <v>7012.5</v>
      </c>
    </row>
    <row r="39" spans="1:10" x14ac:dyDescent="0.25">
      <c r="A39" s="8"/>
      <c r="B39" s="171">
        <v>5</v>
      </c>
      <c r="C39" s="44" t="s">
        <v>178</v>
      </c>
      <c r="D39" s="26"/>
      <c r="E39" s="31"/>
      <c r="F39" s="32"/>
      <c r="G39" s="26"/>
      <c r="H39" s="178"/>
      <c r="I39" s="147">
        <v>800</v>
      </c>
    </row>
    <row r="40" spans="1:10" x14ac:dyDescent="0.25">
      <c r="A40" s="8"/>
      <c r="B40" s="171"/>
      <c r="C40" s="30"/>
      <c r="D40" s="26"/>
      <c r="E40" s="31"/>
      <c r="F40" s="32"/>
      <c r="G40" s="26"/>
      <c r="H40" s="178"/>
      <c r="I40" s="147"/>
    </row>
    <row r="41" spans="1:10" x14ac:dyDescent="0.25">
      <c r="A41" s="8"/>
      <c r="B41" s="170" t="s">
        <v>21</v>
      </c>
      <c r="C41" s="41" t="s">
        <v>24</v>
      </c>
      <c r="D41" s="26"/>
      <c r="E41" s="31"/>
      <c r="F41" s="32"/>
      <c r="G41" s="26"/>
      <c r="H41" s="178"/>
      <c r="I41" s="147"/>
    </row>
    <row r="42" spans="1:10" x14ac:dyDescent="0.25">
      <c r="A42" s="8"/>
      <c r="B42" s="171">
        <v>1</v>
      </c>
      <c r="C42" s="30" t="s">
        <v>41</v>
      </c>
      <c r="D42" s="26">
        <v>28</v>
      </c>
      <c r="E42" s="31">
        <v>118</v>
      </c>
      <c r="F42" s="32">
        <f t="shared" si="0"/>
        <v>22.944444444444443</v>
      </c>
      <c r="G42" s="26">
        <v>680</v>
      </c>
      <c r="H42" s="178">
        <v>1</v>
      </c>
      <c r="I42" s="147">
        <f t="shared" ref="I42:I46" si="4">F42*H42*G42</f>
        <v>15602.222222222221</v>
      </c>
    </row>
    <row r="43" spans="1:10" x14ac:dyDescent="0.25">
      <c r="A43" s="8"/>
      <c r="B43" s="171">
        <v>2</v>
      </c>
      <c r="C43" s="30" t="s">
        <v>44</v>
      </c>
      <c r="D43" s="26">
        <v>21</v>
      </c>
      <c r="E43" s="31">
        <v>147</v>
      </c>
      <c r="F43" s="32">
        <f t="shared" si="0"/>
        <v>21.4375</v>
      </c>
      <c r="G43" s="26">
        <v>550</v>
      </c>
      <c r="H43" s="178">
        <v>1</v>
      </c>
      <c r="I43" s="147">
        <f t="shared" si="4"/>
        <v>11790.625</v>
      </c>
      <c r="J43" s="99"/>
    </row>
    <row r="44" spans="1:10" x14ac:dyDescent="0.25">
      <c r="A44" s="8"/>
      <c r="B44" s="171">
        <v>3</v>
      </c>
      <c r="C44" s="30" t="s">
        <v>50</v>
      </c>
      <c r="D44" s="26">
        <v>20</v>
      </c>
      <c r="E44" s="31">
        <v>23</v>
      </c>
      <c r="F44" s="32">
        <f t="shared" si="0"/>
        <v>3.1944444444444446</v>
      </c>
      <c r="G44" s="26">
        <v>1350</v>
      </c>
      <c r="H44" s="178">
        <v>1</v>
      </c>
      <c r="I44" s="147">
        <f t="shared" si="4"/>
        <v>4312.5</v>
      </c>
    </row>
    <row r="45" spans="1:10" x14ac:dyDescent="0.25">
      <c r="A45" s="8"/>
      <c r="B45" s="171">
        <v>4</v>
      </c>
      <c r="C45" s="30" t="s">
        <v>191</v>
      </c>
      <c r="D45" s="26">
        <v>24</v>
      </c>
      <c r="E45" s="31">
        <v>23</v>
      </c>
      <c r="F45" s="32">
        <f t="shared" si="0"/>
        <v>3.8333333333333335</v>
      </c>
      <c r="G45" s="26">
        <v>1350</v>
      </c>
      <c r="H45" s="178">
        <v>1</v>
      </c>
      <c r="I45" s="147">
        <f t="shared" si="4"/>
        <v>5175</v>
      </c>
    </row>
    <row r="46" spans="1:10" x14ac:dyDescent="0.25">
      <c r="A46" s="8"/>
      <c r="B46" s="171">
        <v>5</v>
      </c>
      <c r="C46" s="30" t="s">
        <v>119</v>
      </c>
      <c r="D46" s="26">
        <v>24</v>
      </c>
      <c r="E46" s="31">
        <v>118</v>
      </c>
      <c r="F46" s="32">
        <f t="shared" si="0"/>
        <v>19.666666666666668</v>
      </c>
      <c r="G46" s="26">
        <v>380</v>
      </c>
      <c r="H46" s="178">
        <v>1</v>
      </c>
      <c r="I46" s="147">
        <f t="shared" si="4"/>
        <v>7473.3333333333339</v>
      </c>
    </row>
    <row r="47" spans="1:10" x14ac:dyDescent="0.25">
      <c r="A47" s="8"/>
      <c r="B47" s="171"/>
      <c r="C47" s="30"/>
      <c r="D47" s="26"/>
      <c r="E47" s="31"/>
      <c r="F47" s="32"/>
      <c r="G47" s="26"/>
      <c r="H47" s="178"/>
      <c r="I47" s="147"/>
    </row>
    <row r="48" spans="1:10" x14ac:dyDescent="0.25">
      <c r="A48" s="8"/>
      <c r="B48" s="170" t="s">
        <v>25</v>
      </c>
      <c r="C48" s="41" t="s">
        <v>26</v>
      </c>
      <c r="D48" s="26"/>
      <c r="E48" s="31"/>
      <c r="F48" s="32"/>
      <c r="G48" s="26"/>
      <c r="H48" s="178"/>
      <c r="I48" s="147"/>
    </row>
    <row r="49" spans="1:10" x14ac:dyDescent="0.25">
      <c r="A49" s="8"/>
      <c r="B49" s="171">
        <v>1</v>
      </c>
      <c r="C49" s="30" t="s">
        <v>46</v>
      </c>
      <c r="D49" s="26">
        <v>78</v>
      </c>
      <c r="E49" s="31">
        <v>84</v>
      </c>
      <c r="F49" s="32">
        <f t="shared" si="0"/>
        <v>45.5</v>
      </c>
      <c r="G49" s="26">
        <v>1350</v>
      </c>
      <c r="H49" s="178">
        <v>1</v>
      </c>
      <c r="I49" s="147">
        <f t="shared" ref="I49:I55" si="5">F49*H49*G49</f>
        <v>61425</v>
      </c>
    </row>
    <row r="50" spans="1:10" x14ac:dyDescent="0.25">
      <c r="A50" s="8"/>
      <c r="B50" s="171">
        <v>2</v>
      </c>
      <c r="C50" s="30" t="s">
        <v>52</v>
      </c>
      <c r="D50" s="26">
        <v>28</v>
      </c>
      <c r="E50" s="31">
        <v>78</v>
      </c>
      <c r="F50" s="32">
        <f t="shared" si="0"/>
        <v>15.166666666666666</v>
      </c>
      <c r="G50" s="26">
        <v>680</v>
      </c>
      <c r="H50" s="178">
        <v>1</v>
      </c>
      <c r="I50" s="147">
        <f t="shared" si="5"/>
        <v>10313.333333333332</v>
      </c>
    </row>
    <row r="51" spans="1:10" x14ac:dyDescent="0.25">
      <c r="A51" s="8"/>
      <c r="B51" s="171">
        <v>3</v>
      </c>
      <c r="C51" s="30" t="s">
        <v>69</v>
      </c>
      <c r="D51" s="26">
        <v>25</v>
      </c>
      <c r="E51" s="31">
        <v>86</v>
      </c>
      <c r="F51" s="32">
        <f t="shared" si="0"/>
        <v>14.930555555555555</v>
      </c>
      <c r="G51" s="26">
        <v>1350</v>
      </c>
      <c r="H51" s="178">
        <v>1</v>
      </c>
      <c r="I51" s="147">
        <f t="shared" si="5"/>
        <v>20156.25</v>
      </c>
    </row>
    <row r="52" spans="1:10" x14ac:dyDescent="0.25">
      <c r="A52" s="8"/>
      <c r="B52" s="171">
        <v>4</v>
      </c>
      <c r="C52" s="30" t="s">
        <v>53</v>
      </c>
      <c r="D52" s="26">
        <v>21</v>
      </c>
      <c r="E52" s="31">
        <v>114</v>
      </c>
      <c r="F52" s="32">
        <f t="shared" si="0"/>
        <v>16.625</v>
      </c>
      <c r="G52" s="26">
        <v>550</v>
      </c>
      <c r="H52" s="178">
        <v>1</v>
      </c>
      <c r="I52" s="147">
        <f t="shared" si="5"/>
        <v>9143.75</v>
      </c>
      <c r="J52" s="99"/>
    </row>
    <row r="53" spans="1:10" x14ac:dyDescent="0.25">
      <c r="A53" s="8"/>
      <c r="B53" s="171">
        <v>5</v>
      </c>
      <c r="C53" s="46" t="s">
        <v>55</v>
      </c>
      <c r="D53" s="38">
        <v>20</v>
      </c>
      <c r="E53" s="39">
        <v>23</v>
      </c>
      <c r="F53" s="32">
        <f t="shared" si="0"/>
        <v>3.1944444444444446</v>
      </c>
      <c r="G53" s="38">
        <v>1350</v>
      </c>
      <c r="H53" s="179">
        <v>1</v>
      </c>
      <c r="I53" s="147">
        <f t="shared" si="5"/>
        <v>4312.5</v>
      </c>
    </row>
    <row r="54" spans="1:10" x14ac:dyDescent="0.25">
      <c r="A54" s="8"/>
      <c r="B54" s="171">
        <v>6</v>
      </c>
      <c r="C54" s="46" t="s">
        <v>191</v>
      </c>
      <c r="D54" s="38">
        <v>24</v>
      </c>
      <c r="E54" s="39">
        <v>23</v>
      </c>
      <c r="F54" s="32">
        <f t="shared" si="0"/>
        <v>3.8333333333333335</v>
      </c>
      <c r="G54" s="38">
        <v>1350</v>
      </c>
      <c r="H54" s="179">
        <v>1</v>
      </c>
      <c r="I54" s="147">
        <f t="shared" si="5"/>
        <v>5175</v>
      </c>
    </row>
    <row r="55" spans="1:10" x14ac:dyDescent="0.25">
      <c r="A55" s="8"/>
      <c r="B55" s="171">
        <v>7</v>
      </c>
      <c r="C55" s="46" t="s">
        <v>119</v>
      </c>
      <c r="D55" s="38">
        <v>39</v>
      </c>
      <c r="E55" s="39">
        <v>40</v>
      </c>
      <c r="F55" s="47">
        <f t="shared" si="0"/>
        <v>10.833333333333334</v>
      </c>
      <c r="G55" s="38">
        <v>380</v>
      </c>
      <c r="H55" s="179">
        <v>1</v>
      </c>
      <c r="I55" s="147">
        <f t="shared" si="5"/>
        <v>4116.666666666667</v>
      </c>
    </row>
    <row r="56" spans="1:10" x14ac:dyDescent="0.25">
      <c r="A56" s="8"/>
      <c r="B56" s="171">
        <v>8</v>
      </c>
      <c r="C56" s="46" t="s">
        <v>133</v>
      </c>
      <c r="D56" s="38"/>
      <c r="E56" s="39"/>
      <c r="F56" s="47"/>
      <c r="G56" s="38"/>
      <c r="H56" s="179"/>
      <c r="I56" s="147">
        <v>5500</v>
      </c>
    </row>
    <row r="57" spans="1:10" x14ac:dyDescent="0.25">
      <c r="A57" s="8"/>
      <c r="B57" s="60"/>
      <c r="C57" s="46"/>
      <c r="D57" s="38"/>
      <c r="E57" s="39"/>
      <c r="F57" s="47"/>
      <c r="G57" s="38"/>
      <c r="H57" s="179"/>
      <c r="I57" s="147"/>
    </row>
    <row r="58" spans="1:10" ht="15.75" thickBot="1" x14ac:dyDescent="0.3">
      <c r="A58" s="8"/>
      <c r="B58" s="60">
        <v>9</v>
      </c>
      <c r="C58" s="46" t="s">
        <v>67</v>
      </c>
      <c r="D58" s="38"/>
      <c r="E58" s="39"/>
      <c r="F58" s="47">
        <f t="shared" si="0"/>
        <v>0</v>
      </c>
      <c r="G58" s="38">
        <v>5600</v>
      </c>
      <c r="H58" s="179">
        <v>7</v>
      </c>
      <c r="I58" s="147">
        <f>H58*G58</f>
        <v>39200</v>
      </c>
    </row>
    <row r="59" spans="1:10" ht="15.75" thickBot="1" x14ac:dyDescent="0.3">
      <c r="A59" s="8"/>
      <c r="B59" s="195"/>
      <c r="C59" s="226" t="s">
        <v>86</v>
      </c>
      <c r="D59" s="227"/>
      <c r="E59" s="227"/>
      <c r="F59" s="227"/>
      <c r="G59" s="227"/>
      <c r="H59" s="227"/>
      <c r="I59" s="168">
        <f>SUM(I8:I58)</f>
        <v>542171.25</v>
      </c>
    </row>
    <row r="60" spans="1:10" x14ac:dyDescent="0.25">
      <c r="A60" s="8"/>
      <c r="B60" s="111"/>
      <c r="C60" s="133"/>
      <c r="D60" s="133"/>
      <c r="E60" s="133"/>
      <c r="F60" s="133"/>
      <c r="G60" s="133"/>
      <c r="H60" s="197"/>
      <c r="I60" s="120"/>
    </row>
    <row r="61" spans="1:10" x14ac:dyDescent="0.25">
      <c r="A61" s="8"/>
      <c r="B61" s="172" t="s">
        <v>184</v>
      </c>
      <c r="C61" s="52" t="s">
        <v>72</v>
      </c>
      <c r="D61" s="53"/>
      <c r="E61" s="53"/>
      <c r="F61" s="53"/>
      <c r="G61" s="53"/>
      <c r="H61" s="198"/>
      <c r="I61" s="131"/>
    </row>
    <row r="62" spans="1:10" x14ac:dyDescent="0.25">
      <c r="A62" s="8"/>
      <c r="B62" s="173">
        <v>1</v>
      </c>
      <c r="C62" s="53" t="s">
        <v>87</v>
      </c>
      <c r="D62" s="53"/>
      <c r="E62" s="53"/>
      <c r="F62" s="53"/>
      <c r="G62" s="53">
        <v>590</v>
      </c>
      <c r="H62" s="198">
        <v>51</v>
      </c>
      <c r="I62" s="131">
        <f>H62*G62</f>
        <v>30090</v>
      </c>
    </row>
    <row r="63" spans="1:10" x14ac:dyDescent="0.25">
      <c r="A63" s="8"/>
      <c r="B63" s="173">
        <v>2</v>
      </c>
      <c r="C63" s="53" t="s">
        <v>88</v>
      </c>
      <c r="D63" s="53"/>
      <c r="E63" s="53"/>
      <c r="F63" s="53"/>
      <c r="G63" s="53">
        <v>2600</v>
      </c>
      <c r="H63" s="198">
        <v>4</v>
      </c>
      <c r="I63" s="131">
        <f>H63*G63</f>
        <v>10400</v>
      </c>
    </row>
    <row r="64" spans="1:10" x14ac:dyDescent="0.25">
      <c r="A64" s="8"/>
      <c r="B64" s="173">
        <v>3</v>
      </c>
      <c r="C64" s="53" t="s">
        <v>74</v>
      </c>
      <c r="D64" s="53"/>
      <c r="E64" s="53"/>
      <c r="F64" s="53">
        <v>100</v>
      </c>
      <c r="G64" s="53">
        <v>42</v>
      </c>
      <c r="H64" s="198"/>
      <c r="I64" s="131">
        <f>G64*F64</f>
        <v>4200</v>
      </c>
    </row>
    <row r="65" spans="1:9" x14ac:dyDescent="0.25">
      <c r="A65" s="8"/>
      <c r="B65" s="173">
        <v>4</v>
      </c>
      <c r="C65" s="53" t="s">
        <v>75</v>
      </c>
      <c r="D65" s="53"/>
      <c r="E65" s="53"/>
      <c r="F65" s="53">
        <v>150</v>
      </c>
      <c r="G65" s="53">
        <v>36</v>
      </c>
      <c r="H65" s="198"/>
      <c r="I65" s="131">
        <f>G65*F65</f>
        <v>5400</v>
      </c>
    </row>
    <row r="66" spans="1:9" x14ac:dyDescent="0.25">
      <c r="A66" s="8"/>
      <c r="B66" s="173">
        <v>5</v>
      </c>
      <c r="C66" s="53" t="s">
        <v>111</v>
      </c>
      <c r="D66" s="53"/>
      <c r="E66" s="53"/>
      <c r="F66" s="53"/>
      <c r="G66" s="53">
        <v>150</v>
      </c>
      <c r="H66" s="198">
        <v>6</v>
      </c>
      <c r="I66" s="131">
        <f>H66*G66</f>
        <v>900</v>
      </c>
    </row>
    <row r="67" spans="1:9" x14ac:dyDescent="0.25">
      <c r="A67" s="8"/>
      <c r="B67" s="173">
        <v>6</v>
      </c>
      <c r="C67" s="53" t="s">
        <v>110</v>
      </c>
      <c r="D67" s="53"/>
      <c r="E67" s="53"/>
      <c r="F67" s="53"/>
      <c r="G67" s="53">
        <v>90</v>
      </c>
      <c r="H67" s="198">
        <v>57</v>
      </c>
      <c r="I67" s="131">
        <f>H67*G67</f>
        <v>5130</v>
      </c>
    </row>
    <row r="68" spans="1:9" x14ac:dyDescent="0.25">
      <c r="A68" s="8"/>
      <c r="B68" s="173">
        <v>7</v>
      </c>
      <c r="C68" s="53" t="s">
        <v>109</v>
      </c>
      <c r="D68" s="53"/>
      <c r="E68" s="53"/>
      <c r="F68" s="53"/>
      <c r="G68" s="53">
        <v>650</v>
      </c>
      <c r="H68" s="198">
        <v>4</v>
      </c>
      <c r="I68" s="131">
        <f>H68*G68</f>
        <v>2600</v>
      </c>
    </row>
    <row r="69" spans="1:9" x14ac:dyDescent="0.25">
      <c r="A69" s="8"/>
      <c r="B69" s="173">
        <v>8</v>
      </c>
      <c r="C69" s="53" t="s">
        <v>79</v>
      </c>
      <c r="D69" s="53"/>
      <c r="E69" s="53"/>
      <c r="F69" s="53"/>
      <c r="G69" s="53">
        <v>575</v>
      </c>
      <c r="H69" s="198">
        <v>28</v>
      </c>
      <c r="I69" s="131">
        <f>H69*G69</f>
        <v>16100</v>
      </c>
    </row>
    <row r="70" spans="1:9" x14ac:dyDescent="0.25">
      <c r="A70" s="8"/>
      <c r="B70" s="173">
        <v>9</v>
      </c>
      <c r="C70" s="53" t="s">
        <v>108</v>
      </c>
      <c r="D70" s="53"/>
      <c r="E70" s="53"/>
      <c r="F70" s="53"/>
      <c r="G70" s="53">
        <v>210</v>
      </c>
      <c r="H70" s="198">
        <v>22</v>
      </c>
      <c r="I70" s="131">
        <f>H70*G70</f>
        <v>4620</v>
      </c>
    </row>
    <row r="71" spans="1:9" x14ac:dyDescent="0.25">
      <c r="A71" s="8"/>
      <c r="B71" s="173">
        <v>10</v>
      </c>
      <c r="C71" s="53" t="s">
        <v>106</v>
      </c>
      <c r="D71" s="53"/>
      <c r="E71" s="53" t="s">
        <v>165</v>
      </c>
      <c r="F71" s="53">
        <v>30</v>
      </c>
      <c r="G71" s="53">
        <v>70</v>
      </c>
      <c r="H71" s="198"/>
      <c r="I71" s="131">
        <f>G71*F71</f>
        <v>2100</v>
      </c>
    </row>
    <row r="72" spans="1:9" x14ac:dyDescent="0.25">
      <c r="A72" s="8"/>
      <c r="B72" s="173">
        <v>11</v>
      </c>
      <c r="C72" s="53" t="s">
        <v>107</v>
      </c>
      <c r="D72" s="53"/>
      <c r="E72" s="53"/>
      <c r="F72" s="53"/>
      <c r="G72" s="53">
        <v>60</v>
      </c>
      <c r="H72" s="198">
        <v>2</v>
      </c>
      <c r="I72" s="131">
        <f>H72*G72</f>
        <v>120</v>
      </c>
    </row>
    <row r="73" spans="1:9" x14ac:dyDescent="0.25">
      <c r="A73" s="8"/>
      <c r="B73" s="173">
        <v>12</v>
      </c>
      <c r="C73" s="53" t="s">
        <v>83</v>
      </c>
      <c r="D73" s="53"/>
      <c r="E73" s="53"/>
      <c r="F73" s="53"/>
      <c r="G73" s="53">
        <v>3500</v>
      </c>
      <c r="H73" s="198">
        <v>0</v>
      </c>
      <c r="I73" s="131">
        <f>H73*G73</f>
        <v>0</v>
      </c>
    </row>
    <row r="74" spans="1:9" x14ac:dyDescent="0.25">
      <c r="A74" s="8"/>
      <c r="B74" s="173">
        <v>13</v>
      </c>
      <c r="C74" s="53" t="s">
        <v>84</v>
      </c>
      <c r="D74" s="53"/>
      <c r="E74" s="53"/>
      <c r="F74" s="53"/>
      <c r="G74" s="53">
        <v>1400</v>
      </c>
      <c r="H74" s="198">
        <v>3</v>
      </c>
      <c r="I74" s="131">
        <f>H74*G74</f>
        <v>4200</v>
      </c>
    </row>
    <row r="75" spans="1:9" x14ac:dyDescent="0.25">
      <c r="A75" s="8"/>
      <c r="B75" s="173">
        <v>14</v>
      </c>
      <c r="C75" s="30" t="s">
        <v>137</v>
      </c>
      <c r="D75" s="53"/>
      <c r="E75" s="53"/>
      <c r="F75" s="53"/>
      <c r="G75" s="53">
        <v>160</v>
      </c>
      <c r="H75" s="198">
        <v>3</v>
      </c>
      <c r="I75" s="131">
        <f>H75*G75</f>
        <v>480</v>
      </c>
    </row>
    <row r="76" spans="1:9" x14ac:dyDescent="0.25">
      <c r="A76" s="8"/>
      <c r="B76" s="173">
        <v>15</v>
      </c>
      <c r="C76" s="53" t="s">
        <v>73</v>
      </c>
      <c r="D76" s="53"/>
      <c r="E76" s="53"/>
      <c r="F76" s="53"/>
      <c r="G76" s="53"/>
      <c r="H76" s="198">
        <v>1</v>
      </c>
      <c r="I76" s="131">
        <v>450</v>
      </c>
    </row>
    <row r="77" spans="1:9" x14ac:dyDescent="0.25">
      <c r="A77" s="8"/>
      <c r="B77" s="173">
        <v>16</v>
      </c>
      <c r="C77" s="53" t="s">
        <v>166</v>
      </c>
      <c r="D77" s="53"/>
      <c r="E77" s="53"/>
      <c r="F77" s="53">
        <v>6</v>
      </c>
      <c r="G77" s="53">
        <v>250</v>
      </c>
      <c r="H77" s="198">
        <v>1</v>
      </c>
      <c r="I77" s="131">
        <f>G77*F77</f>
        <v>1500</v>
      </c>
    </row>
    <row r="78" spans="1:9" x14ac:dyDescent="0.25">
      <c r="A78" s="8"/>
      <c r="B78" s="173">
        <v>17</v>
      </c>
      <c r="C78" s="53" t="s">
        <v>167</v>
      </c>
      <c r="D78" s="53"/>
      <c r="E78" s="53"/>
      <c r="F78" s="53"/>
      <c r="G78" s="53">
        <v>550</v>
      </c>
      <c r="H78" s="198">
        <v>2</v>
      </c>
      <c r="I78" s="131">
        <f>H78*G78</f>
        <v>1100</v>
      </c>
    </row>
    <row r="79" spans="1:9" x14ac:dyDescent="0.25">
      <c r="A79" s="8"/>
      <c r="B79" s="173">
        <v>18</v>
      </c>
      <c r="C79" s="53" t="s">
        <v>194</v>
      </c>
      <c r="D79" s="53"/>
      <c r="E79" s="53"/>
      <c r="F79" s="53"/>
      <c r="G79" s="53"/>
      <c r="H79" s="198"/>
      <c r="I79" s="194">
        <v>1200</v>
      </c>
    </row>
    <row r="80" spans="1:9" x14ac:dyDescent="0.25">
      <c r="A80" s="8"/>
      <c r="B80" s="173">
        <v>20</v>
      </c>
      <c r="C80" s="53" t="s">
        <v>196</v>
      </c>
      <c r="D80" s="53"/>
      <c r="E80" s="53"/>
      <c r="F80" s="53"/>
      <c r="G80" s="53">
        <v>220</v>
      </c>
      <c r="H80" s="198">
        <v>6</v>
      </c>
      <c r="I80" s="132">
        <f>H80*G80</f>
        <v>1320</v>
      </c>
    </row>
    <row r="81" spans="1:9" ht="15.75" thickBot="1" x14ac:dyDescent="0.3">
      <c r="A81" s="8"/>
      <c r="B81" s="199">
        <v>21</v>
      </c>
      <c r="C81" s="135" t="s">
        <v>197</v>
      </c>
      <c r="D81" s="135"/>
      <c r="E81" s="135"/>
      <c r="F81" s="135"/>
      <c r="G81" s="135">
        <v>120</v>
      </c>
      <c r="H81" s="200">
        <v>6</v>
      </c>
      <c r="I81" s="132">
        <f>H81*G81</f>
        <v>720</v>
      </c>
    </row>
    <row r="82" spans="1:9" ht="15.75" thickBot="1" x14ac:dyDescent="0.3">
      <c r="A82" s="8"/>
      <c r="B82" s="196"/>
      <c r="C82" s="228" t="s">
        <v>185</v>
      </c>
      <c r="D82" s="228"/>
      <c r="E82" s="228"/>
      <c r="F82" s="228"/>
      <c r="G82" s="228"/>
      <c r="H82" s="229"/>
      <c r="I82" s="168">
        <f>SUM(I62:I81)</f>
        <v>92630</v>
      </c>
    </row>
    <row r="83" spans="1:9" x14ac:dyDescent="0.25">
      <c r="A83" s="8"/>
      <c r="B83" s="155"/>
      <c r="C83" s="156"/>
      <c r="D83" s="157"/>
      <c r="E83" s="158"/>
      <c r="F83" s="159"/>
      <c r="G83" s="157"/>
      <c r="H83" s="180"/>
      <c r="I83" s="185"/>
    </row>
    <row r="84" spans="1:9" x14ac:dyDescent="0.25">
      <c r="A84" s="8"/>
      <c r="B84" s="170" t="s">
        <v>62</v>
      </c>
      <c r="C84" s="41" t="s">
        <v>138</v>
      </c>
      <c r="D84" s="100"/>
      <c r="E84" s="116"/>
      <c r="F84" s="117"/>
      <c r="G84" s="100"/>
      <c r="H84" s="181"/>
      <c r="I84" s="186">
        <v>19000</v>
      </c>
    </row>
    <row r="85" spans="1:9" x14ac:dyDescent="0.25">
      <c r="A85" s="8"/>
      <c r="B85" s="170"/>
      <c r="C85" s="41"/>
      <c r="D85" s="100"/>
      <c r="E85" s="116"/>
      <c r="F85" s="117"/>
      <c r="G85" s="100"/>
      <c r="H85" s="181"/>
      <c r="I85" s="186"/>
    </row>
    <row r="86" spans="1:9" x14ac:dyDescent="0.25">
      <c r="A86" s="8"/>
      <c r="B86" s="170" t="s">
        <v>64</v>
      </c>
      <c r="C86" s="41" t="s">
        <v>100</v>
      </c>
      <c r="D86" s="100"/>
      <c r="E86" s="116"/>
      <c r="F86" s="117"/>
      <c r="G86" s="100"/>
      <c r="H86" s="181"/>
      <c r="I86" s="186">
        <v>24000</v>
      </c>
    </row>
    <row r="87" spans="1:9" ht="30" x14ac:dyDescent="0.25">
      <c r="A87" s="8"/>
      <c r="B87" s="170"/>
      <c r="C87" s="92" t="s">
        <v>99</v>
      </c>
      <c r="D87" s="118"/>
      <c r="E87" s="118"/>
      <c r="F87" s="119"/>
      <c r="G87" s="118"/>
      <c r="H87" s="182"/>
      <c r="I87" s="187">
        <v>62000</v>
      </c>
    </row>
    <row r="88" spans="1:9" x14ac:dyDescent="0.25">
      <c r="A88" s="8"/>
      <c r="B88" s="170"/>
      <c r="C88" s="41"/>
      <c r="D88" s="100"/>
      <c r="E88" s="116"/>
      <c r="F88" s="117"/>
      <c r="G88" s="100"/>
      <c r="H88" s="181"/>
      <c r="I88" s="186"/>
    </row>
    <row r="89" spans="1:9" x14ac:dyDescent="0.25">
      <c r="A89" s="8"/>
      <c r="B89" s="170" t="s">
        <v>66</v>
      </c>
      <c r="C89" s="41" t="s">
        <v>101</v>
      </c>
      <c r="D89" s="100"/>
      <c r="E89" s="116"/>
      <c r="F89" s="117"/>
      <c r="G89" s="100"/>
      <c r="H89" s="181"/>
      <c r="I89" s="186">
        <v>14000</v>
      </c>
    </row>
    <row r="90" spans="1:9" x14ac:dyDescent="0.25">
      <c r="A90" s="8"/>
      <c r="B90" s="170"/>
      <c r="C90" s="41"/>
      <c r="D90" s="100"/>
      <c r="E90" s="116"/>
      <c r="F90" s="117"/>
      <c r="G90" s="100"/>
      <c r="H90" s="181"/>
      <c r="I90" s="186"/>
    </row>
    <row r="91" spans="1:9" ht="30" x14ac:dyDescent="0.25">
      <c r="A91" s="8"/>
      <c r="B91" s="170" t="s">
        <v>91</v>
      </c>
      <c r="C91" s="169" t="s">
        <v>182</v>
      </c>
      <c r="D91" s="26">
        <v>56</v>
      </c>
      <c r="E91" s="31">
        <v>57</v>
      </c>
      <c r="F91" s="32">
        <f>E91*D91/144</f>
        <v>22.166666666666668</v>
      </c>
      <c r="G91" s="26">
        <v>580</v>
      </c>
      <c r="H91" s="178">
        <v>1</v>
      </c>
      <c r="I91" s="186">
        <f>G91*F91</f>
        <v>12856.666666666668</v>
      </c>
    </row>
    <row r="92" spans="1:9" x14ac:dyDescent="0.25">
      <c r="A92" s="8"/>
      <c r="B92" s="170"/>
      <c r="C92" s="41"/>
      <c r="D92" s="100"/>
      <c r="E92" s="116"/>
      <c r="F92" s="117"/>
      <c r="G92" s="100"/>
      <c r="H92" s="181"/>
      <c r="I92" s="186"/>
    </row>
    <row r="93" spans="1:9" x14ac:dyDescent="0.25">
      <c r="A93" s="8"/>
      <c r="B93" s="170" t="s">
        <v>118</v>
      </c>
      <c r="C93" s="41" t="s">
        <v>123</v>
      </c>
      <c r="D93" s="100"/>
      <c r="E93" s="116"/>
      <c r="F93" s="117"/>
      <c r="G93" s="100"/>
      <c r="H93" s="181"/>
      <c r="I93" s="186"/>
    </row>
    <row r="94" spans="1:9" x14ac:dyDescent="0.25">
      <c r="A94" s="8"/>
      <c r="B94" s="171">
        <v>1</v>
      </c>
      <c r="C94" s="44" t="s">
        <v>105</v>
      </c>
      <c r="D94" s="26"/>
      <c r="E94" s="31"/>
      <c r="F94" s="32">
        <v>15</v>
      </c>
      <c r="G94" s="26">
        <v>290</v>
      </c>
      <c r="H94" s="178">
        <v>1</v>
      </c>
      <c r="I94" s="188">
        <f>G94*H94*F94</f>
        <v>4350</v>
      </c>
    </row>
    <row r="95" spans="1:9" x14ac:dyDescent="0.25">
      <c r="A95" s="8"/>
      <c r="B95" s="171">
        <v>2</v>
      </c>
      <c r="C95" s="44" t="s">
        <v>124</v>
      </c>
      <c r="D95" s="26"/>
      <c r="E95" s="31"/>
      <c r="F95" s="32">
        <v>17</v>
      </c>
      <c r="G95" s="26">
        <v>290</v>
      </c>
      <c r="H95" s="178">
        <v>1</v>
      </c>
      <c r="I95" s="188">
        <f t="shared" ref="I95:I99" si="6">G95*H95*F95</f>
        <v>4930</v>
      </c>
    </row>
    <row r="96" spans="1:9" x14ac:dyDescent="0.25">
      <c r="A96" s="8"/>
      <c r="B96" s="171">
        <v>3</v>
      </c>
      <c r="C96" s="44" t="s">
        <v>125</v>
      </c>
      <c r="D96" s="26"/>
      <c r="E96" s="31"/>
      <c r="F96" s="32">
        <v>18</v>
      </c>
      <c r="G96" s="26">
        <v>290</v>
      </c>
      <c r="H96" s="178">
        <v>1</v>
      </c>
      <c r="I96" s="188">
        <f t="shared" si="6"/>
        <v>5220</v>
      </c>
    </row>
    <row r="97" spans="1:10" x14ac:dyDescent="0.25">
      <c r="A97" s="8"/>
      <c r="B97" s="171">
        <v>4</v>
      </c>
      <c r="C97" s="44" t="s">
        <v>126</v>
      </c>
      <c r="D97" s="26"/>
      <c r="E97" s="31"/>
      <c r="F97" s="32">
        <v>17</v>
      </c>
      <c r="G97" s="26">
        <v>290</v>
      </c>
      <c r="H97" s="178">
        <v>1</v>
      </c>
      <c r="I97" s="188">
        <f t="shared" si="6"/>
        <v>4930</v>
      </c>
    </row>
    <row r="98" spans="1:10" x14ac:dyDescent="0.25">
      <c r="A98" s="8"/>
      <c r="B98" s="171">
        <v>5</v>
      </c>
      <c r="C98" s="44" t="s">
        <v>128</v>
      </c>
      <c r="D98" s="26"/>
      <c r="E98" s="31"/>
      <c r="F98" s="32">
        <v>57</v>
      </c>
      <c r="G98" s="26">
        <v>25</v>
      </c>
      <c r="H98" s="178">
        <v>1</v>
      </c>
      <c r="I98" s="188">
        <f t="shared" si="6"/>
        <v>1425</v>
      </c>
    </row>
    <row r="99" spans="1:10" x14ac:dyDescent="0.25">
      <c r="A99" s="8"/>
      <c r="B99" s="171">
        <v>6</v>
      </c>
      <c r="C99" s="44" t="s">
        <v>129</v>
      </c>
      <c r="D99" s="26"/>
      <c r="E99" s="31"/>
      <c r="F99" s="32">
        <v>55</v>
      </c>
      <c r="G99" s="26">
        <v>65</v>
      </c>
      <c r="H99" s="178">
        <v>1</v>
      </c>
      <c r="I99" s="188">
        <f t="shared" si="6"/>
        <v>3575</v>
      </c>
    </row>
    <row r="100" spans="1:10" x14ac:dyDescent="0.25">
      <c r="A100" s="8"/>
      <c r="B100" s="170"/>
      <c r="C100" s="41"/>
      <c r="D100" s="26"/>
      <c r="E100" s="31"/>
      <c r="F100" s="32"/>
      <c r="G100" s="26"/>
      <c r="H100" s="178"/>
      <c r="I100" s="186">
        <f>SUM(I94:I99)</f>
        <v>24430</v>
      </c>
    </row>
    <row r="101" spans="1:10" x14ac:dyDescent="0.25">
      <c r="A101" s="8"/>
      <c r="B101" s="174"/>
      <c r="C101" s="48"/>
      <c r="D101" s="38"/>
      <c r="E101" s="39"/>
      <c r="F101" s="47"/>
      <c r="G101" s="38"/>
      <c r="H101" s="179"/>
      <c r="I101" s="189"/>
    </row>
    <row r="102" spans="1:10" x14ac:dyDescent="0.25">
      <c r="A102" s="8"/>
      <c r="B102" s="174" t="s">
        <v>127</v>
      </c>
      <c r="C102" s="48" t="s">
        <v>131</v>
      </c>
      <c r="D102" s="38"/>
      <c r="E102" s="39"/>
      <c r="F102" s="47"/>
      <c r="G102" s="38">
        <v>350</v>
      </c>
      <c r="H102" s="179">
        <v>4</v>
      </c>
      <c r="I102" s="189">
        <f>H102*G102</f>
        <v>1400</v>
      </c>
    </row>
    <row r="103" spans="1:10" x14ac:dyDescent="0.25">
      <c r="A103" s="8"/>
      <c r="B103" s="174"/>
      <c r="C103" s="48"/>
      <c r="D103" s="38"/>
      <c r="E103" s="39"/>
      <c r="F103" s="47"/>
      <c r="G103" s="38"/>
      <c r="H103" s="179"/>
      <c r="I103" s="189"/>
    </row>
    <row r="104" spans="1:10" x14ac:dyDescent="0.25">
      <c r="A104" s="8"/>
      <c r="B104" s="174" t="s">
        <v>149</v>
      </c>
      <c r="C104" s="48" t="s">
        <v>151</v>
      </c>
      <c r="D104" s="38"/>
      <c r="E104" s="39"/>
      <c r="F104" s="47"/>
      <c r="G104" s="38"/>
      <c r="H104" s="179"/>
      <c r="I104" s="189"/>
    </row>
    <row r="105" spans="1:10" x14ac:dyDescent="0.25">
      <c r="A105" s="8"/>
      <c r="B105" s="60">
        <v>1</v>
      </c>
      <c r="C105" s="138" t="s">
        <v>173</v>
      </c>
      <c r="D105" s="38"/>
      <c r="E105" s="39"/>
      <c r="F105" s="47"/>
      <c r="G105" s="38">
        <v>2000</v>
      </c>
      <c r="H105" s="179">
        <v>9</v>
      </c>
      <c r="I105" s="190">
        <f>G105*H105</f>
        <v>18000</v>
      </c>
    </row>
    <row r="106" spans="1:10" x14ac:dyDescent="0.25">
      <c r="A106" s="8"/>
      <c r="B106" s="60">
        <v>2</v>
      </c>
      <c r="C106" s="138" t="s">
        <v>174</v>
      </c>
      <c r="D106" s="38"/>
      <c r="E106" s="39"/>
      <c r="F106" s="47"/>
      <c r="G106" s="38">
        <v>3100</v>
      </c>
      <c r="H106" s="179">
        <v>2</v>
      </c>
      <c r="I106" s="190">
        <f>G106*H106</f>
        <v>6200</v>
      </c>
    </row>
    <row r="107" spans="1:10" x14ac:dyDescent="0.25">
      <c r="A107" s="8"/>
      <c r="B107" s="60"/>
      <c r="C107" s="138"/>
      <c r="D107" s="38"/>
      <c r="E107" s="39"/>
      <c r="F107" s="47"/>
      <c r="G107" s="38"/>
      <c r="H107" s="179"/>
      <c r="I107" s="189">
        <f>SUM(I105:I106)</f>
        <v>24200</v>
      </c>
    </row>
    <row r="108" spans="1:10" x14ac:dyDescent="0.25">
      <c r="A108" s="8"/>
      <c r="B108" s="60"/>
      <c r="C108" s="138"/>
      <c r="D108" s="38"/>
      <c r="E108" s="39"/>
      <c r="F108" s="47"/>
      <c r="G108" s="38"/>
      <c r="H108" s="179"/>
      <c r="I108" s="190"/>
    </row>
    <row r="109" spans="1:10" x14ac:dyDescent="0.25">
      <c r="A109" s="8"/>
      <c r="B109" s="174" t="s">
        <v>152</v>
      </c>
      <c r="C109" s="48" t="s">
        <v>180</v>
      </c>
      <c r="D109" s="38"/>
      <c r="E109" s="39"/>
      <c r="F109" s="47"/>
      <c r="G109" s="38"/>
      <c r="H109" s="179"/>
      <c r="I109" s="190"/>
    </row>
    <row r="110" spans="1:10" x14ac:dyDescent="0.25">
      <c r="A110" s="8"/>
      <c r="B110" s="60">
        <v>1</v>
      </c>
      <c r="C110" s="44" t="s">
        <v>132</v>
      </c>
      <c r="D110" s="26">
        <v>24</v>
      </c>
      <c r="E110" s="31">
        <v>56</v>
      </c>
      <c r="F110" s="32">
        <f t="shared" ref="F110:F111" si="7">E110*D110/144</f>
        <v>9.3333333333333339</v>
      </c>
      <c r="G110" s="26">
        <v>1350</v>
      </c>
      <c r="H110" s="178">
        <v>1</v>
      </c>
      <c r="I110" s="147">
        <f>G110*F110</f>
        <v>12600</v>
      </c>
    </row>
    <row r="111" spans="1:10" x14ac:dyDescent="0.25">
      <c r="A111" s="8"/>
      <c r="B111" s="60">
        <v>2</v>
      </c>
      <c r="C111" s="44" t="s">
        <v>177</v>
      </c>
      <c r="D111" s="26">
        <v>21</v>
      </c>
      <c r="E111" s="31">
        <v>18</v>
      </c>
      <c r="F111" s="32">
        <f t="shared" si="7"/>
        <v>2.625</v>
      </c>
      <c r="G111" s="26"/>
      <c r="H111" s="178"/>
      <c r="I111" s="147">
        <v>2600</v>
      </c>
      <c r="J111" t="s">
        <v>186</v>
      </c>
    </row>
    <row r="112" spans="1:10" x14ac:dyDescent="0.25">
      <c r="A112" s="8"/>
      <c r="B112" s="60"/>
      <c r="C112" s="138"/>
      <c r="D112" s="38"/>
      <c r="E112" s="39"/>
      <c r="F112" s="47"/>
      <c r="G112" s="38"/>
      <c r="H112" s="179"/>
      <c r="I112" s="191">
        <f>SUM(I110:I111)</f>
        <v>15200</v>
      </c>
    </row>
    <row r="113" spans="1:10" x14ac:dyDescent="0.25">
      <c r="A113" s="8"/>
      <c r="B113" s="60"/>
      <c r="C113" s="138"/>
      <c r="D113" s="38"/>
      <c r="E113" s="39"/>
      <c r="F113" s="47"/>
      <c r="G113" s="38"/>
      <c r="H113" s="179"/>
      <c r="I113" s="88"/>
    </row>
    <row r="114" spans="1:10" x14ac:dyDescent="0.25">
      <c r="A114" s="8"/>
      <c r="B114" s="174" t="s">
        <v>181</v>
      </c>
      <c r="C114" s="48" t="s">
        <v>169</v>
      </c>
      <c r="D114" s="38"/>
      <c r="E114" s="39"/>
      <c r="F114" s="47"/>
      <c r="G114" s="38"/>
      <c r="H114" s="179"/>
      <c r="I114" s="191">
        <v>12500</v>
      </c>
      <c r="J114" t="s">
        <v>186</v>
      </c>
    </row>
    <row r="115" spans="1:10" ht="15.75" thickBot="1" x14ac:dyDescent="0.3">
      <c r="A115" s="8"/>
      <c r="B115" s="174"/>
      <c r="C115" s="48"/>
      <c r="D115" s="38"/>
      <c r="E115" s="39"/>
      <c r="F115" s="47"/>
      <c r="G115" s="38"/>
      <c r="H115" s="179"/>
      <c r="I115" s="189"/>
    </row>
    <row r="116" spans="1:10" ht="15.75" thickBot="1" x14ac:dyDescent="0.3">
      <c r="A116" s="8"/>
      <c r="B116" s="69"/>
      <c r="C116" s="230" t="s">
        <v>103</v>
      </c>
      <c r="D116" s="230"/>
      <c r="E116" s="230"/>
      <c r="F116" s="230"/>
      <c r="G116" s="230"/>
      <c r="H116" s="231"/>
      <c r="I116" s="165">
        <f>SUM(I112:I114,I107,I100:I102,I82:I91,I59)</f>
        <v>844387.91666666674</v>
      </c>
    </row>
    <row r="117" spans="1:10" x14ac:dyDescent="0.25">
      <c r="A117" s="8"/>
      <c r="B117" s="84"/>
      <c r="C117" s="232" t="s">
        <v>102</v>
      </c>
      <c r="D117" s="232"/>
      <c r="E117" s="232"/>
      <c r="F117" s="232"/>
      <c r="G117" s="232"/>
      <c r="H117" s="233"/>
      <c r="I117" s="192">
        <v>7000</v>
      </c>
    </row>
    <row r="118" spans="1:10" x14ac:dyDescent="0.25">
      <c r="A118" s="8"/>
      <c r="B118" s="27"/>
      <c r="C118" s="219" t="s">
        <v>104</v>
      </c>
      <c r="D118" s="219"/>
      <c r="E118" s="219"/>
      <c r="F118" s="219"/>
      <c r="G118" s="219"/>
      <c r="H118" s="220"/>
      <c r="I118" s="188">
        <f>I116-I117</f>
        <v>837387.91666666674</v>
      </c>
    </row>
    <row r="119" spans="1:10" s="25" customFormat="1" x14ac:dyDescent="0.25">
      <c r="A119" s="8"/>
      <c r="B119" s="27"/>
      <c r="C119" s="219" t="s">
        <v>134</v>
      </c>
      <c r="D119" s="219"/>
      <c r="E119" s="219"/>
      <c r="F119" s="219"/>
      <c r="G119" s="219"/>
      <c r="H119" s="220"/>
      <c r="I119" s="188">
        <v>190000</v>
      </c>
      <c r="J119"/>
    </row>
    <row r="120" spans="1:10" s="25" customFormat="1" ht="15.75" thickBot="1" x14ac:dyDescent="0.3">
      <c r="A120" s="8"/>
      <c r="B120" s="143"/>
      <c r="C120" s="222" t="s">
        <v>134</v>
      </c>
      <c r="D120" s="222"/>
      <c r="E120" s="222"/>
      <c r="F120" s="222"/>
      <c r="G120" s="222"/>
      <c r="H120" s="223"/>
      <c r="I120" s="193">
        <v>300000</v>
      </c>
      <c r="J120"/>
    </row>
    <row r="121" spans="1:10" s="25" customFormat="1" ht="15.75" thickBot="1" x14ac:dyDescent="0.3">
      <c r="A121" s="8"/>
      <c r="B121" s="139"/>
      <c r="C121" s="224" t="s">
        <v>135</v>
      </c>
      <c r="D121" s="224"/>
      <c r="E121" s="224"/>
      <c r="F121" s="224"/>
      <c r="G121" s="224"/>
      <c r="H121" s="225"/>
      <c r="I121" s="141">
        <f>I118-I119-I120</f>
        <v>347387.91666666674</v>
      </c>
      <c r="J121"/>
    </row>
    <row r="122" spans="1:10" s="25" customFormat="1" x14ac:dyDescent="0.25">
      <c r="A122" s="8"/>
      <c r="B122" s="8"/>
      <c r="C122" s="15"/>
      <c r="D122" s="8"/>
      <c r="E122" s="8"/>
      <c r="F122" s="11"/>
      <c r="G122" s="8"/>
      <c r="H122" s="8"/>
      <c r="J122"/>
    </row>
    <row r="123" spans="1:10" s="25" customFormat="1" x14ac:dyDescent="0.25">
      <c r="A123" s="8"/>
      <c r="B123" s="8"/>
      <c r="C123" s="152" t="s">
        <v>168</v>
      </c>
      <c r="D123" s="8"/>
      <c r="E123" s="8"/>
      <c r="F123" s="11"/>
      <c r="G123" s="8"/>
      <c r="H123" s="8"/>
      <c r="J123"/>
    </row>
    <row r="124" spans="1:10" s="25" customFormat="1" x14ac:dyDescent="0.25">
      <c r="A124" s="8"/>
      <c r="B124" s="8">
        <v>1</v>
      </c>
      <c r="C124" s="15" t="s">
        <v>170</v>
      </c>
      <c r="D124" s="8"/>
      <c r="E124" s="8"/>
      <c r="F124" s="11"/>
      <c r="G124" s="8"/>
      <c r="H124" s="8"/>
      <c r="J124"/>
    </row>
    <row r="125" spans="1:10" s="25" customFormat="1" x14ac:dyDescent="0.25">
      <c r="A125" s="8"/>
      <c r="B125" s="8">
        <v>2</v>
      </c>
      <c r="C125" s="15" t="s">
        <v>171</v>
      </c>
      <c r="D125" s="8"/>
      <c r="E125" s="8"/>
      <c r="F125" s="11"/>
      <c r="G125" s="8"/>
      <c r="H125" s="8"/>
      <c r="J125"/>
    </row>
    <row r="126" spans="1:10" s="25" customFormat="1" x14ac:dyDescent="0.25">
      <c r="A126" s="8"/>
      <c r="B126" s="8">
        <v>3</v>
      </c>
      <c r="C126" s="15" t="s">
        <v>192</v>
      </c>
      <c r="D126" s="8"/>
      <c r="E126" s="8"/>
      <c r="F126" s="11"/>
      <c r="G126" s="8"/>
      <c r="H126" s="8"/>
      <c r="J126"/>
    </row>
    <row r="127" spans="1:10" s="25" customFormat="1" x14ac:dyDescent="0.25">
      <c r="A127" s="8"/>
      <c r="B127" s="8">
        <v>4</v>
      </c>
      <c r="C127" s="15" t="s">
        <v>193</v>
      </c>
      <c r="D127" s="8"/>
      <c r="E127" s="8"/>
      <c r="F127" s="11"/>
      <c r="G127" s="8"/>
      <c r="H127" s="8"/>
      <c r="J127"/>
    </row>
    <row r="128" spans="1:10" s="25" customFormat="1" x14ac:dyDescent="0.25">
      <c r="A128" s="8"/>
      <c r="B128" s="8"/>
      <c r="C128" s="15"/>
      <c r="D128" s="8"/>
      <c r="E128" s="8"/>
      <c r="F128" s="11"/>
      <c r="G128" s="8"/>
      <c r="H128" s="8"/>
      <c r="J128"/>
    </row>
    <row r="129" spans="1:10" s="25" customFormat="1" x14ac:dyDescent="0.25">
      <c r="A129" s="8"/>
      <c r="B129" s="8"/>
      <c r="C129" s="15"/>
      <c r="D129" s="8"/>
      <c r="E129" s="8"/>
      <c r="F129" s="11"/>
      <c r="G129" s="8"/>
      <c r="H129" s="8"/>
      <c r="J129"/>
    </row>
    <row r="130" spans="1:10" s="25" customFormat="1" x14ac:dyDescent="0.25">
      <c r="A130" s="8"/>
      <c r="B130" s="8"/>
      <c r="C130" s="15"/>
      <c r="D130" s="8"/>
      <c r="E130" s="8"/>
      <c r="F130" s="11"/>
      <c r="G130" s="8"/>
      <c r="H130" s="8"/>
      <c r="J130"/>
    </row>
    <row r="131" spans="1:10" s="25" customFormat="1" x14ac:dyDescent="0.25">
      <c r="A131" s="8"/>
      <c r="B131" s="8"/>
      <c r="C131" s="15"/>
      <c r="D131" s="8"/>
      <c r="E131" s="8"/>
      <c r="F131" s="11"/>
      <c r="G131" s="8"/>
      <c r="H131" s="8"/>
      <c r="J131"/>
    </row>
    <row r="132" spans="1:10" s="25" customFormat="1" x14ac:dyDescent="0.25">
      <c r="A132" s="8"/>
      <c r="B132" s="8"/>
      <c r="C132" s="15"/>
      <c r="D132" s="8"/>
      <c r="E132" s="8"/>
      <c r="F132" s="11"/>
      <c r="G132" s="8"/>
      <c r="H132" s="8"/>
      <c r="J132"/>
    </row>
    <row r="133" spans="1:10" s="25" customFormat="1" x14ac:dyDescent="0.25">
      <c r="A133" s="8"/>
      <c r="B133" s="8"/>
      <c r="C133" s="15"/>
      <c r="D133" s="8"/>
      <c r="E133" s="8"/>
      <c r="F133" s="11"/>
      <c r="G133" s="8"/>
      <c r="H133" s="8"/>
      <c r="J133"/>
    </row>
    <row r="134" spans="1:10" s="25" customFormat="1" x14ac:dyDescent="0.25">
      <c r="A134" s="8"/>
      <c r="B134" s="8"/>
      <c r="C134" s="15"/>
      <c r="D134" s="8"/>
      <c r="E134" s="8"/>
      <c r="F134" s="11"/>
      <c r="G134" s="8"/>
      <c r="H134" s="8"/>
      <c r="J134"/>
    </row>
    <row r="135" spans="1:10" s="25" customFormat="1" x14ac:dyDescent="0.25">
      <c r="A135" s="8"/>
      <c r="B135" s="8"/>
      <c r="C135" s="15"/>
      <c r="D135" s="8"/>
      <c r="E135" s="8"/>
      <c r="F135" s="11"/>
      <c r="G135" s="8"/>
      <c r="H135" s="8"/>
      <c r="J135"/>
    </row>
    <row r="136" spans="1:10" s="25" customFormat="1" x14ac:dyDescent="0.25">
      <c r="A136" s="8"/>
      <c r="B136" s="8"/>
      <c r="C136" s="15"/>
      <c r="D136" s="8"/>
      <c r="E136" s="8"/>
      <c r="F136" s="11"/>
      <c r="G136" s="8"/>
      <c r="H136" s="8"/>
      <c r="J136"/>
    </row>
    <row r="137" spans="1:10" s="25" customFormat="1" x14ac:dyDescent="0.25">
      <c r="A137" s="8"/>
      <c r="B137" s="8"/>
      <c r="C137" s="15"/>
      <c r="D137" s="8"/>
      <c r="E137" s="8"/>
      <c r="F137" s="11"/>
      <c r="G137" s="8"/>
      <c r="H137" s="8"/>
      <c r="J137"/>
    </row>
    <row r="138" spans="1:10" s="25" customFormat="1" x14ac:dyDescent="0.25">
      <c r="A138" s="8"/>
      <c r="B138" s="8"/>
      <c r="C138" s="15"/>
      <c r="D138" s="8"/>
      <c r="E138" s="8"/>
      <c r="F138" s="11"/>
      <c r="G138" s="8"/>
      <c r="H138" s="8"/>
      <c r="J138"/>
    </row>
    <row r="139" spans="1:10" s="25" customFormat="1" x14ac:dyDescent="0.25">
      <c r="A139" s="8"/>
      <c r="B139" s="8"/>
      <c r="C139" s="15"/>
      <c r="D139" s="8"/>
      <c r="E139" s="8"/>
      <c r="F139" s="11"/>
      <c r="G139" s="8"/>
      <c r="H139" s="8"/>
      <c r="J139"/>
    </row>
    <row r="140" spans="1:10" s="25" customFormat="1" x14ac:dyDescent="0.25">
      <c r="A140" s="8"/>
      <c r="B140" s="8"/>
      <c r="C140" s="15"/>
      <c r="D140" s="8"/>
      <c r="E140" s="8"/>
      <c r="F140" s="11"/>
      <c r="G140" s="8"/>
      <c r="H140" s="8"/>
      <c r="J140"/>
    </row>
    <row r="141" spans="1:10" s="25" customFormat="1" x14ac:dyDescent="0.25">
      <c r="A141" s="8"/>
      <c r="B141" s="8"/>
      <c r="C141" s="15"/>
      <c r="D141" s="8"/>
      <c r="E141" s="8"/>
      <c r="F141" s="11"/>
      <c r="G141" s="8"/>
      <c r="H141" s="8"/>
      <c r="J141"/>
    </row>
    <row r="142" spans="1:10" s="25" customFormat="1" x14ac:dyDescent="0.25">
      <c r="A142" s="8"/>
      <c r="B142" s="8"/>
      <c r="C142" s="15"/>
      <c r="D142" s="8"/>
      <c r="E142" s="8"/>
      <c r="F142" s="11"/>
      <c r="G142" s="8"/>
      <c r="H142" s="8"/>
      <c r="J142"/>
    </row>
    <row r="143" spans="1:10" s="25" customFormat="1" x14ac:dyDescent="0.25">
      <c r="A143" s="8"/>
      <c r="B143" s="8"/>
      <c r="C143" s="15"/>
      <c r="D143" s="8"/>
      <c r="E143" s="8"/>
      <c r="F143" s="11"/>
      <c r="G143" s="8"/>
      <c r="H143" s="8"/>
      <c r="J143"/>
    </row>
    <row r="144" spans="1:10" s="25" customFormat="1" x14ac:dyDescent="0.25">
      <c r="A144" s="8"/>
      <c r="B144" s="8"/>
      <c r="C144" s="15"/>
      <c r="D144" s="8"/>
      <c r="E144" s="8"/>
      <c r="F144" s="11"/>
      <c r="G144" s="8"/>
      <c r="H144" s="8"/>
      <c r="J144"/>
    </row>
    <row r="145" spans="1:10" s="25" customFormat="1" x14ac:dyDescent="0.25">
      <c r="A145" s="8"/>
      <c r="B145" s="8"/>
      <c r="C145" s="15"/>
      <c r="D145" s="8"/>
      <c r="E145" s="8"/>
      <c r="F145" s="11"/>
      <c r="G145" s="8"/>
      <c r="H145" s="8"/>
      <c r="J145"/>
    </row>
    <row r="146" spans="1:10" s="25" customFormat="1" x14ac:dyDescent="0.25">
      <c r="A146" s="8"/>
      <c r="B146" s="8"/>
      <c r="C146" s="15"/>
      <c r="D146" s="8"/>
      <c r="E146" s="8"/>
      <c r="F146" s="11"/>
      <c r="G146" s="8"/>
      <c r="H146" s="8"/>
      <c r="J146"/>
    </row>
    <row r="147" spans="1:10" s="25" customFormat="1" x14ac:dyDescent="0.25">
      <c r="A147" s="8"/>
      <c r="B147" s="8"/>
      <c r="C147" s="15"/>
      <c r="D147" s="18"/>
      <c r="E147" s="18"/>
      <c r="F147" s="18"/>
      <c r="G147" s="18"/>
      <c r="H147" s="18"/>
      <c r="J147"/>
    </row>
    <row r="148" spans="1:10" s="25" customFormat="1" x14ac:dyDescent="0.25">
      <c r="A148" s="8"/>
      <c r="B148" s="8"/>
      <c r="C148" s="15"/>
      <c r="D148" s="8"/>
      <c r="E148" s="8"/>
      <c r="F148" s="11"/>
      <c r="G148" s="8"/>
      <c r="H148" s="8"/>
      <c r="J148"/>
    </row>
    <row r="149" spans="1:10" s="25" customFormat="1" x14ac:dyDescent="0.25">
      <c r="A149" s="8"/>
      <c r="B149" s="8"/>
      <c r="C149" s="15"/>
      <c r="D149" s="8"/>
      <c r="E149" s="8"/>
      <c r="F149" s="11"/>
      <c r="G149" s="8"/>
      <c r="H149" s="8"/>
      <c r="J149"/>
    </row>
    <row r="150" spans="1:10" s="25" customFormat="1" x14ac:dyDescent="0.25">
      <c r="A150" s="8"/>
      <c r="B150" s="8"/>
      <c r="C150" s="15"/>
      <c r="D150" s="8"/>
      <c r="E150" s="8"/>
      <c r="F150" s="11"/>
      <c r="G150" s="8"/>
      <c r="H150" s="8"/>
      <c r="J150"/>
    </row>
    <row r="151" spans="1:10" s="25" customFormat="1" x14ac:dyDescent="0.25">
      <c r="A151" s="8"/>
      <c r="B151" s="8"/>
      <c r="C151" s="15"/>
      <c r="D151" s="8"/>
      <c r="E151" s="8"/>
      <c r="F151" s="11"/>
      <c r="G151" s="8"/>
      <c r="H151" s="8"/>
      <c r="J151"/>
    </row>
    <row r="152" spans="1:10" s="25" customFormat="1" x14ac:dyDescent="0.25">
      <c r="A152" s="8"/>
      <c r="B152" s="8"/>
      <c r="C152" s="15"/>
      <c r="D152" s="8"/>
      <c r="E152" s="8"/>
      <c r="F152" s="11"/>
      <c r="G152" s="8"/>
      <c r="H152" s="8"/>
      <c r="J152"/>
    </row>
    <row r="153" spans="1:10" s="25" customFormat="1" x14ac:dyDescent="0.25">
      <c r="A153" s="8"/>
      <c r="B153" s="8"/>
      <c r="C153" s="15"/>
      <c r="D153" s="8"/>
      <c r="E153" s="8"/>
      <c r="F153" s="11"/>
      <c r="G153" s="8"/>
      <c r="H153" s="8"/>
      <c r="J153"/>
    </row>
    <row r="154" spans="1:10" s="25" customFormat="1" x14ac:dyDescent="0.25">
      <c r="A154" s="8"/>
      <c r="B154" s="8"/>
      <c r="C154" s="16"/>
      <c r="D154" s="8"/>
      <c r="E154" s="8"/>
      <c r="F154" s="11"/>
      <c r="G154" s="8"/>
      <c r="H154" s="8"/>
      <c r="J154"/>
    </row>
    <row r="155" spans="1:10" s="25" customFormat="1" x14ac:dyDescent="0.25">
      <c r="A155" s="8"/>
      <c r="B155" s="8"/>
      <c r="C155" s="15"/>
      <c r="D155" s="8"/>
      <c r="E155" s="8"/>
      <c r="F155" s="11"/>
      <c r="G155" s="8"/>
      <c r="H155" s="8"/>
      <c r="J155"/>
    </row>
    <row r="156" spans="1:10" s="25" customFormat="1" x14ac:dyDescent="0.25">
      <c r="A156" s="8"/>
      <c r="B156" s="8"/>
      <c r="C156" s="15"/>
      <c r="D156" s="8"/>
      <c r="E156" s="8"/>
      <c r="F156" s="11"/>
      <c r="G156" s="8"/>
      <c r="H156" s="8"/>
      <c r="J156"/>
    </row>
    <row r="157" spans="1:10" s="25" customFormat="1" x14ac:dyDescent="0.25">
      <c r="A157" s="8"/>
      <c r="B157" s="8"/>
      <c r="C157" s="15"/>
      <c r="D157" s="8"/>
      <c r="E157" s="8"/>
      <c r="F157" s="11"/>
      <c r="G157" s="8"/>
      <c r="H157" s="8"/>
      <c r="J157"/>
    </row>
    <row r="158" spans="1:10" s="25" customFormat="1" x14ac:dyDescent="0.25">
      <c r="A158" s="8"/>
      <c r="B158" s="8"/>
      <c r="C158" s="15"/>
      <c r="D158" s="8"/>
      <c r="E158" s="8"/>
      <c r="F158" s="11"/>
      <c r="G158" s="8"/>
      <c r="H158" s="8"/>
      <c r="J158"/>
    </row>
    <row r="159" spans="1:10" s="25" customFormat="1" x14ac:dyDescent="0.25">
      <c r="A159" s="8"/>
      <c r="B159" s="8"/>
      <c r="C159" s="15"/>
      <c r="D159" s="8"/>
      <c r="E159" s="8"/>
      <c r="F159" s="11"/>
      <c r="G159" s="8"/>
      <c r="H159" s="8"/>
      <c r="J159"/>
    </row>
    <row r="160" spans="1:10" s="25" customFormat="1" x14ac:dyDescent="0.25">
      <c r="A160" s="8"/>
      <c r="B160" s="8"/>
      <c r="C160" s="15"/>
      <c r="D160" s="8"/>
      <c r="E160" s="8"/>
      <c r="F160" s="11"/>
      <c r="G160" s="8"/>
      <c r="H160" s="8"/>
      <c r="J160"/>
    </row>
    <row r="161" spans="1:10" s="25" customFormat="1" x14ac:dyDescent="0.25">
      <c r="A161" s="8"/>
      <c r="B161" s="8"/>
      <c r="C161" s="15"/>
      <c r="D161" s="8"/>
      <c r="E161" s="8"/>
      <c r="F161" s="11"/>
      <c r="G161" s="8"/>
      <c r="H161" s="8"/>
      <c r="J161"/>
    </row>
    <row r="162" spans="1:10" s="25" customFormat="1" x14ac:dyDescent="0.25">
      <c r="A162" s="8"/>
      <c r="B162" s="8"/>
      <c r="C162" s="15"/>
      <c r="D162" s="8"/>
      <c r="E162" s="8"/>
      <c r="F162" s="11"/>
      <c r="G162" s="8"/>
      <c r="H162" s="8"/>
      <c r="J162"/>
    </row>
    <row r="163" spans="1:10" s="25" customFormat="1" x14ac:dyDescent="0.25">
      <c r="A163" s="8"/>
      <c r="B163" s="8"/>
      <c r="C163" s="15"/>
      <c r="D163" s="8"/>
      <c r="E163" s="8"/>
      <c r="F163" s="11"/>
      <c r="G163" s="8"/>
      <c r="H163" s="8"/>
      <c r="J163"/>
    </row>
    <row r="164" spans="1:10" s="25" customFormat="1" x14ac:dyDescent="0.25">
      <c r="A164" s="8"/>
      <c r="B164" s="8"/>
      <c r="C164" s="15"/>
      <c r="D164" s="8"/>
      <c r="E164" s="8"/>
      <c r="F164" s="11"/>
      <c r="G164" s="8"/>
      <c r="H164" s="8"/>
      <c r="J164"/>
    </row>
    <row r="165" spans="1:10" s="25" customFormat="1" x14ac:dyDescent="0.25">
      <c r="A165" s="8"/>
      <c r="B165" s="8"/>
      <c r="C165" s="15"/>
      <c r="D165" s="8"/>
      <c r="E165" s="8"/>
      <c r="F165" s="11"/>
      <c r="G165" s="8"/>
      <c r="H165" s="8"/>
      <c r="J165"/>
    </row>
    <row r="166" spans="1:10" s="25" customFormat="1" x14ac:dyDescent="0.25">
      <c r="A166" s="8"/>
      <c r="B166" s="8"/>
      <c r="C166" s="15"/>
      <c r="D166" s="8"/>
      <c r="E166" s="8"/>
      <c r="F166" s="11"/>
      <c r="G166" s="8"/>
      <c r="H166" s="8"/>
      <c r="J166"/>
    </row>
    <row r="167" spans="1:10" s="25" customFormat="1" x14ac:dyDescent="0.25">
      <c r="A167" s="8"/>
      <c r="B167" s="8"/>
      <c r="C167" s="15"/>
      <c r="D167" s="8"/>
      <c r="E167" s="8"/>
      <c r="F167" s="11"/>
      <c r="G167" s="8"/>
      <c r="H167" s="8"/>
      <c r="J167"/>
    </row>
    <row r="168" spans="1:10" s="25" customFormat="1" x14ac:dyDescent="0.25">
      <c r="A168" s="8"/>
      <c r="B168" s="8"/>
      <c r="C168" s="15"/>
      <c r="D168" s="8"/>
      <c r="E168" s="8"/>
      <c r="F168" s="11"/>
      <c r="G168" s="8"/>
      <c r="H168" s="8"/>
      <c r="J168"/>
    </row>
    <row r="169" spans="1:10" s="25" customFormat="1" x14ac:dyDescent="0.25">
      <c r="A169" s="8"/>
      <c r="B169" s="8"/>
      <c r="C169" s="15"/>
      <c r="D169" s="8"/>
      <c r="E169" s="8"/>
      <c r="F169" s="11"/>
      <c r="G169" s="8"/>
      <c r="H169" s="8"/>
      <c r="J169"/>
    </row>
    <row r="170" spans="1:10" s="25" customFormat="1" x14ac:dyDescent="0.25">
      <c r="A170" s="8"/>
      <c r="B170" s="8"/>
      <c r="C170" s="15"/>
      <c r="D170" s="8"/>
      <c r="E170" s="8"/>
      <c r="F170" s="11"/>
      <c r="G170" s="8"/>
      <c r="H170" s="8"/>
      <c r="J170"/>
    </row>
    <row r="171" spans="1:10" s="25" customFormat="1" x14ac:dyDescent="0.25">
      <c r="A171" s="8"/>
      <c r="B171" s="8"/>
      <c r="C171" s="15"/>
      <c r="D171" s="8"/>
      <c r="E171" s="8"/>
      <c r="F171" s="11"/>
      <c r="G171" s="8"/>
      <c r="H171" s="8"/>
      <c r="J171"/>
    </row>
    <row r="172" spans="1:10" s="25" customFormat="1" x14ac:dyDescent="0.25">
      <c r="A172" s="8"/>
      <c r="B172" s="8"/>
      <c r="C172" s="15"/>
      <c r="D172" s="8"/>
      <c r="E172" s="8"/>
      <c r="F172" s="11"/>
      <c r="G172" s="8"/>
      <c r="H172" s="8"/>
      <c r="J172"/>
    </row>
    <row r="173" spans="1:10" s="25" customFormat="1" x14ac:dyDescent="0.25">
      <c r="A173" s="8"/>
      <c r="B173" s="8"/>
      <c r="C173" s="15"/>
      <c r="D173" s="8"/>
      <c r="E173" s="8"/>
      <c r="F173" s="11"/>
      <c r="G173" s="8"/>
      <c r="H173" s="8"/>
      <c r="J173"/>
    </row>
    <row r="174" spans="1:10" s="25" customFormat="1" x14ac:dyDescent="0.25">
      <c r="A174" s="8"/>
      <c r="B174" s="8"/>
      <c r="C174" s="15"/>
      <c r="D174" s="8"/>
      <c r="E174" s="8"/>
      <c r="F174" s="11"/>
      <c r="G174" s="8"/>
      <c r="H174" s="8"/>
      <c r="J174"/>
    </row>
    <row r="175" spans="1:10" s="25" customFormat="1" x14ac:dyDescent="0.25">
      <c r="A175" s="8"/>
      <c r="B175" s="8"/>
      <c r="C175" s="15"/>
      <c r="D175" s="8"/>
      <c r="E175" s="8"/>
      <c r="F175" s="11"/>
      <c r="G175" s="8"/>
      <c r="H175" s="8"/>
      <c r="J175"/>
    </row>
    <row r="176" spans="1:10" s="25" customFormat="1" x14ac:dyDescent="0.25">
      <c r="A176" s="8"/>
      <c r="B176" s="8"/>
      <c r="C176" s="15"/>
      <c r="D176" s="8"/>
      <c r="E176" s="8"/>
      <c r="F176" s="11"/>
      <c r="G176" s="8"/>
      <c r="H176" s="8"/>
      <c r="J176"/>
    </row>
    <row r="177" spans="1:10" s="25" customFormat="1" x14ac:dyDescent="0.25">
      <c r="A177" s="8"/>
      <c r="B177" s="8"/>
      <c r="C177" s="15"/>
      <c r="D177" s="18"/>
      <c r="E177" s="18"/>
      <c r="F177" s="18"/>
      <c r="G177" s="18"/>
      <c r="H177" s="18"/>
      <c r="J177"/>
    </row>
    <row r="178" spans="1:10" s="25" customFormat="1" x14ac:dyDescent="0.25">
      <c r="A178" s="8"/>
      <c r="B178" s="8"/>
      <c r="C178" s="15"/>
      <c r="D178" s="8"/>
      <c r="E178" s="8"/>
      <c r="F178" s="11"/>
      <c r="G178" s="8"/>
      <c r="H178" s="8"/>
      <c r="J178"/>
    </row>
    <row r="179" spans="1:10" s="25" customFormat="1" x14ac:dyDescent="0.25">
      <c r="A179" s="8"/>
      <c r="B179" s="8"/>
      <c r="C179" s="15"/>
      <c r="D179" s="8"/>
      <c r="E179" s="8"/>
      <c r="F179" s="11"/>
      <c r="G179" s="8"/>
      <c r="H179" s="8"/>
      <c r="J179"/>
    </row>
    <row r="180" spans="1:10" s="25" customFormat="1" x14ac:dyDescent="0.25">
      <c r="A180" s="8"/>
      <c r="B180" s="8"/>
      <c r="C180" s="15"/>
      <c r="D180" s="8"/>
      <c r="E180" s="8"/>
      <c r="F180" s="11"/>
      <c r="G180" s="8"/>
      <c r="H180" s="8"/>
      <c r="J180"/>
    </row>
    <row r="181" spans="1:10" s="25" customFormat="1" x14ac:dyDescent="0.25">
      <c r="A181" s="8"/>
      <c r="B181" s="8"/>
      <c r="C181" s="15"/>
      <c r="D181" s="8"/>
      <c r="E181" s="8"/>
      <c r="F181" s="11"/>
      <c r="G181" s="8"/>
      <c r="H181" s="8"/>
      <c r="J181"/>
    </row>
    <row r="182" spans="1:10" s="25" customFormat="1" x14ac:dyDescent="0.25">
      <c r="A182" s="8"/>
      <c r="B182" s="8"/>
      <c r="C182" s="15"/>
      <c r="D182" s="8"/>
      <c r="E182" s="8"/>
      <c r="F182" s="11"/>
      <c r="G182" s="8"/>
      <c r="H182" s="8"/>
      <c r="J182"/>
    </row>
    <row r="183" spans="1:10" s="25" customFormat="1" x14ac:dyDescent="0.25">
      <c r="A183" s="8"/>
      <c r="B183" s="8"/>
      <c r="C183" s="15"/>
      <c r="D183" s="8"/>
      <c r="E183" s="8"/>
      <c r="F183" s="11"/>
      <c r="G183" s="8"/>
      <c r="H183" s="8"/>
      <c r="J183"/>
    </row>
    <row r="184" spans="1:10" s="25" customFormat="1" x14ac:dyDescent="0.25">
      <c r="A184" s="8"/>
      <c r="B184" s="8"/>
      <c r="C184" s="15"/>
      <c r="D184" s="8"/>
      <c r="E184" s="8"/>
      <c r="F184" s="11"/>
      <c r="G184" s="8"/>
      <c r="H184" s="8"/>
      <c r="J184"/>
    </row>
    <row r="185" spans="1:10" s="25" customFormat="1" x14ac:dyDescent="0.25">
      <c r="A185" s="8"/>
      <c r="B185" s="8"/>
      <c r="C185" s="15"/>
      <c r="D185" s="8"/>
      <c r="E185" s="8"/>
      <c r="F185" s="11"/>
      <c r="G185" s="8"/>
      <c r="H185" s="8"/>
      <c r="J185"/>
    </row>
    <row r="186" spans="1:10" s="25" customFormat="1" x14ac:dyDescent="0.25">
      <c r="A186" s="8"/>
      <c r="B186" s="8"/>
      <c r="C186" s="15"/>
      <c r="D186" s="8"/>
      <c r="E186" s="8"/>
      <c r="F186" s="11"/>
      <c r="G186" s="8"/>
      <c r="H186" s="8"/>
      <c r="J186"/>
    </row>
    <row r="187" spans="1:10" s="25" customFormat="1" x14ac:dyDescent="0.25">
      <c r="A187" s="8"/>
      <c r="B187" s="8"/>
      <c r="C187" s="15"/>
      <c r="D187" s="8"/>
      <c r="E187" s="8"/>
      <c r="F187" s="11"/>
      <c r="G187" s="8"/>
      <c r="H187" s="8"/>
      <c r="J187"/>
    </row>
    <row r="188" spans="1:10" s="25" customFormat="1" x14ac:dyDescent="0.25">
      <c r="A188" s="8"/>
      <c r="B188" s="8"/>
      <c r="C188" s="15"/>
      <c r="D188" s="8"/>
      <c r="E188" s="8"/>
      <c r="F188" s="11"/>
      <c r="G188" s="8"/>
      <c r="H188" s="8"/>
      <c r="J188"/>
    </row>
    <row r="189" spans="1:10" s="25" customFormat="1" x14ac:dyDescent="0.25">
      <c r="A189" s="8"/>
      <c r="B189" s="8"/>
      <c r="C189" s="16"/>
      <c r="D189" s="8"/>
      <c r="E189" s="8"/>
      <c r="F189" s="11"/>
      <c r="G189" s="8"/>
      <c r="H189" s="8"/>
      <c r="J189"/>
    </row>
    <row r="190" spans="1:10" s="25" customFormat="1" x14ac:dyDescent="0.25">
      <c r="A190" s="8"/>
      <c r="B190" s="8"/>
      <c r="C190" s="15"/>
      <c r="D190" s="8"/>
      <c r="E190" s="8"/>
      <c r="F190" s="11"/>
      <c r="G190" s="8"/>
      <c r="H190" s="8"/>
      <c r="J190"/>
    </row>
    <row r="191" spans="1:10" s="25" customFormat="1" x14ac:dyDescent="0.25">
      <c r="A191" s="8"/>
      <c r="B191" s="8"/>
      <c r="C191" s="15"/>
      <c r="D191" s="8"/>
      <c r="E191" s="8"/>
      <c r="F191" s="11"/>
      <c r="G191" s="8"/>
      <c r="H191" s="8"/>
      <c r="J191"/>
    </row>
    <row r="192" spans="1:10" s="25" customFormat="1" x14ac:dyDescent="0.25">
      <c r="A192" s="8"/>
      <c r="B192" s="8"/>
      <c r="C192" s="15"/>
      <c r="D192" s="8"/>
      <c r="E192" s="8"/>
      <c r="F192" s="11"/>
      <c r="G192" s="8"/>
      <c r="H192" s="8"/>
      <c r="J192"/>
    </row>
    <row r="193" spans="1:10" s="25" customFormat="1" x14ac:dyDescent="0.25">
      <c r="A193" s="8"/>
      <c r="B193" s="8"/>
      <c r="C193" s="15"/>
      <c r="D193" s="18"/>
      <c r="E193" s="18"/>
      <c r="F193" s="18"/>
      <c r="G193" s="18"/>
      <c r="H193" s="18"/>
      <c r="J193"/>
    </row>
    <row r="194" spans="1:10" s="25" customFormat="1" x14ac:dyDescent="0.25">
      <c r="A194" s="8"/>
      <c r="B194" s="8"/>
      <c r="C194" s="16"/>
      <c r="D194" s="8"/>
      <c r="E194" s="8"/>
      <c r="F194" s="11"/>
      <c r="G194" s="8"/>
      <c r="H194" s="8"/>
      <c r="J194"/>
    </row>
    <row r="195" spans="1:10" s="25" customFormat="1" x14ac:dyDescent="0.25">
      <c r="A195" s="8"/>
      <c r="B195" s="8"/>
      <c r="C195" s="15"/>
      <c r="D195" s="8"/>
      <c r="E195" s="8"/>
      <c r="F195" s="11"/>
      <c r="G195" s="8"/>
      <c r="H195" s="8"/>
      <c r="J195"/>
    </row>
    <row r="196" spans="1:10" s="25" customFormat="1" x14ac:dyDescent="0.25">
      <c r="A196" s="8"/>
      <c r="B196" s="8"/>
      <c r="C196" s="16"/>
      <c r="D196" s="8"/>
      <c r="E196" s="8"/>
      <c r="F196" s="11"/>
      <c r="G196" s="8"/>
      <c r="H196" s="8"/>
      <c r="J196"/>
    </row>
    <row r="197" spans="1:10" s="25" customFormat="1" x14ac:dyDescent="0.25">
      <c r="A197" s="8"/>
      <c r="B197" s="8"/>
      <c r="C197" s="15"/>
      <c r="D197" s="8"/>
      <c r="E197" s="8"/>
      <c r="F197" s="11"/>
      <c r="G197" s="8"/>
      <c r="H197" s="8"/>
      <c r="J197"/>
    </row>
    <row r="198" spans="1:10" s="25" customFormat="1" x14ac:dyDescent="0.25">
      <c r="A198" s="8"/>
      <c r="B198" s="8"/>
      <c r="C198" s="16"/>
      <c r="D198" s="8"/>
      <c r="E198" s="8"/>
      <c r="F198" s="11"/>
      <c r="G198" s="8"/>
      <c r="H198" s="8"/>
      <c r="J198"/>
    </row>
    <row r="199" spans="1:10" s="25" customFormat="1" x14ac:dyDescent="0.25">
      <c r="A199" s="8"/>
      <c r="B199" s="8"/>
      <c r="C199" s="15"/>
      <c r="D199" s="8"/>
      <c r="E199" s="8"/>
      <c r="F199" s="11"/>
      <c r="G199" s="8"/>
      <c r="H199" s="8"/>
      <c r="J199"/>
    </row>
    <row r="200" spans="1:10" s="25" customFormat="1" x14ac:dyDescent="0.25">
      <c r="A200" s="8"/>
      <c r="B200" s="8"/>
      <c r="C200" s="16"/>
      <c r="D200" s="8"/>
      <c r="E200" s="8"/>
      <c r="F200" s="11"/>
      <c r="G200" s="8"/>
      <c r="H200" s="8"/>
      <c r="J200"/>
    </row>
    <row r="201" spans="1:10" s="25" customFormat="1" x14ac:dyDescent="0.25">
      <c r="A201" s="8"/>
      <c r="B201" s="8"/>
      <c r="C201" s="15"/>
      <c r="D201" s="8"/>
      <c r="E201" s="8"/>
      <c r="F201" s="11"/>
      <c r="G201" s="8"/>
      <c r="H201" s="8"/>
      <c r="J201"/>
    </row>
    <row r="202" spans="1:10" s="25" customFormat="1" x14ac:dyDescent="0.25">
      <c r="A202" s="8"/>
      <c r="B202" s="8"/>
      <c r="C202" s="15"/>
      <c r="D202" s="18"/>
      <c r="E202" s="18"/>
      <c r="F202" s="18"/>
      <c r="G202" s="18"/>
      <c r="H202" s="18"/>
      <c r="J202"/>
    </row>
    <row r="203" spans="1:10" s="25" customFormat="1" x14ac:dyDescent="0.25">
      <c r="A203" s="8"/>
      <c r="B203" s="8"/>
      <c r="C203" s="15"/>
      <c r="D203" s="8"/>
      <c r="E203" s="8"/>
      <c r="F203" s="11"/>
      <c r="G203" s="8"/>
      <c r="H203" s="8"/>
      <c r="J203"/>
    </row>
    <row r="204" spans="1:10" s="25" customFormat="1" x14ac:dyDescent="0.25">
      <c r="A204" s="8"/>
      <c r="B204" s="8"/>
      <c r="C204" s="15"/>
      <c r="D204" s="8"/>
      <c r="E204" s="8"/>
      <c r="F204" s="11"/>
      <c r="G204" s="8"/>
      <c r="H204" s="8"/>
      <c r="J204"/>
    </row>
    <row r="205" spans="1:10" s="25" customFormat="1" x14ac:dyDescent="0.25">
      <c r="A205" s="8"/>
      <c r="B205" s="8"/>
      <c r="C205" s="15"/>
      <c r="D205" s="8"/>
      <c r="E205" s="8"/>
      <c r="F205" s="11"/>
      <c r="G205" s="8"/>
      <c r="H205" s="8"/>
      <c r="J205"/>
    </row>
    <row r="206" spans="1:10" s="25" customFormat="1" x14ac:dyDescent="0.25">
      <c r="A206" s="8"/>
      <c r="B206" s="8"/>
      <c r="C206" s="15"/>
      <c r="D206" s="8"/>
      <c r="E206" s="8"/>
      <c r="F206" s="11"/>
      <c r="G206" s="8"/>
      <c r="H206" s="8"/>
      <c r="J206"/>
    </row>
    <row r="207" spans="1:10" s="25" customFormat="1" x14ac:dyDescent="0.25">
      <c r="A207" s="8"/>
      <c r="B207" s="8"/>
      <c r="C207" s="16"/>
      <c r="D207" s="8"/>
      <c r="E207" s="8"/>
      <c r="F207" s="11"/>
      <c r="G207" s="8"/>
      <c r="H207" s="8"/>
      <c r="J207"/>
    </row>
    <row r="208" spans="1:10" s="25" customFormat="1" x14ac:dyDescent="0.25">
      <c r="A208" s="8"/>
      <c r="B208" s="8"/>
      <c r="C208" s="15"/>
      <c r="D208" s="8"/>
      <c r="E208" s="8"/>
      <c r="F208" s="11"/>
      <c r="G208" s="8"/>
      <c r="H208" s="8"/>
      <c r="J208"/>
    </row>
    <row r="209" spans="1:10" s="25" customFormat="1" x14ac:dyDescent="0.25">
      <c r="A209" s="8"/>
      <c r="B209" s="8"/>
      <c r="C209" s="15"/>
      <c r="D209" s="8"/>
      <c r="E209" s="8"/>
      <c r="F209" s="11"/>
      <c r="G209" s="8"/>
      <c r="H209" s="8"/>
      <c r="J209"/>
    </row>
    <row r="210" spans="1:10" s="25" customFormat="1" x14ac:dyDescent="0.25">
      <c r="A210" s="8"/>
      <c r="B210" s="8"/>
      <c r="C210" s="15"/>
      <c r="D210" s="8"/>
      <c r="E210" s="8"/>
      <c r="F210" s="11"/>
      <c r="G210" s="8"/>
      <c r="H210" s="8"/>
      <c r="J210"/>
    </row>
    <row r="211" spans="1:10" s="25" customFormat="1" x14ac:dyDescent="0.25">
      <c r="A211" s="8"/>
      <c r="B211" s="8"/>
      <c r="C211" s="15"/>
      <c r="D211" s="8"/>
      <c r="E211" s="8"/>
      <c r="F211" s="11"/>
      <c r="G211" s="8"/>
      <c r="H211" s="8"/>
      <c r="J211"/>
    </row>
    <row r="212" spans="1:10" s="25" customFormat="1" x14ac:dyDescent="0.25">
      <c r="A212" s="8"/>
      <c r="B212" s="8"/>
      <c r="C212" s="15"/>
      <c r="D212" s="8"/>
      <c r="E212" s="8"/>
      <c r="F212" s="11"/>
      <c r="G212" s="8"/>
      <c r="H212" s="8"/>
      <c r="J212"/>
    </row>
    <row r="213" spans="1:10" s="25" customFormat="1" x14ac:dyDescent="0.25">
      <c r="A213" s="8"/>
      <c r="B213" s="8"/>
      <c r="C213" s="15"/>
      <c r="D213" s="8"/>
      <c r="E213" s="8"/>
      <c r="F213" s="11"/>
      <c r="G213" s="8"/>
      <c r="H213" s="8"/>
      <c r="J213"/>
    </row>
    <row r="214" spans="1:10" s="25" customFormat="1" x14ac:dyDescent="0.25">
      <c r="A214" s="8"/>
      <c r="B214" s="8"/>
      <c r="C214" s="15"/>
      <c r="D214" s="8"/>
      <c r="E214" s="8"/>
      <c r="F214" s="11"/>
      <c r="G214" s="8"/>
      <c r="H214" s="8"/>
      <c r="J214"/>
    </row>
    <row r="215" spans="1:10" x14ac:dyDescent="0.25">
      <c r="A215" s="1"/>
      <c r="B215" s="8"/>
      <c r="C215" s="15"/>
      <c r="D215" s="8"/>
      <c r="E215" s="8"/>
      <c r="F215" s="11"/>
      <c r="G215" s="8"/>
      <c r="H215" s="8"/>
    </row>
    <row r="216" spans="1:10" x14ac:dyDescent="0.25">
      <c r="A216" s="1"/>
      <c r="B216" s="8"/>
      <c r="C216" s="15"/>
      <c r="D216" s="8"/>
      <c r="E216" s="8"/>
      <c r="F216" s="11"/>
      <c r="G216" s="8"/>
      <c r="H216" s="8"/>
    </row>
    <row r="217" spans="1:10" x14ac:dyDescent="0.25">
      <c r="A217" s="1"/>
      <c r="B217" s="8"/>
      <c r="C217" s="16"/>
      <c r="D217" s="8"/>
      <c r="E217" s="8"/>
      <c r="F217" s="11"/>
      <c r="G217" s="8"/>
      <c r="H217" s="8"/>
    </row>
    <row r="218" spans="1:10" x14ac:dyDescent="0.25">
      <c r="A218" s="1"/>
      <c r="B218" s="8"/>
      <c r="C218" s="15"/>
      <c r="D218" s="8"/>
      <c r="E218" s="8"/>
      <c r="F218" s="11"/>
      <c r="G218" s="8"/>
      <c r="H218" s="8"/>
    </row>
    <row r="219" spans="1:10" x14ac:dyDescent="0.25">
      <c r="A219" s="1"/>
      <c r="B219" s="8"/>
      <c r="C219" s="15"/>
      <c r="D219" s="8"/>
      <c r="E219" s="8"/>
      <c r="F219" s="11"/>
      <c r="G219" s="8"/>
      <c r="H219" s="8"/>
    </row>
    <row r="220" spans="1:10" x14ac:dyDescent="0.25">
      <c r="A220" s="1"/>
      <c r="B220" s="8"/>
      <c r="C220" s="15"/>
      <c r="D220" s="8"/>
      <c r="E220" s="8"/>
      <c r="F220" s="11"/>
      <c r="G220" s="8"/>
      <c r="H220" s="8"/>
    </row>
    <row r="221" spans="1:10" x14ac:dyDescent="0.25">
      <c r="A221" s="1"/>
      <c r="B221" s="8"/>
      <c r="C221" s="15"/>
      <c r="D221" s="8"/>
      <c r="E221" s="8"/>
      <c r="F221" s="11"/>
      <c r="G221" s="8"/>
      <c r="H221" s="8"/>
    </row>
    <row r="222" spans="1:10" x14ac:dyDescent="0.25">
      <c r="A222" s="1"/>
      <c r="B222" s="8"/>
      <c r="C222" s="15"/>
      <c r="D222" s="8"/>
      <c r="E222" s="8"/>
      <c r="F222" s="11"/>
      <c r="G222" s="8"/>
      <c r="H222" s="8"/>
    </row>
    <row r="223" spans="1:10" x14ac:dyDescent="0.25">
      <c r="A223" s="1"/>
      <c r="B223" s="8"/>
      <c r="C223" s="15"/>
      <c r="D223" s="8"/>
      <c r="E223" s="8"/>
      <c r="F223" s="11"/>
      <c r="G223" s="8"/>
      <c r="H223" s="8"/>
    </row>
    <row r="224" spans="1:10" x14ac:dyDescent="0.25">
      <c r="A224" s="1"/>
      <c r="B224" s="8"/>
      <c r="C224" s="15"/>
      <c r="D224" s="8"/>
      <c r="E224" s="8"/>
      <c r="F224" s="8"/>
      <c r="G224" s="8"/>
      <c r="H224" s="8"/>
    </row>
    <row r="225" spans="1:10" x14ac:dyDescent="0.25">
      <c r="A225" s="1"/>
      <c r="B225" s="8"/>
      <c r="C225" s="17"/>
      <c r="D225" s="10"/>
      <c r="E225" s="10"/>
      <c r="F225" s="10"/>
      <c r="G225" s="10"/>
      <c r="H225" s="10"/>
    </row>
    <row r="226" spans="1:10" s="9" customFormat="1" x14ac:dyDescent="0.25">
      <c r="A226" s="1"/>
      <c r="B226" s="8"/>
      <c r="C226" s="17"/>
      <c r="D226" s="7"/>
      <c r="E226" s="7"/>
      <c r="F226" s="7"/>
      <c r="G226" s="7"/>
      <c r="H226" s="7"/>
      <c r="I226" s="83"/>
    </row>
    <row r="227" spans="1:10" s="9" customFormat="1" x14ac:dyDescent="0.25">
      <c r="A227" s="1"/>
      <c r="B227" s="8"/>
      <c r="C227" s="7"/>
      <c r="D227" s="7"/>
      <c r="E227" s="7"/>
      <c r="F227" s="7"/>
      <c r="G227" s="7"/>
      <c r="H227" s="7"/>
      <c r="I227" s="83"/>
    </row>
    <row r="228" spans="1:10" x14ac:dyDescent="0.25">
      <c r="A228" s="1"/>
      <c r="B228" s="8"/>
      <c r="C228" s="7"/>
      <c r="D228" s="7"/>
      <c r="E228" s="7"/>
      <c r="F228" s="7"/>
      <c r="G228" s="7"/>
      <c r="H228" s="7"/>
    </row>
    <row r="229" spans="1:10" x14ac:dyDescent="0.25">
      <c r="A229" s="1"/>
      <c r="B229" s="1"/>
      <c r="C229" s="5"/>
      <c r="D229" s="5"/>
      <c r="E229" s="5"/>
      <c r="F229" s="5"/>
      <c r="G229" s="5"/>
      <c r="H229" s="4"/>
    </row>
    <row r="230" spans="1:10" x14ac:dyDescent="0.25">
      <c r="A230" s="1"/>
      <c r="B230" s="1"/>
      <c r="C230" s="5"/>
      <c r="D230" s="5"/>
      <c r="E230" s="5"/>
      <c r="F230" s="5"/>
      <c r="G230" s="5"/>
      <c r="H230" s="4"/>
    </row>
    <row r="231" spans="1:10" s="25" customFormat="1" ht="33.75" customHeight="1" x14ac:dyDescent="0.25">
      <c r="A231" s="1"/>
      <c r="B231" s="1"/>
      <c r="C231" s="6"/>
      <c r="D231" s="5"/>
      <c r="E231" s="5"/>
      <c r="F231" s="5"/>
      <c r="G231" s="5"/>
      <c r="H231" s="4"/>
      <c r="J231"/>
    </row>
    <row r="232" spans="1:10" s="25" customFormat="1" x14ac:dyDescent="0.25">
      <c r="A232" s="1"/>
      <c r="B232" s="1"/>
      <c r="C232" s="6"/>
      <c r="D232" s="5"/>
      <c r="E232" s="5"/>
      <c r="F232" s="5"/>
      <c r="G232" s="5"/>
      <c r="H232" s="4"/>
      <c r="J232"/>
    </row>
    <row r="233" spans="1:10" s="25" customFormat="1" ht="18.75" x14ac:dyDescent="0.3">
      <c r="A233" s="1"/>
      <c r="B233" s="1"/>
      <c r="C233" s="3"/>
      <c r="D233" s="3"/>
      <c r="E233" s="3"/>
      <c r="F233" s="3"/>
      <c r="G233" s="3"/>
      <c r="H233" s="2"/>
      <c r="J233"/>
    </row>
    <row r="234" spans="1:10" s="25" customFormat="1" x14ac:dyDescent="0.25">
      <c r="A234" s="1"/>
      <c r="B234" s="1"/>
      <c r="C234" s="1"/>
      <c r="D234" s="1"/>
      <c r="E234" s="1"/>
      <c r="F234" s="1"/>
      <c r="G234" s="1"/>
      <c r="H234" s="1"/>
      <c r="J234"/>
    </row>
    <row r="235" spans="1:10" s="25" customFormat="1" x14ac:dyDescent="0.25">
      <c r="A235" s="1"/>
      <c r="B235" s="1"/>
      <c r="C235" s="1"/>
      <c r="D235" s="1"/>
      <c r="E235" s="1"/>
      <c r="F235" s="1"/>
      <c r="G235" s="1"/>
      <c r="H235" s="1"/>
      <c r="J235"/>
    </row>
    <row r="236" spans="1:10" s="25" customFormat="1" x14ac:dyDescent="0.25">
      <c r="A236" s="1"/>
      <c r="B236" s="1"/>
      <c r="C236" s="1"/>
      <c r="D236" s="1"/>
      <c r="E236" s="1"/>
      <c r="F236" s="1"/>
      <c r="G236" s="1"/>
      <c r="H236" s="1"/>
      <c r="J236"/>
    </row>
  </sheetData>
  <mergeCells count="15">
    <mergeCell ref="B5:C5"/>
    <mergeCell ref="H5:I5"/>
    <mergeCell ref="B1:I1"/>
    <mergeCell ref="B2:D2"/>
    <mergeCell ref="B3:I3"/>
    <mergeCell ref="B4:C4"/>
    <mergeCell ref="H4:I4"/>
    <mergeCell ref="C119:H119"/>
    <mergeCell ref="C121:H121"/>
    <mergeCell ref="C120:H120"/>
    <mergeCell ref="C59:H59"/>
    <mergeCell ref="C82:H82"/>
    <mergeCell ref="C116:H116"/>
    <mergeCell ref="C117:H117"/>
    <mergeCell ref="C118:H118"/>
  </mergeCells>
  <pageMargins left="1" right="1" top="1" bottom="1" header="0.5" footer="0.5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opLeftCell="B72" zoomScale="90" zoomScaleNormal="90" workbookViewId="0">
      <selection activeCell="C150" sqref="C150"/>
    </sheetView>
  </sheetViews>
  <sheetFormatPr defaultRowHeight="15" x14ac:dyDescent="0.25"/>
  <cols>
    <col min="2" max="2" width="4.28515625" bestFit="1" customWidth="1"/>
    <col min="3" max="3" width="44" bestFit="1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3.42578125" style="25" bestFit="1" customWidth="1"/>
    <col min="10" max="10" width="12.42578125" style="25" bestFit="1" customWidth="1"/>
    <col min="12" max="12" width="10" bestFit="1" customWidth="1"/>
  </cols>
  <sheetData>
    <row r="1" spans="1:13" ht="21.75" thickBot="1" x14ac:dyDescent="0.4">
      <c r="B1" s="203" t="s">
        <v>10</v>
      </c>
      <c r="C1" s="204"/>
      <c r="D1" s="204"/>
      <c r="E1" s="204"/>
      <c r="F1" s="204"/>
      <c r="G1" s="204"/>
      <c r="H1" s="204"/>
      <c r="I1" s="204"/>
      <c r="J1" s="205"/>
    </row>
    <row r="2" spans="1:13" ht="67.5" customHeight="1" thickBot="1" x14ac:dyDescent="0.3">
      <c r="B2" s="206" t="s">
        <v>9</v>
      </c>
      <c r="C2" s="207"/>
      <c r="D2" s="207"/>
      <c r="E2" s="76"/>
      <c r="F2" s="76"/>
      <c r="G2" s="76"/>
      <c r="H2" s="76"/>
      <c r="I2" s="77"/>
      <c r="J2" s="77"/>
      <c r="M2" t="s">
        <v>144</v>
      </c>
    </row>
    <row r="3" spans="1:13" ht="19.5" customHeight="1" thickBot="1" x14ac:dyDescent="0.35">
      <c r="A3" t="s">
        <v>70</v>
      </c>
      <c r="B3" s="208" t="s">
        <v>11</v>
      </c>
      <c r="C3" s="209"/>
      <c r="D3" s="209"/>
      <c r="E3" s="209"/>
      <c r="F3" s="209"/>
      <c r="G3" s="209"/>
      <c r="H3" s="209"/>
      <c r="I3" s="209"/>
      <c r="J3" s="210"/>
    </row>
    <row r="4" spans="1:13" ht="15.75" thickBot="1" x14ac:dyDescent="0.3">
      <c r="B4" s="211" t="s">
        <v>8</v>
      </c>
      <c r="C4" s="212"/>
      <c r="D4" s="14"/>
      <c r="E4" s="14"/>
      <c r="F4" s="14"/>
      <c r="G4" s="14"/>
      <c r="H4" s="213" t="s">
        <v>153</v>
      </c>
      <c r="I4" s="235"/>
      <c r="J4" s="214"/>
    </row>
    <row r="5" spans="1:13" ht="30.75" customHeight="1" thickBot="1" x14ac:dyDescent="0.3">
      <c r="B5" s="215" t="s">
        <v>95</v>
      </c>
      <c r="C5" s="216"/>
      <c r="D5" s="75"/>
      <c r="E5" s="75"/>
      <c r="F5" s="75"/>
      <c r="G5" s="75"/>
      <c r="H5" s="217" t="s">
        <v>150</v>
      </c>
      <c r="I5" s="234"/>
      <c r="J5" s="218"/>
    </row>
    <row r="6" spans="1:13" s="13" customFormat="1" ht="30.75" customHeight="1" thickBot="1" x14ac:dyDescent="0.3">
      <c r="B6" s="78" t="s">
        <v>7</v>
      </c>
      <c r="C6" s="79" t="s">
        <v>6</v>
      </c>
      <c r="D6" s="80" t="s">
        <v>5</v>
      </c>
      <c r="E6" s="80" t="s">
        <v>4</v>
      </c>
      <c r="F6" s="80" t="s">
        <v>3</v>
      </c>
      <c r="G6" s="81" t="s">
        <v>2</v>
      </c>
      <c r="H6" s="81" t="s">
        <v>1</v>
      </c>
      <c r="I6" s="82" t="s">
        <v>0</v>
      </c>
      <c r="J6" s="82" t="s">
        <v>0</v>
      </c>
    </row>
    <row r="7" spans="1:13" x14ac:dyDescent="0.25">
      <c r="A7" s="8"/>
      <c r="B7" s="33"/>
      <c r="C7" s="34"/>
      <c r="D7" s="35"/>
      <c r="E7" s="35"/>
      <c r="F7" s="36"/>
      <c r="G7" s="35"/>
      <c r="H7" s="35"/>
      <c r="I7" s="37"/>
      <c r="J7" s="37"/>
    </row>
    <row r="8" spans="1:13" ht="15.75" customHeight="1" x14ac:dyDescent="0.25">
      <c r="A8" s="8"/>
      <c r="B8" s="42" t="s">
        <v>13</v>
      </c>
      <c r="C8" s="41" t="s">
        <v>14</v>
      </c>
      <c r="D8" s="31"/>
      <c r="E8" s="31"/>
      <c r="F8" s="31"/>
      <c r="G8" s="31"/>
      <c r="H8" s="31"/>
      <c r="I8" s="50"/>
      <c r="J8" s="50"/>
    </row>
    <row r="9" spans="1:13" x14ac:dyDescent="0.25">
      <c r="A9" s="8"/>
      <c r="B9" s="27"/>
      <c r="C9" s="30"/>
      <c r="D9" s="31"/>
      <c r="E9" s="31"/>
      <c r="F9" s="31"/>
      <c r="G9" s="31"/>
      <c r="H9" s="31"/>
      <c r="I9" s="50"/>
      <c r="J9" s="50"/>
    </row>
    <row r="10" spans="1:13" x14ac:dyDescent="0.25">
      <c r="A10" s="43"/>
      <c r="B10" s="42" t="s">
        <v>16</v>
      </c>
      <c r="C10" s="41" t="s">
        <v>15</v>
      </c>
      <c r="D10" s="31"/>
      <c r="E10" s="31"/>
      <c r="F10" s="31"/>
      <c r="G10" s="31"/>
      <c r="H10" s="31"/>
      <c r="I10" s="50"/>
      <c r="J10" s="50"/>
    </row>
    <row r="11" spans="1:13" x14ac:dyDescent="0.25">
      <c r="A11" s="8"/>
      <c r="B11" s="27">
        <v>1</v>
      </c>
      <c r="C11" s="30" t="s">
        <v>27</v>
      </c>
      <c r="D11" s="26">
        <v>30</v>
      </c>
      <c r="E11" s="31">
        <v>45</v>
      </c>
      <c r="F11" s="32">
        <f>E11*D11/144</f>
        <v>9.375</v>
      </c>
      <c r="G11" s="26">
        <v>1350</v>
      </c>
      <c r="H11" s="26">
        <v>1</v>
      </c>
      <c r="I11" s="50">
        <f>H11*G11*F11</f>
        <v>12656.25</v>
      </c>
      <c r="J11" s="50">
        <v>0</v>
      </c>
    </row>
    <row r="12" spans="1:13" x14ac:dyDescent="0.25">
      <c r="A12" s="8"/>
      <c r="B12" s="27">
        <v>2</v>
      </c>
      <c r="C12" s="30" t="s">
        <v>28</v>
      </c>
      <c r="D12" s="26">
        <v>41</v>
      </c>
      <c r="E12" s="31">
        <v>81</v>
      </c>
      <c r="F12" s="32"/>
      <c r="G12" s="26"/>
      <c r="H12" s="26">
        <v>1</v>
      </c>
      <c r="I12" s="50">
        <v>22000</v>
      </c>
      <c r="J12" s="50">
        <f t="shared" ref="J12" si="0">I12</f>
        <v>22000</v>
      </c>
    </row>
    <row r="13" spans="1:13" x14ac:dyDescent="0.25">
      <c r="A13" s="8"/>
      <c r="B13" s="27">
        <v>3</v>
      </c>
      <c r="C13" s="30" t="s">
        <v>68</v>
      </c>
      <c r="D13" s="26">
        <v>26</v>
      </c>
      <c r="E13" s="31">
        <v>81.5</v>
      </c>
      <c r="F13" s="32">
        <f t="shared" ref="F13:F80" si="1">E13*D13/144</f>
        <v>14.715277777777779</v>
      </c>
      <c r="G13" s="26">
        <v>380</v>
      </c>
      <c r="H13" s="26">
        <v>1</v>
      </c>
      <c r="I13" s="50">
        <f t="shared" ref="I13:I74" si="2">H13*G13*F13</f>
        <v>5591.8055555555557</v>
      </c>
      <c r="J13" s="50">
        <f>I13</f>
        <v>5591.8055555555557</v>
      </c>
    </row>
    <row r="14" spans="1:13" x14ac:dyDescent="0.25">
      <c r="A14" s="8"/>
      <c r="B14" s="27">
        <v>4</v>
      </c>
      <c r="C14" s="30" t="s">
        <v>68</v>
      </c>
      <c r="D14" s="26">
        <v>66.5</v>
      </c>
      <c r="E14" s="31">
        <v>32</v>
      </c>
      <c r="F14" s="32">
        <f t="shared" ref="F14" si="3">E14*D14/144</f>
        <v>14.777777777777779</v>
      </c>
      <c r="G14" s="26">
        <v>380</v>
      </c>
      <c r="H14" s="26">
        <v>1</v>
      </c>
      <c r="I14" s="50">
        <f t="shared" ref="I14" si="4">H14*G14*F14</f>
        <v>5615.5555555555557</v>
      </c>
      <c r="J14" s="50">
        <f>I14</f>
        <v>5615.5555555555557</v>
      </c>
    </row>
    <row r="15" spans="1:13" x14ac:dyDescent="0.25">
      <c r="A15" s="8"/>
      <c r="B15" s="27">
        <v>5</v>
      </c>
      <c r="C15" s="30" t="s">
        <v>35</v>
      </c>
      <c r="D15" s="26"/>
      <c r="E15" s="31"/>
      <c r="F15" s="32">
        <f t="shared" si="1"/>
        <v>0</v>
      </c>
      <c r="G15" s="26">
        <v>4000</v>
      </c>
      <c r="H15" s="26">
        <v>1</v>
      </c>
      <c r="I15" s="50">
        <f>H15*G15</f>
        <v>4000</v>
      </c>
      <c r="J15" s="50">
        <v>0</v>
      </c>
    </row>
    <row r="16" spans="1:13" x14ac:dyDescent="0.25">
      <c r="A16" s="8"/>
      <c r="B16" s="27">
        <v>6</v>
      </c>
      <c r="C16" s="30" t="s">
        <v>120</v>
      </c>
      <c r="D16" s="26">
        <v>102</v>
      </c>
      <c r="E16" s="31">
        <v>108</v>
      </c>
      <c r="F16" s="32">
        <f>E16*D16/144</f>
        <v>76.5</v>
      </c>
      <c r="G16" s="26">
        <v>550</v>
      </c>
      <c r="H16" s="26">
        <v>1</v>
      </c>
      <c r="I16" s="50">
        <f>H16*G16*F16</f>
        <v>42075</v>
      </c>
      <c r="J16" s="50">
        <v>0</v>
      </c>
    </row>
    <row r="17" spans="1:11" x14ac:dyDescent="0.25">
      <c r="A17" s="8"/>
      <c r="B17" s="27">
        <v>7</v>
      </c>
      <c r="C17" s="30" t="s">
        <v>115</v>
      </c>
      <c r="D17" s="26"/>
      <c r="E17" s="31"/>
      <c r="F17" s="32"/>
      <c r="G17" s="26">
        <v>4000</v>
      </c>
      <c r="H17" s="26">
        <v>1</v>
      </c>
      <c r="I17" s="50">
        <f>G17*H17</f>
        <v>4000</v>
      </c>
      <c r="J17" s="50"/>
    </row>
    <row r="18" spans="1:11" x14ac:dyDescent="0.25">
      <c r="A18" s="8"/>
      <c r="B18" s="27">
        <v>8</v>
      </c>
      <c r="C18" s="30" t="s">
        <v>116</v>
      </c>
      <c r="D18" s="26"/>
      <c r="E18" s="31"/>
      <c r="F18" s="32"/>
      <c r="G18" s="26"/>
      <c r="H18" s="26">
        <v>1</v>
      </c>
      <c r="I18" s="50">
        <v>5200</v>
      </c>
      <c r="J18" s="50"/>
    </row>
    <row r="19" spans="1:11" ht="30" x14ac:dyDescent="0.25">
      <c r="A19" s="8" t="s">
        <v>114</v>
      </c>
      <c r="B19" s="27">
        <v>9</v>
      </c>
      <c r="C19" s="151" t="s">
        <v>160</v>
      </c>
      <c r="D19" s="26">
        <v>66.5</v>
      </c>
      <c r="E19" s="31">
        <v>113</v>
      </c>
      <c r="F19" s="32">
        <f>E19*D19/144</f>
        <v>52.184027777777779</v>
      </c>
      <c r="G19" s="26">
        <v>265</v>
      </c>
      <c r="H19" s="26">
        <v>1</v>
      </c>
      <c r="I19" s="50">
        <f>H19*G19*F19</f>
        <v>13828.767361111111</v>
      </c>
      <c r="J19" s="50">
        <f>I19</f>
        <v>13828.767361111111</v>
      </c>
      <c r="K19" t="s">
        <v>114</v>
      </c>
    </row>
    <row r="20" spans="1:11" x14ac:dyDescent="0.25">
      <c r="A20" s="8"/>
      <c r="B20" s="27"/>
      <c r="C20" s="30"/>
      <c r="D20" s="26"/>
      <c r="E20" s="31"/>
      <c r="F20" s="32"/>
      <c r="G20" s="26"/>
      <c r="H20" s="26"/>
      <c r="I20" s="50"/>
      <c r="J20" s="50"/>
    </row>
    <row r="21" spans="1:11" s="12" customFormat="1" ht="15.75" x14ac:dyDescent="0.25">
      <c r="A21" s="8"/>
      <c r="B21" s="42" t="s">
        <v>18</v>
      </c>
      <c r="C21" s="41" t="s">
        <v>17</v>
      </c>
      <c r="D21" s="26"/>
      <c r="E21" s="31"/>
      <c r="F21" s="32"/>
      <c r="G21" s="31"/>
      <c r="H21" s="31"/>
      <c r="I21" s="50"/>
      <c r="J21" s="50"/>
    </row>
    <row r="22" spans="1:11" x14ac:dyDescent="0.25">
      <c r="A22" s="8"/>
      <c r="B22" s="27">
        <v>1</v>
      </c>
      <c r="C22" s="30" t="s">
        <v>31</v>
      </c>
      <c r="D22" s="26">
        <v>292</v>
      </c>
      <c r="E22" s="31">
        <v>13</v>
      </c>
      <c r="F22" s="32">
        <f t="shared" si="1"/>
        <v>26.361111111111111</v>
      </c>
      <c r="G22" s="26">
        <v>380</v>
      </c>
      <c r="H22" s="26">
        <v>1</v>
      </c>
      <c r="I22" s="50">
        <f t="shared" si="2"/>
        <v>10017.222222222223</v>
      </c>
      <c r="J22" s="50">
        <v>0</v>
      </c>
    </row>
    <row r="23" spans="1:11" x14ac:dyDescent="0.25">
      <c r="A23" s="8"/>
      <c r="B23" s="27">
        <v>2</v>
      </c>
      <c r="C23" s="30" t="s">
        <v>32</v>
      </c>
      <c r="D23" s="26">
        <v>73</v>
      </c>
      <c r="E23" s="31">
        <v>95</v>
      </c>
      <c r="F23" s="32">
        <f t="shared" si="1"/>
        <v>48.159722222222221</v>
      </c>
      <c r="G23" s="26">
        <v>900</v>
      </c>
      <c r="H23" s="26">
        <v>1</v>
      </c>
      <c r="I23" s="50">
        <f t="shared" si="2"/>
        <v>43343.75</v>
      </c>
      <c r="J23" s="50">
        <v>0</v>
      </c>
    </row>
    <row r="24" spans="1:11" x14ac:dyDescent="0.25">
      <c r="A24" s="8"/>
      <c r="B24" s="27">
        <v>3</v>
      </c>
      <c r="C24" s="30" t="s">
        <v>33</v>
      </c>
      <c r="D24" s="26"/>
      <c r="E24" s="31"/>
      <c r="F24" s="32">
        <f t="shared" si="1"/>
        <v>0</v>
      </c>
      <c r="G24" s="26"/>
      <c r="H24" s="26">
        <v>1</v>
      </c>
      <c r="I24" s="50">
        <v>6000</v>
      </c>
      <c r="J24" s="50">
        <v>0</v>
      </c>
    </row>
    <row r="25" spans="1:11" x14ac:dyDescent="0.25">
      <c r="A25" s="8"/>
      <c r="B25" s="27">
        <v>4</v>
      </c>
      <c r="C25" s="30" t="s">
        <v>34</v>
      </c>
      <c r="D25" s="26">
        <v>11</v>
      </c>
      <c r="E25" s="31">
        <v>45</v>
      </c>
      <c r="F25" s="32">
        <f t="shared" si="1"/>
        <v>3.4375</v>
      </c>
      <c r="G25" s="26">
        <v>550</v>
      </c>
      <c r="H25" s="26">
        <v>1</v>
      </c>
      <c r="I25" s="50">
        <f t="shared" si="2"/>
        <v>1890.625</v>
      </c>
      <c r="J25" s="50">
        <v>0</v>
      </c>
    </row>
    <row r="26" spans="1:11" x14ac:dyDescent="0.25">
      <c r="A26" s="8"/>
      <c r="B26" s="27">
        <v>5</v>
      </c>
      <c r="C26" s="30" t="s">
        <v>29</v>
      </c>
      <c r="D26" s="26">
        <v>21</v>
      </c>
      <c r="E26" s="31">
        <v>23</v>
      </c>
      <c r="F26" s="32">
        <f t="shared" si="1"/>
        <v>3.3541666666666665</v>
      </c>
      <c r="G26" s="26">
        <v>1350</v>
      </c>
      <c r="H26" s="26">
        <v>1</v>
      </c>
      <c r="I26" s="50">
        <f t="shared" si="2"/>
        <v>4528.125</v>
      </c>
      <c r="J26" s="50">
        <f>I26</f>
        <v>4528.125</v>
      </c>
    </row>
    <row r="27" spans="1:11" x14ac:dyDescent="0.25">
      <c r="A27" s="8"/>
      <c r="B27" s="27">
        <v>6</v>
      </c>
      <c r="C27" s="30" t="s">
        <v>30</v>
      </c>
      <c r="D27" s="26">
        <v>21</v>
      </c>
      <c r="E27" s="31">
        <v>24</v>
      </c>
      <c r="F27" s="32">
        <f t="shared" si="1"/>
        <v>3.5</v>
      </c>
      <c r="G27" s="26">
        <v>1350</v>
      </c>
      <c r="H27" s="26">
        <v>1</v>
      </c>
      <c r="I27" s="50">
        <f t="shared" si="2"/>
        <v>4725</v>
      </c>
      <c r="J27" s="50">
        <f>I27</f>
        <v>4725</v>
      </c>
    </row>
    <row r="28" spans="1:11" x14ac:dyDescent="0.25">
      <c r="A28" s="8"/>
      <c r="B28" s="27">
        <v>7</v>
      </c>
      <c r="C28" s="30" t="s">
        <v>36</v>
      </c>
      <c r="D28" s="26"/>
      <c r="E28" s="31"/>
      <c r="F28" s="32">
        <v>18</v>
      </c>
      <c r="G28" s="26">
        <v>3400</v>
      </c>
      <c r="H28" s="26">
        <v>1</v>
      </c>
      <c r="I28" s="50">
        <f t="shared" si="2"/>
        <v>61200</v>
      </c>
      <c r="J28" s="50">
        <v>0</v>
      </c>
    </row>
    <row r="29" spans="1:11" x14ac:dyDescent="0.25">
      <c r="A29" s="8"/>
      <c r="B29" s="27">
        <v>8</v>
      </c>
      <c r="C29" s="30" t="s">
        <v>37</v>
      </c>
      <c r="D29" s="26"/>
      <c r="E29" s="31"/>
      <c r="F29" s="32"/>
      <c r="G29" s="26"/>
      <c r="H29" s="26">
        <v>1</v>
      </c>
      <c r="I29" s="50">
        <v>12000</v>
      </c>
      <c r="J29" s="50">
        <v>0</v>
      </c>
    </row>
    <row r="30" spans="1:11" x14ac:dyDescent="0.25">
      <c r="A30" s="8"/>
      <c r="B30" s="27">
        <v>9</v>
      </c>
      <c r="C30" s="30" t="s">
        <v>38</v>
      </c>
      <c r="D30" s="26">
        <v>21</v>
      </c>
      <c r="E30" s="31">
        <v>118</v>
      </c>
      <c r="F30" s="32">
        <f>E30*D30/144</f>
        <v>17.208333333333332</v>
      </c>
      <c r="G30" s="26">
        <v>550</v>
      </c>
      <c r="H30" s="26">
        <v>1</v>
      </c>
      <c r="I30" s="50">
        <f t="shared" si="2"/>
        <v>9464.5833333333321</v>
      </c>
      <c r="J30" s="50">
        <f>I30</f>
        <v>9464.5833333333321</v>
      </c>
      <c r="K30" s="99"/>
    </row>
    <row r="31" spans="1:11" x14ac:dyDescent="0.25">
      <c r="A31" s="8"/>
      <c r="B31" s="27">
        <v>10</v>
      </c>
      <c r="C31" s="30" t="s">
        <v>96</v>
      </c>
      <c r="D31" s="26">
        <v>73</v>
      </c>
      <c r="E31" s="31">
        <v>95</v>
      </c>
      <c r="F31" s="32">
        <f>E31*D31/144</f>
        <v>48.159722222222221</v>
      </c>
      <c r="G31" s="26">
        <v>750</v>
      </c>
      <c r="H31" s="26">
        <v>1</v>
      </c>
      <c r="I31" s="50">
        <f>H31*G31*F31</f>
        <v>36119.791666666664</v>
      </c>
      <c r="J31" s="50">
        <f>I31</f>
        <v>36119.791666666664</v>
      </c>
    </row>
    <row r="32" spans="1:11" x14ac:dyDescent="0.25">
      <c r="A32" s="8"/>
      <c r="B32" s="27">
        <v>11</v>
      </c>
      <c r="C32" s="30" t="s">
        <v>146</v>
      </c>
      <c r="D32" s="26">
        <v>23.5</v>
      </c>
      <c r="E32" s="31">
        <v>95</v>
      </c>
      <c r="F32" s="32">
        <f>E32*D32/144</f>
        <v>15.503472222222221</v>
      </c>
      <c r="G32" s="26">
        <v>550</v>
      </c>
      <c r="H32" s="26">
        <v>1</v>
      </c>
      <c r="I32" s="50">
        <f>H32*G32*F32</f>
        <v>8526.9097222222226</v>
      </c>
      <c r="J32" s="50">
        <f>I32</f>
        <v>8526.9097222222226</v>
      </c>
    </row>
    <row r="33" spans="1:11" x14ac:dyDescent="0.25">
      <c r="A33" s="8"/>
      <c r="B33" s="27"/>
      <c r="C33" s="30"/>
      <c r="D33" s="26"/>
      <c r="E33" s="31"/>
      <c r="F33" s="32"/>
      <c r="G33" s="26"/>
      <c r="H33" s="26"/>
      <c r="I33" s="50"/>
      <c r="J33" s="50"/>
    </row>
    <row r="34" spans="1:11" x14ac:dyDescent="0.25">
      <c r="A34" s="8"/>
      <c r="B34" s="42" t="s">
        <v>19</v>
      </c>
      <c r="C34" s="41" t="s">
        <v>22</v>
      </c>
      <c r="D34" s="26"/>
      <c r="E34" s="31"/>
      <c r="F34" s="32"/>
      <c r="G34" s="26"/>
      <c r="H34" s="26"/>
      <c r="I34" s="50"/>
      <c r="J34" s="50"/>
    </row>
    <row r="35" spans="1:11" x14ac:dyDescent="0.25">
      <c r="A35" s="8"/>
      <c r="B35" s="27">
        <v>1</v>
      </c>
      <c r="C35" s="44" t="s">
        <v>39</v>
      </c>
      <c r="D35" s="26">
        <v>126</v>
      </c>
      <c r="E35" s="31">
        <v>29</v>
      </c>
      <c r="F35" s="32">
        <f t="shared" si="1"/>
        <v>25.375</v>
      </c>
      <c r="G35" s="26">
        <v>2700</v>
      </c>
      <c r="H35" s="26">
        <v>1</v>
      </c>
      <c r="I35" s="50">
        <f t="shared" si="2"/>
        <v>68512.5</v>
      </c>
      <c r="J35" s="50">
        <f t="shared" ref="J35:J41" si="5">I35</f>
        <v>68512.5</v>
      </c>
    </row>
    <row r="36" spans="1:11" x14ac:dyDescent="0.25">
      <c r="A36" s="8"/>
      <c r="B36" s="27">
        <v>2</v>
      </c>
      <c r="C36" s="44" t="s">
        <v>40</v>
      </c>
      <c r="D36" s="26">
        <v>117</v>
      </c>
      <c r="E36" s="31">
        <v>21.5</v>
      </c>
      <c r="F36" s="32">
        <f t="shared" si="1"/>
        <v>17.46875</v>
      </c>
      <c r="G36" s="26">
        <v>1350</v>
      </c>
      <c r="H36" s="26">
        <v>1</v>
      </c>
      <c r="I36" s="50">
        <f t="shared" si="2"/>
        <v>23582.8125</v>
      </c>
      <c r="J36" s="50">
        <f t="shared" si="5"/>
        <v>23582.8125</v>
      </c>
    </row>
    <row r="37" spans="1:11" x14ac:dyDescent="0.25">
      <c r="A37" s="8"/>
      <c r="B37" s="27">
        <v>3</v>
      </c>
      <c r="C37" s="44" t="s">
        <v>156</v>
      </c>
      <c r="D37" s="26">
        <v>140</v>
      </c>
      <c r="E37" s="31">
        <v>29</v>
      </c>
      <c r="F37" s="32">
        <f t="shared" si="1"/>
        <v>28.194444444444443</v>
      </c>
      <c r="G37" s="26">
        <v>680</v>
      </c>
      <c r="H37" s="26">
        <v>1</v>
      </c>
      <c r="I37" s="50">
        <f t="shared" si="2"/>
        <v>19172.222222222223</v>
      </c>
      <c r="J37" s="50">
        <f t="shared" si="5"/>
        <v>19172.222222222223</v>
      </c>
    </row>
    <row r="38" spans="1:11" x14ac:dyDescent="0.25">
      <c r="A38" s="8" t="s">
        <v>114</v>
      </c>
      <c r="B38" s="27">
        <v>4</v>
      </c>
      <c r="C38" s="44" t="s">
        <v>164</v>
      </c>
      <c r="D38" s="26">
        <v>69</v>
      </c>
      <c r="E38" s="31">
        <v>18</v>
      </c>
      <c r="F38" s="32">
        <f t="shared" si="1"/>
        <v>8.625</v>
      </c>
      <c r="G38" s="26">
        <v>380</v>
      </c>
      <c r="H38" s="26">
        <v>1</v>
      </c>
      <c r="I38" s="50">
        <f t="shared" si="2"/>
        <v>3277.5</v>
      </c>
      <c r="J38" s="50">
        <f t="shared" si="5"/>
        <v>3277.5</v>
      </c>
      <c r="K38" t="s">
        <v>114</v>
      </c>
    </row>
    <row r="39" spans="1:11" x14ac:dyDescent="0.25">
      <c r="A39" s="8"/>
      <c r="B39" s="27">
        <v>5</v>
      </c>
      <c r="C39" s="44" t="s">
        <v>42</v>
      </c>
      <c r="D39" s="26">
        <v>69</v>
      </c>
      <c r="E39" s="31">
        <v>113</v>
      </c>
      <c r="F39" s="32">
        <f t="shared" si="1"/>
        <v>54.145833333333336</v>
      </c>
      <c r="G39" s="26">
        <v>680</v>
      </c>
      <c r="H39" s="26">
        <v>1</v>
      </c>
      <c r="I39" s="50">
        <f t="shared" si="2"/>
        <v>36819.166666666672</v>
      </c>
      <c r="J39" s="50">
        <f t="shared" si="5"/>
        <v>36819.166666666672</v>
      </c>
    </row>
    <row r="40" spans="1:11" x14ac:dyDescent="0.25">
      <c r="A40" s="8" t="s">
        <v>114</v>
      </c>
      <c r="B40" s="27">
        <v>6</v>
      </c>
      <c r="C40" s="44" t="s">
        <v>159</v>
      </c>
      <c r="D40" s="26">
        <v>7</v>
      </c>
      <c r="E40" s="31">
        <v>68</v>
      </c>
      <c r="F40" s="32">
        <f t="shared" si="1"/>
        <v>3.3055555555555554</v>
      </c>
      <c r="G40" s="26">
        <v>380</v>
      </c>
      <c r="H40" s="26">
        <v>1</v>
      </c>
      <c r="I40" s="50">
        <f t="shared" si="2"/>
        <v>1256.1111111111111</v>
      </c>
      <c r="J40" s="50">
        <f t="shared" si="5"/>
        <v>1256.1111111111111</v>
      </c>
      <c r="K40" t="s">
        <v>114</v>
      </c>
    </row>
    <row r="41" spans="1:11" x14ac:dyDescent="0.25">
      <c r="A41" s="8"/>
      <c r="B41" s="27">
        <v>7</v>
      </c>
      <c r="C41" s="44" t="s">
        <v>145</v>
      </c>
      <c r="D41" s="26">
        <v>16</v>
      </c>
      <c r="E41" s="31">
        <v>113</v>
      </c>
      <c r="F41" s="32">
        <f t="shared" si="1"/>
        <v>12.555555555555555</v>
      </c>
      <c r="G41" s="26">
        <v>550</v>
      </c>
      <c r="H41" s="26">
        <v>1</v>
      </c>
      <c r="I41" s="50">
        <f t="shared" si="2"/>
        <v>6905.5555555555557</v>
      </c>
      <c r="J41" s="50">
        <f t="shared" si="5"/>
        <v>6905.5555555555557</v>
      </c>
    </row>
    <row r="42" spans="1:11" x14ac:dyDescent="0.25">
      <c r="A42" s="8"/>
      <c r="B42" s="27">
        <v>8</v>
      </c>
      <c r="C42" s="44" t="s">
        <v>43</v>
      </c>
      <c r="D42" s="26">
        <v>54</v>
      </c>
      <c r="E42" s="31">
        <v>30</v>
      </c>
      <c r="F42" s="32">
        <f t="shared" si="1"/>
        <v>11.25</v>
      </c>
      <c r="G42" s="26"/>
      <c r="H42" s="26">
        <v>1</v>
      </c>
      <c r="I42" s="50">
        <v>9000</v>
      </c>
      <c r="J42" s="50">
        <v>0</v>
      </c>
    </row>
    <row r="43" spans="1:11" x14ac:dyDescent="0.25">
      <c r="A43" s="8"/>
      <c r="B43" s="27">
        <v>9</v>
      </c>
      <c r="C43" s="44" t="s">
        <v>63</v>
      </c>
      <c r="D43" s="26"/>
      <c r="E43" s="31"/>
      <c r="F43" s="32">
        <f t="shared" si="1"/>
        <v>0</v>
      </c>
      <c r="G43" s="26">
        <v>4200</v>
      </c>
      <c r="H43" s="26">
        <v>4</v>
      </c>
      <c r="I43" s="50">
        <f>H43*G43</f>
        <v>16800</v>
      </c>
      <c r="J43" s="50">
        <v>0</v>
      </c>
    </row>
    <row r="44" spans="1:11" x14ac:dyDescent="0.25">
      <c r="A44" s="8"/>
      <c r="B44" s="27">
        <v>10</v>
      </c>
      <c r="C44" s="44" t="s">
        <v>132</v>
      </c>
      <c r="D44" s="26">
        <v>24</v>
      </c>
      <c r="E44" s="31">
        <v>56</v>
      </c>
      <c r="F44" s="32">
        <f t="shared" ref="F44:F49" si="6">E44*D44/144</f>
        <v>9.3333333333333339</v>
      </c>
      <c r="G44" s="26">
        <v>1350</v>
      </c>
      <c r="H44" s="26">
        <v>1</v>
      </c>
      <c r="I44" s="50">
        <f>G44*F44</f>
        <v>12600</v>
      </c>
      <c r="J44" s="50">
        <f>I44</f>
        <v>12600</v>
      </c>
    </row>
    <row r="45" spans="1:11" x14ac:dyDescent="0.25">
      <c r="A45" s="8"/>
      <c r="B45" s="27">
        <v>11</v>
      </c>
      <c r="C45" s="44" t="s">
        <v>161</v>
      </c>
      <c r="D45" s="26">
        <v>34</v>
      </c>
      <c r="E45" s="31">
        <v>22</v>
      </c>
      <c r="F45" s="32">
        <f t="shared" si="6"/>
        <v>5.1944444444444446</v>
      </c>
      <c r="G45" s="26">
        <v>1350</v>
      </c>
      <c r="H45" s="26">
        <v>1</v>
      </c>
      <c r="I45" s="50">
        <f t="shared" ref="I45:I48" si="7">G45*F45</f>
        <v>7012.5</v>
      </c>
      <c r="J45" s="50">
        <f t="shared" ref="J45:J48" si="8">I45</f>
        <v>7012.5</v>
      </c>
    </row>
    <row r="46" spans="1:11" x14ac:dyDescent="0.25">
      <c r="A46" s="8"/>
      <c r="B46" s="27">
        <v>12</v>
      </c>
      <c r="C46" s="44" t="s">
        <v>142</v>
      </c>
      <c r="D46" s="26">
        <v>34</v>
      </c>
      <c r="E46" s="31">
        <v>29</v>
      </c>
      <c r="F46" s="32">
        <f t="shared" si="6"/>
        <v>6.8472222222222223</v>
      </c>
      <c r="G46" s="26">
        <v>380</v>
      </c>
      <c r="H46" s="26">
        <v>1</v>
      </c>
      <c r="I46" s="50">
        <f t="shared" si="7"/>
        <v>2601.9444444444443</v>
      </c>
      <c r="J46" s="50"/>
    </row>
    <row r="47" spans="1:11" x14ac:dyDescent="0.25">
      <c r="A47" s="8" t="s">
        <v>114</v>
      </c>
      <c r="B47" s="27">
        <v>13</v>
      </c>
      <c r="C47" s="44" t="s">
        <v>158</v>
      </c>
      <c r="D47" s="26">
        <v>10</v>
      </c>
      <c r="E47" s="31">
        <v>31</v>
      </c>
      <c r="F47" s="32">
        <f t="shared" si="6"/>
        <v>2.1527777777777777</v>
      </c>
      <c r="G47" s="26">
        <v>750</v>
      </c>
      <c r="H47" s="26">
        <v>1</v>
      </c>
      <c r="I47" s="50">
        <f t="shared" si="7"/>
        <v>1614.5833333333333</v>
      </c>
      <c r="J47" s="50">
        <f t="shared" si="8"/>
        <v>1614.5833333333333</v>
      </c>
      <c r="K47" t="s">
        <v>114</v>
      </c>
    </row>
    <row r="48" spans="1:11" x14ac:dyDescent="0.25">
      <c r="A48" s="8" t="s">
        <v>114</v>
      </c>
      <c r="B48" s="27">
        <v>14</v>
      </c>
      <c r="C48" s="44" t="s">
        <v>157</v>
      </c>
      <c r="D48" s="26">
        <v>7</v>
      </c>
      <c r="E48" s="31">
        <v>32</v>
      </c>
      <c r="F48" s="32">
        <f t="shared" si="6"/>
        <v>1.5555555555555556</v>
      </c>
      <c r="G48" s="26">
        <v>1350</v>
      </c>
      <c r="H48" s="26">
        <v>1</v>
      </c>
      <c r="I48" s="50">
        <f t="shared" si="7"/>
        <v>2100</v>
      </c>
      <c r="J48" s="50">
        <f t="shared" si="8"/>
        <v>2100</v>
      </c>
      <c r="K48" t="s">
        <v>114</v>
      </c>
    </row>
    <row r="49" spans="1:11" x14ac:dyDescent="0.25">
      <c r="A49" s="8" t="s">
        <v>114</v>
      </c>
      <c r="B49" s="27">
        <v>15</v>
      </c>
      <c r="C49" s="44" t="s">
        <v>157</v>
      </c>
      <c r="D49" s="26">
        <v>7</v>
      </c>
      <c r="E49" s="31">
        <v>34</v>
      </c>
      <c r="F49" s="32">
        <f t="shared" si="6"/>
        <v>1.6527777777777777</v>
      </c>
      <c r="G49" s="26">
        <v>1350</v>
      </c>
      <c r="H49" s="26">
        <v>1</v>
      </c>
      <c r="I49" s="50">
        <f>G49*F49</f>
        <v>2231.25</v>
      </c>
      <c r="J49" s="50">
        <f t="shared" ref="J49" si="9">I49</f>
        <v>2231.25</v>
      </c>
      <c r="K49" t="s">
        <v>114</v>
      </c>
    </row>
    <row r="50" spans="1:11" x14ac:dyDescent="0.25">
      <c r="A50" s="8"/>
      <c r="B50" s="27"/>
      <c r="C50" s="44"/>
      <c r="D50" s="26"/>
      <c r="E50" s="31"/>
      <c r="F50" s="32"/>
      <c r="G50" s="26"/>
      <c r="H50" s="26"/>
      <c r="I50" s="50"/>
      <c r="J50" s="50"/>
    </row>
    <row r="51" spans="1:11" x14ac:dyDescent="0.25">
      <c r="A51" s="8"/>
      <c r="B51" s="42" t="s">
        <v>20</v>
      </c>
      <c r="C51" s="41" t="s">
        <v>23</v>
      </c>
      <c r="D51" s="26"/>
      <c r="E51" s="31"/>
      <c r="F51" s="32"/>
      <c r="G51" s="26"/>
      <c r="H51" s="26"/>
      <c r="I51" s="50"/>
      <c r="J51" s="50"/>
    </row>
    <row r="52" spans="1:11" x14ac:dyDescent="0.25">
      <c r="A52" s="8"/>
      <c r="B52" s="27">
        <v>1</v>
      </c>
      <c r="C52" s="44" t="s">
        <v>44</v>
      </c>
      <c r="D52" s="26">
        <v>24</v>
      </c>
      <c r="E52" s="31">
        <v>114</v>
      </c>
      <c r="F52" s="32">
        <f t="shared" si="1"/>
        <v>19</v>
      </c>
      <c r="G52" s="26">
        <v>550</v>
      </c>
      <c r="H52" s="26">
        <v>1</v>
      </c>
      <c r="I52" s="50">
        <f t="shared" si="2"/>
        <v>10450</v>
      </c>
      <c r="J52" s="50">
        <f>I52</f>
        <v>10450</v>
      </c>
    </row>
    <row r="53" spans="1:11" x14ac:dyDescent="0.25">
      <c r="A53" s="8"/>
      <c r="B53" s="27">
        <v>2</v>
      </c>
      <c r="C53" s="44" t="s">
        <v>162</v>
      </c>
      <c r="D53" s="26">
        <v>40</v>
      </c>
      <c r="E53" s="31">
        <v>84</v>
      </c>
      <c r="F53" s="32">
        <f t="shared" si="1"/>
        <v>23.333333333333332</v>
      </c>
      <c r="G53" s="26">
        <v>1350</v>
      </c>
      <c r="H53" s="26">
        <v>1</v>
      </c>
      <c r="I53" s="50">
        <f t="shared" si="2"/>
        <v>31500</v>
      </c>
      <c r="J53" s="50">
        <f>I53</f>
        <v>31500</v>
      </c>
    </row>
    <row r="54" spans="1:11" x14ac:dyDescent="0.25">
      <c r="A54" s="8"/>
      <c r="B54" s="27">
        <v>3</v>
      </c>
      <c r="C54" s="44" t="s">
        <v>163</v>
      </c>
      <c r="D54" s="26">
        <v>32.5</v>
      </c>
      <c r="E54" s="31">
        <v>84</v>
      </c>
      <c r="F54" s="32">
        <f>E54*D54/144</f>
        <v>18.958333333333332</v>
      </c>
      <c r="G54" s="26">
        <v>1350</v>
      </c>
      <c r="H54" s="26">
        <v>1</v>
      </c>
      <c r="I54" s="50">
        <f>G54*F54*H54</f>
        <v>25593.75</v>
      </c>
      <c r="J54" s="50">
        <f>I54</f>
        <v>25593.75</v>
      </c>
    </row>
    <row r="55" spans="1:11" x14ac:dyDescent="0.25">
      <c r="A55" s="8"/>
      <c r="B55" s="27"/>
      <c r="C55" s="30"/>
      <c r="D55" s="26"/>
      <c r="E55" s="31"/>
      <c r="F55" s="32"/>
      <c r="G55" s="26"/>
      <c r="H55" s="26"/>
      <c r="I55" s="50"/>
      <c r="J55" s="50"/>
    </row>
    <row r="56" spans="1:11" x14ac:dyDescent="0.25">
      <c r="A56" s="8"/>
      <c r="B56" s="42" t="s">
        <v>21</v>
      </c>
      <c r="C56" s="41" t="s">
        <v>24</v>
      </c>
      <c r="D56" s="26"/>
      <c r="E56" s="31"/>
      <c r="F56" s="32"/>
      <c r="G56" s="26"/>
      <c r="H56" s="26"/>
      <c r="I56" s="50"/>
      <c r="J56" s="50"/>
    </row>
    <row r="57" spans="1:11" x14ac:dyDescent="0.25">
      <c r="A57" s="8"/>
      <c r="B57" s="27">
        <v>1</v>
      </c>
      <c r="C57" s="30" t="s">
        <v>46</v>
      </c>
      <c r="D57" s="26">
        <v>85</v>
      </c>
      <c r="E57" s="31">
        <v>84</v>
      </c>
      <c r="F57" s="32">
        <f t="shared" si="1"/>
        <v>49.583333333333336</v>
      </c>
      <c r="G57" s="26">
        <v>1350</v>
      </c>
      <c r="H57" s="26">
        <v>1</v>
      </c>
      <c r="I57" s="50">
        <f t="shared" si="2"/>
        <v>66937.5</v>
      </c>
      <c r="J57" s="50"/>
    </row>
    <row r="58" spans="1:11" x14ac:dyDescent="0.25">
      <c r="A58" s="8"/>
      <c r="B58" s="27">
        <v>2</v>
      </c>
      <c r="C58" s="30" t="s">
        <v>41</v>
      </c>
      <c r="D58" s="26">
        <v>28</v>
      </c>
      <c r="E58" s="31">
        <v>118</v>
      </c>
      <c r="F58" s="32">
        <f t="shared" si="1"/>
        <v>22.944444444444443</v>
      </c>
      <c r="G58" s="26">
        <v>680</v>
      </c>
      <c r="H58" s="26">
        <v>1</v>
      </c>
      <c r="I58" s="50">
        <f t="shared" si="2"/>
        <v>15602.222222222221</v>
      </c>
      <c r="J58" s="50">
        <f t="shared" ref="J58" si="10">I58</f>
        <v>15602.222222222221</v>
      </c>
    </row>
    <row r="59" spans="1:11" x14ac:dyDescent="0.25">
      <c r="A59" s="8"/>
      <c r="B59" s="27">
        <v>3</v>
      </c>
      <c r="C59" s="30" t="s">
        <v>47</v>
      </c>
      <c r="D59" s="26"/>
      <c r="E59" s="31"/>
      <c r="F59" s="32">
        <f t="shared" si="1"/>
        <v>0</v>
      </c>
      <c r="G59" s="26"/>
      <c r="H59" s="26">
        <v>1</v>
      </c>
      <c r="I59" s="50">
        <v>26000</v>
      </c>
      <c r="J59" s="50"/>
    </row>
    <row r="60" spans="1:11" x14ac:dyDescent="0.25">
      <c r="A60" s="8"/>
      <c r="B60" s="27">
        <v>4</v>
      </c>
      <c r="C60" s="30" t="s">
        <v>48</v>
      </c>
      <c r="D60" s="26">
        <v>92</v>
      </c>
      <c r="E60" s="31">
        <v>42</v>
      </c>
      <c r="F60" s="32">
        <f t="shared" si="1"/>
        <v>26.833333333333332</v>
      </c>
      <c r="G60" s="26">
        <v>550</v>
      </c>
      <c r="H60" s="26">
        <v>1</v>
      </c>
      <c r="I60" s="50">
        <f t="shared" si="2"/>
        <v>14758.333333333332</v>
      </c>
      <c r="J60" s="50"/>
    </row>
    <row r="61" spans="1:11" x14ac:dyDescent="0.25">
      <c r="A61" s="8"/>
      <c r="B61" s="27">
        <v>5</v>
      </c>
      <c r="C61" s="30" t="s">
        <v>49</v>
      </c>
      <c r="D61" s="26">
        <v>16</v>
      </c>
      <c r="E61" s="31">
        <v>48</v>
      </c>
      <c r="F61" s="32">
        <f t="shared" si="1"/>
        <v>5.333333333333333</v>
      </c>
      <c r="G61" s="26"/>
      <c r="H61" s="26">
        <v>1</v>
      </c>
      <c r="I61" s="50">
        <v>6000</v>
      </c>
      <c r="J61" s="50">
        <v>0</v>
      </c>
    </row>
    <row r="62" spans="1:11" x14ac:dyDescent="0.25">
      <c r="A62" s="8"/>
      <c r="B62" s="27">
        <v>6</v>
      </c>
      <c r="C62" s="30" t="s">
        <v>44</v>
      </c>
      <c r="D62" s="26">
        <v>21</v>
      </c>
      <c r="E62" s="31">
        <v>147</v>
      </c>
      <c r="F62" s="32">
        <f t="shared" si="1"/>
        <v>21.4375</v>
      </c>
      <c r="G62" s="26">
        <v>550</v>
      </c>
      <c r="H62" s="26">
        <v>1</v>
      </c>
      <c r="I62" s="50">
        <f t="shared" si="2"/>
        <v>11790.625</v>
      </c>
      <c r="J62" s="50">
        <f>I62</f>
        <v>11790.625</v>
      </c>
      <c r="K62" s="99"/>
    </row>
    <row r="63" spans="1:11" x14ac:dyDescent="0.25">
      <c r="A63" s="8"/>
      <c r="B63" s="27">
        <v>7</v>
      </c>
      <c r="C63" s="30" t="s">
        <v>50</v>
      </c>
      <c r="D63" s="26">
        <v>20</v>
      </c>
      <c r="E63" s="31">
        <v>23</v>
      </c>
      <c r="F63" s="32">
        <f t="shared" si="1"/>
        <v>3.1944444444444446</v>
      </c>
      <c r="G63" s="26">
        <v>1350</v>
      </c>
      <c r="H63" s="26">
        <v>1</v>
      </c>
      <c r="I63" s="50">
        <f t="shared" si="2"/>
        <v>4312.5</v>
      </c>
      <c r="J63" s="50">
        <f t="shared" ref="J63:J64" si="11">I63</f>
        <v>4312.5</v>
      </c>
    </row>
    <row r="64" spans="1:11" x14ac:dyDescent="0.25">
      <c r="A64" s="8"/>
      <c r="B64" s="27">
        <v>8</v>
      </c>
      <c r="C64" s="30" t="s">
        <v>51</v>
      </c>
      <c r="D64" s="26">
        <v>24</v>
      </c>
      <c r="E64" s="31">
        <v>23</v>
      </c>
      <c r="F64" s="32">
        <f t="shared" si="1"/>
        <v>3.8333333333333335</v>
      </c>
      <c r="G64" s="26">
        <v>1350</v>
      </c>
      <c r="H64" s="26">
        <v>1</v>
      </c>
      <c r="I64" s="50">
        <f t="shared" si="2"/>
        <v>5175</v>
      </c>
      <c r="J64" s="50">
        <f t="shared" si="11"/>
        <v>5175</v>
      </c>
    </row>
    <row r="65" spans="1:12" x14ac:dyDescent="0.25">
      <c r="A65" s="8"/>
      <c r="B65" s="27">
        <v>9</v>
      </c>
      <c r="C65" s="30" t="s">
        <v>119</v>
      </c>
      <c r="D65" s="26">
        <v>24</v>
      </c>
      <c r="E65" s="31">
        <v>118</v>
      </c>
      <c r="F65" s="32">
        <f t="shared" si="1"/>
        <v>19.666666666666668</v>
      </c>
      <c r="G65" s="26">
        <v>380</v>
      </c>
      <c r="H65" s="26">
        <v>1</v>
      </c>
      <c r="I65" s="50">
        <f t="shared" si="2"/>
        <v>7473.3333333333339</v>
      </c>
      <c r="J65" s="50">
        <f>I65</f>
        <v>7473.3333333333339</v>
      </c>
    </row>
    <row r="66" spans="1:12" x14ac:dyDescent="0.25">
      <c r="A66" s="8"/>
      <c r="B66" s="27"/>
      <c r="C66" s="30"/>
      <c r="D66" s="26"/>
      <c r="E66" s="31"/>
      <c r="F66" s="32"/>
      <c r="G66" s="26"/>
      <c r="H66" s="26"/>
      <c r="I66" s="50"/>
      <c r="J66" s="50"/>
    </row>
    <row r="67" spans="1:12" x14ac:dyDescent="0.25">
      <c r="A67" s="8"/>
      <c r="B67" s="42" t="s">
        <v>25</v>
      </c>
      <c r="C67" s="41" t="s">
        <v>26</v>
      </c>
      <c r="D67" s="26"/>
      <c r="E67" s="31"/>
      <c r="F67" s="32"/>
      <c r="G67" s="26"/>
      <c r="H67" s="26"/>
      <c r="I67" s="50"/>
      <c r="J67" s="50"/>
    </row>
    <row r="68" spans="1:12" x14ac:dyDescent="0.25">
      <c r="A68" s="8"/>
      <c r="B68" s="27">
        <v>1</v>
      </c>
      <c r="C68" s="30" t="s">
        <v>46</v>
      </c>
      <c r="D68" s="26">
        <v>78</v>
      </c>
      <c r="E68" s="31">
        <v>84</v>
      </c>
      <c r="F68" s="32">
        <f t="shared" si="1"/>
        <v>45.5</v>
      </c>
      <c r="G68" s="26">
        <v>1350</v>
      </c>
      <c r="H68" s="26">
        <v>1</v>
      </c>
      <c r="I68" s="50">
        <f t="shared" si="2"/>
        <v>61425</v>
      </c>
      <c r="J68" s="50">
        <f>I68</f>
        <v>61425</v>
      </c>
    </row>
    <row r="69" spans="1:12" x14ac:dyDescent="0.25">
      <c r="A69" s="8"/>
      <c r="B69" s="27">
        <v>2</v>
      </c>
      <c r="C69" s="30" t="s">
        <v>52</v>
      </c>
      <c r="D69" s="26">
        <v>28</v>
      </c>
      <c r="E69" s="31">
        <v>78</v>
      </c>
      <c r="F69" s="32">
        <f t="shared" si="1"/>
        <v>15.166666666666666</v>
      </c>
      <c r="G69" s="26">
        <v>680</v>
      </c>
      <c r="H69" s="26">
        <v>1</v>
      </c>
      <c r="I69" s="50">
        <f t="shared" si="2"/>
        <v>10313.333333333332</v>
      </c>
      <c r="J69" s="50">
        <f>I69</f>
        <v>10313.333333333332</v>
      </c>
    </row>
    <row r="70" spans="1:12" x14ac:dyDescent="0.25">
      <c r="A70" s="8" t="s">
        <v>154</v>
      </c>
      <c r="B70" s="27">
        <v>3</v>
      </c>
      <c r="C70" s="30" t="s">
        <v>69</v>
      </c>
      <c r="D70" s="26">
        <v>25</v>
      </c>
      <c r="E70" s="31">
        <v>86</v>
      </c>
      <c r="F70" s="32">
        <f t="shared" si="1"/>
        <v>14.930555555555555</v>
      </c>
      <c r="G70" s="26">
        <v>1350</v>
      </c>
      <c r="H70" s="26">
        <v>1</v>
      </c>
      <c r="I70" s="50">
        <f t="shared" si="2"/>
        <v>20156.25</v>
      </c>
      <c r="J70" s="50">
        <f>I70</f>
        <v>20156.25</v>
      </c>
      <c r="K70" t="s">
        <v>114</v>
      </c>
    </row>
    <row r="71" spans="1:12" x14ac:dyDescent="0.25">
      <c r="A71" s="8"/>
      <c r="B71" s="27">
        <v>4</v>
      </c>
      <c r="C71" s="30" t="s">
        <v>53</v>
      </c>
      <c r="D71" s="26">
        <v>21</v>
      </c>
      <c r="E71" s="31">
        <v>114</v>
      </c>
      <c r="F71" s="32">
        <f t="shared" si="1"/>
        <v>16.625</v>
      </c>
      <c r="G71" s="26">
        <v>550</v>
      </c>
      <c r="H71" s="26">
        <v>1</v>
      </c>
      <c r="I71" s="50">
        <f t="shared" si="2"/>
        <v>9143.75</v>
      </c>
      <c r="J71" s="50">
        <f>I71</f>
        <v>9143.75</v>
      </c>
      <c r="K71" s="99"/>
    </row>
    <row r="72" spans="1:12" x14ac:dyDescent="0.25">
      <c r="A72" s="8"/>
      <c r="B72" s="27">
        <v>5</v>
      </c>
      <c r="C72" s="46" t="s">
        <v>54</v>
      </c>
      <c r="D72" s="38">
        <v>24</v>
      </c>
      <c r="E72" s="39">
        <v>9</v>
      </c>
      <c r="F72" s="32">
        <f t="shared" si="1"/>
        <v>1.5</v>
      </c>
      <c r="G72" s="38">
        <v>1350</v>
      </c>
      <c r="H72" s="38">
        <v>1</v>
      </c>
      <c r="I72" s="50">
        <f t="shared" si="2"/>
        <v>2025</v>
      </c>
      <c r="J72" s="50">
        <f>J3</f>
        <v>0</v>
      </c>
    </row>
    <row r="73" spans="1:12" x14ac:dyDescent="0.25">
      <c r="A73" s="8"/>
      <c r="B73" s="27">
        <v>6</v>
      </c>
      <c r="C73" s="46" t="s">
        <v>55</v>
      </c>
      <c r="D73" s="38">
        <v>20</v>
      </c>
      <c r="E73" s="39">
        <v>23</v>
      </c>
      <c r="F73" s="32">
        <f t="shared" si="1"/>
        <v>3.1944444444444446</v>
      </c>
      <c r="G73" s="38">
        <v>1350</v>
      </c>
      <c r="H73" s="38">
        <v>1</v>
      </c>
      <c r="I73" s="50">
        <f t="shared" si="2"/>
        <v>4312.5</v>
      </c>
      <c r="J73" s="50">
        <f t="shared" ref="J73:J78" si="12">I73</f>
        <v>4312.5</v>
      </c>
    </row>
    <row r="74" spans="1:12" x14ac:dyDescent="0.25">
      <c r="A74" s="8"/>
      <c r="B74" s="27">
        <v>7</v>
      </c>
      <c r="C74" s="46" t="s">
        <v>51</v>
      </c>
      <c r="D74" s="38">
        <v>24</v>
      </c>
      <c r="E74" s="39">
        <v>23</v>
      </c>
      <c r="F74" s="32">
        <f t="shared" si="1"/>
        <v>3.8333333333333335</v>
      </c>
      <c r="G74" s="38">
        <v>1350</v>
      </c>
      <c r="H74" s="38">
        <v>1</v>
      </c>
      <c r="I74" s="50">
        <f t="shared" si="2"/>
        <v>5175</v>
      </c>
      <c r="J74" s="50">
        <f t="shared" si="12"/>
        <v>5175</v>
      </c>
    </row>
    <row r="75" spans="1:12" x14ac:dyDescent="0.25">
      <c r="A75" s="8"/>
      <c r="B75" s="27">
        <v>8</v>
      </c>
      <c r="C75" s="30" t="s">
        <v>47</v>
      </c>
      <c r="D75" s="26"/>
      <c r="E75" s="31"/>
      <c r="F75" s="32">
        <f t="shared" si="1"/>
        <v>0</v>
      </c>
      <c r="G75" s="26"/>
      <c r="H75" s="26">
        <v>1</v>
      </c>
      <c r="I75" s="50">
        <v>26000</v>
      </c>
      <c r="J75" s="50"/>
      <c r="L75" s="137">
        <f>J75+J76</f>
        <v>0</v>
      </c>
    </row>
    <row r="76" spans="1:12" x14ac:dyDescent="0.25">
      <c r="A76" s="8"/>
      <c r="B76" s="27">
        <v>9</v>
      </c>
      <c r="C76" s="30" t="s">
        <v>48</v>
      </c>
      <c r="D76" s="26">
        <v>92</v>
      </c>
      <c r="E76" s="31">
        <v>42</v>
      </c>
      <c r="F76" s="32">
        <f t="shared" si="1"/>
        <v>26.833333333333332</v>
      </c>
      <c r="G76" s="26">
        <v>550</v>
      </c>
      <c r="H76" s="26">
        <v>1</v>
      </c>
      <c r="I76" s="50">
        <f t="shared" ref="I76:I77" si="13">H76*G76*F76</f>
        <v>14758.333333333332</v>
      </c>
      <c r="J76" s="50"/>
    </row>
    <row r="77" spans="1:12" x14ac:dyDescent="0.25">
      <c r="A77" s="8"/>
      <c r="B77" s="27">
        <v>10</v>
      </c>
      <c r="C77" s="46" t="s">
        <v>119</v>
      </c>
      <c r="D77" s="38">
        <v>39</v>
      </c>
      <c r="E77" s="39">
        <v>40</v>
      </c>
      <c r="F77" s="47">
        <f t="shared" si="1"/>
        <v>10.833333333333334</v>
      </c>
      <c r="G77" s="38">
        <v>380</v>
      </c>
      <c r="H77" s="38">
        <v>1</v>
      </c>
      <c r="I77" s="63">
        <f t="shared" si="13"/>
        <v>4116.666666666667</v>
      </c>
      <c r="J77" s="50">
        <f t="shared" si="12"/>
        <v>4116.666666666667</v>
      </c>
    </row>
    <row r="78" spans="1:12" x14ac:dyDescent="0.25">
      <c r="A78" s="8"/>
      <c r="B78" s="45">
        <v>11</v>
      </c>
      <c r="C78" s="46" t="s">
        <v>133</v>
      </c>
      <c r="D78" s="38"/>
      <c r="E78" s="39"/>
      <c r="F78" s="47"/>
      <c r="G78" s="38"/>
      <c r="H78" s="38"/>
      <c r="I78" s="63">
        <v>5500</v>
      </c>
      <c r="J78" s="50">
        <f t="shared" si="12"/>
        <v>5500</v>
      </c>
    </row>
    <row r="79" spans="1:12" x14ac:dyDescent="0.25">
      <c r="A79" s="8"/>
      <c r="B79" s="45"/>
      <c r="C79" s="46"/>
      <c r="D79" s="38"/>
      <c r="E79" s="39"/>
      <c r="F79" s="47"/>
      <c r="G79" s="38"/>
      <c r="H79" s="38"/>
      <c r="I79" s="63"/>
      <c r="J79" s="50"/>
    </row>
    <row r="80" spans="1:12" ht="15.75" thickBot="1" x14ac:dyDescent="0.3">
      <c r="A80" s="8"/>
      <c r="B80" s="45">
        <v>12</v>
      </c>
      <c r="C80" s="46" t="s">
        <v>67</v>
      </c>
      <c r="D80" s="38"/>
      <c r="E80" s="39"/>
      <c r="F80" s="47">
        <f t="shared" si="1"/>
        <v>0</v>
      </c>
      <c r="G80" s="38">
        <v>5600</v>
      </c>
      <c r="H80" s="38">
        <v>7</v>
      </c>
      <c r="I80" s="63">
        <f>H80*G80</f>
        <v>39200</v>
      </c>
      <c r="J80" s="50">
        <f t="shared" ref="J80" si="14">I80</f>
        <v>39200</v>
      </c>
    </row>
    <row r="81" spans="1:11" ht="15.75" thickBot="1" x14ac:dyDescent="0.3">
      <c r="A81" s="8"/>
      <c r="B81" s="28"/>
      <c r="C81" s="201" t="s">
        <v>86</v>
      </c>
      <c r="D81" s="202"/>
      <c r="E81" s="202"/>
      <c r="F81" s="202"/>
      <c r="G81" s="202"/>
      <c r="H81" s="236"/>
      <c r="I81" s="29">
        <f>SUM(I8:I80)</f>
        <v>953988.62847222236</v>
      </c>
      <c r="J81" s="29">
        <f>SUM(J8:J80)</f>
        <v>566724.67013888888</v>
      </c>
    </row>
    <row r="82" spans="1:11" x14ac:dyDescent="0.25">
      <c r="A82" s="8"/>
      <c r="B82" s="64"/>
      <c r="C82" s="65"/>
      <c r="D82" s="66"/>
      <c r="E82" s="67"/>
      <c r="F82" s="68"/>
      <c r="G82" s="66"/>
      <c r="H82" s="66"/>
      <c r="I82" s="61"/>
      <c r="J82" s="61"/>
    </row>
    <row r="83" spans="1:11" x14ac:dyDescent="0.25">
      <c r="A83" s="8"/>
      <c r="B83" s="49" t="s">
        <v>56</v>
      </c>
      <c r="C83" s="48" t="s">
        <v>71</v>
      </c>
      <c r="D83" s="38"/>
      <c r="E83" s="39"/>
      <c r="F83" s="47"/>
      <c r="G83" s="38"/>
      <c r="H83" s="38"/>
      <c r="I83" s="40"/>
      <c r="J83" s="40"/>
    </row>
    <row r="84" spans="1:11" x14ac:dyDescent="0.25">
      <c r="A84" s="8"/>
      <c r="B84" s="45">
        <v>1</v>
      </c>
      <c r="C84" s="46" t="s">
        <v>105</v>
      </c>
      <c r="D84" s="38">
        <v>88</v>
      </c>
      <c r="E84" s="39">
        <v>104</v>
      </c>
      <c r="F84" s="32">
        <f t="shared" ref="F84:F88" si="15">E84*D84/144</f>
        <v>63.555555555555557</v>
      </c>
      <c r="G84" s="38">
        <v>160</v>
      </c>
      <c r="H84" s="38"/>
      <c r="I84" s="40">
        <f>G84*F84</f>
        <v>10168.888888888889</v>
      </c>
      <c r="J84" s="40">
        <v>0</v>
      </c>
    </row>
    <row r="85" spans="1:11" x14ac:dyDescent="0.25">
      <c r="A85" s="8"/>
      <c r="B85" s="45">
        <v>2</v>
      </c>
      <c r="C85" s="46" t="s">
        <v>45</v>
      </c>
      <c r="D85" s="38">
        <v>125</v>
      </c>
      <c r="E85" s="39">
        <v>104</v>
      </c>
      <c r="F85" s="32">
        <f t="shared" si="15"/>
        <v>90.277777777777771</v>
      </c>
      <c r="G85" s="38">
        <v>160</v>
      </c>
      <c r="H85" s="38"/>
      <c r="I85" s="40">
        <f t="shared" ref="I85:I88" si="16">G85*F85</f>
        <v>14444.444444444443</v>
      </c>
      <c r="J85" s="40">
        <v>0</v>
      </c>
    </row>
    <row r="86" spans="1:11" x14ac:dyDescent="0.25">
      <c r="A86" s="8"/>
      <c r="B86" s="45">
        <v>3</v>
      </c>
      <c r="C86" s="46" t="s">
        <v>59</v>
      </c>
      <c r="D86" s="38">
        <v>125</v>
      </c>
      <c r="E86" s="39">
        <v>104</v>
      </c>
      <c r="F86" s="32">
        <f t="shared" si="15"/>
        <v>90.277777777777771</v>
      </c>
      <c r="G86" s="38">
        <v>160</v>
      </c>
      <c r="H86" s="38"/>
      <c r="I86" s="40">
        <f t="shared" si="16"/>
        <v>14444.444444444443</v>
      </c>
      <c r="J86" s="40">
        <v>0</v>
      </c>
    </row>
    <row r="87" spans="1:11" x14ac:dyDescent="0.25">
      <c r="A87" s="8"/>
      <c r="B87" s="45">
        <v>4</v>
      </c>
      <c r="C87" s="46" t="s">
        <v>60</v>
      </c>
      <c r="D87" s="38">
        <v>111</v>
      </c>
      <c r="E87" s="39">
        <v>104</v>
      </c>
      <c r="F87" s="32">
        <f t="shared" si="15"/>
        <v>80.166666666666671</v>
      </c>
      <c r="G87" s="38">
        <v>160</v>
      </c>
      <c r="H87" s="38"/>
      <c r="I87" s="40">
        <f t="shared" si="16"/>
        <v>12826.666666666668</v>
      </c>
      <c r="J87" s="40">
        <v>0</v>
      </c>
    </row>
    <row r="88" spans="1:11" ht="15.75" thickBot="1" x14ac:dyDescent="0.3">
      <c r="A88" s="8"/>
      <c r="B88" s="45">
        <v>5</v>
      </c>
      <c r="C88" s="46" t="s">
        <v>61</v>
      </c>
      <c r="D88" s="38">
        <v>112</v>
      </c>
      <c r="E88" s="39">
        <v>57</v>
      </c>
      <c r="F88" s="47">
        <f t="shared" si="15"/>
        <v>44.333333333333336</v>
      </c>
      <c r="G88" s="38">
        <v>160</v>
      </c>
      <c r="H88" s="38"/>
      <c r="I88" s="40">
        <f t="shared" si="16"/>
        <v>7093.3333333333339</v>
      </c>
      <c r="J88" s="40">
        <v>0</v>
      </c>
    </row>
    <row r="89" spans="1:11" ht="15.75" thickBot="1" x14ac:dyDescent="0.3">
      <c r="A89" s="8"/>
      <c r="B89" s="69"/>
      <c r="C89" s="226" t="s">
        <v>85</v>
      </c>
      <c r="D89" s="227"/>
      <c r="E89" s="227"/>
      <c r="F89" s="227"/>
      <c r="G89" s="227"/>
      <c r="H89" s="237"/>
      <c r="I89" s="162">
        <f>SUM(I84:I88)</f>
        <v>58977.777777777774</v>
      </c>
      <c r="J89" s="165">
        <f>SUM(J84:J88)</f>
        <v>0</v>
      </c>
    </row>
    <row r="90" spans="1:11" x14ac:dyDescent="0.25">
      <c r="A90" s="8"/>
      <c r="B90" s="84"/>
      <c r="C90" s="133"/>
      <c r="D90" s="133"/>
      <c r="E90" s="133"/>
      <c r="F90" s="133"/>
      <c r="G90" s="133"/>
      <c r="H90" s="133"/>
      <c r="I90" s="85"/>
      <c r="J90" s="87"/>
    </row>
    <row r="91" spans="1:11" x14ac:dyDescent="0.25">
      <c r="A91" s="8"/>
      <c r="B91" s="51" t="s">
        <v>62</v>
      </c>
      <c r="C91" s="52" t="s">
        <v>143</v>
      </c>
      <c r="D91" s="53"/>
      <c r="E91" s="53"/>
      <c r="F91" s="53"/>
      <c r="G91" s="53"/>
      <c r="H91" s="53"/>
      <c r="I91" s="163"/>
      <c r="J91" s="166"/>
    </row>
    <row r="92" spans="1:11" x14ac:dyDescent="0.25">
      <c r="A92" s="8"/>
      <c r="B92" s="54">
        <v>1</v>
      </c>
      <c r="C92" s="53" t="s">
        <v>87</v>
      </c>
      <c r="D92" s="53"/>
      <c r="E92" s="53"/>
      <c r="F92" s="53"/>
      <c r="G92" s="53">
        <v>590</v>
      </c>
      <c r="H92" s="53">
        <v>51</v>
      </c>
      <c r="I92" s="163">
        <f>G92*H92</f>
        <v>30090</v>
      </c>
      <c r="J92" s="166">
        <f t="shared" ref="J92:J93" si="17">I92</f>
        <v>30090</v>
      </c>
    </row>
    <row r="93" spans="1:11" x14ac:dyDescent="0.25">
      <c r="A93" s="8"/>
      <c r="B93" s="54">
        <v>2</v>
      </c>
      <c r="C93" s="53" t="s">
        <v>88</v>
      </c>
      <c r="D93" s="53"/>
      <c r="E93" s="53"/>
      <c r="F93" s="53"/>
      <c r="G93" s="53">
        <v>2600</v>
      </c>
      <c r="H93" s="53">
        <v>4</v>
      </c>
      <c r="I93" s="163">
        <f>G93*H93</f>
        <v>10400</v>
      </c>
      <c r="J93" s="166">
        <f t="shared" si="17"/>
        <v>10400</v>
      </c>
    </row>
    <row r="94" spans="1:11" x14ac:dyDescent="0.25">
      <c r="A94" s="8"/>
      <c r="B94" s="54">
        <v>3</v>
      </c>
      <c r="C94" s="53" t="s">
        <v>74</v>
      </c>
      <c r="D94" s="53"/>
      <c r="E94" s="53"/>
      <c r="F94" s="53">
        <v>100</v>
      </c>
      <c r="G94" s="53">
        <v>42</v>
      </c>
      <c r="H94" s="53"/>
      <c r="I94" s="163">
        <f>F94*G94</f>
        <v>4200</v>
      </c>
      <c r="J94" s="166">
        <f t="shared" ref="J94:J102" si="18">I94</f>
        <v>4200</v>
      </c>
    </row>
    <row r="95" spans="1:11" x14ac:dyDescent="0.25">
      <c r="A95" s="8"/>
      <c r="B95" s="54">
        <v>4</v>
      </c>
      <c r="C95" s="53" t="s">
        <v>75</v>
      </c>
      <c r="D95" s="53"/>
      <c r="E95" s="53"/>
      <c r="F95" s="53">
        <v>150</v>
      </c>
      <c r="G95" s="53">
        <v>36</v>
      </c>
      <c r="H95" s="53"/>
      <c r="I95" s="163">
        <f>F95*G95</f>
        <v>5400</v>
      </c>
      <c r="J95" s="166">
        <f t="shared" si="18"/>
        <v>5400</v>
      </c>
      <c r="K95" t="s">
        <v>114</v>
      </c>
    </row>
    <row r="96" spans="1:11" x14ac:dyDescent="0.25">
      <c r="A96" s="8"/>
      <c r="B96" s="54">
        <v>5</v>
      </c>
      <c r="C96" s="53" t="s">
        <v>111</v>
      </c>
      <c r="D96" s="53"/>
      <c r="E96" s="53"/>
      <c r="F96" s="53"/>
      <c r="G96" s="53">
        <v>150</v>
      </c>
      <c r="H96" s="53">
        <v>7</v>
      </c>
      <c r="I96" s="163">
        <f>G96*H96</f>
        <v>1050</v>
      </c>
      <c r="J96" s="166">
        <f t="shared" si="18"/>
        <v>1050</v>
      </c>
    </row>
    <row r="97" spans="1:11" x14ac:dyDescent="0.25">
      <c r="A97" s="8"/>
      <c r="B97" s="54">
        <v>6</v>
      </c>
      <c r="C97" s="53" t="s">
        <v>110</v>
      </c>
      <c r="D97" s="53"/>
      <c r="E97" s="53"/>
      <c r="F97" s="53"/>
      <c r="G97" s="53">
        <v>90</v>
      </c>
      <c r="H97" s="53">
        <v>57</v>
      </c>
      <c r="I97" s="163">
        <f t="shared" ref="I97:I100" si="19">G97*H97</f>
        <v>5130</v>
      </c>
      <c r="J97" s="166">
        <f t="shared" si="18"/>
        <v>5130</v>
      </c>
    </row>
    <row r="98" spans="1:11" x14ac:dyDescent="0.25">
      <c r="A98" s="8"/>
      <c r="B98" s="54">
        <v>7</v>
      </c>
      <c r="C98" s="53" t="s">
        <v>109</v>
      </c>
      <c r="D98" s="53"/>
      <c r="E98" s="53"/>
      <c r="F98" s="53"/>
      <c r="G98" s="53">
        <v>650</v>
      </c>
      <c r="H98" s="53">
        <v>4</v>
      </c>
      <c r="I98" s="163">
        <f t="shared" si="19"/>
        <v>2600</v>
      </c>
      <c r="J98" s="166">
        <f t="shared" si="18"/>
        <v>2600</v>
      </c>
      <c r="K98" t="s">
        <v>114</v>
      </c>
    </row>
    <row r="99" spans="1:11" x14ac:dyDescent="0.25">
      <c r="A99" s="8"/>
      <c r="B99" s="54">
        <v>8</v>
      </c>
      <c r="C99" s="53" t="s">
        <v>79</v>
      </c>
      <c r="D99" s="53"/>
      <c r="E99" s="53"/>
      <c r="F99" s="53"/>
      <c r="G99" s="53">
        <v>575</v>
      </c>
      <c r="H99" s="53">
        <v>28</v>
      </c>
      <c r="I99" s="163">
        <f t="shared" si="19"/>
        <v>16100</v>
      </c>
      <c r="J99" s="166">
        <f t="shared" si="18"/>
        <v>16100</v>
      </c>
    </row>
    <row r="100" spans="1:11" x14ac:dyDescent="0.25">
      <c r="A100" s="8"/>
      <c r="B100" s="54">
        <v>9</v>
      </c>
      <c r="C100" s="53" t="s">
        <v>108</v>
      </c>
      <c r="D100" s="53"/>
      <c r="E100" s="53"/>
      <c r="F100" s="53"/>
      <c r="G100" s="53">
        <v>210</v>
      </c>
      <c r="H100" s="53">
        <v>22</v>
      </c>
      <c r="I100" s="163">
        <f t="shared" si="19"/>
        <v>4620</v>
      </c>
      <c r="J100" s="166">
        <f t="shared" si="18"/>
        <v>4620</v>
      </c>
      <c r="K100" t="s">
        <v>114</v>
      </c>
    </row>
    <row r="101" spans="1:11" x14ac:dyDescent="0.25">
      <c r="A101" s="8"/>
      <c r="B101" s="54">
        <v>10</v>
      </c>
      <c r="C101" s="53" t="s">
        <v>106</v>
      </c>
      <c r="D101" s="53"/>
      <c r="E101" s="53" t="s">
        <v>165</v>
      </c>
      <c r="F101" s="53">
        <v>30</v>
      </c>
      <c r="G101" s="53">
        <v>70</v>
      </c>
      <c r="H101" s="53"/>
      <c r="I101" s="163">
        <f>G101*F101</f>
        <v>2100</v>
      </c>
      <c r="J101" s="166">
        <f t="shared" si="18"/>
        <v>2100</v>
      </c>
    </row>
    <row r="102" spans="1:11" x14ac:dyDescent="0.25">
      <c r="A102" s="8"/>
      <c r="B102" s="54">
        <v>11</v>
      </c>
      <c r="C102" s="53" t="s">
        <v>107</v>
      </c>
      <c r="D102" s="53"/>
      <c r="E102" s="53"/>
      <c r="F102" s="53"/>
      <c r="G102" s="53">
        <v>60</v>
      </c>
      <c r="H102" s="53">
        <v>2</v>
      </c>
      <c r="I102" s="163">
        <f>H102*G102</f>
        <v>120</v>
      </c>
      <c r="J102" s="166">
        <f t="shared" si="18"/>
        <v>120</v>
      </c>
    </row>
    <row r="103" spans="1:11" x14ac:dyDescent="0.25">
      <c r="A103" s="8"/>
      <c r="B103" s="54">
        <v>12</v>
      </c>
      <c r="C103" s="53" t="s">
        <v>83</v>
      </c>
      <c r="D103" s="53"/>
      <c r="E103" s="53"/>
      <c r="F103" s="53"/>
      <c r="G103" s="53">
        <v>3500</v>
      </c>
      <c r="H103" s="53">
        <v>0</v>
      </c>
      <c r="I103" s="163">
        <f>H103*G103</f>
        <v>0</v>
      </c>
      <c r="J103" s="166">
        <v>0</v>
      </c>
    </row>
    <row r="104" spans="1:11" x14ac:dyDescent="0.25">
      <c r="A104" s="8"/>
      <c r="B104" s="54">
        <v>13</v>
      </c>
      <c r="C104" s="53" t="s">
        <v>84</v>
      </c>
      <c r="D104" s="53"/>
      <c r="E104" s="53"/>
      <c r="F104" s="53"/>
      <c r="G104" s="53">
        <v>1400</v>
      </c>
      <c r="H104" s="53">
        <v>4</v>
      </c>
      <c r="I104" s="163">
        <f>G104*H104</f>
        <v>5600</v>
      </c>
      <c r="J104" s="166">
        <f>I104</f>
        <v>5600</v>
      </c>
    </row>
    <row r="105" spans="1:11" x14ac:dyDescent="0.25">
      <c r="A105" s="8"/>
      <c r="B105" s="54">
        <v>14</v>
      </c>
      <c r="C105" s="30" t="s">
        <v>137</v>
      </c>
      <c r="D105" s="53"/>
      <c r="E105" s="53"/>
      <c r="F105" s="53"/>
      <c r="G105" s="53">
        <v>160</v>
      </c>
      <c r="H105" s="53">
        <v>4</v>
      </c>
      <c r="I105" s="163">
        <f>G105*H105</f>
        <v>640</v>
      </c>
      <c r="J105" s="166">
        <f>I105</f>
        <v>640</v>
      </c>
    </row>
    <row r="106" spans="1:11" x14ac:dyDescent="0.25">
      <c r="A106" s="8"/>
      <c r="B106" s="54">
        <v>15</v>
      </c>
      <c r="C106" s="53" t="s">
        <v>73</v>
      </c>
      <c r="D106" s="53"/>
      <c r="E106" s="53"/>
      <c r="F106" s="53"/>
      <c r="G106" s="53"/>
      <c r="H106" s="53">
        <v>1</v>
      </c>
      <c r="I106" s="163">
        <v>450</v>
      </c>
      <c r="J106" s="166">
        <f>I106</f>
        <v>450</v>
      </c>
    </row>
    <row r="107" spans="1:11" x14ac:dyDescent="0.25">
      <c r="A107" s="8"/>
      <c r="B107" s="54">
        <v>16</v>
      </c>
      <c r="C107" s="53" t="s">
        <v>166</v>
      </c>
      <c r="D107" s="53"/>
      <c r="E107" s="53"/>
      <c r="F107" s="53">
        <v>6</v>
      </c>
      <c r="G107" s="53">
        <v>250</v>
      </c>
      <c r="H107" s="53">
        <v>1</v>
      </c>
      <c r="I107" s="163">
        <f>G107*F107</f>
        <v>1500</v>
      </c>
      <c r="J107" s="166">
        <f t="shared" ref="J107:J108" si="20">I107</f>
        <v>1500</v>
      </c>
      <c r="K107" t="s">
        <v>114</v>
      </c>
    </row>
    <row r="108" spans="1:11" x14ac:dyDescent="0.25">
      <c r="A108" s="8"/>
      <c r="B108" s="54">
        <v>17</v>
      </c>
      <c r="C108" s="53" t="s">
        <v>167</v>
      </c>
      <c r="D108" s="53"/>
      <c r="E108" s="53"/>
      <c r="F108" s="53"/>
      <c r="G108" s="53">
        <v>550</v>
      </c>
      <c r="H108" s="53">
        <v>2</v>
      </c>
      <c r="I108" s="163">
        <f>H108*G108</f>
        <v>1100</v>
      </c>
      <c r="J108" s="166">
        <f t="shared" si="20"/>
        <v>1100</v>
      </c>
      <c r="K108" t="s">
        <v>114</v>
      </c>
    </row>
    <row r="109" spans="1:11" ht="15.75" thickBot="1" x14ac:dyDescent="0.3">
      <c r="A109" s="8"/>
      <c r="B109" s="55"/>
      <c r="C109" s="56"/>
      <c r="D109" s="56"/>
      <c r="E109" s="56"/>
      <c r="F109" s="56"/>
      <c r="G109" s="56"/>
      <c r="H109" s="56"/>
      <c r="I109" s="164"/>
      <c r="J109" s="167"/>
    </row>
    <row r="110" spans="1:11" ht="15.75" thickBot="1" x14ac:dyDescent="0.3">
      <c r="A110" s="8"/>
      <c r="B110" s="98"/>
      <c r="C110" s="238" t="s">
        <v>93</v>
      </c>
      <c r="D110" s="238"/>
      <c r="E110" s="238"/>
      <c r="F110" s="238"/>
      <c r="G110" s="238"/>
      <c r="H110" s="238"/>
      <c r="I110" s="168">
        <f>SUM(I92:I108)</f>
        <v>91100</v>
      </c>
      <c r="J110" s="168">
        <f>SUM(J92:J108)</f>
        <v>91100</v>
      </c>
    </row>
    <row r="111" spans="1:11" x14ac:dyDescent="0.25">
      <c r="A111" s="8"/>
      <c r="B111" s="155"/>
      <c r="C111" s="156"/>
      <c r="D111" s="157"/>
      <c r="E111" s="158"/>
      <c r="F111" s="159"/>
      <c r="G111" s="157"/>
      <c r="H111" s="157"/>
      <c r="I111" s="160"/>
      <c r="J111" s="161"/>
    </row>
    <row r="112" spans="1:11" x14ac:dyDescent="0.25">
      <c r="A112" s="8"/>
      <c r="B112" s="42" t="s">
        <v>64</v>
      </c>
      <c r="C112" s="41" t="s">
        <v>138</v>
      </c>
      <c r="D112" s="100"/>
      <c r="E112" s="116"/>
      <c r="F112" s="117"/>
      <c r="G112" s="100"/>
      <c r="H112" s="100"/>
      <c r="I112" s="62">
        <v>19000</v>
      </c>
      <c r="J112" s="109">
        <f>I112</f>
        <v>19000</v>
      </c>
    </row>
    <row r="113" spans="1:11" x14ac:dyDescent="0.25">
      <c r="A113" s="8"/>
      <c r="B113" s="42"/>
      <c r="C113" s="41"/>
      <c r="D113" s="100"/>
      <c r="E113" s="116"/>
      <c r="F113" s="117"/>
      <c r="G113" s="100"/>
      <c r="H113" s="100"/>
      <c r="I113" s="62"/>
      <c r="J113" s="109"/>
    </row>
    <row r="114" spans="1:11" x14ac:dyDescent="0.25">
      <c r="A114" s="8"/>
      <c r="B114" s="42" t="s">
        <v>66</v>
      </c>
      <c r="C114" s="41" t="s">
        <v>100</v>
      </c>
      <c r="D114" s="100"/>
      <c r="E114" s="116"/>
      <c r="F114" s="117"/>
      <c r="G114" s="100"/>
      <c r="H114" s="100"/>
      <c r="I114" s="62">
        <v>24000</v>
      </c>
      <c r="J114" s="109">
        <f>I114</f>
        <v>24000</v>
      </c>
    </row>
    <row r="115" spans="1:11" ht="30" x14ac:dyDescent="0.25">
      <c r="A115" s="8"/>
      <c r="B115" s="42"/>
      <c r="C115" s="92" t="s">
        <v>99</v>
      </c>
      <c r="D115" s="118"/>
      <c r="E115" s="118"/>
      <c r="F115" s="119"/>
      <c r="G115" s="118"/>
      <c r="H115" s="118"/>
      <c r="I115" s="95">
        <v>62000</v>
      </c>
      <c r="J115" s="110">
        <f>I115</f>
        <v>62000</v>
      </c>
    </row>
    <row r="116" spans="1:11" x14ac:dyDescent="0.25">
      <c r="A116" s="8"/>
      <c r="B116" s="42"/>
      <c r="C116" s="41"/>
      <c r="D116" s="100"/>
      <c r="E116" s="116"/>
      <c r="F116" s="117"/>
      <c r="G116" s="100"/>
      <c r="H116" s="100"/>
      <c r="I116" s="62"/>
      <c r="J116" s="109"/>
    </row>
    <row r="117" spans="1:11" x14ac:dyDescent="0.25">
      <c r="A117" s="8"/>
      <c r="B117" s="42" t="s">
        <v>91</v>
      </c>
      <c r="C117" s="41" t="s">
        <v>101</v>
      </c>
      <c r="D117" s="100"/>
      <c r="E117" s="116"/>
      <c r="F117" s="117"/>
      <c r="G117" s="100"/>
      <c r="H117" s="100"/>
      <c r="I117" s="62">
        <v>14000</v>
      </c>
      <c r="J117" s="109">
        <f>I117</f>
        <v>14000</v>
      </c>
    </row>
    <row r="118" spans="1:11" x14ac:dyDescent="0.25">
      <c r="A118" s="8"/>
      <c r="B118" s="42"/>
      <c r="C118" s="41"/>
      <c r="D118" s="100"/>
      <c r="E118" s="116"/>
      <c r="F118" s="117"/>
      <c r="G118" s="100"/>
      <c r="H118" s="100"/>
      <c r="I118" s="62"/>
      <c r="J118" s="109"/>
    </row>
    <row r="119" spans="1:11" x14ac:dyDescent="0.25">
      <c r="A119" s="8"/>
      <c r="B119" s="42" t="s">
        <v>118</v>
      </c>
      <c r="C119" s="44" t="s">
        <v>121</v>
      </c>
      <c r="D119" s="26">
        <v>92</v>
      </c>
      <c r="E119" s="31">
        <v>45</v>
      </c>
      <c r="F119" s="32">
        <f>E119*D119/144</f>
        <v>28.75</v>
      </c>
      <c r="G119" s="26">
        <v>475</v>
      </c>
      <c r="H119" s="26">
        <v>1</v>
      </c>
      <c r="I119" s="113">
        <f>H119*G119*F119</f>
        <v>13656.25</v>
      </c>
      <c r="J119" s="121">
        <f>I119</f>
        <v>13656.25</v>
      </c>
    </row>
    <row r="120" spans="1:11" x14ac:dyDescent="0.25">
      <c r="A120" s="8"/>
      <c r="B120" s="42"/>
      <c r="C120" s="44" t="s">
        <v>122</v>
      </c>
      <c r="D120" s="26">
        <v>38</v>
      </c>
      <c r="E120" s="31">
        <v>70</v>
      </c>
      <c r="F120" s="32">
        <f>E120*D120/144</f>
        <v>18.472222222222221</v>
      </c>
      <c r="G120" s="26">
        <v>475</v>
      </c>
      <c r="H120" s="26">
        <v>1</v>
      </c>
      <c r="I120" s="113">
        <f>H120*G120*F120</f>
        <v>8774.3055555555547</v>
      </c>
      <c r="J120" s="121"/>
    </row>
    <row r="121" spans="1:11" ht="30" x14ac:dyDescent="0.25">
      <c r="A121" s="8"/>
      <c r="B121" s="42"/>
      <c r="C121" s="150" t="s">
        <v>155</v>
      </c>
      <c r="D121" s="26">
        <v>56</v>
      </c>
      <c r="E121" s="31">
        <v>57</v>
      </c>
      <c r="F121" s="32">
        <f>E121*D121/144</f>
        <v>22.166666666666668</v>
      </c>
      <c r="G121" s="26">
        <v>580</v>
      </c>
      <c r="H121" s="26">
        <v>1</v>
      </c>
      <c r="I121" s="113">
        <f>H121*G121*F121</f>
        <v>12856.666666666668</v>
      </c>
      <c r="J121" s="121">
        <f>I121</f>
        <v>12856.666666666668</v>
      </c>
      <c r="K121" t="s">
        <v>114</v>
      </c>
    </row>
    <row r="122" spans="1:11" x14ac:dyDescent="0.25">
      <c r="A122" s="8"/>
      <c r="B122" s="42"/>
      <c r="C122" s="41"/>
      <c r="D122" s="100"/>
      <c r="E122" s="116"/>
      <c r="F122" s="117"/>
      <c r="G122" s="100"/>
      <c r="H122" s="100"/>
      <c r="I122" s="109">
        <f>SUM(I119:I121)</f>
        <v>35287.222222222219</v>
      </c>
      <c r="J122" s="109">
        <f>SUM(J119:J121)</f>
        <v>26512.916666666668</v>
      </c>
    </row>
    <row r="123" spans="1:11" x14ac:dyDescent="0.25">
      <c r="A123" s="8"/>
      <c r="B123" s="42" t="s">
        <v>127</v>
      </c>
      <c r="C123" s="41" t="s">
        <v>123</v>
      </c>
      <c r="D123" s="100"/>
      <c r="E123" s="116"/>
      <c r="F123" s="117"/>
      <c r="G123" s="100"/>
      <c r="H123" s="100"/>
      <c r="I123" s="62"/>
      <c r="J123" s="109"/>
    </row>
    <row r="124" spans="1:11" x14ac:dyDescent="0.25">
      <c r="A124" s="8"/>
      <c r="B124" s="27">
        <v>1</v>
      </c>
      <c r="C124" s="44" t="s">
        <v>105</v>
      </c>
      <c r="D124" s="26"/>
      <c r="E124" s="31"/>
      <c r="F124" s="32">
        <v>15</v>
      </c>
      <c r="G124" s="26">
        <v>290</v>
      </c>
      <c r="H124" s="26">
        <v>1</v>
      </c>
      <c r="I124" s="113">
        <f>H124*F124*G124</f>
        <v>4350</v>
      </c>
      <c r="J124" s="121">
        <f>I124</f>
        <v>4350</v>
      </c>
    </row>
    <row r="125" spans="1:11" x14ac:dyDescent="0.25">
      <c r="A125" s="8"/>
      <c r="B125" s="27">
        <v>2</v>
      </c>
      <c r="C125" s="44" t="s">
        <v>124</v>
      </c>
      <c r="D125" s="26"/>
      <c r="E125" s="31"/>
      <c r="F125" s="32">
        <v>17</v>
      </c>
      <c r="G125" s="26">
        <v>290</v>
      </c>
      <c r="H125" s="26">
        <v>1</v>
      </c>
      <c r="I125" s="113">
        <f t="shared" ref="I125:I127" si="21">H125*F125*G125</f>
        <v>4930</v>
      </c>
      <c r="J125" s="121">
        <f t="shared" ref="J125:J129" si="22">I125</f>
        <v>4930</v>
      </c>
    </row>
    <row r="126" spans="1:11" x14ac:dyDescent="0.25">
      <c r="A126" s="8"/>
      <c r="B126" s="27">
        <v>3</v>
      </c>
      <c r="C126" s="44" t="s">
        <v>125</v>
      </c>
      <c r="D126" s="26"/>
      <c r="E126" s="31"/>
      <c r="F126" s="32">
        <v>18</v>
      </c>
      <c r="G126" s="26">
        <v>290</v>
      </c>
      <c r="H126" s="26">
        <v>1</v>
      </c>
      <c r="I126" s="113">
        <f t="shared" si="21"/>
        <v>5220</v>
      </c>
      <c r="J126" s="121">
        <f t="shared" si="22"/>
        <v>5220</v>
      </c>
    </row>
    <row r="127" spans="1:11" x14ac:dyDescent="0.25">
      <c r="A127" s="8"/>
      <c r="B127" s="27">
        <v>4</v>
      </c>
      <c r="C127" s="44" t="s">
        <v>126</v>
      </c>
      <c r="D127" s="26"/>
      <c r="E127" s="31"/>
      <c r="F127" s="32">
        <v>17</v>
      </c>
      <c r="G127" s="26">
        <v>290</v>
      </c>
      <c r="H127" s="26">
        <v>1</v>
      </c>
      <c r="I127" s="113">
        <f t="shared" si="21"/>
        <v>4930</v>
      </c>
      <c r="J127" s="121">
        <f t="shared" si="22"/>
        <v>4930</v>
      </c>
    </row>
    <row r="128" spans="1:11" x14ac:dyDescent="0.25">
      <c r="A128" s="8"/>
      <c r="B128" s="27">
        <v>5</v>
      </c>
      <c r="C128" s="44" t="s">
        <v>128</v>
      </c>
      <c r="D128" s="26"/>
      <c r="E128" s="31"/>
      <c r="F128" s="32">
        <v>57</v>
      </c>
      <c r="G128" s="26">
        <v>25</v>
      </c>
      <c r="H128" s="26">
        <v>1</v>
      </c>
      <c r="I128" s="113">
        <f>F128*G128</f>
        <v>1425</v>
      </c>
      <c r="J128" s="121">
        <f t="shared" si="22"/>
        <v>1425</v>
      </c>
    </row>
    <row r="129" spans="1:11" x14ac:dyDescent="0.25">
      <c r="A129" s="8"/>
      <c r="B129" s="27">
        <v>6</v>
      </c>
      <c r="C129" s="44" t="s">
        <v>129</v>
      </c>
      <c r="D129" s="26"/>
      <c r="E129" s="31"/>
      <c r="F129" s="32">
        <v>55</v>
      </c>
      <c r="G129" s="26">
        <v>65</v>
      </c>
      <c r="H129" s="26">
        <v>1</v>
      </c>
      <c r="I129" s="113">
        <f>H129*F129*G129</f>
        <v>3575</v>
      </c>
      <c r="J129" s="121">
        <f t="shared" si="22"/>
        <v>3575</v>
      </c>
    </row>
    <row r="130" spans="1:11" x14ac:dyDescent="0.25">
      <c r="A130" s="8"/>
      <c r="B130" s="42"/>
      <c r="C130" s="41"/>
      <c r="D130" s="26"/>
      <c r="E130" s="31"/>
      <c r="F130" s="32"/>
      <c r="G130" s="26"/>
      <c r="H130" s="26"/>
      <c r="I130" s="62">
        <f>SUM(I124:I129)</f>
        <v>24430</v>
      </c>
      <c r="J130" s="109">
        <f>SUM(J124:J129)</f>
        <v>24430</v>
      </c>
    </row>
    <row r="131" spans="1:11" x14ac:dyDescent="0.25">
      <c r="A131" s="8"/>
      <c r="B131" s="49"/>
      <c r="C131" s="48"/>
      <c r="D131" s="38"/>
      <c r="E131" s="39"/>
      <c r="F131" s="47"/>
      <c r="G131" s="38"/>
      <c r="H131" s="38"/>
      <c r="I131" s="57"/>
      <c r="J131" s="108"/>
    </row>
    <row r="132" spans="1:11" x14ac:dyDescent="0.25">
      <c r="A132" s="8"/>
      <c r="B132" s="49" t="s">
        <v>149</v>
      </c>
      <c r="C132" s="48" t="s">
        <v>131</v>
      </c>
      <c r="D132" s="38"/>
      <c r="E132" s="39"/>
      <c r="F132" s="47"/>
      <c r="G132" s="38">
        <v>350</v>
      </c>
      <c r="H132" s="38">
        <v>4</v>
      </c>
      <c r="I132" s="57">
        <f>H132*G132</f>
        <v>1400</v>
      </c>
      <c r="J132" s="108">
        <f>I132</f>
        <v>1400</v>
      </c>
    </row>
    <row r="133" spans="1:11" x14ac:dyDescent="0.25">
      <c r="A133" s="8"/>
      <c r="B133" s="49"/>
      <c r="C133" s="48"/>
      <c r="D133" s="38"/>
      <c r="E133" s="39"/>
      <c r="F133" s="47"/>
      <c r="G133" s="38"/>
      <c r="H133" s="38"/>
      <c r="I133" s="57"/>
      <c r="J133" s="108"/>
    </row>
    <row r="134" spans="1:11" x14ac:dyDescent="0.25">
      <c r="A134" s="8"/>
      <c r="B134" s="49" t="s">
        <v>152</v>
      </c>
      <c r="C134" s="48" t="s">
        <v>151</v>
      </c>
      <c r="D134" s="38"/>
      <c r="E134" s="39"/>
      <c r="F134" s="47"/>
      <c r="G134" s="38"/>
      <c r="H134" s="38"/>
      <c r="I134" s="57"/>
      <c r="J134" s="108"/>
    </row>
    <row r="135" spans="1:11" x14ac:dyDescent="0.25">
      <c r="A135" s="8"/>
      <c r="B135" s="45">
        <v>1</v>
      </c>
      <c r="C135" s="138" t="s">
        <v>173</v>
      </c>
      <c r="D135" s="38"/>
      <c r="E135" s="39"/>
      <c r="F135" s="47"/>
      <c r="G135" s="38">
        <v>2000</v>
      </c>
      <c r="H135" s="38">
        <v>9</v>
      </c>
      <c r="I135" s="153">
        <f>H135*G135</f>
        <v>18000</v>
      </c>
      <c r="J135" s="154">
        <f>I135</f>
        <v>18000</v>
      </c>
      <c r="K135" t="s">
        <v>114</v>
      </c>
    </row>
    <row r="136" spans="1:11" x14ac:dyDescent="0.25">
      <c r="A136" s="8"/>
      <c r="B136" s="45">
        <v>2</v>
      </c>
      <c r="C136" s="138" t="s">
        <v>174</v>
      </c>
      <c r="D136" s="38"/>
      <c r="E136" s="39"/>
      <c r="F136" s="47"/>
      <c r="G136" s="38">
        <v>3100</v>
      </c>
      <c r="H136" s="38">
        <v>2</v>
      </c>
      <c r="I136" s="153">
        <f>H136*G136</f>
        <v>6200</v>
      </c>
      <c r="J136" s="154">
        <f>I136</f>
        <v>6200</v>
      </c>
      <c r="K136" t="s">
        <v>114</v>
      </c>
    </row>
    <row r="137" spans="1:11" ht="15.75" thickBot="1" x14ac:dyDescent="0.3">
      <c r="A137" s="8"/>
      <c r="B137" s="49"/>
      <c r="C137" s="48"/>
      <c r="D137" s="38"/>
      <c r="E137" s="39"/>
      <c r="F137" s="47"/>
      <c r="G137" s="38"/>
      <c r="H137" s="38"/>
      <c r="I137" s="57"/>
      <c r="J137" s="108"/>
    </row>
    <row r="138" spans="1:11" x14ac:dyDescent="0.25">
      <c r="A138" s="8"/>
      <c r="B138" s="84"/>
      <c r="C138" s="239" t="s">
        <v>103</v>
      </c>
      <c r="D138" s="239"/>
      <c r="E138" s="239"/>
      <c r="F138" s="239"/>
      <c r="G138" s="239"/>
      <c r="H138" s="239"/>
      <c r="I138" s="85">
        <f>SUM(I130,I122,I110:I117,I89,I81,I132)</f>
        <v>1284183.6284722225</v>
      </c>
      <c r="J138" s="87">
        <f>SUM(J130,J122,J110:J117,J89,J81,J132,J135:J136)</f>
        <v>853367.5868055555</v>
      </c>
    </row>
    <row r="139" spans="1:11" x14ac:dyDescent="0.25">
      <c r="A139" s="8"/>
      <c r="B139" s="27"/>
      <c r="C139" s="219" t="s">
        <v>102</v>
      </c>
      <c r="D139" s="219"/>
      <c r="E139" s="219"/>
      <c r="F139" s="219"/>
      <c r="G139" s="219"/>
      <c r="H139" s="219"/>
      <c r="I139" s="144"/>
      <c r="J139" s="147">
        <v>7000</v>
      </c>
    </row>
    <row r="140" spans="1:11" x14ac:dyDescent="0.25">
      <c r="A140" s="8"/>
      <c r="B140" s="142"/>
      <c r="C140" s="240" t="s">
        <v>104</v>
      </c>
      <c r="D140" s="240"/>
      <c r="E140" s="240"/>
      <c r="F140" s="240"/>
      <c r="G140" s="240"/>
      <c r="H140" s="240"/>
      <c r="I140" s="145"/>
      <c r="J140" s="148">
        <f>J138-J139</f>
        <v>846367.5868055555</v>
      </c>
    </row>
    <row r="141" spans="1:11" s="25" customFormat="1" ht="15.75" thickBot="1" x14ac:dyDescent="0.3">
      <c r="A141" s="8"/>
      <c r="B141" s="143"/>
      <c r="C141" s="222" t="s">
        <v>134</v>
      </c>
      <c r="D141" s="222"/>
      <c r="E141" s="222"/>
      <c r="F141" s="222"/>
      <c r="G141" s="222"/>
      <c r="H141" s="222"/>
      <c r="I141" s="146"/>
      <c r="J141" s="149">
        <v>190000</v>
      </c>
      <c r="K141"/>
    </row>
    <row r="142" spans="1:11" s="25" customFormat="1" ht="15.75" thickBot="1" x14ac:dyDescent="0.3">
      <c r="A142" s="8"/>
      <c r="B142" s="139"/>
      <c r="C142" s="224" t="s">
        <v>135</v>
      </c>
      <c r="D142" s="224"/>
      <c r="E142" s="224"/>
      <c r="F142" s="224"/>
      <c r="G142" s="224"/>
      <c r="H142" s="224"/>
      <c r="I142" s="140"/>
      <c r="J142" s="141">
        <f>J140-J141</f>
        <v>656367.5868055555</v>
      </c>
      <c r="K142"/>
    </row>
    <row r="143" spans="1:11" s="25" customFormat="1" x14ac:dyDescent="0.25">
      <c r="A143" s="8"/>
      <c r="B143" s="8"/>
      <c r="C143" s="15"/>
      <c r="D143" s="8"/>
      <c r="E143" s="8"/>
      <c r="F143" s="11"/>
      <c r="G143" s="8"/>
      <c r="H143" s="8"/>
      <c r="I143" s="19"/>
      <c r="K143"/>
    </row>
    <row r="144" spans="1:11" s="25" customFormat="1" x14ac:dyDescent="0.25">
      <c r="A144" s="8"/>
      <c r="B144" s="8"/>
      <c r="C144" s="152" t="s">
        <v>168</v>
      </c>
      <c r="D144" s="8"/>
      <c r="E144" s="8"/>
      <c r="F144" s="11"/>
      <c r="G144" s="8"/>
      <c r="H144" s="8"/>
      <c r="I144" s="19"/>
      <c r="K144"/>
    </row>
    <row r="145" spans="1:11" s="25" customFormat="1" x14ac:dyDescent="0.25">
      <c r="A145" s="8"/>
      <c r="B145" s="8">
        <v>1</v>
      </c>
      <c r="C145" s="15" t="s">
        <v>169</v>
      </c>
      <c r="D145" s="8"/>
      <c r="E145" s="8"/>
      <c r="F145" s="11"/>
      <c r="G145" s="8"/>
      <c r="H145" s="8"/>
      <c r="I145" s="19"/>
      <c r="K145"/>
    </row>
    <row r="146" spans="1:11" s="25" customFormat="1" x14ac:dyDescent="0.25">
      <c r="A146" s="8"/>
      <c r="B146" s="8">
        <v>2</v>
      </c>
      <c r="C146" s="15" t="s">
        <v>170</v>
      </c>
      <c r="D146" s="8"/>
      <c r="E146" s="8"/>
      <c r="F146" s="11"/>
      <c r="G146" s="8"/>
      <c r="H146" s="8"/>
      <c r="I146" s="19"/>
      <c r="K146"/>
    </row>
    <row r="147" spans="1:11" s="25" customFormat="1" x14ac:dyDescent="0.25">
      <c r="A147" s="8"/>
      <c r="B147" s="8">
        <v>3</v>
      </c>
      <c r="C147" s="15" t="s">
        <v>171</v>
      </c>
      <c r="D147" s="8"/>
      <c r="E147" s="8"/>
      <c r="F147" s="11"/>
      <c r="G147" s="8"/>
      <c r="H147" s="8"/>
      <c r="I147" s="19"/>
      <c r="K147"/>
    </row>
    <row r="148" spans="1:11" s="25" customFormat="1" x14ac:dyDescent="0.25">
      <c r="A148" s="8"/>
      <c r="B148" s="8">
        <v>4</v>
      </c>
      <c r="C148" s="15" t="s">
        <v>172</v>
      </c>
      <c r="D148" s="8"/>
      <c r="E148" s="8"/>
      <c r="F148" s="11"/>
      <c r="G148" s="8"/>
      <c r="H148" s="8"/>
      <c r="I148" s="19"/>
      <c r="K148"/>
    </row>
    <row r="149" spans="1:11" s="25" customFormat="1" x14ac:dyDescent="0.25">
      <c r="A149" s="8"/>
      <c r="B149" s="8"/>
      <c r="C149" s="15"/>
      <c r="D149" s="8"/>
      <c r="E149" s="8"/>
      <c r="F149" s="11"/>
      <c r="G149" s="8"/>
      <c r="H149" s="8"/>
      <c r="I149" s="19"/>
      <c r="K149"/>
    </row>
    <row r="150" spans="1:11" s="25" customFormat="1" x14ac:dyDescent="0.25">
      <c r="A150" s="8"/>
      <c r="B150" s="8"/>
      <c r="C150" s="15"/>
      <c r="D150" s="8"/>
      <c r="E150" s="8"/>
      <c r="F150" s="11"/>
      <c r="G150" s="8"/>
      <c r="H150" s="8"/>
      <c r="I150" s="19"/>
      <c r="K150"/>
    </row>
    <row r="151" spans="1:11" s="25" customFormat="1" x14ac:dyDescent="0.25">
      <c r="A151" s="8"/>
      <c r="B151" s="8"/>
      <c r="C151" s="15"/>
      <c r="D151" s="8"/>
      <c r="E151" s="8"/>
      <c r="F151" s="11"/>
      <c r="G151" s="8"/>
      <c r="H151" s="8"/>
      <c r="I151" s="19"/>
      <c r="K151"/>
    </row>
    <row r="152" spans="1:11" s="25" customFormat="1" x14ac:dyDescent="0.25">
      <c r="A152" s="8"/>
      <c r="B152" s="8"/>
      <c r="C152" s="15"/>
      <c r="D152" s="8"/>
      <c r="E152" s="8"/>
      <c r="F152" s="11"/>
      <c r="G152" s="8"/>
      <c r="H152" s="8"/>
      <c r="I152" s="19"/>
      <c r="K152"/>
    </row>
    <row r="153" spans="1:11" s="25" customFormat="1" x14ac:dyDescent="0.25">
      <c r="A153" s="8"/>
      <c r="B153" s="8"/>
      <c r="C153" s="15"/>
      <c r="D153" s="8"/>
      <c r="E153" s="8"/>
      <c r="F153" s="11"/>
      <c r="G153" s="8"/>
      <c r="H153" s="8"/>
      <c r="I153" s="19"/>
      <c r="K153"/>
    </row>
    <row r="154" spans="1:11" s="25" customFormat="1" x14ac:dyDescent="0.25">
      <c r="A154" s="8"/>
      <c r="B154" s="8"/>
      <c r="C154" s="15"/>
      <c r="D154" s="8"/>
      <c r="E154" s="8"/>
      <c r="F154" s="11"/>
      <c r="G154" s="8"/>
      <c r="H154" s="8"/>
      <c r="I154" s="19"/>
      <c r="K154"/>
    </row>
    <row r="155" spans="1:11" s="25" customFormat="1" x14ac:dyDescent="0.25">
      <c r="A155" s="8"/>
      <c r="B155" s="8"/>
      <c r="C155" s="15"/>
      <c r="D155" s="8"/>
      <c r="E155" s="8"/>
      <c r="F155" s="11"/>
      <c r="G155" s="8"/>
      <c r="H155" s="8"/>
      <c r="I155" s="19"/>
      <c r="K155"/>
    </row>
    <row r="156" spans="1:11" s="25" customFormat="1" x14ac:dyDescent="0.25">
      <c r="A156" s="8"/>
      <c r="B156" s="8"/>
      <c r="C156" s="15"/>
      <c r="D156" s="8"/>
      <c r="E156" s="8"/>
      <c r="F156" s="11"/>
      <c r="G156" s="8"/>
      <c r="H156" s="8"/>
      <c r="I156" s="19"/>
      <c r="K156"/>
    </row>
    <row r="157" spans="1:11" s="25" customFormat="1" x14ac:dyDescent="0.25">
      <c r="A157" s="8"/>
      <c r="B157" s="8"/>
      <c r="C157" s="15"/>
      <c r="D157" s="8"/>
      <c r="E157" s="8"/>
      <c r="F157" s="11"/>
      <c r="G157" s="8"/>
      <c r="H157" s="8"/>
      <c r="I157" s="19"/>
      <c r="K157"/>
    </row>
    <row r="158" spans="1:11" s="25" customFormat="1" x14ac:dyDescent="0.25">
      <c r="A158" s="8"/>
      <c r="B158" s="8"/>
      <c r="C158" s="15"/>
      <c r="D158" s="8"/>
      <c r="E158" s="8"/>
      <c r="F158" s="11"/>
      <c r="G158" s="8"/>
      <c r="H158" s="8"/>
      <c r="I158" s="19"/>
      <c r="K158"/>
    </row>
    <row r="159" spans="1:11" s="25" customFormat="1" x14ac:dyDescent="0.25">
      <c r="A159" s="8"/>
      <c r="B159" s="8"/>
      <c r="C159" s="15"/>
      <c r="D159" s="8"/>
      <c r="E159" s="8"/>
      <c r="F159" s="11"/>
      <c r="G159" s="8"/>
      <c r="H159" s="8"/>
      <c r="I159" s="19"/>
      <c r="K159"/>
    </row>
    <row r="160" spans="1:11" s="25" customFormat="1" x14ac:dyDescent="0.25">
      <c r="A160" s="8"/>
      <c r="B160" s="8"/>
      <c r="C160" s="15"/>
      <c r="D160" s="8"/>
      <c r="E160" s="8"/>
      <c r="F160" s="11"/>
      <c r="G160" s="8"/>
      <c r="H160" s="8"/>
      <c r="I160" s="19"/>
      <c r="K160"/>
    </row>
    <row r="161" spans="1:11" s="25" customFormat="1" x14ac:dyDescent="0.25">
      <c r="A161" s="8"/>
      <c r="B161" s="8"/>
      <c r="C161" s="15"/>
      <c r="D161" s="8"/>
      <c r="E161" s="8"/>
      <c r="F161" s="11"/>
      <c r="G161" s="8"/>
      <c r="H161" s="8"/>
      <c r="I161" s="19"/>
      <c r="K161"/>
    </row>
    <row r="162" spans="1:11" s="25" customFormat="1" x14ac:dyDescent="0.25">
      <c r="A162" s="8"/>
      <c r="B162" s="8"/>
      <c r="C162" s="15"/>
      <c r="D162" s="8"/>
      <c r="E162" s="8"/>
      <c r="F162" s="11"/>
      <c r="G162" s="8"/>
      <c r="H162" s="8"/>
      <c r="I162" s="19"/>
      <c r="K162"/>
    </row>
    <row r="163" spans="1:11" s="25" customFormat="1" x14ac:dyDescent="0.25">
      <c r="A163" s="8"/>
      <c r="B163" s="8"/>
      <c r="C163" s="15"/>
      <c r="D163" s="8"/>
      <c r="E163" s="8"/>
      <c r="F163" s="11"/>
      <c r="G163" s="8"/>
      <c r="H163" s="8"/>
      <c r="I163" s="19"/>
      <c r="K163"/>
    </row>
    <row r="164" spans="1:11" s="25" customFormat="1" x14ac:dyDescent="0.25">
      <c r="A164" s="8"/>
      <c r="B164" s="8"/>
      <c r="C164" s="15"/>
      <c r="D164" s="8"/>
      <c r="E164" s="8"/>
      <c r="F164" s="11"/>
      <c r="G164" s="8"/>
      <c r="H164" s="8"/>
      <c r="I164" s="19"/>
      <c r="K164"/>
    </row>
    <row r="165" spans="1:11" s="25" customFormat="1" x14ac:dyDescent="0.25">
      <c r="A165" s="8"/>
      <c r="B165" s="8"/>
      <c r="C165" s="15"/>
      <c r="D165" s="8"/>
      <c r="E165" s="8"/>
      <c r="F165" s="11"/>
      <c r="G165" s="8"/>
      <c r="H165" s="8"/>
      <c r="I165" s="19"/>
      <c r="K165"/>
    </row>
    <row r="166" spans="1:11" s="25" customFormat="1" x14ac:dyDescent="0.25">
      <c r="A166" s="8"/>
      <c r="B166" s="8"/>
      <c r="C166" s="15"/>
      <c r="D166" s="8"/>
      <c r="E166" s="8"/>
      <c r="F166" s="11"/>
      <c r="G166" s="8"/>
      <c r="H166" s="8"/>
      <c r="I166" s="19"/>
      <c r="K166"/>
    </row>
    <row r="167" spans="1:11" s="25" customFormat="1" x14ac:dyDescent="0.25">
      <c r="A167" s="8"/>
      <c r="B167" s="8"/>
      <c r="C167" s="15"/>
      <c r="D167" s="8"/>
      <c r="E167" s="8"/>
      <c r="F167" s="11"/>
      <c r="G167" s="8"/>
      <c r="H167" s="8"/>
      <c r="I167" s="19"/>
      <c r="K167"/>
    </row>
    <row r="168" spans="1:11" s="25" customFormat="1" x14ac:dyDescent="0.25">
      <c r="A168" s="8"/>
      <c r="B168" s="8"/>
      <c r="C168" s="15"/>
      <c r="D168" s="8"/>
      <c r="E168" s="8"/>
      <c r="F168" s="11"/>
      <c r="G168" s="8"/>
      <c r="H168" s="8"/>
      <c r="I168" s="19"/>
      <c r="K168"/>
    </row>
    <row r="169" spans="1:11" s="25" customFormat="1" x14ac:dyDescent="0.25">
      <c r="A169" s="8"/>
      <c r="B169" s="8"/>
      <c r="C169" s="15"/>
      <c r="D169" s="18"/>
      <c r="E169" s="18"/>
      <c r="F169" s="18"/>
      <c r="G169" s="18"/>
      <c r="H169" s="18"/>
      <c r="I169" s="20"/>
      <c r="K169"/>
    </row>
    <row r="170" spans="1:11" s="25" customFormat="1" x14ac:dyDescent="0.25">
      <c r="A170" s="8"/>
      <c r="B170" s="8"/>
      <c r="C170" s="15"/>
      <c r="D170" s="8"/>
      <c r="E170" s="8"/>
      <c r="F170" s="11"/>
      <c r="G170" s="8"/>
      <c r="H170" s="8"/>
      <c r="I170" s="19"/>
      <c r="K170"/>
    </row>
    <row r="171" spans="1:11" s="25" customFormat="1" x14ac:dyDescent="0.25">
      <c r="A171" s="8"/>
      <c r="B171" s="8"/>
      <c r="C171" s="15"/>
      <c r="D171" s="8"/>
      <c r="E171" s="8"/>
      <c r="F171" s="11"/>
      <c r="G171" s="8"/>
      <c r="H171" s="8"/>
      <c r="I171" s="19"/>
      <c r="K171"/>
    </row>
    <row r="172" spans="1:11" s="25" customFormat="1" x14ac:dyDescent="0.25">
      <c r="A172" s="8"/>
      <c r="B172" s="8"/>
      <c r="C172" s="15"/>
      <c r="D172" s="8"/>
      <c r="E172" s="8"/>
      <c r="F172" s="11"/>
      <c r="G172" s="8"/>
      <c r="H172" s="8"/>
      <c r="I172" s="19"/>
      <c r="K172"/>
    </row>
    <row r="173" spans="1:11" s="25" customFormat="1" x14ac:dyDescent="0.25">
      <c r="A173" s="8"/>
      <c r="B173" s="8"/>
      <c r="C173" s="15"/>
      <c r="D173" s="8"/>
      <c r="E173" s="8"/>
      <c r="F173" s="11"/>
      <c r="G173" s="8"/>
      <c r="H173" s="8"/>
      <c r="I173" s="19"/>
      <c r="K173"/>
    </row>
    <row r="174" spans="1:11" s="25" customFormat="1" x14ac:dyDescent="0.25">
      <c r="A174" s="8"/>
      <c r="B174" s="8"/>
      <c r="C174" s="15"/>
      <c r="D174" s="8"/>
      <c r="E174" s="8"/>
      <c r="F174" s="11"/>
      <c r="G174" s="8"/>
      <c r="H174" s="8"/>
      <c r="I174" s="19"/>
      <c r="K174"/>
    </row>
    <row r="175" spans="1:11" s="25" customFormat="1" x14ac:dyDescent="0.25">
      <c r="A175" s="8"/>
      <c r="B175" s="8"/>
      <c r="C175" s="15"/>
      <c r="D175" s="8"/>
      <c r="E175" s="8"/>
      <c r="F175" s="11"/>
      <c r="G175" s="8"/>
      <c r="H175" s="8"/>
      <c r="I175" s="19"/>
      <c r="K175"/>
    </row>
    <row r="176" spans="1:11" s="25" customFormat="1" x14ac:dyDescent="0.25">
      <c r="A176" s="8"/>
      <c r="B176" s="8"/>
      <c r="C176" s="16"/>
      <c r="D176" s="8"/>
      <c r="E176" s="8"/>
      <c r="F176" s="11"/>
      <c r="G176" s="8"/>
      <c r="H176" s="8"/>
      <c r="I176" s="19"/>
      <c r="K176"/>
    </row>
    <row r="177" spans="1:11" s="25" customFormat="1" x14ac:dyDescent="0.25">
      <c r="A177" s="8"/>
      <c r="B177" s="8"/>
      <c r="C177" s="15"/>
      <c r="D177" s="8"/>
      <c r="E177" s="8"/>
      <c r="F177" s="11"/>
      <c r="G177" s="8"/>
      <c r="H177" s="8"/>
      <c r="I177" s="19"/>
      <c r="K177"/>
    </row>
    <row r="178" spans="1:11" s="25" customFormat="1" x14ac:dyDescent="0.25">
      <c r="A178" s="8"/>
      <c r="B178" s="8"/>
      <c r="C178" s="15"/>
      <c r="D178" s="8"/>
      <c r="E178" s="8"/>
      <c r="F178" s="11"/>
      <c r="G178" s="8"/>
      <c r="H178" s="8"/>
      <c r="I178" s="19"/>
      <c r="K178"/>
    </row>
    <row r="179" spans="1:11" s="25" customFormat="1" x14ac:dyDescent="0.25">
      <c r="A179" s="8"/>
      <c r="B179" s="8"/>
      <c r="C179" s="15"/>
      <c r="D179" s="8"/>
      <c r="E179" s="8"/>
      <c r="F179" s="11"/>
      <c r="G179" s="8"/>
      <c r="H179" s="8"/>
      <c r="I179" s="19"/>
      <c r="K179"/>
    </row>
    <row r="180" spans="1:11" s="25" customFormat="1" x14ac:dyDescent="0.25">
      <c r="A180" s="8"/>
      <c r="B180" s="8"/>
      <c r="C180" s="15"/>
      <c r="D180" s="8"/>
      <c r="E180" s="8"/>
      <c r="F180" s="11"/>
      <c r="G180" s="8"/>
      <c r="H180" s="8"/>
      <c r="I180" s="19"/>
      <c r="K180"/>
    </row>
    <row r="181" spans="1:11" s="25" customFormat="1" x14ac:dyDescent="0.25">
      <c r="A181" s="8"/>
      <c r="B181" s="8"/>
      <c r="C181" s="15"/>
      <c r="D181" s="8"/>
      <c r="E181" s="8"/>
      <c r="F181" s="11"/>
      <c r="G181" s="8"/>
      <c r="H181" s="8"/>
      <c r="I181" s="19"/>
      <c r="K181"/>
    </row>
    <row r="182" spans="1:11" s="25" customFormat="1" x14ac:dyDescent="0.25">
      <c r="A182" s="8"/>
      <c r="B182" s="8"/>
      <c r="C182" s="15"/>
      <c r="D182" s="8"/>
      <c r="E182" s="8"/>
      <c r="F182" s="11"/>
      <c r="G182" s="8"/>
      <c r="H182" s="8"/>
      <c r="I182" s="19"/>
      <c r="K182"/>
    </row>
    <row r="183" spans="1:11" s="25" customFormat="1" x14ac:dyDescent="0.25">
      <c r="A183" s="8"/>
      <c r="B183" s="8"/>
      <c r="C183" s="15"/>
      <c r="D183" s="8"/>
      <c r="E183" s="8"/>
      <c r="F183" s="11"/>
      <c r="G183" s="8"/>
      <c r="H183" s="8"/>
      <c r="I183" s="19"/>
      <c r="K183"/>
    </row>
    <row r="184" spans="1:11" s="25" customFormat="1" x14ac:dyDescent="0.25">
      <c r="A184" s="8"/>
      <c r="B184" s="8"/>
      <c r="C184" s="15"/>
      <c r="D184" s="8"/>
      <c r="E184" s="8"/>
      <c r="F184" s="11"/>
      <c r="G184" s="8"/>
      <c r="H184" s="8"/>
      <c r="I184" s="19"/>
      <c r="K184"/>
    </row>
    <row r="185" spans="1:11" s="25" customFormat="1" x14ac:dyDescent="0.25">
      <c r="A185" s="8"/>
      <c r="B185" s="8"/>
      <c r="C185" s="15"/>
      <c r="D185" s="8"/>
      <c r="E185" s="8"/>
      <c r="F185" s="11"/>
      <c r="G185" s="8"/>
      <c r="H185" s="8"/>
      <c r="I185" s="19"/>
      <c r="K185"/>
    </row>
    <row r="186" spans="1:11" s="25" customFormat="1" x14ac:dyDescent="0.25">
      <c r="A186" s="8"/>
      <c r="B186" s="8"/>
      <c r="C186" s="15"/>
      <c r="D186" s="8"/>
      <c r="E186" s="8"/>
      <c r="F186" s="11"/>
      <c r="G186" s="8"/>
      <c r="H186" s="8"/>
      <c r="I186" s="19"/>
      <c r="K186"/>
    </row>
    <row r="187" spans="1:11" s="25" customFormat="1" x14ac:dyDescent="0.25">
      <c r="A187" s="8"/>
      <c r="B187" s="8"/>
      <c r="C187" s="15"/>
      <c r="D187" s="8"/>
      <c r="E187" s="8"/>
      <c r="F187" s="11"/>
      <c r="G187" s="8"/>
      <c r="H187" s="8"/>
      <c r="I187" s="19"/>
      <c r="K187"/>
    </row>
    <row r="188" spans="1:11" s="25" customFormat="1" x14ac:dyDescent="0.25">
      <c r="A188" s="8"/>
      <c r="B188" s="8"/>
      <c r="C188" s="15"/>
      <c r="D188" s="8"/>
      <c r="E188" s="8"/>
      <c r="F188" s="11"/>
      <c r="G188" s="8"/>
      <c r="H188" s="8"/>
      <c r="I188" s="19"/>
      <c r="K188"/>
    </row>
    <row r="189" spans="1:11" s="25" customFormat="1" x14ac:dyDescent="0.25">
      <c r="A189" s="8"/>
      <c r="B189" s="8"/>
      <c r="C189" s="15"/>
      <c r="D189" s="8"/>
      <c r="E189" s="8"/>
      <c r="F189" s="11"/>
      <c r="G189" s="8"/>
      <c r="H189" s="8"/>
      <c r="I189" s="19"/>
      <c r="K189"/>
    </row>
    <row r="190" spans="1:11" s="25" customFormat="1" x14ac:dyDescent="0.25">
      <c r="A190" s="8"/>
      <c r="B190" s="8"/>
      <c r="C190" s="15"/>
      <c r="D190" s="8"/>
      <c r="E190" s="8"/>
      <c r="F190" s="11"/>
      <c r="G190" s="8"/>
      <c r="H190" s="8"/>
      <c r="I190" s="19"/>
      <c r="K190"/>
    </row>
    <row r="191" spans="1:11" s="25" customFormat="1" x14ac:dyDescent="0.25">
      <c r="A191" s="8"/>
      <c r="B191" s="8"/>
      <c r="C191" s="15"/>
      <c r="D191" s="8"/>
      <c r="E191" s="8"/>
      <c r="F191" s="11"/>
      <c r="G191" s="8"/>
      <c r="H191" s="8"/>
      <c r="I191" s="19"/>
      <c r="K191"/>
    </row>
    <row r="192" spans="1:11" s="25" customFormat="1" x14ac:dyDescent="0.25">
      <c r="A192" s="8"/>
      <c r="B192" s="8"/>
      <c r="C192" s="15"/>
      <c r="D192" s="8"/>
      <c r="E192" s="8"/>
      <c r="F192" s="11"/>
      <c r="G192" s="8"/>
      <c r="H192" s="8"/>
      <c r="I192" s="19"/>
      <c r="K192"/>
    </row>
    <row r="193" spans="1:11" s="25" customFormat="1" x14ac:dyDescent="0.25">
      <c r="A193" s="8"/>
      <c r="B193" s="8"/>
      <c r="C193" s="15"/>
      <c r="D193" s="8"/>
      <c r="E193" s="8"/>
      <c r="F193" s="11"/>
      <c r="G193" s="8"/>
      <c r="H193" s="8"/>
      <c r="I193" s="19"/>
      <c r="K193"/>
    </row>
    <row r="194" spans="1:11" s="25" customFormat="1" x14ac:dyDescent="0.25">
      <c r="A194" s="8"/>
      <c r="B194" s="8"/>
      <c r="C194" s="15"/>
      <c r="D194" s="8"/>
      <c r="E194" s="8"/>
      <c r="F194" s="11"/>
      <c r="G194" s="8"/>
      <c r="H194" s="8"/>
      <c r="I194" s="19"/>
      <c r="K194"/>
    </row>
    <row r="195" spans="1:11" s="25" customFormat="1" x14ac:dyDescent="0.25">
      <c r="A195" s="8"/>
      <c r="B195" s="8"/>
      <c r="C195" s="15"/>
      <c r="D195" s="8"/>
      <c r="E195" s="8"/>
      <c r="F195" s="11"/>
      <c r="G195" s="8"/>
      <c r="H195" s="8"/>
      <c r="I195" s="19"/>
      <c r="K195"/>
    </row>
    <row r="196" spans="1:11" s="25" customFormat="1" x14ac:dyDescent="0.25">
      <c r="A196" s="8"/>
      <c r="B196" s="8"/>
      <c r="C196" s="15"/>
      <c r="D196" s="8"/>
      <c r="E196" s="8"/>
      <c r="F196" s="11"/>
      <c r="G196" s="8"/>
      <c r="H196" s="8"/>
      <c r="I196" s="19"/>
      <c r="K196"/>
    </row>
    <row r="197" spans="1:11" s="25" customFormat="1" x14ac:dyDescent="0.25">
      <c r="A197" s="8"/>
      <c r="B197" s="8"/>
      <c r="C197" s="15"/>
      <c r="D197" s="8"/>
      <c r="E197" s="8"/>
      <c r="F197" s="11"/>
      <c r="G197" s="8"/>
      <c r="H197" s="8"/>
      <c r="I197" s="19"/>
      <c r="K197"/>
    </row>
    <row r="198" spans="1:11" s="25" customFormat="1" x14ac:dyDescent="0.25">
      <c r="A198" s="8"/>
      <c r="B198" s="8"/>
      <c r="C198" s="15"/>
      <c r="D198" s="8"/>
      <c r="E198" s="8"/>
      <c r="F198" s="11"/>
      <c r="G198" s="8"/>
      <c r="H198" s="8"/>
      <c r="I198" s="19"/>
      <c r="K198"/>
    </row>
    <row r="199" spans="1:11" s="25" customFormat="1" x14ac:dyDescent="0.25">
      <c r="A199" s="8"/>
      <c r="B199" s="8"/>
      <c r="C199" s="15"/>
      <c r="D199" s="18"/>
      <c r="E199" s="18"/>
      <c r="F199" s="18"/>
      <c r="G199" s="18"/>
      <c r="H199" s="18"/>
      <c r="I199" s="19"/>
      <c r="K199"/>
    </row>
    <row r="200" spans="1:11" s="25" customFormat="1" x14ac:dyDescent="0.25">
      <c r="A200" s="8"/>
      <c r="B200" s="8"/>
      <c r="C200" s="15"/>
      <c r="D200" s="8"/>
      <c r="E200" s="8"/>
      <c r="F200" s="11"/>
      <c r="G200" s="8"/>
      <c r="H200" s="8"/>
      <c r="I200" s="19"/>
      <c r="K200"/>
    </row>
    <row r="201" spans="1:11" s="25" customFormat="1" x14ac:dyDescent="0.25">
      <c r="A201" s="8"/>
      <c r="B201" s="8"/>
      <c r="C201" s="15"/>
      <c r="D201" s="8"/>
      <c r="E201" s="8"/>
      <c r="F201" s="11"/>
      <c r="G201" s="8"/>
      <c r="H201" s="8"/>
      <c r="I201" s="19"/>
      <c r="K201"/>
    </row>
    <row r="202" spans="1:11" s="25" customFormat="1" x14ac:dyDescent="0.25">
      <c r="A202" s="8"/>
      <c r="B202" s="8"/>
      <c r="C202" s="15"/>
      <c r="D202" s="8"/>
      <c r="E202" s="8"/>
      <c r="F202" s="11"/>
      <c r="G202" s="8"/>
      <c r="H202" s="8"/>
      <c r="I202" s="19"/>
      <c r="K202"/>
    </row>
    <row r="203" spans="1:11" s="25" customFormat="1" x14ac:dyDescent="0.25">
      <c r="A203" s="8"/>
      <c r="B203" s="8"/>
      <c r="C203" s="15"/>
      <c r="D203" s="8"/>
      <c r="E203" s="8"/>
      <c r="F203" s="11"/>
      <c r="G203" s="8"/>
      <c r="H203" s="8"/>
      <c r="I203" s="19"/>
      <c r="K203"/>
    </row>
    <row r="204" spans="1:11" s="25" customFormat="1" x14ac:dyDescent="0.25">
      <c r="A204" s="8"/>
      <c r="B204" s="8"/>
      <c r="C204" s="15"/>
      <c r="D204" s="8"/>
      <c r="E204" s="8"/>
      <c r="F204" s="11"/>
      <c r="G204" s="8"/>
      <c r="H204" s="8"/>
      <c r="I204" s="19"/>
      <c r="K204"/>
    </row>
    <row r="205" spans="1:11" s="25" customFormat="1" x14ac:dyDescent="0.25">
      <c r="A205" s="8"/>
      <c r="B205" s="8"/>
      <c r="C205" s="15"/>
      <c r="D205" s="8"/>
      <c r="E205" s="8"/>
      <c r="F205" s="11"/>
      <c r="G205" s="8"/>
      <c r="H205" s="8"/>
      <c r="I205" s="19"/>
      <c r="K205"/>
    </row>
    <row r="206" spans="1:11" s="25" customFormat="1" x14ac:dyDescent="0.25">
      <c r="A206" s="8"/>
      <c r="B206" s="8"/>
      <c r="C206" s="15"/>
      <c r="D206" s="8"/>
      <c r="E206" s="8"/>
      <c r="F206" s="11"/>
      <c r="G206" s="8"/>
      <c r="H206" s="8"/>
      <c r="I206" s="19"/>
      <c r="K206"/>
    </row>
    <row r="207" spans="1:11" s="25" customFormat="1" x14ac:dyDescent="0.25">
      <c r="A207" s="8"/>
      <c r="B207" s="8"/>
      <c r="C207" s="15"/>
      <c r="D207" s="8"/>
      <c r="E207" s="8"/>
      <c r="F207" s="11"/>
      <c r="G207" s="8"/>
      <c r="H207" s="8"/>
      <c r="I207" s="19"/>
      <c r="K207"/>
    </row>
    <row r="208" spans="1:11" s="25" customFormat="1" x14ac:dyDescent="0.25">
      <c r="A208" s="8"/>
      <c r="B208" s="8"/>
      <c r="C208" s="15"/>
      <c r="D208" s="8"/>
      <c r="E208" s="8"/>
      <c r="F208" s="11"/>
      <c r="G208" s="8"/>
      <c r="H208" s="8"/>
      <c r="I208" s="19"/>
      <c r="K208"/>
    </row>
    <row r="209" spans="1:11" s="25" customFormat="1" x14ac:dyDescent="0.25">
      <c r="A209" s="8"/>
      <c r="B209" s="8"/>
      <c r="C209" s="15"/>
      <c r="D209" s="8"/>
      <c r="E209" s="8"/>
      <c r="F209" s="11"/>
      <c r="G209" s="8"/>
      <c r="H209" s="8"/>
      <c r="I209" s="19"/>
      <c r="K209"/>
    </row>
    <row r="210" spans="1:11" s="25" customFormat="1" x14ac:dyDescent="0.25">
      <c r="A210" s="8"/>
      <c r="B210" s="8"/>
      <c r="C210" s="15"/>
      <c r="D210" s="8"/>
      <c r="E210" s="8"/>
      <c r="F210" s="11"/>
      <c r="G210" s="8"/>
      <c r="H210" s="8"/>
      <c r="I210" s="19"/>
      <c r="K210"/>
    </row>
    <row r="211" spans="1:11" s="25" customFormat="1" x14ac:dyDescent="0.25">
      <c r="A211" s="8"/>
      <c r="B211" s="8"/>
      <c r="C211" s="16"/>
      <c r="D211" s="8"/>
      <c r="E211" s="8"/>
      <c r="F211" s="11"/>
      <c r="G211" s="8"/>
      <c r="H211" s="8"/>
      <c r="I211" s="19"/>
      <c r="K211"/>
    </row>
    <row r="212" spans="1:11" s="25" customFormat="1" x14ac:dyDescent="0.25">
      <c r="A212" s="8"/>
      <c r="B212" s="8"/>
      <c r="C212" s="15"/>
      <c r="D212" s="8"/>
      <c r="E212" s="8"/>
      <c r="F212" s="11"/>
      <c r="G212" s="8"/>
      <c r="H212" s="8"/>
      <c r="I212" s="19"/>
      <c r="K212"/>
    </row>
    <row r="213" spans="1:11" s="25" customFormat="1" x14ac:dyDescent="0.25">
      <c r="A213" s="8"/>
      <c r="B213" s="8"/>
      <c r="C213" s="15"/>
      <c r="D213" s="8"/>
      <c r="E213" s="8"/>
      <c r="F213" s="11"/>
      <c r="G213" s="8"/>
      <c r="H213" s="8"/>
      <c r="I213" s="19"/>
      <c r="K213"/>
    </row>
    <row r="214" spans="1:11" s="25" customFormat="1" x14ac:dyDescent="0.25">
      <c r="A214" s="8"/>
      <c r="B214" s="8"/>
      <c r="C214" s="15"/>
      <c r="D214" s="8"/>
      <c r="E214" s="8"/>
      <c r="F214" s="11"/>
      <c r="G214" s="8"/>
      <c r="H214" s="8"/>
      <c r="I214" s="19"/>
      <c r="K214"/>
    </row>
    <row r="215" spans="1:11" s="25" customFormat="1" x14ac:dyDescent="0.25">
      <c r="A215" s="8"/>
      <c r="B215" s="8"/>
      <c r="C215" s="15"/>
      <c r="D215" s="18"/>
      <c r="E215" s="18"/>
      <c r="F215" s="18"/>
      <c r="G215" s="18"/>
      <c r="H215" s="18"/>
      <c r="I215" s="20"/>
      <c r="K215"/>
    </row>
    <row r="216" spans="1:11" s="25" customFormat="1" x14ac:dyDescent="0.25">
      <c r="A216" s="8"/>
      <c r="B216" s="8"/>
      <c r="C216" s="16"/>
      <c r="D216" s="8"/>
      <c r="E216" s="8"/>
      <c r="F216" s="11"/>
      <c r="G216" s="8"/>
      <c r="H216" s="8"/>
      <c r="I216" s="19"/>
      <c r="K216"/>
    </row>
    <row r="217" spans="1:11" s="25" customFormat="1" x14ac:dyDescent="0.25">
      <c r="A217" s="8"/>
      <c r="B217" s="8"/>
      <c r="C217" s="15"/>
      <c r="D217" s="8"/>
      <c r="E217" s="8"/>
      <c r="F217" s="11"/>
      <c r="G217" s="8"/>
      <c r="H217" s="8"/>
      <c r="I217" s="19"/>
      <c r="K217"/>
    </row>
    <row r="218" spans="1:11" s="25" customFormat="1" x14ac:dyDescent="0.25">
      <c r="A218" s="8"/>
      <c r="B218" s="8"/>
      <c r="C218" s="16"/>
      <c r="D218" s="8"/>
      <c r="E218" s="8"/>
      <c r="F218" s="11"/>
      <c r="G218" s="8"/>
      <c r="H218" s="8"/>
      <c r="I218" s="19"/>
      <c r="K218"/>
    </row>
    <row r="219" spans="1:11" s="25" customFormat="1" x14ac:dyDescent="0.25">
      <c r="A219" s="8"/>
      <c r="B219" s="8"/>
      <c r="C219" s="15"/>
      <c r="D219" s="8"/>
      <c r="E219" s="8"/>
      <c r="F219" s="11"/>
      <c r="G219" s="8"/>
      <c r="H219" s="8"/>
      <c r="I219" s="19"/>
      <c r="K219"/>
    </row>
    <row r="220" spans="1:11" s="25" customFormat="1" x14ac:dyDescent="0.25">
      <c r="A220" s="8"/>
      <c r="B220" s="8"/>
      <c r="C220" s="16"/>
      <c r="D220" s="8"/>
      <c r="E220" s="8"/>
      <c r="F220" s="11"/>
      <c r="G220" s="8"/>
      <c r="H220" s="8"/>
      <c r="I220" s="19"/>
      <c r="K220"/>
    </row>
    <row r="221" spans="1:11" s="25" customFormat="1" x14ac:dyDescent="0.25">
      <c r="A221" s="8"/>
      <c r="B221" s="8"/>
      <c r="C221" s="15"/>
      <c r="D221" s="8"/>
      <c r="E221" s="8"/>
      <c r="F221" s="11"/>
      <c r="G221" s="8"/>
      <c r="H221" s="8"/>
      <c r="I221" s="19"/>
      <c r="K221"/>
    </row>
    <row r="222" spans="1:11" s="25" customFormat="1" x14ac:dyDescent="0.25">
      <c r="A222" s="8"/>
      <c r="B222" s="8"/>
      <c r="C222" s="16"/>
      <c r="D222" s="8"/>
      <c r="E222" s="8"/>
      <c r="F222" s="11"/>
      <c r="G222" s="8"/>
      <c r="H222" s="8"/>
      <c r="I222" s="19"/>
      <c r="K222"/>
    </row>
    <row r="223" spans="1:11" s="25" customFormat="1" x14ac:dyDescent="0.25">
      <c r="A223" s="8"/>
      <c r="B223" s="8"/>
      <c r="C223" s="15"/>
      <c r="D223" s="8"/>
      <c r="E223" s="8"/>
      <c r="F223" s="11"/>
      <c r="G223" s="8"/>
      <c r="H223" s="8"/>
      <c r="I223" s="19"/>
      <c r="K223"/>
    </row>
    <row r="224" spans="1:11" s="25" customFormat="1" x14ac:dyDescent="0.25">
      <c r="A224" s="8"/>
      <c r="B224" s="8"/>
      <c r="C224" s="15"/>
      <c r="D224" s="18"/>
      <c r="E224" s="18"/>
      <c r="F224" s="18"/>
      <c r="G224" s="18"/>
      <c r="H224" s="18"/>
      <c r="I224" s="19"/>
      <c r="K224"/>
    </row>
    <row r="225" spans="1:11" s="25" customFormat="1" x14ac:dyDescent="0.25">
      <c r="A225" s="8"/>
      <c r="B225" s="8"/>
      <c r="C225" s="15"/>
      <c r="D225" s="8"/>
      <c r="E225" s="8"/>
      <c r="F225" s="11"/>
      <c r="G225" s="8"/>
      <c r="H225" s="8"/>
      <c r="I225" s="19"/>
      <c r="K225"/>
    </row>
    <row r="226" spans="1:11" s="25" customFormat="1" x14ac:dyDescent="0.25">
      <c r="A226" s="8"/>
      <c r="B226" s="8"/>
      <c r="C226" s="15"/>
      <c r="D226" s="8"/>
      <c r="E226" s="8"/>
      <c r="F226" s="11"/>
      <c r="G226" s="8"/>
      <c r="H226" s="8"/>
      <c r="I226" s="19"/>
      <c r="K226"/>
    </row>
    <row r="227" spans="1:11" s="25" customFormat="1" x14ac:dyDescent="0.25">
      <c r="A227" s="8"/>
      <c r="B227" s="8"/>
      <c r="C227" s="15"/>
      <c r="D227" s="8"/>
      <c r="E227" s="8"/>
      <c r="F227" s="11"/>
      <c r="G227" s="8"/>
      <c r="H227" s="8"/>
      <c r="I227" s="19"/>
      <c r="K227"/>
    </row>
    <row r="228" spans="1:11" s="25" customFormat="1" x14ac:dyDescent="0.25">
      <c r="A228" s="8"/>
      <c r="B228" s="8"/>
      <c r="C228" s="15"/>
      <c r="D228" s="8"/>
      <c r="E228" s="8"/>
      <c r="F228" s="11"/>
      <c r="G228" s="8"/>
      <c r="H228" s="8"/>
      <c r="I228" s="19"/>
      <c r="K228"/>
    </row>
    <row r="229" spans="1:11" s="25" customFormat="1" x14ac:dyDescent="0.25">
      <c r="A229" s="8"/>
      <c r="B229" s="8"/>
      <c r="C229" s="16"/>
      <c r="D229" s="8"/>
      <c r="E229" s="8"/>
      <c r="F229" s="11"/>
      <c r="G229" s="8"/>
      <c r="H229" s="8"/>
      <c r="I229" s="19"/>
      <c r="K229"/>
    </row>
    <row r="230" spans="1:11" s="25" customFormat="1" x14ac:dyDescent="0.25">
      <c r="A230" s="8"/>
      <c r="B230" s="8"/>
      <c r="C230" s="15"/>
      <c r="D230" s="8"/>
      <c r="E230" s="8"/>
      <c r="F230" s="11"/>
      <c r="G230" s="8"/>
      <c r="H230" s="8"/>
      <c r="I230" s="19"/>
      <c r="K230"/>
    </row>
    <row r="231" spans="1:11" s="25" customFormat="1" x14ac:dyDescent="0.25">
      <c r="A231" s="8"/>
      <c r="B231" s="8"/>
      <c r="C231" s="15"/>
      <c r="D231" s="8"/>
      <c r="E231" s="8"/>
      <c r="F231" s="11"/>
      <c r="G231" s="8"/>
      <c r="H231" s="8"/>
      <c r="I231" s="19"/>
      <c r="K231"/>
    </row>
    <row r="232" spans="1:11" s="25" customFormat="1" x14ac:dyDescent="0.25">
      <c r="A232" s="8"/>
      <c r="B232" s="8"/>
      <c r="C232" s="15"/>
      <c r="D232" s="8"/>
      <c r="E232" s="8"/>
      <c r="F232" s="11"/>
      <c r="G232" s="8"/>
      <c r="H232" s="8"/>
      <c r="I232" s="19"/>
      <c r="K232"/>
    </row>
    <row r="233" spans="1:11" s="25" customFormat="1" x14ac:dyDescent="0.25">
      <c r="A233" s="8"/>
      <c r="B233" s="8"/>
      <c r="C233" s="15"/>
      <c r="D233" s="8"/>
      <c r="E233" s="8"/>
      <c r="F233" s="11"/>
      <c r="G233" s="8"/>
      <c r="H233" s="8"/>
      <c r="I233" s="19"/>
      <c r="K233"/>
    </row>
    <row r="234" spans="1:11" s="25" customFormat="1" x14ac:dyDescent="0.25">
      <c r="A234" s="8"/>
      <c r="B234" s="8"/>
      <c r="C234" s="15"/>
      <c r="D234" s="8"/>
      <c r="E234" s="8"/>
      <c r="F234" s="11"/>
      <c r="G234" s="8"/>
      <c r="H234" s="8"/>
      <c r="I234" s="19"/>
      <c r="K234"/>
    </row>
    <row r="235" spans="1:11" s="25" customFormat="1" x14ac:dyDescent="0.25">
      <c r="A235" s="8"/>
      <c r="B235" s="8"/>
      <c r="C235" s="15"/>
      <c r="D235" s="8"/>
      <c r="E235" s="8"/>
      <c r="F235" s="11"/>
      <c r="G235" s="8"/>
      <c r="H235" s="8"/>
      <c r="I235" s="19"/>
      <c r="K235"/>
    </row>
    <row r="236" spans="1:11" s="25" customFormat="1" x14ac:dyDescent="0.25">
      <c r="A236" s="8"/>
      <c r="B236" s="8"/>
      <c r="C236" s="15"/>
      <c r="D236" s="8"/>
      <c r="E236" s="8"/>
      <c r="F236" s="11"/>
      <c r="G236" s="8"/>
      <c r="H236" s="8"/>
      <c r="I236" s="19"/>
      <c r="K236"/>
    </row>
    <row r="237" spans="1:11" x14ac:dyDescent="0.25">
      <c r="A237" s="1"/>
      <c r="B237" s="8"/>
      <c r="C237" s="15"/>
      <c r="D237" s="8"/>
      <c r="E237" s="8"/>
      <c r="F237" s="11"/>
      <c r="G237" s="8"/>
      <c r="H237" s="8"/>
      <c r="I237" s="19"/>
    </row>
    <row r="238" spans="1:11" x14ac:dyDescent="0.25">
      <c r="A238" s="1"/>
      <c r="B238" s="8"/>
      <c r="C238" s="15"/>
      <c r="D238" s="8"/>
      <c r="E238" s="8"/>
      <c r="F238" s="11"/>
      <c r="G238" s="8"/>
      <c r="H238" s="8"/>
      <c r="I238" s="19"/>
    </row>
    <row r="239" spans="1:11" x14ac:dyDescent="0.25">
      <c r="A239" s="1"/>
      <c r="B239" s="8"/>
      <c r="C239" s="16"/>
      <c r="D239" s="8"/>
      <c r="E239" s="8"/>
      <c r="F239" s="11"/>
      <c r="G239" s="8"/>
      <c r="H239" s="8"/>
      <c r="I239" s="19"/>
    </row>
    <row r="240" spans="1:11" x14ac:dyDescent="0.25">
      <c r="A240" s="1"/>
      <c r="B240" s="8"/>
      <c r="C240" s="15"/>
      <c r="D240" s="8"/>
      <c r="E240" s="8"/>
      <c r="F240" s="11"/>
      <c r="G240" s="8"/>
      <c r="H240" s="8"/>
      <c r="I240" s="19"/>
    </row>
    <row r="241" spans="1:11" x14ac:dyDescent="0.25">
      <c r="A241" s="1"/>
      <c r="B241" s="8"/>
      <c r="C241" s="15"/>
      <c r="D241" s="8"/>
      <c r="E241" s="8"/>
      <c r="F241" s="11"/>
      <c r="G241" s="8"/>
      <c r="H241" s="8"/>
      <c r="I241" s="19"/>
    </row>
    <row r="242" spans="1:11" x14ac:dyDescent="0.25">
      <c r="A242" s="1"/>
      <c r="B242" s="8"/>
      <c r="C242" s="15"/>
      <c r="D242" s="8"/>
      <c r="E242" s="8"/>
      <c r="F242" s="11"/>
      <c r="G242" s="8"/>
      <c r="H242" s="8"/>
      <c r="I242" s="19"/>
    </row>
    <row r="243" spans="1:11" x14ac:dyDescent="0.25">
      <c r="A243" s="1"/>
      <c r="B243" s="8"/>
      <c r="C243" s="15"/>
      <c r="D243" s="8"/>
      <c r="E243" s="8"/>
      <c r="F243" s="11"/>
      <c r="G243" s="8"/>
      <c r="H243" s="8"/>
      <c r="I243" s="19"/>
    </row>
    <row r="244" spans="1:11" x14ac:dyDescent="0.25">
      <c r="A244" s="1"/>
      <c r="B244" s="8"/>
      <c r="C244" s="15"/>
      <c r="D244" s="8"/>
      <c r="E244" s="8"/>
      <c r="F244" s="11"/>
      <c r="G244" s="8"/>
      <c r="H244" s="8"/>
      <c r="I244" s="19"/>
    </row>
    <row r="245" spans="1:11" x14ac:dyDescent="0.25">
      <c r="A245" s="1"/>
      <c r="B245" s="8"/>
      <c r="C245" s="15"/>
      <c r="D245" s="8"/>
      <c r="E245" s="8"/>
      <c r="F245" s="11"/>
      <c r="G245" s="8"/>
      <c r="H245" s="8"/>
      <c r="I245" s="19"/>
    </row>
    <row r="246" spans="1:11" x14ac:dyDescent="0.25">
      <c r="A246" s="1"/>
      <c r="B246" s="8"/>
      <c r="C246" s="15"/>
      <c r="D246" s="8"/>
      <c r="E246" s="8"/>
      <c r="F246" s="8"/>
      <c r="G246" s="8"/>
      <c r="H246" s="8"/>
      <c r="I246" s="21"/>
    </row>
    <row r="247" spans="1:11" ht="15.75" x14ac:dyDescent="0.25">
      <c r="A247" s="1"/>
      <c r="B247" s="8"/>
      <c r="C247" s="17"/>
      <c r="D247" s="10"/>
      <c r="E247" s="10"/>
      <c r="F247" s="10"/>
      <c r="G247" s="10"/>
      <c r="H247" s="10"/>
      <c r="I247" s="22"/>
    </row>
    <row r="248" spans="1:11" s="9" customFormat="1" ht="15.75" x14ac:dyDescent="0.25">
      <c r="A248" s="1"/>
      <c r="B248" s="8"/>
      <c r="C248" s="17"/>
      <c r="D248" s="7"/>
      <c r="E248" s="7"/>
      <c r="F248" s="7"/>
      <c r="G248" s="7"/>
      <c r="H248" s="7"/>
      <c r="I248" s="22"/>
      <c r="J248" s="83"/>
    </row>
    <row r="249" spans="1:11" s="9" customFormat="1" ht="15.75" x14ac:dyDescent="0.25">
      <c r="A249" s="1"/>
      <c r="B249" s="8"/>
      <c r="C249" s="7"/>
      <c r="D249" s="7"/>
      <c r="E249" s="7"/>
      <c r="F249" s="7"/>
      <c r="G249" s="7"/>
      <c r="H249" s="7"/>
      <c r="I249" s="22"/>
      <c r="J249" s="83"/>
    </row>
    <row r="250" spans="1:11" ht="15.75" x14ac:dyDescent="0.25">
      <c r="A250" s="1"/>
      <c r="B250" s="8"/>
      <c r="C250" s="7"/>
      <c r="D250" s="7"/>
      <c r="E250" s="7"/>
      <c r="F250" s="7"/>
      <c r="G250" s="7"/>
      <c r="H250" s="7"/>
      <c r="I250" s="22"/>
    </row>
    <row r="251" spans="1:11" x14ac:dyDescent="0.25">
      <c r="A251" s="1"/>
      <c r="B251" s="1"/>
      <c r="C251" s="5"/>
      <c r="D251" s="5"/>
      <c r="E251" s="5"/>
      <c r="F251" s="5"/>
      <c r="G251" s="5"/>
      <c r="H251" s="4"/>
      <c r="I251" s="23"/>
    </row>
    <row r="252" spans="1:11" x14ac:dyDescent="0.25">
      <c r="A252" s="1"/>
      <c r="B252" s="1"/>
      <c r="C252" s="5"/>
      <c r="D252" s="5"/>
      <c r="E252" s="5"/>
      <c r="F252" s="5"/>
      <c r="G252" s="5"/>
      <c r="H252" s="4"/>
      <c r="I252" s="23"/>
    </row>
    <row r="253" spans="1:11" s="25" customFormat="1" ht="33.75" customHeight="1" x14ac:dyDescent="0.25">
      <c r="A253" s="1"/>
      <c r="B253" s="1"/>
      <c r="C253" s="6"/>
      <c r="D253" s="5"/>
      <c r="E253" s="5"/>
      <c r="F253" s="5"/>
      <c r="G253" s="5"/>
      <c r="H253" s="4"/>
      <c r="I253" s="23"/>
      <c r="K253"/>
    </row>
    <row r="254" spans="1:11" s="25" customFormat="1" x14ac:dyDescent="0.25">
      <c r="A254" s="1"/>
      <c r="B254" s="1"/>
      <c r="C254" s="6"/>
      <c r="D254" s="5"/>
      <c r="E254" s="5"/>
      <c r="F254" s="5"/>
      <c r="G254" s="5"/>
      <c r="H254" s="4"/>
      <c r="I254" s="23"/>
      <c r="K254"/>
    </row>
    <row r="255" spans="1:11" s="25" customFormat="1" ht="18.75" x14ac:dyDescent="0.3">
      <c r="A255" s="1"/>
      <c r="B255" s="1"/>
      <c r="C255" s="3"/>
      <c r="D255" s="3"/>
      <c r="E255" s="3"/>
      <c r="F255" s="3"/>
      <c r="G255" s="3"/>
      <c r="H255" s="2"/>
      <c r="I255" s="24"/>
      <c r="K255"/>
    </row>
    <row r="256" spans="1:11" s="25" customFormat="1" x14ac:dyDescent="0.25">
      <c r="A256" s="1"/>
      <c r="B256" s="1"/>
      <c r="C256" s="1"/>
      <c r="D256" s="1"/>
      <c r="E256" s="1"/>
      <c r="F256" s="1"/>
      <c r="G256" s="1"/>
      <c r="H256" s="1"/>
      <c r="I256" s="19"/>
      <c r="K256"/>
    </row>
    <row r="257" spans="1:11" s="25" customFormat="1" x14ac:dyDescent="0.25">
      <c r="A257" s="1"/>
      <c r="B257" s="1"/>
      <c r="C257" s="1"/>
      <c r="D257" s="1"/>
      <c r="E257" s="1"/>
      <c r="F257" s="1"/>
      <c r="G257" s="1"/>
      <c r="H257" s="1"/>
      <c r="I257" s="19"/>
      <c r="K257"/>
    </row>
    <row r="258" spans="1:11" s="25" customFormat="1" x14ac:dyDescent="0.25">
      <c r="A258" s="1"/>
      <c r="B258" s="1"/>
      <c r="C258" s="1"/>
      <c r="D258" s="1"/>
      <c r="E258" s="1"/>
      <c r="F258" s="1"/>
      <c r="G258" s="1"/>
      <c r="H258" s="1"/>
      <c r="I258" s="19"/>
      <c r="K258"/>
    </row>
  </sheetData>
  <mergeCells count="15">
    <mergeCell ref="C141:H141"/>
    <mergeCell ref="C142:H142"/>
    <mergeCell ref="C81:H81"/>
    <mergeCell ref="C89:H89"/>
    <mergeCell ref="C110:H110"/>
    <mergeCell ref="C138:H138"/>
    <mergeCell ref="C139:H139"/>
    <mergeCell ref="C140:H140"/>
    <mergeCell ref="B5:C5"/>
    <mergeCell ref="H5:J5"/>
    <mergeCell ref="B1:J1"/>
    <mergeCell ref="B2:D2"/>
    <mergeCell ref="B3:J3"/>
    <mergeCell ref="B4:C4"/>
    <mergeCell ref="H4:J4"/>
  </mergeCells>
  <pageMargins left="1" right="1" top="1" bottom="1" header="0.5" footer="0.5"/>
  <pageSetup paperSize="8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topLeftCell="A106" zoomScaleNormal="100" workbookViewId="0">
      <selection activeCell="C118" sqref="C118"/>
    </sheetView>
  </sheetViews>
  <sheetFormatPr defaultRowHeight="15" x14ac:dyDescent="0.25"/>
  <cols>
    <col min="2" max="2" width="4.28515625" bestFit="1" customWidth="1"/>
    <col min="3" max="3" width="40.85546875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2.5703125" style="25" bestFit="1" customWidth="1"/>
    <col min="10" max="10" width="11.5703125" style="25" bestFit="1" customWidth="1"/>
    <col min="12" max="12" width="10" bestFit="1" customWidth="1"/>
  </cols>
  <sheetData>
    <row r="1" spans="1:13" ht="21.75" thickBot="1" x14ac:dyDescent="0.4">
      <c r="B1" s="203" t="s">
        <v>10</v>
      </c>
      <c r="C1" s="204"/>
      <c r="D1" s="204"/>
      <c r="E1" s="204"/>
      <c r="F1" s="204"/>
      <c r="G1" s="204"/>
      <c r="H1" s="204"/>
      <c r="I1" s="204"/>
      <c r="J1" s="205"/>
    </row>
    <row r="2" spans="1:13" ht="67.5" customHeight="1" thickBot="1" x14ac:dyDescent="0.3">
      <c r="B2" s="206" t="s">
        <v>9</v>
      </c>
      <c r="C2" s="207"/>
      <c r="D2" s="207"/>
      <c r="E2" s="76"/>
      <c r="F2" s="76"/>
      <c r="G2" s="76"/>
      <c r="H2" s="76"/>
      <c r="I2" s="77"/>
      <c r="J2" s="77"/>
      <c r="M2" t="s">
        <v>144</v>
      </c>
    </row>
    <row r="3" spans="1:13" ht="19.5" customHeight="1" thickBot="1" x14ac:dyDescent="0.35">
      <c r="A3" t="s">
        <v>70</v>
      </c>
      <c r="B3" s="208" t="s">
        <v>11</v>
      </c>
      <c r="C3" s="209"/>
      <c r="D3" s="209"/>
      <c r="E3" s="209"/>
      <c r="F3" s="209"/>
      <c r="G3" s="209"/>
      <c r="H3" s="209"/>
      <c r="I3" s="209"/>
      <c r="J3" s="210"/>
    </row>
    <row r="4" spans="1:13" ht="15.75" thickBot="1" x14ac:dyDescent="0.3">
      <c r="B4" s="211" t="s">
        <v>8</v>
      </c>
      <c r="C4" s="212"/>
      <c r="D4" s="14"/>
      <c r="E4" s="14"/>
      <c r="F4" s="14"/>
      <c r="G4" s="14"/>
      <c r="H4" s="213" t="s">
        <v>147</v>
      </c>
      <c r="I4" s="235"/>
      <c r="J4" s="214"/>
    </row>
    <row r="5" spans="1:13" ht="30.75" customHeight="1" thickBot="1" x14ac:dyDescent="0.3">
      <c r="B5" s="215" t="s">
        <v>95</v>
      </c>
      <c r="C5" s="216"/>
      <c r="D5" s="75"/>
      <c r="E5" s="75"/>
      <c r="F5" s="75"/>
      <c r="G5" s="75"/>
      <c r="H5" s="217" t="s">
        <v>148</v>
      </c>
      <c r="I5" s="234"/>
      <c r="J5" s="218"/>
    </row>
    <row r="6" spans="1:13" s="13" customFormat="1" ht="30.75" customHeight="1" thickBot="1" x14ac:dyDescent="0.3">
      <c r="B6" s="78" t="s">
        <v>7</v>
      </c>
      <c r="C6" s="79" t="s">
        <v>6</v>
      </c>
      <c r="D6" s="80" t="s">
        <v>5</v>
      </c>
      <c r="E6" s="80" t="s">
        <v>4</v>
      </c>
      <c r="F6" s="80" t="s">
        <v>3</v>
      </c>
      <c r="G6" s="81" t="s">
        <v>2</v>
      </c>
      <c r="H6" s="81" t="s">
        <v>1</v>
      </c>
      <c r="I6" s="82" t="s">
        <v>0</v>
      </c>
      <c r="J6" s="82" t="s">
        <v>0</v>
      </c>
    </row>
    <row r="7" spans="1:13" x14ac:dyDescent="0.25">
      <c r="A7" s="8"/>
      <c r="B7" s="33"/>
      <c r="C7" s="34"/>
      <c r="D7" s="35"/>
      <c r="E7" s="35"/>
      <c r="F7" s="36"/>
      <c r="G7" s="35"/>
      <c r="H7" s="35"/>
      <c r="I7" s="37"/>
      <c r="J7" s="37"/>
    </row>
    <row r="8" spans="1:13" ht="15.75" customHeight="1" x14ac:dyDescent="0.25">
      <c r="A8" s="8"/>
      <c r="B8" s="42" t="s">
        <v>13</v>
      </c>
      <c r="C8" s="41" t="s">
        <v>14</v>
      </c>
      <c r="D8" s="31"/>
      <c r="E8" s="31"/>
      <c r="F8" s="31"/>
      <c r="G8" s="31"/>
      <c r="H8" s="31"/>
      <c r="I8" s="50"/>
      <c r="J8" s="50"/>
    </row>
    <row r="9" spans="1:13" x14ac:dyDescent="0.25">
      <c r="A9" s="8"/>
      <c r="B9" s="27"/>
      <c r="C9" s="30"/>
      <c r="D9" s="31"/>
      <c r="E9" s="31"/>
      <c r="F9" s="31"/>
      <c r="G9" s="31"/>
      <c r="H9" s="31"/>
      <c r="I9" s="50"/>
      <c r="J9" s="50"/>
    </row>
    <row r="10" spans="1:13" x14ac:dyDescent="0.25">
      <c r="A10" s="43"/>
      <c r="B10" s="42" t="s">
        <v>16</v>
      </c>
      <c r="C10" s="41" t="s">
        <v>15</v>
      </c>
      <c r="D10" s="31"/>
      <c r="E10" s="31"/>
      <c r="F10" s="31"/>
      <c r="G10" s="31"/>
      <c r="H10" s="31"/>
      <c r="I10" s="50"/>
      <c r="J10" s="50"/>
    </row>
    <row r="11" spans="1:13" x14ac:dyDescent="0.25">
      <c r="A11" s="8"/>
      <c r="B11" s="27">
        <v>1</v>
      </c>
      <c r="C11" s="30" t="s">
        <v>27</v>
      </c>
      <c r="D11" s="26">
        <v>30</v>
      </c>
      <c r="E11" s="31">
        <v>45</v>
      </c>
      <c r="F11" s="32">
        <f>E11*D11/144</f>
        <v>9.375</v>
      </c>
      <c r="G11" s="26">
        <v>1350</v>
      </c>
      <c r="H11" s="26">
        <v>1</v>
      </c>
      <c r="I11" s="50">
        <f>H11*G11*F11</f>
        <v>12656.25</v>
      </c>
      <c r="J11" s="50">
        <v>0</v>
      </c>
    </row>
    <row r="12" spans="1:13" x14ac:dyDescent="0.25">
      <c r="A12" s="8"/>
      <c r="B12" s="27">
        <v>2</v>
      </c>
      <c r="C12" s="30" t="s">
        <v>28</v>
      </c>
      <c r="D12" s="26">
        <v>41</v>
      </c>
      <c r="E12" s="31">
        <v>81</v>
      </c>
      <c r="F12" s="32"/>
      <c r="G12" s="26"/>
      <c r="H12" s="26">
        <v>1</v>
      </c>
      <c r="I12" s="50">
        <v>22000</v>
      </c>
      <c r="J12" s="50">
        <f t="shared" ref="J12" si="0">I12</f>
        <v>22000</v>
      </c>
    </row>
    <row r="13" spans="1:13" x14ac:dyDescent="0.25">
      <c r="A13" s="8"/>
      <c r="B13" s="27">
        <v>3</v>
      </c>
      <c r="C13" s="30" t="s">
        <v>68</v>
      </c>
      <c r="D13" s="26">
        <v>45</v>
      </c>
      <c r="E13" s="31">
        <v>53</v>
      </c>
      <c r="F13" s="32">
        <f t="shared" ref="F13:F73" si="1">E13*D13/144</f>
        <v>16.5625</v>
      </c>
      <c r="G13" s="26">
        <v>380</v>
      </c>
      <c r="H13" s="26">
        <v>1</v>
      </c>
      <c r="I13" s="50">
        <f t="shared" ref="I13:I67" si="2">H13*G13*F13</f>
        <v>6293.75</v>
      </c>
      <c r="J13" s="50">
        <f>I13</f>
        <v>6293.75</v>
      </c>
      <c r="K13" t="s">
        <v>114</v>
      </c>
    </row>
    <row r="14" spans="1:13" x14ac:dyDescent="0.25">
      <c r="A14" s="8"/>
      <c r="B14" s="27">
        <v>4</v>
      </c>
      <c r="C14" s="30" t="s">
        <v>35</v>
      </c>
      <c r="D14" s="26"/>
      <c r="E14" s="31"/>
      <c r="F14" s="32">
        <f t="shared" si="1"/>
        <v>0</v>
      </c>
      <c r="G14" s="26">
        <v>4000</v>
      </c>
      <c r="H14" s="26">
        <v>1</v>
      </c>
      <c r="I14" s="50">
        <f>H14*G14</f>
        <v>4000</v>
      </c>
      <c r="J14" s="50">
        <v>0</v>
      </c>
    </row>
    <row r="15" spans="1:13" x14ac:dyDescent="0.25">
      <c r="A15" s="8"/>
      <c r="B15" s="27">
        <v>5</v>
      </c>
      <c r="C15" s="30" t="s">
        <v>120</v>
      </c>
      <c r="D15" s="26">
        <v>102</v>
      </c>
      <c r="E15" s="31">
        <v>108</v>
      </c>
      <c r="F15" s="32">
        <f>E15*D15/144</f>
        <v>76.5</v>
      </c>
      <c r="G15" s="26">
        <v>550</v>
      </c>
      <c r="H15" s="26">
        <v>1</v>
      </c>
      <c r="I15" s="50">
        <f>H15*G15*F15</f>
        <v>42075</v>
      </c>
      <c r="J15" s="50">
        <v>0</v>
      </c>
    </row>
    <row r="16" spans="1:13" x14ac:dyDescent="0.25">
      <c r="A16" s="8"/>
      <c r="B16" s="27">
        <v>6</v>
      </c>
      <c r="C16" s="30" t="s">
        <v>115</v>
      </c>
      <c r="D16" s="26"/>
      <c r="E16" s="31"/>
      <c r="F16" s="32"/>
      <c r="G16" s="26">
        <v>4000</v>
      </c>
      <c r="H16" s="26">
        <v>1</v>
      </c>
      <c r="I16" s="50">
        <f>G16*H16</f>
        <v>4000</v>
      </c>
      <c r="J16" s="50"/>
    </row>
    <row r="17" spans="1:11" x14ac:dyDescent="0.25">
      <c r="A17" s="8"/>
      <c r="B17" s="27">
        <v>7</v>
      </c>
      <c r="C17" s="30" t="s">
        <v>116</v>
      </c>
      <c r="D17" s="26"/>
      <c r="E17" s="31"/>
      <c r="F17" s="32"/>
      <c r="G17" s="26"/>
      <c r="H17" s="26">
        <v>1</v>
      </c>
      <c r="I17" s="50">
        <v>5200</v>
      </c>
      <c r="J17" s="50"/>
    </row>
    <row r="18" spans="1:11" x14ac:dyDescent="0.25">
      <c r="A18" s="8"/>
      <c r="B18" s="27"/>
      <c r="C18" s="30"/>
      <c r="D18" s="26"/>
      <c r="E18" s="31"/>
      <c r="F18" s="32"/>
      <c r="G18" s="26"/>
      <c r="H18" s="26"/>
      <c r="I18" s="50"/>
      <c r="J18" s="50"/>
    </row>
    <row r="19" spans="1:11" s="12" customFormat="1" ht="15.75" x14ac:dyDescent="0.25">
      <c r="A19" s="8"/>
      <c r="B19" s="42" t="s">
        <v>18</v>
      </c>
      <c r="C19" s="41" t="s">
        <v>17</v>
      </c>
      <c r="D19" s="26"/>
      <c r="E19" s="31"/>
      <c r="F19" s="32"/>
      <c r="G19" s="31"/>
      <c r="H19" s="31"/>
      <c r="I19" s="50"/>
      <c r="J19" s="50"/>
    </row>
    <row r="20" spans="1:11" x14ac:dyDescent="0.25">
      <c r="A20" s="8"/>
      <c r="B20" s="27">
        <v>1</v>
      </c>
      <c r="C20" s="30" t="s">
        <v>31</v>
      </c>
      <c r="D20" s="26">
        <v>292</v>
      </c>
      <c r="E20" s="31">
        <v>13</v>
      </c>
      <c r="F20" s="32">
        <f t="shared" si="1"/>
        <v>26.361111111111111</v>
      </c>
      <c r="G20" s="26">
        <v>380</v>
      </c>
      <c r="H20" s="26">
        <v>1</v>
      </c>
      <c r="I20" s="50">
        <f t="shared" si="2"/>
        <v>10017.222222222223</v>
      </c>
      <c r="J20" s="50">
        <v>0</v>
      </c>
    </row>
    <row r="21" spans="1:11" x14ac:dyDescent="0.25">
      <c r="A21" s="8"/>
      <c r="B21" s="27">
        <v>2</v>
      </c>
      <c r="C21" s="30" t="s">
        <v>32</v>
      </c>
      <c r="D21" s="26">
        <v>73</v>
      </c>
      <c r="E21" s="31">
        <v>95</v>
      </c>
      <c r="F21" s="32">
        <f t="shared" si="1"/>
        <v>48.159722222222221</v>
      </c>
      <c r="G21" s="26">
        <v>900</v>
      </c>
      <c r="H21" s="26">
        <v>1</v>
      </c>
      <c r="I21" s="50">
        <f t="shared" si="2"/>
        <v>43343.75</v>
      </c>
      <c r="J21" s="50">
        <v>0</v>
      </c>
    </row>
    <row r="22" spans="1:11" x14ac:dyDescent="0.25">
      <c r="A22" s="8"/>
      <c r="B22" s="27">
        <v>3</v>
      </c>
      <c r="C22" s="30" t="s">
        <v>33</v>
      </c>
      <c r="D22" s="26"/>
      <c r="E22" s="31"/>
      <c r="F22" s="32">
        <f t="shared" si="1"/>
        <v>0</v>
      </c>
      <c r="G22" s="26"/>
      <c r="H22" s="26">
        <v>1</v>
      </c>
      <c r="I22" s="50">
        <v>6000</v>
      </c>
      <c r="J22" s="50">
        <v>0</v>
      </c>
    </row>
    <row r="23" spans="1:11" x14ac:dyDescent="0.25">
      <c r="A23" s="8"/>
      <c r="B23" s="27">
        <v>4</v>
      </c>
      <c r="C23" s="30" t="s">
        <v>34</v>
      </c>
      <c r="D23" s="26">
        <v>11</v>
      </c>
      <c r="E23" s="31">
        <v>45</v>
      </c>
      <c r="F23" s="32">
        <f t="shared" si="1"/>
        <v>3.4375</v>
      </c>
      <c r="G23" s="26">
        <v>550</v>
      </c>
      <c r="H23" s="26">
        <v>1</v>
      </c>
      <c r="I23" s="50">
        <f t="shared" si="2"/>
        <v>1890.625</v>
      </c>
      <c r="J23" s="50">
        <v>0</v>
      </c>
    </row>
    <row r="24" spans="1:11" x14ac:dyDescent="0.25">
      <c r="A24" s="8"/>
      <c r="B24" s="27">
        <v>5</v>
      </c>
      <c r="C24" s="30" t="s">
        <v>29</v>
      </c>
      <c r="D24" s="26">
        <v>21</v>
      </c>
      <c r="E24" s="31">
        <v>23</v>
      </c>
      <c r="F24" s="32">
        <f t="shared" si="1"/>
        <v>3.3541666666666665</v>
      </c>
      <c r="G24" s="26">
        <v>1350</v>
      </c>
      <c r="H24" s="26">
        <v>1</v>
      </c>
      <c r="I24" s="50">
        <f t="shared" si="2"/>
        <v>4528.125</v>
      </c>
      <c r="J24" s="50">
        <f>I24</f>
        <v>4528.125</v>
      </c>
    </row>
    <row r="25" spans="1:11" x14ac:dyDescent="0.25">
      <c r="A25" s="8"/>
      <c r="B25" s="27">
        <v>6</v>
      </c>
      <c r="C25" s="30" t="s">
        <v>30</v>
      </c>
      <c r="D25" s="26">
        <v>21</v>
      </c>
      <c r="E25" s="31">
        <v>24</v>
      </c>
      <c r="F25" s="32">
        <f t="shared" si="1"/>
        <v>3.5</v>
      </c>
      <c r="G25" s="26">
        <v>1350</v>
      </c>
      <c r="H25" s="26">
        <v>1</v>
      </c>
      <c r="I25" s="50">
        <f t="shared" si="2"/>
        <v>4725</v>
      </c>
      <c r="J25" s="50">
        <f>I25</f>
        <v>4725</v>
      </c>
    </row>
    <row r="26" spans="1:11" x14ac:dyDescent="0.25">
      <c r="A26" s="8"/>
      <c r="B26" s="27">
        <v>7</v>
      </c>
      <c r="C26" s="30" t="s">
        <v>36</v>
      </c>
      <c r="D26" s="26"/>
      <c r="E26" s="31"/>
      <c r="F26" s="32">
        <v>18</v>
      </c>
      <c r="G26" s="26">
        <v>3400</v>
      </c>
      <c r="H26" s="26">
        <v>1</v>
      </c>
      <c r="I26" s="50">
        <f t="shared" si="2"/>
        <v>61200</v>
      </c>
      <c r="J26" s="50">
        <v>0</v>
      </c>
    </row>
    <row r="27" spans="1:11" x14ac:dyDescent="0.25">
      <c r="A27" s="8"/>
      <c r="B27" s="27">
        <v>8</v>
      </c>
      <c r="C27" s="30" t="s">
        <v>37</v>
      </c>
      <c r="D27" s="26"/>
      <c r="E27" s="31"/>
      <c r="F27" s="32"/>
      <c r="G27" s="26"/>
      <c r="H27" s="26">
        <v>1</v>
      </c>
      <c r="I27" s="50">
        <v>12000</v>
      </c>
      <c r="J27" s="50">
        <v>0</v>
      </c>
    </row>
    <row r="28" spans="1:11" x14ac:dyDescent="0.25">
      <c r="A28" s="8"/>
      <c r="B28" s="27">
        <v>9</v>
      </c>
      <c r="C28" s="30" t="s">
        <v>38</v>
      </c>
      <c r="D28" s="26">
        <v>21</v>
      </c>
      <c r="E28" s="31">
        <v>118</v>
      </c>
      <c r="F28" s="32">
        <f>E28*D28/144</f>
        <v>17.208333333333332</v>
      </c>
      <c r="G28" s="26">
        <v>550</v>
      </c>
      <c r="H28" s="26">
        <v>1</v>
      </c>
      <c r="I28" s="50">
        <f t="shared" si="2"/>
        <v>9464.5833333333321</v>
      </c>
      <c r="J28" s="50">
        <f>I28</f>
        <v>9464.5833333333321</v>
      </c>
      <c r="K28" s="99" t="s">
        <v>117</v>
      </c>
    </row>
    <row r="29" spans="1:11" x14ac:dyDescent="0.25">
      <c r="A29" s="8"/>
      <c r="B29" s="27">
        <v>10</v>
      </c>
      <c r="C29" s="30" t="s">
        <v>96</v>
      </c>
      <c r="D29" s="26">
        <v>73</v>
      </c>
      <c r="E29" s="31">
        <v>95</v>
      </c>
      <c r="F29" s="32">
        <f>E29*D29/144</f>
        <v>48.159722222222221</v>
      </c>
      <c r="G29" s="26">
        <v>750</v>
      </c>
      <c r="H29" s="26">
        <v>1</v>
      </c>
      <c r="I29" s="50">
        <f>H29*G29*F29</f>
        <v>36119.791666666664</v>
      </c>
      <c r="J29" s="50">
        <f>I29</f>
        <v>36119.791666666664</v>
      </c>
    </row>
    <row r="30" spans="1:11" x14ac:dyDescent="0.25">
      <c r="A30" s="8"/>
      <c r="B30" s="27">
        <v>11</v>
      </c>
      <c r="C30" s="30" t="s">
        <v>146</v>
      </c>
      <c r="D30" s="26">
        <v>23.5</v>
      </c>
      <c r="E30" s="31">
        <v>95</v>
      </c>
      <c r="F30" s="32">
        <f>E30*D30/144</f>
        <v>15.503472222222221</v>
      </c>
      <c r="G30" s="26">
        <v>550</v>
      </c>
      <c r="H30" s="26">
        <v>1</v>
      </c>
      <c r="I30" s="50">
        <f>H30*G30*F30</f>
        <v>8526.9097222222226</v>
      </c>
      <c r="J30" s="50">
        <f>I30</f>
        <v>8526.9097222222226</v>
      </c>
      <c r="K30" t="s">
        <v>117</v>
      </c>
    </row>
    <row r="31" spans="1:11" x14ac:dyDescent="0.25">
      <c r="A31" s="8"/>
      <c r="B31" s="27"/>
      <c r="C31" s="30"/>
      <c r="D31" s="26"/>
      <c r="E31" s="31"/>
      <c r="F31" s="32"/>
      <c r="G31" s="26"/>
      <c r="H31" s="26"/>
      <c r="I31" s="50"/>
      <c r="J31" s="50"/>
    </row>
    <row r="32" spans="1:11" x14ac:dyDescent="0.25">
      <c r="A32" s="8"/>
      <c r="B32" s="42" t="s">
        <v>19</v>
      </c>
      <c r="C32" s="41" t="s">
        <v>22</v>
      </c>
      <c r="D32" s="26"/>
      <c r="E32" s="31"/>
      <c r="F32" s="32"/>
      <c r="G32" s="26"/>
      <c r="H32" s="26"/>
      <c r="I32" s="50"/>
      <c r="J32" s="50"/>
    </row>
    <row r="33" spans="1:11" x14ac:dyDescent="0.25">
      <c r="A33" s="8"/>
      <c r="B33" s="27">
        <v>1</v>
      </c>
      <c r="C33" s="44" t="s">
        <v>39</v>
      </c>
      <c r="D33" s="26">
        <v>126</v>
      </c>
      <c r="E33" s="31">
        <v>29</v>
      </c>
      <c r="F33" s="32">
        <f t="shared" si="1"/>
        <v>25.375</v>
      </c>
      <c r="G33" s="26">
        <v>2700</v>
      </c>
      <c r="H33" s="26">
        <v>1</v>
      </c>
      <c r="I33" s="50">
        <f t="shared" si="2"/>
        <v>68512.5</v>
      </c>
      <c r="J33" s="50">
        <f t="shared" ref="J33:J37" si="3">I33</f>
        <v>68512.5</v>
      </c>
    </row>
    <row r="34" spans="1:11" x14ac:dyDescent="0.25">
      <c r="A34" s="8"/>
      <c r="B34" s="27">
        <v>2</v>
      </c>
      <c r="C34" s="44" t="s">
        <v>40</v>
      </c>
      <c r="D34" s="26">
        <v>94</v>
      </c>
      <c r="E34" s="31">
        <v>29</v>
      </c>
      <c r="F34" s="32">
        <f t="shared" si="1"/>
        <v>18.930555555555557</v>
      </c>
      <c r="G34" s="26">
        <v>1350</v>
      </c>
      <c r="H34" s="26">
        <v>1</v>
      </c>
      <c r="I34" s="50">
        <f t="shared" si="2"/>
        <v>25556.250000000004</v>
      </c>
      <c r="J34" s="50">
        <f t="shared" si="3"/>
        <v>25556.250000000004</v>
      </c>
    </row>
    <row r="35" spans="1:11" x14ac:dyDescent="0.25">
      <c r="A35" s="8"/>
      <c r="B35" s="27">
        <v>3</v>
      </c>
      <c r="C35" s="44" t="s">
        <v>41</v>
      </c>
      <c r="D35" s="26">
        <v>117</v>
      </c>
      <c r="E35" s="31">
        <v>29</v>
      </c>
      <c r="F35" s="32">
        <f t="shared" si="1"/>
        <v>23.5625</v>
      </c>
      <c r="G35" s="26">
        <v>680</v>
      </c>
      <c r="H35" s="26">
        <v>1</v>
      </c>
      <c r="I35" s="50">
        <f t="shared" si="2"/>
        <v>16022.5</v>
      </c>
      <c r="J35" s="50">
        <f t="shared" si="3"/>
        <v>16022.5</v>
      </c>
    </row>
    <row r="36" spans="1:11" x14ac:dyDescent="0.25">
      <c r="A36" s="8"/>
      <c r="B36" s="27">
        <v>4</v>
      </c>
      <c r="C36" s="44" t="s">
        <v>42</v>
      </c>
      <c r="D36" s="26">
        <v>69</v>
      </c>
      <c r="E36" s="31">
        <v>113</v>
      </c>
      <c r="F36" s="32">
        <f t="shared" si="1"/>
        <v>54.145833333333336</v>
      </c>
      <c r="G36" s="26">
        <v>680</v>
      </c>
      <c r="H36" s="26">
        <v>1</v>
      </c>
      <c r="I36" s="50">
        <f t="shared" si="2"/>
        <v>36819.166666666672</v>
      </c>
      <c r="J36" s="50">
        <f t="shared" si="3"/>
        <v>36819.166666666672</v>
      </c>
    </row>
    <row r="37" spans="1:11" x14ac:dyDescent="0.25">
      <c r="A37" s="8"/>
      <c r="B37" s="27">
        <v>5</v>
      </c>
      <c r="C37" s="44" t="s">
        <v>145</v>
      </c>
      <c r="D37" s="26">
        <v>16</v>
      </c>
      <c r="E37" s="31">
        <v>113</v>
      </c>
      <c r="F37" s="32">
        <f t="shared" si="1"/>
        <v>12.555555555555555</v>
      </c>
      <c r="G37" s="26">
        <v>550</v>
      </c>
      <c r="H37" s="26">
        <v>1</v>
      </c>
      <c r="I37" s="50">
        <f t="shared" si="2"/>
        <v>6905.5555555555557</v>
      </c>
      <c r="J37" s="50">
        <f t="shared" si="3"/>
        <v>6905.5555555555557</v>
      </c>
      <c r="K37" t="s">
        <v>114</v>
      </c>
    </row>
    <row r="38" spans="1:11" x14ac:dyDescent="0.25">
      <c r="A38" s="8"/>
      <c r="B38" s="27">
        <v>6</v>
      </c>
      <c r="C38" s="44" t="s">
        <v>43</v>
      </c>
      <c r="D38" s="26">
        <v>54</v>
      </c>
      <c r="E38" s="31">
        <v>30</v>
      </c>
      <c r="F38" s="32">
        <f t="shared" si="1"/>
        <v>11.25</v>
      </c>
      <c r="G38" s="26"/>
      <c r="H38" s="26">
        <v>1</v>
      </c>
      <c r="I38" s="50">
        <v>9000</v>
      </c>
      <c r="J38" s="50">
        <v>0</v>
      </c>
    </row>
    <row r="39" spans="1:11" x14ac:dyDescent="0.25">
      <c r="A39" s="8"/>
      <c r="B39" s="27">
        <v>7</v>
      </c>
      <c r="C39" s="44" t="s">
        <v>63</v>
      </c>
      <c r="D39" s="26"/>
      <c r="E39" s="31"/>
      <c r="F39" s="32">
        <f t="shared" si="1"/>
        <v>0</v>
      </c>
      <c r="G39" s="26">
        <v>4200</v>
      </c>
      <c r="H39" s="26">
        <v>4</v>
      </c>
      <c r="I39" s="50">
        <f>H39*G39</f>
        <v>16800</v>
      </c>
      <c r="J39" s="50">
        <v>0</v>
      </c>
    </row>
    <row r="40" spans="1:11" x14ac:dyDescent="0.25">
      <c r="A40" s="8"/>
      <c r="B40" s="27">
        <v>8</v>
      </c>
      <c r="C40" s="44" t="s">
        <v>132</v>
      </c>
      <c r="D40" s="26">
        <v>24</v>
      </c>
      <c r="E40" s="31">
        <v>56</v>
      </c>
      <c r="F40" s="32">
        <f>E40*D40/144</f>
        <v>9.3333333333333339</v>
      </c>
      <c r="G40" s="26">
        <v>1350</v>
      </c>
      <c r="H40" s="26">
        <v>1</v>
      </c>
      <c r="I40" s="50">
        <f>G40*F40</f>
        <v>12600</v>
      </c>
      <c r="J40" s="50">
        <f>I40</f>
        <v>12600</v>
      </c>
      <c r="K40" t="s">
        <v>114</v>
      </c>
    </row>
    <row r="41" spans="1:11" x14ac:dyDescent="0.25">
      <c r="A41" s="8"/>
      <c r="B41" s="27">
        <v>9</v>
      </c>
      <c r="C41" s="44" t="s">
        <v>141</v>
      </c>
      <c r="D41" s="26">
        <v>34</v>
      </c>
      <c r="E41" s="31">
        <v>22</v>
      </c>
      <c r="F41" s="32">
        <f>E41*D41/144</f>
        <v>5.1944444444444446</v>
      </c>
      <c r="G41" s="26">
        <v>1350</v>
      </c>
      <c r="H41" s="26">
        <v>1</v>
      </c>
      <c r="I41" s="50">
        <f t="shared" ref="I41:I42" si="4">G41*F41</f>
        <v>7012.5</v>
      </c>
      <c r="J41" s="50">
        <f t="shared" ref="J41:J42" si="5">I41</f>
        <v>7012.5</v>
      </c>
      <c r="K41" t="s">
        <v>114</v>
      </c>
    </row>
    <row r="42" spans="1:11" x14ac:dyDescent="0.25">
      <c r="A42" s="8"/>
      <c r="B42" s="27">
        <v>10</v>
      </c>
      <c r="C42" s="44" t="s">
        <v>142</v>
      </c>
      <c r="D42" s="26">
        <v>34</v>
      </c>
      <c r="E42" s="31">
        <v>29</v>
      </c>
      <c r="F42" s="32">
        <f>E42*D42/144</f>
        <v>6.8472222222222223</v>
      </c>
      <c r="G42" s="26">
        <v>380</v>
      </c>
      <c r="H42" s="26">
        <v>1</v>
      </c>
      <c r="I42" s="50">
        <f t="shared" si="4"/>
        <v>2601.9444444444443</v>
      </c>
      <c r="J42" s="50">
        <f t="shared" si="5"/>
        <v>2601.9444444444443</v>
      </c>
      <c r="K42" t="s">
        <v>114</v>
      </c>
    </row>
    <row r="43" spans="1:11" x14ac:dyDescent="0.25">
      <c r="A43" s="8"/>
      <c r="B43" s="27"/>
      <c r="C43" s="44"/>
      <c r="D43" s="26"/>
      <c r="E43" s="31"/>
      <c r="F43" s="32"/>
      <c r="G43" s="26"/>
      <c r="H43" s="26"/>
      <c r="I43" s="50"/>
      <c r="J43" s="50"/>
    </row>
    <row r="44" spans="1:11" x14ac:dyDescent="0.25">
      <c r="A44" s="8"/>
      <c r="B44" s="42" t="s">
        <v>20</v>
      </c>
      <c r="C44" s="41" t="s">
        <v>23</v>
      </c>
      <c r="D44" s="26"/>
      <c r="E44" s="31"/>
      <c r="F44" s="32"/>
      <c r="G44" s="26"/>
      <c r="H44" s="26"/>
      <c r="I44" s="50"/>
      <c r="J44" s="50"/>
    </row>
    <row r="45" spans="1:11" x14ac:dyDescent="0.25">
      <c r="A45" s="8"/>
      <c r="B45" s="27">
        <v>1</v>
      </c>
      <c r="C45" s="44" t="s">
        <v>44</v>
      </c>
      <c r="D45" s="26">
        <v>24</v>
      </c>
      <c r="E45" s="31">
        <v>114</v>
      </c>
      <c r="F45" s="32">
        <f t="shared" si="1"/>
        <v>19</v>
      </c>
      <c r="G45" s="26">
        <v>550</v>
      </c>
      <c r="H45" s="26">
        <v>1</v>
      </c>
      <c r="I45" s="50">
        <f t="shared" si="2"/>
        <v>10450</v>
      </c>
      <c r="J45" s="50">
        <f>I45</f>
        <v>10450</v>
      </c>
      <c r="K45" t="s">
        <v>114</v>
      </c>
    </row>
    <row r="46" spans="1:11" x14ac:dyDescent="0.25">
      <c r="A46" s="8"/>
      <c r="B46" s="27">
        <v>2</v>
      </c>
      <c r="C46" s="44" t="s">
        <v>130</v>
      </c>
      <c r="D46" s="26">
        <v>36</v>
      </c>
      <c r="E46" s="31">
        <v>36</v>
      </c>
      <c r="F46" s="32">
        <f t="shared" si="1"/>
        <v>9</v>
      </c>
      <c r="G46" s="26">
        <v>1350</v>
      </c>
      <c r="H46" s="26">
        <v>1</v>
      </c>
      <c r="I46" s="50">
        <f t="shared" si="2"/>
        <v>12150</v>
      </c>
      <c r="J46" s="50">
        <f>I46</f>
        <v>12150</v>
      </c>
      <c r="K46" t="s">
        <v>114</v>
      </c>
    </row>
    <row r="47" spans="1:11" x14ac:dyDescent="0.25">
      <c r="A47" s="8"/>
      <c r="B47" s="27">
        <v>3</v>
      </c>
      <c r="C47" s="44" t="s">
        <v>113</v>
      </c>
      <c r="D47" s="26">
        <v>33</v>
      </c>
      <c r="E47" s="31">
        <v>84</v>
      </c>
      <c r="F47" s="32">
        <f>E47*D47/144</f>
        <v>19.25</v>
      </c>
      <c r="G47" s="26">
        <v>1350</v>
      </c>
      <c r="H47" s="26">
        <v>1</v>
      </c>
      <c r="I47" s="50">
        <f>G47*F47*H47</f>
        <v>25987.5</v>
      </c>
      <c r="J47" s="50">
        <f>I47</f>
        <v>25987.5</v>
      </c>
      <c r="K47" t="s">
        <v>114</v>
      </c>
    </row>
    <row r="48" spans="1:11" x14ac:dyDescent="0.25">
      <c r="A48" s="8"/>
      <c r="B48" s="27"/>
      <c r="C48" s="30"/>
      <c r="D48" s="26"/>
      <c r="E48" s="31"/>
      <c r="F48" s="32"/>
      <c r="G48" s="26"/>
      <c r="H48" s="26"/>
      <c r="I48" s="50"/>
      <c r="J48" s="50"/>
    </row>
    <row r="49" spans="1:11" x14ac:dyDescent="0.25">
      <c r="A49" s="8"/>
      <c r="B49" s="42" t="s">
        <v>21</v>
      </c>
      <c r="C49" s="41" t="s">
        <v>24</v>
      </c>
      <c r="D49" s="26"/>
      <c r="E49" s="31"/>
      <c r="F49" s="32"/>
      <c r="G49" s="26"/>
      <c r="H49" s="26"/>
      <c r="I49" s="50"/>
      <c r="J49" s="50"/>
    </row>
    <row r="50" spans="1:11" x14ac:dyDescent="0.25">
      <c r="A50" s="8"/>
      <c r="B50" s="27">
        <v>1</v>
      </c>
      <c r="C50" s="30" t="s">
        <v>46</v>
      </c>
      <c r="D50" s="26">
        <v>85</v>
      </c>
      <c r="E50" s="31">
        <v>84</v>
      </c>
      <c r="F50" s="32">
        <f t="shared" si="1"/>
        <v>49.583333333333336</v>
      </c>
      <c r="G50" s="26">
        <v>1350</v>
      </c>
      <c r="H50" s="26">
        <v>1</v>
      </c>
      <c r="I50" s="50">
        <f t="shared" si="2"/>
        <v>66937.5</v>
      </c>
      <c r="J50" s="50"/>
    </row>
    <row r="51" spans="1:11" x14ac:dyDescent="0.25">
      <c r="A51" s="8"/>
      <c r="B51" s="27">
        <v>2</v>
      </c>
      <c r="C51" s="30" t="s">
        <v>41</v>
      </c>
      <c r="D51" s="26">
        <v>28</v>
      </c>
      <c r="E51" s="31">
        <v>118</v>
      </c>
      <c r="F51" s="32">
        <f t="shared" si="1"/>
        <v>22.944444444444443</v>
      </c>
      <c r="G51" s="26">
        <v>680</v>
      </c>
      <c r="H51" s="26">
        <v>1</v>
      </c>
      <c r="I51" s="50">
        <f t="shared" si="2"/>
        <v>15602.222222222221</v>
      </c>
      <c r="J51" s="50">
        <f t="shared" ref="J51" si="6">I51</f>
        <v>15602.222222222221</v>
      </c>
    </row>
    <row r="52" spans="1:11" x14ac:dyDescent="0.25">
      <c r="A52" s="8"/>
      <c r="B52" s="27">
        <v>3</v>
      </c>
      <c r="C52" s="30" t="s">
        <v>47</v>
      </c>
      <c r="D52" s="26"/>
      <c r="E52" s="31"/>
      <c r="F52" s="32">
        <f t="shared" si="1"/>
        <v>0</v>
      </c>
      <c r="G52" s="26"/>
      <c r="H52" s="26">
        <v>1</v>
      </c>
      <c r="I52" s="50">
        <v>26000</v>
      </c>
      <c r="J52" s="50"/>
    </row>
    <row r="53" spans="1:11" x14ac:dyDescent="0.25">
      <c r="A53" s="8"/>
      <c r="B53" s="27">
        <v>4</v>
      </c>
      <c r="C53" s="30" t="s">
        <v>48</v>
      </c>
      <c r="D53" s="26">
        <v>92</v>
      </c>
      <c r="E53" s="31">
        <v>42</v>
      </c>
      <c r="F53" s="32">
        <f t="shared" si="1"/>
        <v>26.833333333333332</v>
      </c>
      <c r="G53" s="26">
        <v>550</v>
      </c>
      <c r="H53" s="26">
        <v>1</v>
      </c>
      <c r="I53" s="50">
        <f t="shared" si="2"/>
        <v>14758.333333333332</v>
      </c>
      <c r="J53" s="50"/>
    </row>
    <row r="54" spans="1:11" x14ac:dyDescent="0.25">
      <c r="A54" s="8"/>
      <c r="B54" s="27">
        <v>5</v>
      </c>
      <c r="C54" s="30" t="s">
        <v>49</v>
      </c>
      <c r="D54" s="26">
        <v>16</v>
      </c>
      <c r="E54" s="31">
        <v>48</v>
      </c>
      <c r="F54" s="32">
        <f t="shared" si="1"/>
        <v>5.333333333333333</v>
      </c>
      <c r="G54" s="26"/>
      <c r="H54" s="26">
        <v>1</v>
      </c>
      <c r="I54" s="50">
        <v>6000</v>
      </c>
      <c r="J54" s="50">
        <v>0</v>
      </c>
    </row>
    <row r="55" spans="1:11" x14ac:dyDescent="0.25">
      <c r="A55" s="8"/>
      <c r="B55" s="27">
        <v>6</v>
      </c>
      <c r="C55" s="30" t="s">
        <v>44</v>
      </c>
      <c r="D55" s="26">
        <v>21</v>
      </c>
      <c r="E55" s="31">
        <v>147</v>
      </c>
      <c r="F55" s="32">
        <f t="shared" si="1"/>
        <v>21.4375</v>
      </c>
      <c r="G55" s="26">
        <v>550</v>
      </c>
      <c r="H55" s="26">
        <v>1</v>
      </c>
      <c r="I55" s="50">
        <f t="shared" si="2"/>
        <v>11790.625</v>
      </c>
      <c r="J55" s="50">
        <f>I55</f>
        <v>11790.625</v>
      </c>
      <c r="K55" s="99" t="s">
        <v>114</v>
      </c>
    </row>
    <row r="56" spans="1:11" x14ac:dyDescent="0.25">
      <c r="A56" s="8"/>
      <c r="B56" s="27">
        <v>7</v>
      </c>
      <c r="C56" s="30" t="s">
        <v>50</v>
      </c>
      <c r="D56" s="26">
        <v>20</v>
      </c>
      <c r="E56" s="31">
        <v>23</v>
      </c>
      <c r="F56" s="32">
        <f t="shared" si="1"/>
        <v>3.1944444444444446</v>
      </c>
      <c r="G56" s="26">
        <v>1350</v>
      </c>
      <c r="H56" s="26">
        <v>1</v>
      </c>
      <c r="I56" s="50">
        <f t="shared" si="2"/>
        <v>4312.5</v>
      </c>
      <c r="J56" s="50">
        <f t="shared" ref="J56:J57" si="7">I56</f>
        <v>4312.5</v>
      </c>
    </row>
    <row r="57" spans="1:11" x14ac:dyDescent="0.25">
      <c r="A57" s="8"/>
      <c r="B57" s="27">
        <v>8</v>
      </c>
      <c r="C57" s="30" t="s">
        <v>51</v>
      </c>
      <c r="D57" s="26">
        <v>24</v>
      </c>
      <c r="E57" s="31">
        <v>23</v>
      </c>
      <c r="F57" s="32">
        <f t="shared" si="1"/>
        <v>3.8333333333333335</v>
      </c>
      <c r="G57" s="26">
        <v>1350</v>
      </c>
      <c r="H57" s="26">
        <v>1</v>
      </c>
      <c r="I57" s="50">
        <f t="shared" si="2"/>
        <v>5175</v>
      </c>
      <c r="J57" s="50">
        <f t="shared" si="7"/>
        <v>5175</v>
      </c>
    </row>
    <row r="58" spans="1:11" x14ac:dyDescent="0.25">
      <c r="A58" s="8"/>
      <c r="B58" s="27">
        <v>9</v>
      </c>
      <c r="C58" s="30" t="s">
        <v>119</v>
      </c>
      <c r="D58" s="26">
        <v>24</v>
      </c>
      <c r="E58" s="31">
        <v>118</v>
      </c>
      <c r="F58" s="32">
        <f t="shared" si="1"/>
        <v>19.666666666666668</v>
      </c>
      <c r="G58" s="26">
        <v>380</v>
      </c>
      <c r="H58" s="26">
        <v>1</v>
      </c>
      <c r="I58" s="50">
        <f t="shared" si="2"/>
        <v>7473.3333333333339</v>
      </c>
      <c r="J58" s="50">
        <f>I58</f>
        <v>7473.3333333333339</v>
      </c>
      <c r="K58" t="s">
        <v>114</v>
      </c>
    </row>
    <row r="59" spans="1:11" x14ac:dyDescent="0.25">
      <c r="A59" s="8"/>
      <c r="B59" s="27"/>
      <c r="C59" s="30"/>
      <c r="D59" s="26"/>
      <c r="E59" s="31"/>
      <c r="F59" s="32"/>
      <c r="G59" s="26"/>
      <c r="H59" s="26"/>
      <c r="I59" s="50"/>
      <c r="J59" s="50"/>
    </row>
    <row r="60" spans="1:11" x14ac:dyDescent="0.25">
      <c r="A60" s="8"/>
      <c r="B60" s="42" t="s">
        <v>25</v>
      </c>
      <c r="C60" s="41" t="s">
        <v>26</v>
      </c>
      <c r="D60" s="26"/>
      <c r="E60" s="31"/>
      <c r="F60" s="32"/>
      <c r="G60" s="26"/>
      <c r="H60" s="26"/>
      <c r="I60" s="50"/>
      <c r="J60" s="50"/>
    </row>
    <row r="61" spans="1:11" x14ac:dyDescent="0.25">
      <c r="A61" s="8"/>
      <c r="B61" s="27">
        <v>1</v>
      </c>
      <c r="C61" s="30" t="s">
        <v>46</v>
      </c>
      <c r="D61" s="26">
        <v>78</v>
      </c>
      <c r="E61" s="31">
        <v>84</v>
      </c>
      <c r="F61" s="32">
        <f t="shared" si="1"/>
        <v>45.5</v>
      </c>
      <c r="G61" s="26">
        <v>1350</v>
      </c>
      <c r="H61" s="26">
        <v>1</v>
      </c>
      <c r="I61" s="50">
        <f t="shared" si="2"/>
        <v>61425</v>
      </c>
      <c r="J61" s="50">
        <f>I61</f>
        <v>61425</v>
      </c>
    </row>
    <row r="62" spans="1:11" x14ac:dyDescent="0.25">
      <c r="A62" s="8"/>
      <c r="B62" s="27">
        <v>2</v>
      </c>
      <c r="C62" s="30" t="s">
        <v>52</v>
      </c>
      <c r="D62" s="26">
        <v>28</v>
      </c>
      <c r="E62" s="31">
        <v>78</v>
      </c>
      <c r="F62" s="32">
        <f t="shared" si="1"/>
        <v>15.166666666666666</v>
      </c>
      <c r="G62" s="26">
        <v>680</v>
      </c>
      <c r="H62" s="26">
        <v>1</v>
      </c>
      <c r="I62" s="50">
        <f t="shared" si="2"/>
        <v>10313.333333333332</v>
      </c>
      <c r="J62" s="50">
        <f>I62</f>
        <v>10313.333333333332</v>
      </c>
    </row>
    <row r="63" spans="1:11" x14ac:dyDescent="0.25">
      <c r="A63" s="8"/>
      <c r="B63" s="27">
        <v>3</v>
      </c>
      <c r="C63" s="30" t="s">
        <v>69</v>
      </c>
      <c r="D63" s="26">
        <v>33</v>
      </c>
      <c r="E63" s="31">
        <v>84</v>
      </c>
      <c r="F63" s="32">
        <f t="shared" si="1"/>
        <v>19.25</v>
      </c>
      <c r="G63" s="26">
        <v>1350</v>
      </c>
      <c r="H63" s="26">
        <v>1</v>
      </c>
      <c r="I63" s="50">
        <f t="shared" si="2"/>
        <v>25987.5</v>
      </c>
      <c r="J63" s="50"/>
    </row>
    <row r="64" spans="1:11" x14ac:dyDescent="0.25">
      <c r="A64" s="8"/>
      <c r="B64" s="27">
        <v>4</v>
      </c>
      <c r="C64" s="30" t="s">
        <v>53</v>
      </c>
      <c r="D64" s="26">
        <v>21</v>
      </c>
      <c r="E64" s="31">
        <v>114</v>
      </c>
      <c r="F64" s="32">
        <f t="shared" si="1"/>
        <v>16.625</v>
      </c>
      <c r="G64" s="26">
        <v>550</v>
      </c>
      <c r="H64" s="26">
        <v>1</v>
      </c>
      <c r="I64" s="50">
        <f t="shared" si="2"/>
        <v>9143.75</v>
      </c>
      <c r="J64" s="50">
        <f>I64</f>
        <v>9143.75</v>
      </c>
      <c r="K64" s="99" t="s">
        <v>117</v>
      </c>
    </row>
    <row r="65" spans="1:12" x14ac:dyDescent="0.25">
      <c r="A65" s="8"/>
      <c r="B65" s="27">
        <v>5</v>
      </c>
      <c r="C65" s="46" t="s">
        <v>54</v>
      </c>
      <c r="D65" s="38">
        <v>24</v>
      </c>
      <c r="E65" s="39">
        <v>9</v>
      </c>
      <c r="F65" s="32">
        <f t="shared" si="1"/>
        <v>1.5</v>
      </c>
      <c r="G65" s="38">
        <v>1350</v>
      </c>
      <c r="H65" s="38">
        <v>1</v>
      </c>
      <c r="I65" s="50">
        <f t="shared" si="2"/>
        <v>2025</v>
      </c>
      <c r="J65" s="50">
        <f>J3</f>
        <v>0</v>
      </c>
    </row>
    <row r="66" spans="1:12" x14ac:dyDescent="0.25">
      <c r="A66" s="8"/>
      <c r="B66" s="27">
        <v>6</v>
      </c>
      <c r="C66" s="46" t="s">
        <v>55</v>
      </c>
      <c r="D66" s="38">
        <v>20</v>
      </c>
      <c r="E66" s="39">
        <v>23</v>
      </c>
      <c r="F66" s="32">
        <f t="shared" si="1"/>
        <v>3.1944444444444446</v>
      </c>
      <c r="G66" s="38">
        <v>1350</v>
      </c>
      <c r="H66" s="38">
        <v>1</v>
      </c>
      <c r="I66" s="50">
        <f t="shared" si="2"/>
        <v>4312.5</v>
      </c>
      <c r="J66" s="50">
        <f t="shared" ref="J66:J71" si="8">I66</f>
        <v>4312.5</v>
      </c>
    </row>
    <row r="67" spans="1:12" x14ac:dyDescent="0.25">
      <c r="A67" s="8"/>
      <c r="B67" s="27">
        <v>7</v>
      </c>
      <c r="C67" s="46" t="s">
        <v>51</v>
      </c>
      <c r="D67" s="38">
        <v>24</v>
      </c>
      <c r="E67" s="39">
        <v>23</v>
      </c>
      <c r="F67" s="32">
        <f t="shared" si="1"/>
        <v>3.8333333333333335</v>
      </c>
      <c r="G67" s="38">
        <v>1350</v>
      </c>
      <c r="H67" s="38">
        <v>1</v>
      </c>
      <c r="I67" s="50">
        <f t="shared" si="2"/>
        <v>5175</v>
      </c>
      <c r="J67" s="50">
        <f t="shared" si="8"/>
        <v>5175</v>
      </c>
    </row>
    <row r="68" spans="1:12" x14ac:dyDescent="0.25">
      <c r="A68" s="8"/>
      <c r="B68" s="27">
        <v>8</v>
      </c>
      <c r="C68" s="30" t="s">
        <v>47</v>
      </c>
      <c r="D68" s="26"/>
      <c r="E68" s="31"/>
      <c r="F68" s="32">
        <f t="shared" si="1"/>
        <v>0</v>
      </c>
      <c r="G68" s="26"/>
      <c r="H68" s="26">
        <v>1</v>
      </c>
      <c r="I68" s="50">
        <v>26000</v>
      </c>
      <c r="J68" s="50"/>
      <c r="L68" s="137">
        <f>J68+J69</f>
        <v>0</v>
      </c>
    </row>
    <row r="69" spans="1:12" x14ac:dyDescent="0.25">
      <c r="A69" s="8"/>
      <c r="B69" s="27">
        <v>9</v>
      </c>
      <c r="C69" s="30" t="s">
        <v>48</v>
      </c>
      <c r="D69" s="26">
        <v>92</v>
      </c>
      <c r="E69" s="31">
        <v>42</v>
      </c>
      <c r="F69" s="32">
        <f t="shared" si="1"/>
        <v>26.833333333333332</v>
      </c>
      <c r="G69" s="26">
        <v>550</v>
      </c>
      <c r="H69" s="26">
        <v>1</v>
      </c>
      <c r="I69" s="50">
        <f t="shared" ref="I69:I70" si="9">H69*G69*F69</f>
        <v>14758.333333333332</v>
      </c>
      <c r="J69" s="50"/>
    </row>
    <row r="70" spans="1:12" x14ac:dyDescent="0.25">
      <c r="A70" s="8"/>
      <c r="B70" s="27">
        <v>10</v>
      </c>
      <c r="C70" s="46" t="s">
        <v>119</v>
      </c>
      <c r="D70" s="38">
        <v>39</v>
      </c>
      <c r="E70" s="39">
        <v>40</v>
      </c>
      <c r="F70" s="47">
        <f t="shared" si="1"/>
        <v>10.833333333333334</v>
      </c>
      <c r="G70" s="38">
        <v>380</v>
      </c>
      <c r="H70" s="38">
        <v>1</v>
      </c>
      <c r="I70" s="63">
        <f t="shared" si="9"/>
        <v>4116.666666666667</v>
      </c>
      <c r="J70" s="50">
        <f t="shared" si="8"/>
        <v>4116.666666666667</v>
      </c>
      <c r="K70" t="s">
        <v>114</v>
      </c>
    </row>
    <row r="71" spans="1:12" x14ac:dyDescent="0.25">
      <c r="A71" s="8"/>
      <c r="B71" s="45">
        <v>11</v>
      </c>
      <c r="C71" s="46" t="s">
        <v>133</v>
      </c>
      <c r="D71" s="38"/>
      <c r="E71" s="39"/>
      <c r="F71" s="47"/>
      <c r="G71" s="38"/>
      <c r="H71" s="38"/>
      <c r="I71" s="63">
        <v>5500</v>
      </c>
      <c r="J71" s="50">
        <f t="shared" si="8"/>
        <v>5500</v>
      </c>
      <c r="K71" t="s">
        <v>114</v>
      </c>
    </row>
    <row r="72" spans="1:12" x14ac:dyDescent="0.25">
      <c r="A72" s="8"/>
      <c r="B72" s="45"/>
      <c r="C72" s="46"/>
      <c r="D72" s="38"/>
      <c r="E72" s="39"/>
      <c r="F72" s="47"/>
      <c r="G72" s="38"/>
      <c r="H72" s="38"/>
      <c r="I72" s="63"/>
      <c r="J72" s="50"/>
    </row>
    <row r="73" spans="1:12" ht="15.75" thickBot="1" x14ac:dyDescent="0.3">
      <c r="A73" s="8"/>
      <c r="B73" s="45">
        <v>12</v>
      </c>
      <c r="C73" s="46" t="s">
        <v>67</v>
      </c>
      <c r="D73" s="38"/>
      <c r="E73" s="39"/>
      <c r="F73" s="47">
        <f t="shared" si="1"/>
        <v>0</v>
      </c>
      <c r="G73" s="38">
        <v>5600</v>
      </c>
      <c r="H73" s="38">
        <v>7</v>
      </c>
      <c r="I73" s="63">
        <f>H73*G73</f>
        <v>39200</v>
      </c>
      <c r="J73" s="50">
        <f t="shared" ref="J73" si="10">I73</f>
        <v>39200</v>
      </c>
    </row>
    <row r="74" spans="1:12" ht="15.75" thickBot="1" x14ac:dyDescent="0.3">
      <c r="A74" s="8"/>
      <c r="B74" s="28"/>
      <c r="C74" s="201" t="s">
        <v>86</v>
      </c>
      <c r="D74" s="202"/>
      <c r="E74" s="202"/>
      <c r="F74" s="202"/>
      <c r="G74" s="202"/>
      <c r="H74" s="236"/>
      <c r="I74" s="29">
        <f>SUM(I11:I73)</f>
        <v>910465.5208333336</v>
      </c>
      <c r="J74" s="29">
        <f>SUM(J11:J73)</f>
        <v>499816.00694444444</v>
      </c>
    </row>
    <row r="75" spans="1:12" x14ac:dyDescent="0.25">
      <c r="A75" s="8"/>
      <c r="B75" s="64"/>
      <c r="C75" s="65"/>
      <c r="D75" s="66"/>
      <c r="E75" s="67"/>
      <c r="F75" s="68"/>
      <c r="G75" s="66"/>
      <c r="H75" s="66"/>
      <c r="I75" s="61"/>
      <c r="J75" s="61"/>
    </row>
    <row r="76" spans="1:12" x14ac:dyDescent="0.25">
      <c r="A76" s="8"/>
      <c r="B76" s="49" t="s">
        <v>56</v>
      </c>
      <c r="C76" s="48" t="s">
        <v>71</v>
      </c>
      <c r="D76" s="38"/>
      <c r="E76" s="39"/>
      <c r="F76" s="47"/>
      <c r="G76" s="38"/>
      <c r="H76" s="38"/>
      <c r="I76" s="40"/>
      <c r="J76" s="40"/>
    </row>
    <row r="77" spans="1:12" x14ac:dyDescent="0.25">
      <c r="A77" s="8"/>
      <c r="B77" s="45">
        <v>1</v>
      </c>
      <c r="C77" s="46" t="s">
        <v>105</v>
      </c>
      <c r="D77" s="38">
        <v>88</v>
      </c>
      <c r="E77" s="39">
        <v>104</v>
      </c>
      <c r="F77" s="32">
        <f t="shared" ref="F77:F81" si="11">E77*D77/144</f>
        <v>63.555555555555557</v>
      </c>
      <c r="G77" s="38">
        <v>160</v>
      </c>
      <c r="H77" s="38"/>
      <c r="I77" s="40">
        <f>G77*F77</f>
        <v>10168.888888888889</v>
      </c>
      <c r="J77" s="40">
        <v>0</v>
      </c>
    </row>
    <row r="78" spans="1:12" x14ac:dyDescent="0.25">
      <c r="A78" s="8"/>
      <c r="B78" s="45">
        <v>2</v>
      </c>
      <c r="C78" s="46" t="s">
        <v>45</v>
      </c>
      <c r="D78" s="38">
        <v>125</v>
      </c>
      <c r="E78" s="39">
        <v>104</v>
      </c>
      <c r="F78" s="32">
        <f t="shared" si="11"/>
        <v>90.277777777777771</v>
      </c>
      <c r="G78" s="38">
        <v>160</v>
      </c>
      <c r="H78" s="38"/>
      <c r="I78" s="40">
        <f t="shared" ref="I78:I81" si="12">G78*F78</f>
        <v>14444.444444444443</v>
      </c>
      <c r="J78" s="40">
        <v>0</v>
      </c>
    </row>
    <row r="79" spans="1:12" x14ac:dyDescent="0.25">
      <c r="A79" s="8"/>
      <c r="B79" s="45">
        <v>3</v>
      </c>
      <c r="C79" s="46" t="s">
        <v>59</v>
      </c>
      <c r="D79" s="38">
        <v>125</v>
      </c>
      <c r="E79" s="39">
        <v>104</v>
      </c>
      <c r="F79" s="32">
        <f t="shared" si="11"/>
        <v>90.277777777777771</v>
      </c>
      <c r="G79" s="38">
        <v>160</v>
      </c>
      <c r="H79" s="38"/>
      <c r="I79" s="40">
        <f t="shared" si="12"/>
        <v>14444.444444444443</v>
      </c>
      <c r="J79" s="40">
        <v>0</v>
      </c>
    </row>
    <row r="80" spans="1:12" x14ac:dyDescent="0.25">
      <c r="A80" s="8"/>
      <c r="B80" s="45">
        <v>4</v>
      </c>
      <c r="C80" s="46" t="s">
        <v>60</v>
      </c>
      <c r="D80" s="38">
        <v>111</v>
      </c>
      <c r="E80" s="39">
        <v>104</v>
      </c>
      <c r="F80" s="32">
        <f t="shared" si="11"/>
        <v>80.166666666666671</v>
      </c>
      <c r="G80" s="38">
        <v>160</v>
      </c>
      <c r="H80" s="38"/>
      <c r="I80" s="40">
        <f t="shared" si="12"/>
        <v>12826.666666666668</v>
      </c>
      <c r="J80" s="40">
        <v>0</v>
      </c>
    </row>
    <row r="81" spans="1:11" ht="15.75" thickBot="1" x14ac:dyDescent="0.3">
      <c r="A81" s="8"/>
      <c r="B81" s="45">
        <v>5</v>
      </c>
      <c r="C81" s="46" t="s">
        <v>61</v>
      </c>
      <c r="D81" s="38">
        <v>112</v>
      </c>
      <c r="E81" s="39">
        <v>57</v>
      </c>
      <c r="F81" s="47">
        <f t="shared" si="11"/>
        <v>44.333333333333336</v>
      </c>
      <c r="G81" s="38">
        <v>160</v>
      </c>
      <c r="H81" s="38"/>
      <c r="I81" s="40">
        <f t="shared" si="12"/>
        <v>7093.3333333333339</v>
      </c>
      <c r="J81" s="40">
        <v>0</v>
      </c>
    </row>
    <row r="82" spans="1:11" ht="15.75" thickBot="1" x14ac:dyDescent="0.3">
      <c r="A82" s="8"/>
      <c r="B82" s="69"/>
      <c r="C82" s="226" t="s">
        <v>85</v>
      </c>
      <c r="D82" s="227"/>
      <c r="E82" s="227"/>
      <c r="F82" s="227"/>
      <c r="G82" s="227"/>
      <c r="H82" s="237"/>
      <c r="I82" s="73">
        <f>SUM(I77:I81)</f>
        <v>58977.777777777774</v>
      </c>
      <c r="J82" s="29">
        <f>SUM(J77:J81)</f>
        <v>0</v>
      </c>
    </row>
    <row r="83" spans="1:11" x14ac:dyDescent="0.25">
      <c r="A83" s="8"/>
      <c r="B83" s="84"/>
      <c r="C83" s="133"/>
      <c r="D83" s="133"/>
      <c r="E83" s="133"/>
      <c r="F83" s="133"/>
      <c r="G83" s="133"/>
      <c r="H83" s="133"/>
      <c r="I83" s="112"/>
      <c r="J83" s="130"/>
    </row>
    <row r="84" spans="1:11" x14ac:dyDescent="0.25">
      <c r="A84" s="8"/>
      <c r="B84" s="51" t="s">
        <v>62</v>
      </c>
      <c r="C84" s="52" t="s">
        <v>143</v>
      </c>
      <c r="D84" s="53"/>
      <c r="E84" s="53"/>
      <c r="F84" s="53"/>
      <c r="G84" s="53"/>
      <c r="H84" s="53"/>
      <c r="I84" s="58"/>
      <c r="J84" s="131"/>
    </row>
    <row r="85" spans="1:11" x14ac:dyDescent="0.25">
      <c r="A85" s="8"/>
      <c r="B85" s="54">
        <v>1</v>
      </c>
      <c r="C85" s="53" t="s">
        <v>87</v>
      </c>
      <c r="D85" s="53"/>
      <c r="E85" s="53"/>
      <c r="F85" s="53"/>
      <c r="G85" s="53">
        <v>590</v>
      </c>
      <c r="H85" s="53">
        <v>25</v>
      </c>
      <c r="I85" s="58">
        <f>G85*H85</f>
        <v>14750</v>
      </c>
      <c r="J85" s="131">
        <f t="shared" ref="J85:J86" si="13">I85</f>
        <v>14750</v>
      </c>
      <c r="K85" t="s">
        <v>114</v>
      </c>
    </row>
    <row r="86" spans="1:11" x14ac:dyDescent="0.25">
      <c r="A86" s="8"/>
      <c r="B86" s="54">
        <v>2</v>
      </c>
      <c r="C86" s="53" t="s">
        <v>88</v>
      </c>
      <c r="D86" s="53"/>
      <c r="E86" s="53"/>
      <c r="F86" s="53"/>
      <c r="G86" s="53">
        <v>2600</v>
      </c>
      <c r="H86" s="53">
        <v>4</v>
      </c>
      <c r="I86" s="58">
        <f>G86*H86</f>
        <v>10400</v>
      </c>
      <c r="J86" s="131">
        <f t="shared" si="13"/>
        <v>10400</v>
      </c>
      <c r="K86" t="s">
        <v>114</v>
      </c>
    </row>
    <row r="87" spans="1:11" x14ac:dyDescent="0.25">
      <c r="A87" s="8"/>
      <c r="B87" s="54">
        <v>3</v>
      </c>
      <c r="C87" s="53" t="s">
        <v>74</v>
      </c>
      <c r="D87" s="53"/>
      <c r="E87" s="53"/>
      <c r="F87" s="53">
        <v>100</v>
      </c>
      <c r="G87" s="53">
        <v>42</v>
      </c>
      <c r="H87" s="53"/>
      <c r="I87" s="58">
        <f>F87*G87</f>
        <v>4200</v>
      </c>
      <c r="J87" s="131">
        <f>I87</f>
        <v>4200</v>
      </c>
      <c r="K87" t="s">
        <v>114</v>
      </c>
    </row>
    <row r="88" spans="1:11" x14ac:dyDescent="0.25">
      <c r="A88" s="8"/>
      <c r="B88" s="54">
        <v>4</v>
      </c>
      <c r="C88" s="53" t="s">
        <v>75</v>
      </c>
      <c r="D88" s="53"/>
      <c r="E88" s="53"/>
      <c r="F88" s="53">
        <v>270</v>
      </c>
      <c r="G88" s="53">
        <v>36</v>
      </c>
      <c r="H88" s="53"/>
      <c r="I88" s="58">
        <f>F88*G88</f>
        <v>9720</v>
      </c>
      <c r="J88" s="131">
        <v>0</v>
      </c>
    </row>
    <row r="89" spans="1:11" x14ac:dyDescent="0.25">
      <c r="A89" s="8"/>
      <c r="B89" s="54">
        <v>5</v>
      </c>
      <c r="C89" s="53" t="s">
        <v>111</v>
      </c>
      <c r="D89" s="53"/>
      <c r="E89" s="53"/>
      <c r="F89" s="53"/>
      <c r="G89" s="53">
        <v>150</v>
      </c>
      <c r="H89" s="53">
        <v>6</v>
      </c>
      <c r="I89" s="58">
        <f>G89*H89</f>
        <v>900</v>
      </c>
      <c r="J89" s="131">
        <f>I89</f>
        <v>900</v>
      </c>
      <c r="K89" t="s">
        <v>114</v>
      </c>
    </row>
    <row r="90" spans="1:11" x14ac:dyDescent="0.25">
      <c r="A90" s="8"/>
      <c r="B90" s="54">
        <v>6</v>
      </c>
      <c r="C90" s="53" t="s">
        <v>110</v>
      </c>
      <c r="D90" s="53"/>
      <c r="E90" s="53"/>
      <c r="F90" s="53"/>
      <c r="G90" s="53">
        <v>90</v>
      </c>
      <c r="H90" s="53">
        <v>10</v>
      </c>
      <c r="I90" s="58">
        <f t="shared" ref="I90:I93" si="14">G90*H90</f>
        <v>900</v>
      </c>
      <c r="J90" s="131">
        <f>I90</f>
        <v>900</v>
      </c>
      <c r="K90" t="s">
        <v>114</v>
      </c>
    </row>
    <row r="91" spans="1:11" x14ac:dyDescent="0.25">
      <c r="A91" s="8"/>
      <c r="B91" s="54">
        <v>7</v>
      </c>
      <c r="C91" s="53" t="s">
        <v>109</v>
      </c>
      <c r="D91" s="53"/>
      <c r="E91" s="53"/>
      <c r="F91" s="53"/>
      <c r="G91" s="53">
        <v>650</v>
      </c>
      <c r="H91" s="53">
        <v>6</v>
      </c>
      <c r="I91" s="58">
        <f t="shared" si="14"/>
        <v>3900</v>
      </c>
      <c r="J91" s="131">
        <v>0</v>
      </c>
    </row>
    <row r="92" spans="1:11" x14ac:dyDescent="0.25">
      <c r="A92" s="8"/>
      <c r="B92" s="54">
        <v>8</v>
      </c>
      <c r="C92" s="53" t="s">
        <v>79</v>
      </c>
      <c r="D92" s="53"/>
      <c r="E92" s="53"/>
      <c r="F92" s="53"/>
      <c r="G92" s="53">
        <v>575</v>
      </c>
      <c r="H92" s="53">
        <v>8</v>
      </c>
      <c r="I92" s="58">
        <f t="shared" si="14"/>
        <v>4600</v>
      </c>
      <c r="J92" s="131">
        <f>I92</f>
        <v>4600</v>
      </c>
      <c r="K92" t="s">
        <v>114</v>
      </c>
    </row>
    <row r="93" spans="1:11" x14ac:dyDescent="0.25">
      <c r="A93" s="8"/>
      <c r="B93" s="54">
        <v>9</v>
      </c>
      <c r="C93" s="53" t="s">
        <v>108</v>
      </c>
      <c r="D93" s="53"/>
      <c r="E93" s="53"/>
      <c r="F93" s="53"/>
      <c r="G93" s="53">
        <v>210</v>
      </c>
      <c r="H93" s="53">
        <v>0</v>
      </c>
      <c r="I93" s="58">
        <f t="shared" si="14"/>
        <v>0</v>
      </c>
      <c r="J93" s="131">
        <f>I93</f>
        <v>0</v>
      </c>
    </row>
    <row r="94" spans="1:11" x14ac:dyDescent="0.25">
      <c r="A94" s="8"/>
      <c r="B94" s="54">
        <v>10</v>
      </c>
      <c r="C94" s="53" t="s">
        <v>106</v>
      </c>
      <c r="D94" s="53"/>
      <c r="E94" s="53"/>
      <c r="F94" s="53">
        <v>16</v>
      </c>
      <c r="G94" s="53">
        <v>70</v>
      </c>
      <c r="H94" s="53"/>
      <c r="I94" s="58">
        <f>G94*F94</f>
        <v>1120</v>
      </c>
      <c r="J94" s="131">
        <f>I94</f>
        <v>1120</v>
      </c>
      <c r="K94" t="s">
        <v>114</v>
      </c>
    </row>
    <row r="95" spans="1:11" x14ac:dyDescent="0.25">
      <c r="A95" s="8"/>
      <c r="B95" s="54">
        <v>11</v>
      </c>
      <c r="C95" s="53" t="s">
        <v>107</v>
      </c>
      <c r="D95" s="53"/>
      <c r="E95" s="53"/>
      <c r="F95" s="53"/>
      <c r="G95" s="53">
        <v>60</v>
      </c>
      <c r="H95" s="53">
        <v>3</v>
      </c>
      <c r="I95" s="58">
        <f>H95*G95</f>
        <v>180</v>
      </c>
      <c r="J95" s="131">
        <f>I95</f>
        <v>180</v>
      </c>
      <c r="K95" t="s">
        <v>114</v>
      </c>
    </row>
    <row r="96" spans="1:11" x14ac:dyDescent="0.25">
      <c r="A96" s="8"/>
      <c r="B96" s="54">
        <v>12</v>
      </c>
      <c r="C96" s="53" t="s">
        <v>83</v>
      </c>
      <c r="D96" s="53"/>
      <c r="E96" s="53"/>
      <c r="F96" s="53"/>
      <c r="G96" s="53">
        <v>3500</v>
      </c>
      <c r="H96" s="53">
        <v>0</v>
      </c>
      <c r="I96" s="58">
        <f>H96*G96</f>
        <v>0</v>
      </c>
      <c r="J96" s="131">
        <v>0</v>
      </c>
    </row>
    <row r="97" spans="1:11" x14ac:dyDescent="0.25">
      <c r="A97" s="8"/>
      <c r="B97" s="54">
        <v>13</v>
      </c>
      <c r="C97" s="53" t="s">
        <v>84</v>
      </c>
      <c r="D97" s="53"/>
      <c r="E97" s="53"/>
      <c r="F97" s="53"/>
      <c r="G97" s="53">
        <v>1400</v>
      </c>
      <c r="H97" s="53">
        <v>4</v>
      </c>
      <c r="I97" s="58">
        <f>G97*H97</f>
        <v>5600</v>
      </c>
      <c r="J97" s="131">
        <f>I97</f>
        <v>5600</v>
      </c>
      <c r="K97" t="s">
        <v>114</v>
      </c>
    </row>
    <row r="98" spans="1:11" x14ac:dyDescent="0.25">
      <c r="A98" s="8"/>
      <c r="B98" s="54">
        <v>14</v>
      </c>
      <c r="C98" t="s">
        <v>137</v>
      </c>
      <c r="D98" s="56"/>
      <c r="E98" s="56"/>
      <c r="F98" s="56"/>
      <c r="G98" s="56">
        <v>160</v>
      </c>
      <c r="H98" s="56">
        <v>4</v>
      </c>
      <c r="I98" s="58">
        <f>G98*H98</f>
        <v>640</v>
      </c>
      <c r="J98" s="131">
        <f>I98</f>
        <v>640</v>
      </c>
      <c r="K98" t="s">
        <v>114</v>
      </c>
    </row>
    <row r="99" spans="1:11" ht="15.75" thickBot="1" x14ac:dyDescent="0.3">
      <c r="A99" s="8"/>
      <c r="B99" s="54">
        <v>15</v>
      </c>
      <c r="C99" s="135" t="s">
        <v>73</v>
      </c>
      <c r="D99" s="135"/>
      <c r="E99" s="135"/>
      <c r="F99" s="135"/>
      <c r="G99" s="135"/>
      <c r="H99" s="135">
        <v>1</v>
      </c>
      <c r="I99" s="136">
        <v>450</v>
      </c>
      <c r="J99" s="132">
        <f>I99</f>
        <v>450</v>
      </c>
      <c r="K99" t="s">
        <v>114</v>
      </c>
    </row>
    <row r="100" spans="1:11" ht="15.75" thickBot="1" x14ac:dyDescent="0.3">
      <c r="A100" s="8"/>
      <c r="B100" s="96"/>
      <c r="C100" s="243" t="s">
        <v>93</v>
      </c>
      <c r="D100" s="244"/>
      <c r="E100" s="244"/>
      <c r="F100" s="244"/>
      <c r="G100" s="244"/>
      <c r="H100" s="245"/>
      <c r="I100" s="97">
        <f>SUM(I85:I99)</f>
        <v>57360</v>
      </c>
      <c r="J100" s="73">
        <f>SUM(J85:J99)</f>
        <v>43740</v>
      </c>
    </row>
    <row r="101" spans="1:11" x14ac:dyDescent="0.25">
      <c r="A101" s="8"/>
      <c r="B101" s="111"/>
      <c r="C101" s="101"/>
      <c r="D101" s="35"/>
      <c r="E101" s="102"/>
      <c r="F101" s="103"/>
      <c r="G101" s="35"/>
      <c r="H101" s="35"/>
      <c r="I101" s="112"/>
      <c r="J101" s="120"/>
    </row>
    <row r="102" spans="1:11" x14ac:dyDescent="0.25">
      <c r="A102" s="8"/>
      <c r="B102" s="42" t="s">
        <v>64</v>
      </c>
      <c r="C102" s="41" t="s">
        <v>138</v>
      </c>
      <c r="D102" s="100"/>
      <c r="E102" s="116"/>
      <c r="F102" s="117"/>
      <c r="G102" s="100"/>
      <c r="H102" s="100"/>
      <c r="I102" s="62">
        <v>19000</v>
      </c>
      <c r="J102" s="109">
        <f>I102</f>
        <v>19000</v>
      </c>
    </row>
    <row r="103" spans="1:11" x14ac:dyDescent="0.25">
      <c r="A103" s="8"/>
      <c r="B103" s="42"/>
      <c r="C103" s="41"/>
      <c r="D103" s="100"/>
      <c r="E103" s="116"/>
      <c r="F103" s="117"/>
      <c r="G103" s="100"/>
      <c r="H103" s="100"/>
      <c r="I103" s="62"/>
      <c r="J103" s="109"/>
    </row>
    <row r="104" spans="1:11" x14ac:dyDescent="0.25">
      <c r="A104" s="8"/>
      <c r="B104" s="42" t="s">
        <v>66</v>
      </c>
      <c r="C104" s="41" t="s">
        <v>100</v>
      </c>
      <c r="D104" s="100"/>
      <c r="E104" s="116"/>
      <c r="F104" s="117"/>
      <c r="G104" s="100"/>
      <c r="H104" s="100"/>
      <c r="I104" s="62">
        <v>24000</v>
      </c>
      <c r="J104" s="109">
        <f>I104</f>
        <v>24000</v>
      </c>
    </row>
    <row r="105" spans="1:11" ht="30" x14ac:dyDescent="0.25">
      <c r="A105" s="8"/>
      <c r="B105" s="42"/>
      <c r="C105" s="92" t="s">
        <v>99</v>
      </c>
      <c r="D105" s="118"/>
      <c r="E105" s="118"/>
      <c r="F105" s="119"/>
      <c r="G105" s="118"/>
      <c r="H105" s="118"/>
      <c r="I105" s="95">
        <v>62000</v>
      </c>
      <c r="J105" s="110">
        <f>I105</f>
        <v>62000</v>
      </c>
    </row>
    <row r="106" spans="1:11" x14ac:dyDescent="0.25">
      <c r="A106" s="8"/>
      <c r="B106" s="42"/>
      <c r="C106" s="41"/>
      <c r="D106" s="100"/>
      <c r="E106" s="116"/>
      <c r="F106" s="117"/>
      <c r="G106" s="100"/>
      <c r="H106" s="100"/>
      <c r="I106" s="62"/>
      <c r="J106" s="109"/>
    </row>
    <row r="107" spans="1:11" x14ac:dyDescent="0.25">
      <c r="A107" s="8"/>
      <c r="B107" s="42" t="s">
        <v>91</v>
      </c>
      <c r="C107" s="41" t="s">
        <v>101</v>
      </c>
      <c r="D107" s="100"/>
      <c r="E107" s="116"/>
      <c r="F107" s="117"/>
      <c r="G107" s="100"/>
      <c r="H107" s="100"/>
      <c r="I107" s="62">
        <v>14000</v>
      </c>
      <c r="J107" s="109">
        <f>I107</f>
        <v>14000</v>
      </c>
    </row>
    <row r="108" spans="1:11" x14ac:dyDescent="0.25">
      <c r="A108" s="8"/>
      <c r="B108" s="42"/>
      <c r="C108" s="41"/>
      <c r="D108" s="100"/>
      <c r="E108" s="116"/>
      <c r="F108" s="117"/>
      <c r="G108" s="100"/>
      <c r="H108" s="100"/>
      <c r="I108" s="62"/>
      <c r="J108" s="109"/>
    </row>
    <row r="109" spans="1:11" x14ac:dyDescent="0.25">
      <c r="A109" s="8"/>
      <c r="B109" s="42" t="s">
        <v>118</v>
      </c>
      <c r="C109" s="44" t="s">
        <v>121</v>
      </c>
      <c r="D109" s="26">
        <v>92</v>
      </c>
      <c r="E109" s="31">
        <v>45</v>
      </c>
      <c r="F109" s="32">
        <f>E109*D109/144</f>
        <v>28.75</v>
      </c>
      <c r="G109" s="26">
        <v>475</v>
      </c>
      <c r="H109" s="26">
        <v>1</v>
      </c>
      <c r="I109" s="113">
        <f>H109*G109*F109</f>
        <v>13656.25</v>
      </c>
      <c r="J109" s="121">
        <f>I109</f>
        <v>13656.25</v>
      </c>
      <c r="K109" t="s">
        <v>114</v>
      </c>
    </row>
    <row r="110" spans="1:11" x14ac:dyDescent="0.25">
      <c r="A110" s="8"/>
      <c r="B110" s="42"/>
      <c r="C110" s="44" t="s">
        <v>122</v>
      </c>
      <c r="D110" s="26">
        <v>38</v>
      </c>
      <c r="E110" s="31">
        <v>70</v>
      </c>
      <c r="F110" s="32">
        <f>E110*D110/144</f>
        <v>18.472222222222221</v>
      </c>
      <c r="G110" s="26">
        <v>475</v>
      </c>
      <c r="H110" s="26">
        <v>1</v>
      </c>
      <c r="I110" s="113">
        <f>H110*G110*F110</f>
        <v>8774.3055555555547</v>
      </c>
      <c r="J110" s="121">
        <f>I110</f>
        <v>8774.3055555555547</v>
      </c>
      <c r="K110" t="s">
        <v>114</v>
      </c>
    </row>
    <row r="111" spans="1:11" x14ac:dyDescent="0.25">
      <c r="A111" s="8"/>
      <c r="B111" s="42"/>
      <c r="C111" s="41"/>
      <c r="D111" s="100"/>
      <c r="E111" s="116"/>
      <c r="F111" s="117"/>
      <c r="G111" s="100"/>
      <c r="H111" s="100"/>
      <c r="I111" s="62">
        <f>SUM(I109:I110)</f>
        <v>22430.555555555555</v>
      </c>
      <c r="J111" s="109">
        <f>SUM(J109:J110)</f>
        <v>22430.555555555555</v>
      </c>
    </row>
    <row r="112" spans="1:11" x14ac:dyDescent="0.25">
      <c r="A112" s="8"/>
      <c r="B112" s="42" t="s">
        <v>127</v>
      </c>
      <c r="C112" s="41" t="s">
        <v>123</v>
      </c>
      <c r="D112" s="100"/>
      <c r="E112" s="116"/>
      <c r="F112" s="117"/>
      <c r="G112" s="100"/>
      <c r="H112" s="100"/>
      <c r="I112" s="62"/>
      <c r="J112" s="109"/>
    </row>
    <row r="113" spans="1:11" x14ac:dyDescent="0.25">
      <c r="A113" s="8"/>
      <c r="B113" s="27">
        <v>1</v>
      </c>
      <c r="C113" s="44" t="s">
        <v>105</v>
      </c>
      <c r="D113" s="26"/>
      <c r="E113" s="31"/>
      <c r="F113" s="32">
        <v>15</v>
      </c>
      <c r="G113" s="26">
        <v>290</v>
      </c>
      <c r="H113" s="26">
        <v>1</v>
      </c>
      <c r="I113" s="113">
        <f>H113*F113*G113</f>
        <v>4350</v>
      </c>
      <c r="J113" s="121">
        <f>I113</f>
        <v>4350</v>
      </c>
      <c r="K113" t="s">
        <v>117</v>
      </c>
    </row>
    <row r="114" spans="1:11" x14ac:dyDescent="0.25">
      <c r="A114" s="8"/>
      <c r="B114" s="27">
        <v>2</v>
      </c>
      <c r="C114" s="44" t="s">
        <v>124</v>
      </c>
      <c r="D114" s="26"/>
      <c r="E114" s="31"/>
      <c r="F114" s="32">
        <v>17</v>
      </c>
      <c r="G114" s="26">
        <v>290</v>
      </c>
      <c r="H114" s="26">
        <v>1</v>
      </c>
      <c r="I114" s="113">
        <f t="shared" ref="I114:I116" si="15">H114*F114*G114</f>
        <v>4930</v>
      </c>
      <c r="J114" s="121">
        <f t="shared" ref="J114:J118" si="16">I114</f>
        <v>4930</v>
      </c>
      <c r="K114" t="s">
        <v>117</v>
      </c>
    </row>
    <row r="115" spans="1:11" x14ac:dyDescent="0.25">
      <c r="A115" s="8"/>
      <c r="B115" s="27">
        <v>3</v>
      </c>
      <c r="C115" s="44" t="s">
        <v>125</v>
      </c>
      <c r="D115" s="26"/>
      <c r="E115" s="31"/>
      <c r="F115" s="32">
        <v>18</v>
      </c>
      <c r="G115" s="26">
        <v>290</v>
      </c>
      <c r="H115" s="26">
        <v>1</v>
      </c>
      <c r="I115" s="113">
        <f t="shared" si="15"/>
        <v>5220</v>
      </c>
      <c r="J115" s="121">
        <f t="shared" si="16"/>
        <v>5220</v>
      </c>
      <c r="K115" t="s">
        <v>117</v>
      </c>
    </row>
    <row r="116" spans="1:11" x14ac:dyDescent="0.25">
      <c r="A116" s="8"/>
      <c r="B116" s="27">
        <v>4</v>
      </c>
      <c r="C116" s="44" t="s">
        <v>126</v>
      </c>
      <c r="D116" s="26"/>
      <c r="E116" s="31"/>
      <c r="F116" s="32">
        <v>17</v>
      </c>
      <c r="G116" s="26">
        <v>290</v>
      </c>
      <c r="H116" s="26">
        <v>1</v>
      </c>
      <c r="I116" s="113">
        <f t="shared" si="15"/>
        <v>4930</v>
      </c>
      <c r="J116" s="121">
        <f t="shared" si="16"/>
        <v>4930</v>
      </c>
      <c r="K116" t="s">
        <v>117</v>
      </c>
    </row>
    <row r="117" spans="1:11" x14ac:dyDescent="0.25">
      <c r="A117" s="8"/>
      <c r="B117" s="27">
        <v>5</v>
      </c>
      <c r="C117" s="44" t="s">
        <v>128</v>
      </c>
      <c r="D117" s="26"/>
      <c r="E117" s="31"/>
      <c r="F117" s="32">
        <v>57</v>
      </c>
      <c r="G117" s="26">
        <v>25</v>
      </c>
      <c r="H117" s="26">
        <v>1</v>
      </c>
      <c r="I117" s="113">
        <f>F117*G117</f>
        <v>1425</v>
      </c>
      <c r="J117" s="121">
        <f t="shared" si="16"/>
        <v>1425</v>
      </c>
      <c r="K117" t="s">
        <v>117</v>
      </c>
    </row>
    <row r="118" spans="1:11" x14ac:dyDescent="0.25">
      <c r="A118" s="8"/>
      <c r="B118" s="27">
        <v>6</v>
      </c>
      <c r="C118" s="44" t="s">
        <v>129</v>
      </c>
      <c r="D118" s="26"/>
      <c r="E118" s="31"/>
      <c r="F118" s="32">
        <v>55</v>
      </c>
      <c r="G118" s="26">
        <v>65</v>
      </c>
      <c r="H118" s="26">
        <v>1</v>
      </c>
      <c r="I118" s="113">
        <f>H118*F118*G118</f>
        <v>3575</v>
      </c>
      <c r="J118" s="121">
        <f t="shared" si="16"/>
        <v>3575</v>
      </c>
      <c r="K118" t="s">
        <v>117</v>
      </c>
    </row>
    <row r="119" spans="1:11" x14ac:dyDescent="0.25">
      <c r="A119" s="8"/>
      <c r="B119" s="42"/>
      <c r="C119" s="41"/>
      <c r="D119" s="26"/>
      <c r="E119" s="31"/>
      <c r="F119" s="32"/>
      <c r="G119" s="26"/>
      <c r="H119" s="26"/>
      <c r="I119" s="62">
        <f>SUM(I113:I118)</f>
        <v>24430</v>
      </c>
      <c r="J119" s="109">
        <f>SUM(J113:J118)</f>
        <v>24430</v>
      </c>
    </row>
    <row r="120" spans="1:11" x14ac:dyDescent="0.25">
      <c r="A120" s="8"/>
      <c r="B120" s="49"/>
      <c r="C120" s="48"/>
      <c r="D120" s="38"/>
      <c r="E120" s="39"/>
      <c r="F120" s="47"/>
      <c r="G120" s="38"/>
      <c r="H120" s="38"/>
      <c r="I120" s="57"/>
      <c r="J120" s="108"/>
    </row>
    <row r="121" spans="1:11" x14ac:dyDescent="0.25">
      <c r="A121" s="8"/>
      <c r="B121" s="49" t="s">
        <v>149</v>
      </c>
      <c r="C121" s="48" t="s">
        <v>131</v>
      </c>
      <c r="D121" s="38"/>
      <c r="E121" s="39"/>
      <c r="F121" s="47"/>
      <c r="G121" s="38">
        <v>350</v>
      </c>
      <c r="H121" s="38">
        <v>4</v>
      </c>
      <c r="I121" s="57">
        <f>H121*G121</f>
        <v>1400</v>
      </c>
      <c r="J121" s="108">
        <f>I121</f>
        <v>1400</v>
      </c>
      <c r="K121" t="s">
        <v>114</v>
      </c>
    </row>
    <row r="122" spans="1:11" ht="15.75" thickBot="1" x14ac:dyDescent="0.3">
      <c r="A122" s="8"/>
      <c r="B122" s="114"/>
      <c r="C122" s="115"/>
      <c r="D122" s="104"/>
      <c r="E122" s="105"/>
      <c r="F122" s="106"/>
      <c r="G122" s="104"/>
      <c r="H122" s="104"/>
      <c r="I122" s="123"/>
      <c r="J122" s="122"/>
    </row>
    <row r="123" spans="1:11" x14ac:dyDescent="0.25">
      <c r="A123" s="8"/>
      <c r="B123" s="107"/>
      <c r="C123" s="246" t="s">
        <v>103</v>
      </c>
      <c r="D123" s="246"/>
      <c r="E123" s="246"/>
      <c r="F123" s="246"/>
      <c r="G123" s="246"/>
      <c r="H123" s="246"/>
      <c r="I123" s="124">
        <f>SUM(I119,I111,I100:I107,I82,I74,I121)</f>
        <v>1194063.854166667</v>
      </c>
      <c r="J123" s="87">
        <f>SUM(J119,J111,J100:J107,J82,J74,J121)</f>
        <v>710816.5625</v>
      </c>
    </row>
    <row r="124" spans="1:11" ht="15.75" thickBot="1" x14ac:dyDescent="0.3">
      <c r="A124" s="8"/>
      <c r="B124" s="45"/>
      <c r="C124" s="247" t="s">
        <v>102</v>
      </c>
      <c r="D124" s="247"/>
      <c r="E124" s="247"/>
      <c r="F124" s="247"/>
      <c r="G124" s="247"/>
      <c r="H124" s="247"/>
      <c r="I124" s="86"/>
      <c r="J124" s="88">
        <v>7000</v>
      </c>
    </row>
    <row r="125" spans="1:11" ht="15.75" thickBot="1" x14ac:dyDescent="0.3">
      <c r="A125" s="8"/>
      <c r="B125" s="125"/>
      <c r="C125" s="248" t="s">
        <v>104</v>
      </c>
      <c r="D125" s="248"/>
      <c r="E125" s="248"/>
      <c r="F125" s="248"/>
      <c r="G125" s="248"/>
      <c r="H125" s="248"/>
      <c r="I125" s="126"/>
      <c r="J125" s="127">
        <f>J123-J124</f>
        <v>703816.5625</v>
      </c>
    </row>
    <row r="126" spans="1:11" s="25" customFormat="1" ht="15.75" thickBot="1" x14ac:dyDescent="0.3">
      <c r="A126" s="8"/>
      <c r="B126" s="28"/>
      <c r="C126" s="241" t="s">
        <v>134</v>
      </c>
      <c r="D126" s="241"/>
      <c r="E126" s="241"/>
      <c r="F126" s="241"/>
      <c r="G126" s="241"/>
      <c r="H126" s="241"/>
      <c r="I126" s="128"/>
      <c r="J126" s="129">
        <v>190000</v>
      </c>
      <c r="K126"/>
    </row>
    <row r="127" spans="1:11" s="25" customFormat="1" ht="15.75" thickBot="1" x14ac:dyDescent="0.3">
      <c r="A127" s="8"/>
      <c r="B127" s="89"/>
      <c r="C127" s="242" t="s">
        <v>135</v>
      </c>
      <c r="D127" s="242"/>
      <c r="E127" s="242"/>
      <c r="F127" s="242"/>
      <c r="G127" s="242"/>
      <c r="H127" s="242"/>
      <c r="I127" s="90"/>
      <c r="J127" s="91">
        <f>J125-J126</f>
        <v>513816.5625</v>
      </c>
      <c r="K127"/>
    </row>
    <row r="128" spans="1:11" s="25" customFormat="1" x14ac:dyDescent="0.25">
      <c r="A128" s="8"/>
      <c r="B128" s="8"/>
      <c r="C128" s="15"/>
      <c r="D128" s="8"/>
      <c r="E128" s="8"/>
      <c r="F128" s="11"/>
      <c r="G128" s="8"/>
      <c r="H128" s="8"/>
      <c r="I128" s="19"/>
      <c r="K128"/>
    </row>
    <row r="129" spans="1:11" s="25" customFormat="1" x14ac:dyDescent="0.25">
      <c r="A129" s="8"/>
      <c r="B129" s="8"/>
      <c r="C129" s="15"/>
      <c r="D129" s="8"/>
      <c r="E129" s="8"/>
      <c r="F129" s="11"/>
      <c r="G129" s="8"/>
      <c r="H129" s="8"/>
      <c r="I129" s="19"/>
      <c r="K129"/>
    </row>
    <row r="130" spans="1:11" s="25" customFormat="1" x14ac:dyDescent="0.25">
      <c r="A130" s="8"/>
      <c r="B130" s="8"/>
      <c r="C130" s="15"/>
      <c r="D130" s="8"/>
      <c r="E130" s="8"/>
      <c r="F130" s="11"/>
      <c r="G130" s="8"/>
      <c r="H130" s="8"/>
      <c r="I130" s="19"/>
      <c r="K130"/>
    </row>
    <row r="131" spans="1:11" s="25" customFormat="1" x14ac:dyDescent="0.25">
      <c r="A131" s="8"/>
      <c r="B131" s="8"/>
      <c r="C131" s="15"/>
      <c r="D131" s="8"/>
      <c r="E131" s="8"/>
      <c r="F131" s="11"/>
      <c r="G131" s="8"/>
      <c r="H131" s="8"/>
      <c r="I131" s="19"/>
      <c r="K131"/>
    </row>
    <row r="132" spans="1:11" s="25" customFormat="1" x14ac:dyDescent="0.25">
      <c r="A132" s="8"/>
      <c r="B132" s="8"/>
      <c r="C132" s="15"/>
      <c r="D132" s="8"/>
      <c r="E132" s="8"/>
      <c r="F132" s="11"/>
      <c r="G132" s="8"/>
      <c r="H132" s="8"/>
      <c r="I132" s="19"/>
      <c r="K132"/>
    </row>
    <row r="133" spans="1:11" s="25" customFormat="1" x14ac:dyDescent="0.25">
      <c r="A133" s="8"/>
      <c r="B133" s="8"/>
      <c r="C133" s="15"/>
      <c r="D133" s="8"/>
      <c r="E133" s="8"/>
      <c r="F133" s="11"/>
      <c r="G133" s="8"/>
      <c r="H133" s="8"/>
      <c r="I133" s="19"/>
      <c r="K133"/>
    </row>
    <row r="134" spans="1:11" s="25" customFormat="1" x14ac:dyDescent="0.25">
      <c r="A134" s="8"/>
      <c r="B134" s="8"/>
      <c r="C134" s="15"/>
      <c r="D134" s="8"/>
      <c r="E134" s="8"/>
      <c r="F134" s="11"/>
      <c r="G134" s="8"/>
      <c r="H134" s="8"/>
      <c r="I134" s="19"/>
      <c r="K134"/>
    </row>
    <row r="135" spans="1:11" s="25" customFormat="1" x14ac:dyDescent="0.25">
      <c r="A135" s="8"/>
      <c r="B135" s="8"/>
      <c r="C135" s="15"/>
      <c r="D135" s="8"/>
      <c r="E135" s="8"/>
      <c r="F135" s="11"/>
      <c r="G135" s="8"/>
      <c r="H135" s="8"/>
      <c r="I135" s="19"/>
      <c r="K135"/>
    </row>
    <row r="136" spans="1:11" s="25" customFormat="1" x14ac:dyDescent="0.25">
      <c r="A136" s="8"/>
      <c r="B136" s="8"/>
      <c r="C136" s="15"/>
      <c r="D136" s="8"/>
      <c r="E136" s="8"/>
      <c r="F136" s="11"/>
      <c r="G136" s="8"/>
      <c r="H136" s="8"/>
      <c r="I136" s="19"/>
      <c r="K136"/>
    </row>
    <row r="137" spans="1:11" s="25" customFormat="1" x14ac:dyDescent="0.25">
      <c r="A137" s="8"/>
      <c r="B137" s="8"/>
      <c r="C137" s="15"/>
      <c r="D137" s="8"/>
      <c r="E137" s="8"/>
      <c r="F137" s="11"/>
      <c r="G137" s="8"/>
      <c r="H137" s="8"/>
      <c r="I137" s="19"/>
      <c r="K137"/>
    </row>
    <row r="138" spans="1:11" s="25" customFormat="1" x14ac:dyDescent="0.25">
      <c r="A138" s="8"/>
      <c r="B138" s="8"/>
      <c r="C138" s="15"/>
      <c r="D138" s="8"/>
      <c r="E138" s="8"/>
      <c r="F138" s="11"/>
      <c r="G138" s="8"/>
      <c r="H138" s="8"/>
      <c r="I138" s="19"/>
      <c r="K138"/>
    </row>
    <row r="139" spans="1:11" s="25" customFormat="1" x14ac:dyDescent="0.25">
      <c r="A139" s="8"/>
      <c r="B139" s="8"/>
      <c r="C139" s="15"/>
      <c r="D139" s="8"/>
      <c r="E139" s="8"/>
      <c r="F139" s="11"/>
      <c r="G139" s="8"/>
      <c r="H139" s="8"/>
      <c r="I139" s="19"/>
      <c r="K139"/>
    </row>
    <row r="140" spans="1:11" s="25" customFormat="1" x14ac:dyDescent="0.25">
      <c r="A140" s="8"/>
      <c r="B140" s="8"/>
      <c r="C140" s="15"/>
      <c r="D140" s="8"/>
      <c r="E140" s="8"/>
      <c r="F140" s="11"/>
      <c r="G140" s="8"/>
      <c r="H140" s="8"/>
      <c r="I140" s="19"/>
      <c r="K140"/>
    </row>
    <row r="141" spans="1:11" s="25" customFormat="1" x14ac:dyDescent="0.25">
      <c r="A141" s="8"/>
      <c r="B141" s="8"/>
      <c r="C141" s="15"/>
      <c r="D141" s="8"/>
      <c r="E141" s="8"/>
      <c r="F141" s="11"/>
      <c r="G141" s="8"/>
      <c r="H141" s="8"/>
      <c r="I141" s="19"/>
      <c r="K141"/>
    </row>
    <row r="142" spans="1:11" s="25" customFormat="1" x14ac:dyDescent="0.25">
      <c r="A142" s="8"/>
      <c r="B142" s="8"/>
      <c r="C142" s="15"/>
      <c r="D142" s="8"/>
      <c r="E142" s="8"/>
      <c r="F142" s="11"/>
      <c r="G142" s="8"/>
      <c r="H142" s="8"/>
      <c r="I142" s="19"/>
      <c r="K142"/>
    </row>
    <row r="143" spans="1:11" s="25" customFormat="1" x14ac:dyDescent="0.25">
      <c r="A143" s="8"/>
      <c r="B143" s="8"/>
      <c r="C143" s="15"/>
      <c r="D143" s="8"/>
      <c r="E143" s="8"/>
      <c r="F143" s="11"/>
      <c r="G143" s="8"/>
      <c r="H143" s="8"/>
      <c r="I143" s="19"/>
      <c r="K143"/>
    </row>
    <row r="144" spans="1:11" s="25" customFormat="1" x14ac:dyDescent="0.25">
      <c r="A144" s="8"/>
      <c r="B144" s="8"/>
      <c r="C144" s="15"/>
      <c r="D144" s="8"/>
      <c r="E144" s="8"/>
      <c r="F144" s="11"/>
      <c r="G144" s="8"/>
      <c r="H144" s="8"/>
      <c r="I144" s="19"/>
      <c r="K144"/>
    </row>
    <row r="145" spans="1:11" s="25" customFormat="1" x14ac:dyDescent="0.25">
      <c r="A145" s="8"/>
      <c r="B145" s="8"/>
      <c r="C145" s="15"/>
      <c r="D145" s="8"/>
      <c r="E145" s="8"/>
      <c r="F145" s="11"/>
      <c r="G145" s="8"/>
      <c r="H145" s="8"/>
      <c r="I145" s="19"/>
      <c r="K145"/>
    </row>
    <row r="146" spans="1:11" s="25" customFormat="1" x14ac:dyDescent="0.25">
      <c r="A146" s="8"/>
      <c r="B146" s="8"/>
      <c r="C146" s="15"/>
      <c r="D146" s="8"/>
      <c r="E146" s="8"/>
      <c r="F146" s="11"/>
      <c r="G146" s="8"/>
      <c r="H146" s="8"/>
      <c r="I146" s="19"/>
      <c r="K146"/>
    </row>
    <row r="147" spans="1:11" s="25" customFormat="1" x14ac:dyDescent="0.25">
      <c r="A147" s="8"/>
      <c r="B147" s="8"/>
      <c r="C147" s="15"/>
      <c r="D147" s="8"/>
      <c r="E147" s="8"/>
      <c r="F147" s="11"/>
      <c r="G147" s="8"/>
      <c r="H147" s="8"/>
      <c r="I147" s="19"/>
      <c r="K147"/>
    </row>
    <row r="148" spans="1:11" s="25" customFormat="1" x14ac:dyDescent="0.25">
      <c r="A148" s="8"/>
      <c r="B148" s="8"/>
      <c r="C148" s="15"/>
      <c r="D148" s="8"/>
      <c r="E148" s="8"/>
      <c r="F148" s="11"/>
      <c r="G148" s="8"/>
      <c r="H148" s="8"/>
      <c r="I148" s="19"/>
      <c r="K148"/>
    </row>
    <row r="149" spans="1:11" s="25" customFormat="1" x14ac:dyDescent="0.25">
      <c r="A149" s="8"/>
      <c r="B149" s="8"/>
      <c r="C149" s="15"/>
      <c r="D149" s="8"/>
      <c r="E149" s="8"/>
      <c r="F149" s="11"/>
      <c r="G149" s="8"/>
      <c r="H149" s="8"/>
      <c r="I149" s="19"/>
      <c r="K149"/>
    </row>
    <row r="150" spans="1:11" s="25" customFormat="1" x14ac:dyDescent="0.25">
      <c r="A150" s="8"/>
      <c r="B150" s="8"/>
      <c r="C150" s="15"/>
      <c r="D150" s="8"/>
      <c r="E150" s="8"/>
      <c r="F150" s="11"/>
      <c r="G150" s="8"/>
      <c r="H150" s="8"/>
      <c r="I150" s="19"/>
      <c r="K150"/>
    </row>
    <row r="151" spans="1:11" s="25" customFormat="1" x14ac:dyDescent="0.25">
      <c r="A151" s="8"/>
      <c r="B151" s="8"/>
      <c r="C151" s="15"/>
      <c r="D151" s="8"/>
      <c r="E151" s="8"/>
      <c r="F151" s="11"/>
      <c r="G151" s="8"/>
      <c r="H151" s="8"/>
      <c r="I151" s="19"/>
      <c r="K151"/>
    </row>
    <row r="152" spans="1:11" s="25" customFormat="1" x14ac:dyDescent="0.25">
      <c r="A152" s="8"/>
      <c r="B152" s="8"/>
      <c r="C152" s="15"/>
      <c r="D152" s="8"/>
      <c r="E152" s="8"/>
      <c r="F152" s="11"/>
      <c r="G152" s="8"/>
      <c r="H152" s="8"/>
      <c r="I152" s="19"/>
      <c r="K152"/>
    </row>
    <row r="153" spans="1:11" s="25" customFormat="1" x14ac:dyDescent="0.25">
      <c r="A153" s="8"/>
      <c r="B153" s="8"/>
      <c r="C153" s="15"/>
      <c r="D153" s="8"/>
      <c r="E153" s="8"/>
      <c r="F153" s="11"/>
      <c r="G153" s="8"/>
      <c r="H153" s="8"/>
      <c r="I153" s="19"/>
      <c r="K153"/>
    </row>
    <row r="154" spans="1:11" s="25" customFormat="1" x14ac:dyDescent="0.25">
      <c r="A154" s="8"/>
      <c r="B154" s="8"/>
      <c r="C154" s="15"/>
      <c r="D154" s="18"/>
      <c r="E154" s="18"/>
      <c r="F154" s="18"/>
      <c r="G154" s="18"/>
      <c r="H154" s="18"/>
      <c r="I154" s="20"/>
      <c r="K154"/>
    </row>
    <row r="155" spans="1:11" s="25" customFormat="1" x14ac:dyDescent="0.25">
      <c r="A155" s="8"/>
      <c r="B155" s="8"/>
      <c r="C155" s="15"/>
      <c r="D155" s="8"/>
      <c r="E155" s="8"/>
      <c r="F155" s="11"/>
      <c r="G155" s="8"/>
      <c r="H155" s="8"/>
      <c r="I155" s="19"/>
      <c r="K155"/>
    </row>
    <row r="156" spans="1:11" s="25" customFormat="1" x14ac:dyDescent="0.25">
      <c r="A156" s="8"/>
      <c r="B156" s="8"/>
      <c r="C156" s="15"/>
      <c r="D156" s="8"/>
      <c r="E156" s="8"/>
      <c r="F156" s="11"/>
      <c r="G156" s="8"/>
      <c r="H156" s="8"/>
      <c r="I156" s="19"/>
      <c r="K156"/>
    </row>
    <row r="157" spans="1:11" s="25" customFormat="1" x14ac:dyDescent="0.25">
      <c r="A157" s="8"/>
      <c r="B157" s="8"/>
      <c r="C157" s="15"/>
      <c r="D157" s="8"/>
      <c r="E157" s="8"/>
      <c r="F157" s="11"/>
      <c r="G157" s="8"/>
      <c r="H157" s="8"/>
      <c r="I157" s="19"/>
      <c r="K157"/>
    </row>
    <row r="158" spans="1:11" s="25" customFormat="1" x14ac:dyDescent="0.25">
      <c r="A158" s="8"/>
      <c r="B158" s="8"/>
      <c r="C158" s="15"/>
      <c r="D158" s="8"/>
      <c r="E158" s="8"/>
      <c r="F158" s="11"/>
      <c r="G158" s="8"/>
      <c r="H158" s="8"/>
      <c r="I158" s="19"/>
      <c r="K158"/>
    </row>
    <row r="159" spans="1:11" s="25" customFormat="1" x14ac:dyDescent="0.25">
      <c r="A159" s="8"/>
      <c r="B159" s="8"/>
      <c r="C159" s="15"/>
      <c r="D159" s="8"/>
      <c r="E159" s="8"/>
      <c r="F159" s="11"/>
      <c r="G159" s="8"/>
      <c r="H159" s="8"/>
      <c r="I159" s="19"/>
      <c r="K159"/>
    </row>
    <row r="160" spans="1:11" s="25" customFormat="1" x14ac:dyDescent="0.25">
      <c r="A160" s="8"/>
      <c r="B160" s="8"/>
      <c r="C160" s="15"/>
      <c r="D160" s="8"/>
      <c r="E160" s="8"/>
      <c r="F160" s="11"/>
      <c r="G160" s="8"/>
      <c r="H160" s="8"/>
      <c r="I160" s="19"/>
      <c r="K160"/>
    </row>
    <row r="161" spans="1:11" s="25" customFormat="1" x14ac:dyDescent="0.25">
      <c r="A161" s="8"/>
      <c r="B161" s="8"/>
      <c r="C161" s="16"/>
      <c r="D161" s="8"/>
      <c r="E161" s="8"/>
      <c r="F161" s="11"/>
      <c r="G161" s="8"/>
      <c r="H161" s="8"/>
      <c r="I161" s="19"/>
      <c r="K161"/>
    </row>
    <row r="162" spans="1:11" s="25" customFormat="1" x14ac:dyDescent="0.25">
      <c r="A162" s="8"/>
      <c r="B162" s="8"/>
      <c r="C162" s="15"/>
      <c r="D162" s="8"/>
      <c r="E162" s="8"/>
      <c r="F162" s="11"/>
      <c r="G162" s="8"/>
      <c r="H162" s="8"/>
      <c r="I162" s="19"/>
      <c r="K162"/>
    </row>
    <row r="163" spans="1:11" s="25" customFormat="1" x14ac:dyDescent="0.25">
      <c r="A163" s="8"/>
      <c r="B163" s="8"/>
      <c r="C163" s="15"/>
      <c r="D163" s="8"/>
      <c r="E163" s="8"/>
      <c r="F163" s="11"/>
      <c r="G163" s="8"/>
      <c r="H163" s="8"/>
      <c r="I163" s="19"/>
      <c r="K163"/>
    </row>
    <row r="164" spans="1:11" s="25" customFormat="1" x14ac:dyDescent="0.25">
      <c r="A164" s="8"/>
      <c r="B164" s="8"/>
      <c r="C164" s="15"/>
      <c r="D164" s="8"/>
      <c r="E164" s="8"/>
      <c r="F164" s="11"/>
      <c r="G164" s="8"/>
      <c r="H164" s="8"/>
      <c r="I164" s="19"/>
      <c r="K164"/>
    </row>
    <row r="165" spans="1:11" s="25" customFormat="1" x14ac:dyDescent="0.25">
      <c r="A165" s="8"/>
      <c r="B165" s="8"/>
      <c r="C165" s="15"/>
      <c r="D165" s="8"/>
      <c r="E165" s="8"/>
      <c r="F165" s="11"/>
      <c r="G165" s="8"/>
      <c r="H165" s="8"/>
      <c r="I165" s="19"/>
      <c r="K165"/>
    </row>
    <row r="166" spans="1:11" s="25" customFormat="1" x14ac:dyDescent="0.25">
      <c r="A166" s="8"/>
      <c r="B166" s="8"/>
      <c r="C166" s="15"/>
      <c r="D166" s="8"/>
      <c r="E166" s="8"/>
      <c r="F166" s="11"/>
      <c r="G166" s="8"/>
      <c r="H166" s="8"/>
      <c r="I166" s="19"/>
      <c r="K166"/>
    </row>
    <row r="167" spans="1:11" s="25" customFormat="1" x14ac:dyDescent="0.25">
      <c r="A167" s="8"/>
      <c r="B167" s="8"/>
      <c r="C167" s="15"/>
      <c r="D167" s="8"/>
      <c r="E167" s="8"/>
      <c r="F167" s="11"/>
      <c r="G167" s="8"/>
      <c r="H167" s="8"/>
      <c r="I167" s="19"/>
      <c r="K167"/>
    </row>
    <row r="168" spans="1:11" s="25" customFormat="1" x14ac:dyDescent="0.25">
      <c r="A168" s="8"/>
      <c r="B168" s="8"/>
      <c r="C168" s="15"/>
      <c r="D168" s="8"/>
      <c r="E168" s="8"/>
      <c r="F168" s="11"/>
      <c r="G168" s="8"/>
      <c r="H168" s="8"/>
      <c r="I168" s="19"/>
      <c r="K168"/>
    </row>
    <row r="169" spans="1:11" s="25" customFormat="1" x14ac:dyDescent="0.25">
      <c r="A169" s="8"/>
      <c r="B169" s="8"/>
      <c r="C169" s="15"/>
      <c r="D169" s="8"/>
      <c r="E169" s="8"/>
      <c r="F169" s="11"/>
      <c r="G169" s="8"/>
      <c r="H169" s="8"/>
      <c r="I169" s="19"/>
      <c r="K169"/>
    </row>
    <row r="170" spans="1:11" s="25" customFormat="1" x14ac:dyDescent="0.25">
      <c r="A170" s="8"/>
      <c r="B170" s="8"/>
      <c r="C170" s="15"/>
      <c r="D170" s="8"/>
      <c r="E170" s="8"/>
      <c r="F170" s="11"/>
      <c r="G170" s="8"/>
      <c r="H170" s="8"/>
      <c r="I170" s="19"/>
      <c r="K170"/>
    </row>
    <row r="171" spans="1:11" s="25" customFormat="1" x14ac:dyDescent="0.25">
      <c r="A171" s="8"/>
      <c r="B171" s="8"/>
      <c r="C171" s="15"/>
      <c r="D171" s="8"/>
      <c r="E171" s="8"/>
      <c r="F171" s="11"/>
      <c r="G171" s="8"/>
      <c r="H171" s="8"/>
      <c r="I171" s="19"/>
      <c r="K171"/>
    </row>
    <row r="172" spans="1:11" s="25" customFormat="1" x14ac:dyDescent="0.25">
      <c r="A172" s="8"/>
      <c r="B172" s="8"/>
      <c r="C172" s="15"/>
      <c r="D172" s="8"/>
      <c r="E172" s="8"/>
      <c r="F172" s="11"/>
      <c r="G172" s="8"/>
      <c r="H172" s="8"/>
      <c r="I172" s="19"/>
      <c r="K172"/>
    </row>
    <row r="173" spans="1:11" s="25" customFormat="1" x14ac:dyDescent="0.25">
      <c r="A173" s="8"/>
      <c r="B173" s="8"/>
      <c r="C173" s="15"/>
      <c r="D173" s="8"/>
      <c r="E173" s="8"/>
      <c r="F173" s="11"/>
      <c r="G173" s="8"/>
      <c r="H173" s="8"/>
      <c r="I173" s="19"/>
      <c r="K173"/>
    </row>
    <row r="174" spans="1:11" s="25" customFormat="1" x14ac:dyDescent="0.25">
      <c r="A174" s="8"/>
      <c r="B174" s="8"/>
      <c r="C174" s="15"/>
      <c r="D174" s="8"/>
      <c r="E174" s="8"/>
      <c r="F174" s="11"/>
      <c r="G174" s="8"/>
      <c r="H174" s="8"/>
      <c r="I174" s="19"/>
      <c r="K174"/>
    </row>
    <row r="175" spans="1:11" s="25" customFormat="1" x14ac:dyDescent="0.25">
      <c r="A175" s="8"/>
      <c r="B175" s="8"/>
      <c r="C175" s="15"/>
      <c r="D175" s="8"/>
      <c r="E175" s="8"/>
      <c r="F175" s="11"/>
      <c r="G175" s="8"/>
      <c r="H175" s="8"/>
      <c r="I175" s="19"/>
      <c r="K175"/>
    </row>
    <row r="176" spans="1:11" s="25" customFormat="1" x14ac:dyDescent="0.25">
      <c r="A176" s="8"/>
      <c r="B176" s="8"/>
      <c r="C176" s="15"/>
      <c r="D176" s="8"/>
      <c r="E176" s="8"/>
      <c r="F176" s="11"/>
      <c r="G176" s="8"/>
      <c r="H176" s="8"/>
      <c r="I176" s="19"/>
      <c r="K176"/>
    </row>
    <row r="177" spans="1:11" s="25" customFormat="1" x14ac:dyDescent="0.25">
      <c r="A177" s="8"/>
      <c r="B177" s="8"/>
      <c r="C177" s="15"/>
      <c r="D177" s="8"/>
      <c r="E177" s="8"/>
      <c r="F177" s="11"/>
      <c r="G177" s="8"/>
      <c r="H177" s="8"/>
      <c r="I177" s="19"/>
      <c r="K177"/>
    </row>
    <row r="178" spans="1:11" s="25" customFormat="1" x14ac:dyDescent="0.25">
      <c r="A178" s="8"/>
      <c r="B178" s="8"/>
      <c r="C178" s="15"/>
      <c r="D178" s="8"/>
      <c r="E178" s="8"/>
      <c r="F178" s="11"/>
      <c r="G178" s="8"/>
      <c r="H178" s="8"/>
      <c r="I178" s="19"/>
      <c r="K178"/>
    </row>
    <row r="179" spans="1:11" s="25" customFormat="1" x14ac:dyDescent="0.25">
      <c r="A179" s="8"/>
      <c r="B179" s="8"/>
      <c r="C179" s="15"/>
      <c r="D179" s="8"/>
      <c r="E179" s="8"/>
      <c r="F179" s="11"/>
      <c r="G179" s="8"/>
      <c r="H179" s="8"/>
      <c r="I179" s="19"/>
      <c r="K179"/>
    </row>
    <row r="180" spans="1:11" s="25" customFormat="1" x14ac:dyDescent="0.25">
      <c r="A180" s="8"/>
      <c r="B180" s="8"/>
      <c r="C180" s="15"/>
      <c r="D180" s="8"/>
      <c r="E180" s="8"/>
      <c r="F180" s="11"/>
      <c r="G180" s="8"/>
      <c r="H180" s="8"/>
      <c r="I180" s="19"/>
      <c r="K180"/>
    </row>
    <row r="181" spans="1:11" s="25" customFormat="1" x14ac:dyDescent="0.25">
      <c r="A181" s="8"/>
      <c r="B181" s="8"/>
      <c r="C181" s="15"/>
      <c r="D181" s="8"/>
      <c r="E181" s="8"/>
      <c r="F181" s="11"/>
      <c r="G181" s="8"/>
      <c r="H181" s="8"/>
      <c r="I181" s="19"/>
      <c r="K181"/>
    </row>
    <row r="182" spans="1:11" s="25" customFormat="1" x14ac:dyDescent="0.25">
      <c r="A182" s="8"/>
      <c r="B182" s="8"/>
      <c r="C182" s="15"/>
      <c r="D182" s="8"/>
      <c r="E182" s="8"/>
      <c r="F182" s="11"/>
      <c r="G182" s="8"/>
      <c r="H182" s="8"/>
      <c r="I182" s="19"/>
      <c r="K182"/>
    </row>
    <row r="183" spans="1:11" s="25" customFormat="1" x14ac:dyDescent="0.25">
      <c r="A183" s="8"/>
      <c r="B183" s="8"/>
      <c r="C183" s="15"/>
      <c r="D183" s="8"/>
      <c r="E183" s="8"/>
      <c r="F183" s="11"/>
      <c r="G183" s="8"/>
      <c r="H183" s="8"/>
      <c r="I183" s="19"/>
      <c r="K183"/>
    </row>
    <row r="184" spans="1:11" s="25" customFormat="1" x14ac:dyDescent="0.25">
      <c r="A184" s="8"/>
      <c r="B184" s="8"/>
      <c r="C184" s="15"/>
      <c r="D184" s="18"/>
      <c r="E184" s="18"/>
      <c r="F184" s="18"/>
      <c r="G184" s="18"/>
      <c r="H184" s="18"/>
      <c r="I184" s="19"/>
      <c r="K184"/>
    </row>
    <row r="185" spans="1:11" s="25" customFormat="1" x14ac:dyDescent="0.25">
      <c r="A185" s="8"/>
      <c r="B185" s="8"/>
      <c r="C185" s="15"/>
      <c r="D185" s="8"/>
      <c r="E185" s="8"/>
      <c r="F185" s="11"/>
      <c r="G185" s="8"/>
      <c r="H185" s="8"/>
      <c r="I185" s="19"/>
      <c r="K185"/>
    </row>
    <row r="186" spans="1:11" s="25" customFormat="1" x14ac:dyDescent="0.25">
      <c r="A186" s="8"/>
      <c r="B186" s="8"/>
      <c r="C186" s="15"/>
      <c r="D186" s="8"/>
      <c r="E186" s="8"/>
      <c r="F186" s="11"/>
      <c r="G186" s="8"/>
      <c r="H186" s="8"/>
      <c r="I186" s="19"/>
      <c r="K186"/>
    </row>
    <row r="187" spans="1:11" s="25" customFormat="1" x14ac:dyDescent="0.25">
      <c r="A187" s="8"/>
      <c r="B187" s="8"/>
      <c r="C187" s="15"/>
      <c r="D187" s="8"/>
      <c r="E187" s="8"/>
      <c r="F187" s="11"/>
      <c r="G187" s="8"/>
      <c r="H187" s="8"/>
      <c r="I187" s="19"/>
      <c r="K187"/>
    </row>
    <row r="188" spans="1:11" s="25" customFormat="1" x14ac:dyDescent="0.25">
      <c r="A188" s="8"/>
      <c r="B188" s="8"/>
      <c r="C188" s="15"/>
      <c r="D188" s="8"/>
      <c r="E188" s="8"/>
      <c r="F188" s="11"/>
      <c r="G188" s="8"/>
      <c r="H188" s="8"/>
      <c r="I188" s="19"/>
      <c r="K188"/>
    </row>
    <row r="189" spans="1:11" s="25" customFormat="1" x14ac:dyDescent="0.25">
      <c r="A189" s="8"/>
      <c r="B189" s="8"/>
      <c r="C189" s="15"/>
      <c r="D189" s="8"/>
      <c r="E189" s="8"/>
      <c r="F189" s="11"/>
      <c r="G189" s="8"/>
      <c r="H189" s="8"/>
      <c r="I189" s="19"/>
      <c r="K189"/>
    </row>
    <row r="190" spans="1:11" s="25" customFormat="1" x14ac:dyDescent="0.25">
      <c r="A190" s="8"/>
      <c r="B190" s="8"/>
      <c r="C190" s="15"/>
      <c r="D190" s="8"/>
      <c r="E190" s="8"/>
      <c r="F190" s="11"/>
      <c r="G190" s="8"/>
      <c r="H190" s="8"/>
      <c r="I190" s="19"/>
      <c r="K190"/>
    </row>
    <row r="191" spans="1:11" s="25" customFormat="1" x14ac:dyDescent="0.25">
      <c r="A191" s="8"/>
      <c r="B191" s="8"/>
      <c r="C191" s="15"/>
      <c r="D191" s="8"/>
      <c r="E191" s="8"/>
      <c r="F191" s="11"/>
      <c r="G191" s="8"/>
      <c r="H191" s="8"/>
      <c r="I191" s="19"/>
      <c r="K191"/>
    </row>
    <row r="192" spans="1:11" s="25" customFormat="1" x14ac:dyDescent="0.25">
      <c r="A192" s="8"/>
      <c r="B192" s="8"/>
      <c r="C192" s="15"/>
      <c r="D192" s="8"/>
      <c r="E192" s="8"/>
      <c r="F192" s="11"/>
      <c r="G192" s="8"/>
      <c r="H192" s="8"/>
      <c r="I192" s="19"/>
      <c r="K192"/>
    </row>
    <row r="193" spans="1:11" s="25" customFormat="1" x14ac:dyDescent="0.25">
      <c r="A193" s="8"/>
      <c r="B193" s="8"/>
      <c r="C193" s="15"/>
      <c r="D193" s="8"/>
      <c r="E193" s="8"/>
      <c r="F193" s="11"/>
      <c r="G193" s="8"/>
      <c r="H193" s="8"/>
      <c r="I193" s="19"/>
      <c r="K193"/>
    </row>
    <row r="194" spans="1:11" s="25" customFormat="1" x14ac:dyDescent="0.25">
      <c r="A194" s="8"/>
      <c r="B194" s="8"/>
      <c r="C194" s="15"/>
      <c r="D194" s="8"/>
      <c r="E194" s="8"/>
      <c r="F194" s="11"/>
      <c r="G194" s="8"/>
      <c r="H194" s="8"/>
      <c r="I194" s="19"/>
      <c r="K194"/>
    </row>
    <row r="195" spans="1:11" s="25" customFormat="1" x14ac:dyDescent="0.25">
      <c r="A195" s="8"/>
      <c r="B195" s="8"/>
      <c r="C195" s="15"/>
      <c r="D195" s="8"/>
      <c r="E195" s="8"/>
      <c r="F195" s="11"/>
      <c r="G195" s="8"/>
      <c r="H195" s="8"/>
      <c r="I195" s="19"/>
      <c r="K195"/>
    </row>
    <row r="196" spans="1:11" s="25" customFormat="1" x14ac:dyDescent="0.25">
      <c r="A196" s="8"/>
      <c r="B196" s="8"/>
      <c r="C196" s="16"/>
      <c r="D196" s="8"/>
      <c r="E196" s="8"/>
      <c r="F196" s="11"/>
      <c r="G196" s="8"/>
      <c r="H196" s="8"/>
      <c r="I196" s="19"/>
      <c r="K196"/>
    </row>
    <row r="197" spans="1:11" s="25" customFormat="1" x14ac:dyDescent="0.25">
      <c r="A197" s="8"/>
      <c r="B197" s="8"/>
      <c r="C197" s="15"/>
      <c r="D197" s="8"/>
      <c r="E197" s="8"/>
      <c r="F197" s="11"/>
      <c r="G197" s="8"/>
      <c r="H197" s="8"/>
      <c r="I197" s="19"/>
      <c r="K197"/>
    </row>
    <row r="198" spans="1:11" s="25" customFormat="1" x14ac:dyDescent="0.25">
      <c r="A198" s="8"/>
      <c r="B198" s="8"/>
      <c r="C198" s="15"/>
      <c r="D198" s="8"/>
      <c r="E198" s="8"/>
      <c r="F198" s="11"/>
      <c r="G198" s="8"/>
      <c r="H198" s="8"/>
      <c r="I198" s="19"/>
      <c r="K198"/>
    </row>
    <row r="199" spans="1:11" s="25" customFormat="1" x14ac:dyDescent="0.25">
      <c r="A199" s="8"/>
      <c r="B199" s="8"/>
      <c r="C199" s="15"/>
      <c r="D199" s="8"/>
      <c r="E199" s="8"/>
      <c r="F199" s="11"/>
      <c r="G199" s="8"/>
      <c r="H199" s="8"/>
      <c r="I199" s="19"/>
      <c r="K199"/>
    </row>
    <row r="200" spans="1:11" s="25" customFormat="1" x14ac:dyDescent="0.25">
      <c r="A200" s="8"/>
      <c r="B200" s="8"/>
      <c r="C200" s="15"/>
      <c r="D200" s="18"/>
      <c r="E200" s="18"/>
      <c r="F200" s="18"/>
      <c r="G200" s="18"/>
      <c r="H200" s="18"/>
      <c r="I200" s="20"/>
      <c r="K200"/>
    </row>
    <row r="201" spans="1:11" s="25" customFormat="1" x14ac:dyDescent="0.25">
      <c r="A201" s="8"/>
      <c r="B201" s="8"/>
      <c r="C201" s="16"/>
      <c r="D201" s="8"/>
      <c r="E201" s="8"/>
      <c r="F201" s="11"/>
      <c r="G201" s="8"/>
      <c r="H201" s="8"/>
      <c r="I201" s="19"/>
      <c r="K201"/>
    </row>
    <row r="202" spans="1:11" s="25" customFormat="1" x14ac:dyDescent="0.25">
      <c r="A202" s="8"/>
      <c r="B202" s="8"/>
      <c r="C202" s="15"/>
      <c r="D202" s="8"/>
      <c r="E202" s="8"/>
      <c r="F202" s="11"/>
      <c r="G202" s="8"/>
      <c r="H202" s="8"/>
      <c r="I202" s="19"/>
      <c r="K202"/>
    </row>
    <row r="203" spans="1:11" s="25" customFormat="1" x14ac:dyDescent="0.25">
      <c r="A203" s="8"/>
      <c r="B203" s="8"/>
      <c r="C203" s="16"/>
      <c r="D203" s="8"/>
      <c r="E203" s="8"/>
      <c r="F203" s="11"/>
      <c r="G203" s="8"/>
      <c r="H203" s="8"/>
      <c r="I203" s="19"/>
      <c r="K203"/>
    </row>
    <row r="204" spans="1:11" s="25" customFormat="1" x14ac:dyDescent="0.25">
      <c r="A204" s="8"/>
      <c r="B204" s="8"/>
      <c r="C204" s="15"/>
      <c r="D204" s="8"/>
      <c r="E204" s="8"/>
      <c r="F204" s="11"/>
      <c r="G204" s="8"/>
      <c r="H204" s="8"/>
      <c r="I204" s="19"/>
      <c r="K204"/>
    </row>
    <row r="205" spans="1:11" s="25" customFormat="1" x14ac:dyDescent="0.25">
      <c r="A205" s="8"/>
      <c r="B205" s="8"/>
      <c r="C205" s="16"/>
      <c r="D205" s="8"/>
      <c r="E205" s="8"/>
      <c r="F205" s="11"/>
      <c r="G205" s="8"/>
      <c r="H205" s="8"/>
      <c r="I205" s="19"/>
      <c r="K205"/>
    </row>
    <row r="206" spans="1:11" s="25" customFormat="1" x14ac:dyDescent="0.25">
      <c r="A206" s="8"/>
      <c r="B206" s="8"/>
      <c r="C206" s="15"/>
      <c r="D206" s="8"/>
      <c r="E206" s="8"/>
      <c r="F206" s="11"/>
      <c r="G206" s="8"/>
      <c r="H206" s="8"/>
      <c r="I206" s="19"/>
      <c r="K206"/>
    </row>
    <row r="207" spans="1:11" s="25" customFormat="1" x14ac:dyDescent="0.25">
      <c r="A207" s="8"/>
      <c r="B207" s="8"/>
      <c r="C207" s="16"/>
      <c r="D207" s="8"/>
      <c r="E207" s="8"/>
      <c r="F207" s="11"/>
      <c r="G207" s="8"/>
      <c r="H207" s="8"/>
      <c r="I207" s="19"/>
      <c r="K207"/>
    </row>
    <row r="208" spans="1:11" s="25" customFormat="1" x14ac:dyDescent="0.25">
      <c r="A208" s="8"/>
      <c r="B208" s="8"/>
      <c r="C208" s="15"/>
      <c r="D208" s="8"/>
      <c r="E208" s="8"/>
      <c r="F208" s="11"/>
      <c r="G208" s="8"/>
      <c r="H208" s="8"/>
      <c r="I208" s="19"/>
      <c r="K208"/>
    </row>
    <row r="209" spans="1:11" s="25" customFormat="1" x14ac:dyDescent="0.25">
      <c r="A209" s="8"/>
      <c r="B209" s="8"/>
      <c r="C209" s="15"/>
      <c r="D209" s="18"/>
      <c r="E209" s="18"/>
      <c r="F209" s="18"/>
      <c r="G209" s="18"/>
      <c r="H209" s="18"/>
      <c r="I209" s="19"/>
      <c r="K209"/>
    </row>
    <row r="210" spans="1:11" s="25" customFormat="1" x14ac:dyDescent="0.25">
      <c r="A210" s="8"/>
      <c r="B210" s="8"/>
      <c r="C210" s="15"/>
      <c r="D210" s="8"/>
      <c r="E210" s="8"/>
      <c r="F210" s="11"/>
      <c r="G210" s="8"/>
      <c r="H210" s="8"/>
      <c r="I210" s="19"/>
      <c r="K210"/>
    </row>
    <row r="211" spans="1:11" s="25" customFormat="1" x14ac:dyDescent="0.25">
      <c r="A211" s="8"/>
      <c r="B211" s="8"/>
      <c r="C211" s="15"/>
      <c r="D211" s="8"/>
      <c r="E211" s="8"/>
      <c r="F211" s="11"/>
      <c r="G211" s="8"/>
      <c r="H211" s="8"/>
      <c r="I211" s="19"/>
      <c r="K211"/>
    </row>
    <row r="212" spans="1:11" s="25" customFormat="1" x14ac:dyDescent="0.25">
      <c r="A212" s="8"/>
      <c r="B212" s="8"/>
      <c r="C212" s="15"/>
      <c r="D212" s="8"/>
      <c r="E212" s="8"/>
      <c r="F212" s="11"/>
      <c r="G212" s="8"/>
      <c r="H212" s="8"/>
      <c r="I212" s="19"/>
      <c r="K212"/>
    </row>
    <row r="213" spans="1:11" s="25" customFormat="1" x14ac:dyDescent="0.25">
      <c r="A213" s="8"/>
      <c r="B213" s="8"/>
      <c r="C213" s="15"/>
      <c r="D213" s="8"/>
      <c r="E213" s="8"/>
      <c r="F213" s="11"/>
      <c r="G213" s="8"/>
      <c r="H213" s="8"/>
      <c r="I213" s="19"/>
      <c r="K213"/>
    </row>
    <row r="214" spans="1:11" s="25" customFormat="1" x14ac:dyDescent="0.25">
      <c r="A214" s="8"/>
      <c r="B214" s="8"/>
      <c r="C214" s="16"/>
      <c r="D214" s="8"/>
      <c r="E214" s="8"/>
      <c r="F214" s="11"/>
      <c r="G214" s="8"/>
      <c r="H214" s="8"/>
      <c r="I214" s="19"/>
      <c r="K214"/>
    </row>
    <row r="215" spans="1:11" s="25" customFormat="1" x14ac:dyDescent="0.25">
      <c r="A215" s="8"/>
      <c r="B215" s="8"/>
      <c r="C215" s="15"/>
      <c r="D215" s="8"/>
      <c r="E215" s="8"/>
      <c r="F215" s="11"/>
      <c r="G215" s="8"/>
      <c r="H215" s="8"/>
      <c r="I215" s="19"/>
      <c r="K215"/>
    </row>
    <row r="216" spans="1:11" s="25" customFormat="1" x14ac:dyDescent="0.25">
      <c r="A216" s="8"/>
      <c r="B216" s="8"/>
      <c r="C216" s="15"/>
      <c r="D216" s="8"/>
      <c r="E216" s="8"/>
      <c r="F216" s="11"/>
      <c r="G216" s="8"/>
      <c r="H216" s="8"/>
      <c r="I216" s="19"/>
      <c r="K216"/>
    </row>
    <row r="217" spans="1:11" s="25" customFormat="1" x14ac:dyDescent="0.25">
      <c r="A217" s="8"/>
      <c r="B217" s="8"/>
      <c r="C217" s="15"/>
      <c r="D217" s="8"/>
      <c r="E217" s="8"/>
      <c r="F217" s="11"/>
      <c r="G217" s="8"/>
      <c r="H217" s="8"/>
      <c r="I217" s="19"/>
      <c r="K217"/>
    </row>
    <row r="218" spans="1:11" s="25" customFormat="1" x14ac:dyDescent="0.25">
      <c r="A218" s="8"/>
      <c r="B218" s="8"/>
      <c r="C218" s="15"/>
      <c r="D218" s="8"/>
      <c r="E218" s="8"/>
      <c r="F218" s="11"/>
      <c r="G218" s="8"/>
      <c r="H218" s="8"/>
      <c r="I218" s="19"/>
      <c r="K218"/>
    </row>
    <row r="219" spans="1:11" s="25" customFormat="1" x14ac:dyDescent="0.25">
      <c r="A219" s="8"/>
      <c r="B219" s="8"/>
      <c r="C219" s="15"/>
      <c r="D219" s="8"/>
      <c r="E219" s="8"/>
      <c r="F219" s="11"/>
      <c r="G219" s="8"/>
      <c r="H219" s="8"/>
      <c r="I219" s="19"/>
      <c r="K219"/>
    </row>
    <row r="220" spans="1:11" s="25" customFormat="1" x14ac:dyDescent="0.25">
      <c r="A220" s="8"/>
      <c r="B220" s="8"/>
      <c r="C220" s="15"/>
      <c r="D220" s="8"/>
      <c r="E220" s="8"/>
      <c r="F220" s="11"/>
      <c r="G220" s="8"/>
      <c r="H220" s="8"/>
      <c r="I220" s="19"/>
      <c r="K220"/>
    </row>
    <row r="221" spans="1:11" s="25" customFormat="1" x14ac:dyDescent="0.25">
      <c r="A221" s="8"/>
      <c r="B221" s="8"/>
      <c r="C221" s="15"/>
      <c r="D221" s="8"/>
      <c r="E221" s="8"/>
      <c r="F221" s="11"/>
      <c r="G221" s="8"/>
      <c r="H221" s="8"/>
      <c r="I221" s="19"/>
      <c r="K221"/>
    </row>
    <row r="222" spans="1:11" x14ac:dyDescent="0.25">
      <c r="A222" s="1"/>
      <c r="B222" s="8"/>
      <c r="C222" s="15"/>
      <c r="D222" s="8"/>
      <c r="E222" s="8"/>
      <c r="F222" s="11"/>
      <c r="G222" s="8"/>
      <c r="H222" s="8"/>
      <c r="I222" s="19"/>
    </row>
    <row r="223" spans="1:11" x14ac:dyDescent="0.25">
      <c r="A223" s="1"/>
      <c r="B223" s="8"/>
      <c r="C223" s="15"/>
      <c r="D223" s="8"/>
      <c r="E223" s="8"/>
      <c r="F223" s="11"/>
      <c r="G223" s="8"/>
      <c r="H223" s="8"/>
      <c r="I223" s="19"/>
    </row>
    <row r="224" spans="1:11" x14ac:dyDescent="0.25">
      <c r="A224" s="1"/>
      <c r="B224" s="8"/>
      <c r="C224" s="16"/>
      <c r="D224" s="8"/>
      <c r="E224" s="8"/>
      <c r="F224" s="11"/>
      <c r="G224" s="8"/>
      <c r="H224" s="8"/>
      <c r="I224" s="19"/>
    </row>
    <row r="225" spans="1:11" x14ac:dyDescent="0.25">
      <c r="A225" s="1"/>
      <c r="B225" s="8"/>
      <c r="C225" s="15"/>
      <c r="D225" s="8"/>
      <c r="E225" s="8"/>
      <c r="F225" s="11"/>
      <c r="G225" s="8"/>
      <c r="H225" s="8"/>
      <c r="I225" s="19"/>
    </row>
    <row r="226" spans="1:11" x14ac:dyDescent="0.25">
      <c r="A226" s="1"/>
      <c r="B226" s="8"/>
      <c r="C226" s="15"/>
      <c r="D226" s="8"/>
      <c r="E226" s="8"/>
      <c r="F226" s="11"/>
      <c r="G226" s="8"/>
      <c r="H226" s="8"/>
      <c r="I226" s="19"/>
    </row>
    <row r="227" spans="1:11" x14ac:dyDescent="0.25">
      <c r="A227" s="1"/>
      <c r="B227" s="8"/>
      <c r="C227" s="15"/>
      <c r="D227" s="8"/>
      <c r="E227" s="8"/>
      <c r="F227" s="11"/>
      <c r="G227" s="8"/>
      <c r="H227" s="8"/>
      <c r="I227" s="19"/>
    </row>
    <row r="228" spans="1:11" x14ac:dyDescent="0.25">
      <c r="A228" s="1"/>
      <c r="B228" s="8"/>
      <c r="C228" s="15"/>
      <c r="D228" s="8"/>
      <c r="E228" s="8"/>
      <c r="F228" s="11"/>
      <c r="G228" s="8"/>
      <c r="H228" s="8"/>
      <c r="I228" s="19"/>
    </row>
    <row r="229" spans="1:11" x14ac:dyDescent="0.25">
      <c r="A229" s="1"/>
      <c r="B229" s="8"/>
      <c r="C229" s="15"/>
      <c r="D229" s="8"/>
      <c r="E229" s="8"/>
      <c r="F229" s="11"/>
      <c r="G229" s="8"/>
      <c r="H229" s="8"/>
      <c r="I229" s="19"/>
    </row>
    <row r="230" spans="1:11" x14ac:dyDescent="0.25">
      <c r="A230" s="1"/>
      <c r="B230" s="8"/>
      <c r="C230" s="15"/>
      <c r="D230" s="8"/>
      <c r="E230" s="8"/>
      <c r="F230" s="11"/>
      <c r="G230" s="8"/>
      <c r="H230" s="8"/>
      <c r="I230" s="19"/>
    </row>
    <row r="231" spans="1:11" x14ac:dyDescent="0.25">
      <c r="A231" s="1"/>
      <c r="B231" s="8"/>
      <c r="C231" s="15"/>
      <c r="D231" s="8"/>
      <c r="E231" s="8"/>
      <c r="F231" s="8"/>
      <c r="G231" s="8"/>
      <c r="H231" s="8"/>
      <c r="I231" s="21"/>
    </row>
    <row r="232" spans="1:11" ht="15.75" x14ac:dyDescent="0.25">
      <c r="A232" s="1"/>
      <c r="B232" s="8"/>
      <c r="C232" s="17"/>
      <c r="D232" s="10"/>
      <c r="E232" s="10"/>
      <c r="F232" s="10"/>
      <c r="G232" s="10"/>
      <c r="H232" s="10"/>
      <c r="I232" s="22"/>
    </row>
    <row r="233" spans="1:11" s="9" customFormat="1" ht="15.75" x14ac:dyDescent="0.25">
      <c r="A233" s="1"/>
      <c r="B233" s="8"/>
      <c r="C233" s="17"/>
      <c r="D233" s="7"/>
      <c r="E233" s="7"/>
      <c r="F233" s="7"/>
      <c r="G233" s="7"/>
      <c r="H233" s="7"/>
      <c r="I233" s="22"/>
      <c r="J233" s="83"/>
    </row>
    <row r="234" spans="1:11" s="9" customFormat="1" ht="15.75" x14ac:dyDescent="0.25">
      <c r="A234" s="1"/>
      <c r="B234" s="8"/>
      <c r="C234" s="7"/>
      <c r="D234" s="7"/>
      <c r="E234" s="7"/>
      <c r="F234" s="7"/>
      <c r="G234" s="7"/>
      <c r="H234" s="7"/>
      <c r="I234" s="22"/>
      <c r="J234" s="83"/>
    </row>
    <row r="235" spans="1:11" ht="15.75" x14ac:dyDescent="0.25">
      <c r="A235" s="1"/>
      <c r="B235" s="8"/>
      <c r="C235" s="7"/>
      <c r="D235" s="7"/>
      <c r="E235" s="7"/>
      <c r="F235" s="7"/>
      <c r="G235" s="7"/>
      <c r="H235" s="7"/>
      <c r="I235" s="22"/>
    </row>
    <row r="236" spans="1:11" x14ac:dyDescent="0.25">
      <c r="A236" s="1"/>
      <c r="B236" s="1"/>
      <c r="C236" s="5"/>
      <c r="D236" s="5"/>
      <c r="E236" s="5"/>
      <c r="F236" s="5"/>
      <c r="G236" s="5"/>
      <c r="H236" s="4"/>
      <c r="I236" s="23"/>
    </row>
    <row r="237" spans="1:11" x14ac:dyDescent="0.25">
      <c r="A237" s="1"/>
      <c r="B237" s="1"/>
      <c r="C237" s="5"/>
      <c r="D237" s="5"/>
      <c r="E237" s="5"/>
      <c r="F237" s="5"/>
      <c r="G237" s="5"/>
      <c r="H237" s="4"/>
      <c r="I237" s="23"/>
    </row>
    <row r="238" spans="1:11" s="25" customFormat="1" ht="33.75" customHeight="1" x14ac:dyDescent="0.25">
      <c r="A238" s="1"/>
      <c r="B238" s="1"/>
      <c r="C238" s="6"/>
      <c r="D238" s="5"/>
      <c r="E238" s="5"/>
      <c r="F238" s="5"/>
      <c r="G238" s="5"/>
      <c r="H238" s="4"/>
      <c r="I238" s="23"/>
      <c r="K238"/>
    </row>
    <row r="239" spans="1:11" s="25" customFormat="1" x14ac:dyDescent="0.25">
      <c r="A239" s="1"/>
      <c r="B239" s="1"/>
      <c r="C239" s="6"/>
      <c r="D239" s="5"/>
      <c r="E239" s="5"/>
      <c r="F239" s="5"/>
      <c r="G239" s="5"/>
      <c r="H239" s="4"/>
      <c r="I239" s="23"/>
      <c r="K239"/>
    </row>
    <row r="240" spans="1:11" s="25" customFormat="1" ht="18.75" x14ac:dyDescent="0.3">
      <c r="A240" s="1"/>
      <c r="B240" s="1"/>
      <c r="C240" s="3"/>
      <c r="D240" s="3"/>
      <c r="E240" s="3"/>
      <c r="F240" s="3"/>
      <c r="G240" s="3"/>
      <c r="H240" s="2"/>
      <c r="I240" s="24"/>
      <c r="K240"/>
    </row>
    <row r="241" spans="1:11" s="25" customFormat="1" x14ac:dyDescent="0.25">
      <c r="A241" s="1"/>
      <c r="B241" s="1"/>
      <c r="C241" s="1"/>
      <c r="D241" s="1"/>
      <c r="E241" s="1"/>
      <c r="F241" s="1"/>
      <c r="G241" s="1"/>
      <c r="H241" s="1"/>
      <c r="I241" s="19"/>
      <c r="K241"/>
    </row>
    <row r="242" spans="1:11" s="25" customFormat="1" x14ac:dyDescent="0.25">
      <c r="A242" s="1"/>
      <c r="B242" s="1"/>
      <c r="C242" s="1"/>
      <c r="D242" s="1"/>
      <c r="E242" s="1"/>
      <c r="F242" s="1"/>
      <c r="G242" s="1"/>
      <c r="H242" s="1"/>
      <c r="I242" s="19"/>
      <c r="K242"/>
    </row>
    <row r="243" spans="1:11" s="25" customFormat="1" x14ac:dyDescent="0.25">
      <c r="A243" s="1"/>
      <c r="B243" s="1"/>
      <c r="C243" s="1"/>
      <c r="D243" s="1"/>
      <c r="E243" s="1"/>
      <c r="F243" s="1"/>
      <c r="G243" s="1"/>
      <c r="H243" s="1"/>
      <c r="I243" s="19"/>
      <c r="K243"/>
    </row>
  </sheetData>
  <mergeCells count="15">
    <mergeCell ref="B5:C5"/>
    <mergeCell ref="H5:J5"/>
    <mergeCell ref="B1:J1"/>
    <mergeCell ref="B2:D2"/>
    <mergeCell ref="B3:J3"/>
    <mergeCell ref="B4:C4"/>
    <mergeCell ref="H4:J4"/>
    <mergeCell ref="C126:H126"/>
    <mergeCell ref="C127:H127"/>
    <mergeCell ref="C74:H74"/>
    <mergeCell ref="C82:H82"/>
    <mergeCell ref="C100:H100"/>
    <mergeCell ref="C123:H123"/>
    <mergeCell ref="C124:H124"/>
    <mergeCell ref="C125:H125"/>
  </mergeCells>
  <pageMargins left="1" right="1" top="1" bottom="1" header="0.5" footer="0.5"/>
  <pageSetup paperSize="8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opLeftCell="A103" zoomScaleNormal="100" workbookViewId="0">
      <selection activeCell="A126" sqref="A126"/>
    </sheetView>
  </sheetViews>
  <sheetFormatPr defaultRowHeight="15" x14ac:dyDescent="0.25"/>
  <cols>
    <col min="2" max="2" width="4.28515625" bestFit="1" customWidth="1"/>
    <col min="3" max="3" width="40.85546875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2.5703125" style="25" bestFit="1" customWidth="1"/>
    <col min="10" max="10" width="11.5703125" style="25" bestFit="1" customWidth="1"/>
    <col min="12" max="12" width="10" bestFit="1" customWidth="1"/>
  </cols>
  <sheetData>
    <row r="1" spans="1:13" ht="21.75" thickBot="1" x14ac:dyDescent="0.4">
      <c r="B1" s="203" t="s">
        <v>10</v>
      </c>
      <c r="C1" s="204"/>
      <c r="D1" s="204"/>
      <c r="E1" s="204"/>
      <c r="F1" s="204"/>
      <c r="G1" s="204"/>
      <c r="H1" s="204"/>
      <c r="I1" s="204"/>
      <c r="J1" s="205"/>
    </row>
    <row r="2" spans="1:13" ht="67.5" customHeight="1" thickBot="1" x14ac:dyDescent="0.3">
      <c r="B2" s="206" t="s">
        <v>9</v>
      </c>
      <c r="C2" s="207"/>
      <c r="D2" s="207"/>
      <c r="E2" s="76"/>
      <c r="F2" s="76"/>
      <c r="G2" s="76"/>
      <c r="H2" s="76"/>
      <c r="I2" s="77"/>
      <c r="J2" s="77"/>
      <c r="M2" t="s">
        <v>144</v>
      </c>
    </row>
    <row r="3" spans="1:13" ht="19.5" customHeight="1" thickBot="1" x14ac:dyDescent="0.35">
      <c r="A3" t="s">
        <v>70</v>
      </c>
      <c r="B3" s="208" t="s">
        <v>11</v>
      </c>
      <c r="C3" s="209"/>
      <c r="D3" s="209"/>
      <c r="E3" s="209"/>
      <c r="F3" s="209"/>
      <c r="G3" s="209"/>
      <c r="H3" s="209"/>
      <c r="I3" s="209"/>
      <c r="J3" s="210"/>
    </row>
    <row r="4" spans="1:13" ht="15.75" thickBot="1" x14ac:dyDescent="0.3">
      <c r="B4" s="211" t="s">
        <v>8</v>
      </c>
      <c r="C4" s="212"/>
      <c r="D4" s="14"/>
      <c r="E4" s="14"/>
      <c r="F4" s="14"/>
      <c r="G4" s="14"/>
      <c r="H4" s="213" t="s">
        <v>139</v>
      </c>
      <c r="I4" s="235"/>
      <c r="J4" s="214"/>
    </row>
    <row r="5" spans="1:13" ht="30.75" customHeight="1" thickBot="1" x14ac:dyDescent="0.3">
      <c r="B5" s="215" t="s">
        <v>95</v>
      </c>
      <c r="C5" s="216"/>
      <c r="D5" s="75"/>
      <c r="E5" s="75"/>
      <c r="F5" s="75"/>
      <c r="G5" s="75"/>
      <c r="H5" s="217" t="s">
        <v>140</v>
      </c>
      <c r="I5" s="234"/>
      <c r="J5" s="218"/>
    </row>
    <row r="6" spans="1:13" s="13" customFormat="1" ht="30.75" customHeight="1" thickBot="1" x14ac:dyDescent="0.3">
      <c r="B6" s="78" t="s">
        <v>7</v>
      </c>
      <c r="C6" s="79" t="s">
        <v>6</v>
      </c>
      <c r="D6" s="80" t="s">
        <v>5</v>
      </c>
      <c r="E6" s="80" t="s">
        <v>4</v>
      </c>
      <c r="F6" s="80" t="s">
        <v>3</v>
      </c>
      <c r="G6" s="81" t="s">
        <v>2</v>
      </c>
      <c r="H6" s="81" t="s">
        <v>1</v>
      </c>
      <c r="I6" s="82" t="s">
        <v>0</v>
      </c>
      <c r="J6" s="82" t="s">
        <v>0</v>
      </c>
    </row>
    <row r="7" spans="1:13" x14ac:dyDescent="0.25">
      <c r="A7" s="8"/>
      <c r="B7" s="33"/>
      <c r="C7" s="34"/>
      <c r="D7" s="35"/>
      <c r="E7" s="35"/>
      <c r="F7" s="36"/>
      <c r="G7" s="35"/>
      <c r="H7" s="35"/>
      <c r="I7" s="37"/>
      <c r="J7" s="37"/>
    </row>
    <row r="8" spans="1:13" ht="15.75" customHeight="1" x14ac:dyDescent="0.25">
      <c r="A8" s="8"/>
      <c r="B8" s="42" t="s">
        <v>13</v>
      </c>
      <c r="C8" s="41" t="s">
        <v>14</v>
      </c>
      <c r="D8" s="31"/>
      <c r="E8" s="31"/>
      <c r="F8" s="31"/>
      <c r="G8" s="31"/>
      <c r="H8" s="31"/>
      <c r="I8" s="50"/>
      <c r="J8" s="50"/>
    </row>
    <row r="9" spans="1:13" x14ac:dyDescent="0.25">
      <c r="A9" s="8"/>
      <c r="B9" s="27"/>
      <c r="C9" s="30"/>
      <c r="D9" s="31"/>
      <c r="E9" s="31"/>
      <c r="F9" s="31"/>
      <c r="G9" s="31"/>
      <c r="H9" s="31"/>
      <c r="I9" s="50"/>
      <c r="J9" s="50"/>
    </row>
    <row r="10" spans="1:13" x14ac:dyDescent="0.25">
      <c r="A10" s="43"/>
      <c r="B10" s="42" t="s">
        <v>16</v>
      </c>
      <c r="C10" s="41" t="s">
        <v>15</v>
      </c>
      <c r="D10" s="31"/>
      <c r="E10" s="31"/>
      <c r="F10" s="31"/>
      <c r="G10" s="31"/>
      <c r="H10" s="31"/>
      <c r="I10" s="50"/>
      <c r="J10" s="50"/>
    </row>
    <row r="11" spans="1:13" x14ac:dyDescent="0.25">
      <c r="A11" s="8"/>
      <c r="B11" s="27">
        <v>1</v>
      </c>
      <c r="C11" s="30" t="s">
        <v>27</v>
      </c>
      <c r="D11" s="26">
        <v>30</v>
      </c>
      <c r="E11" s="31">
        <v>45</v>
      </c>
      <c r="F11" s="32">
        <f>E11*D11/144</f>
        <v>9.375</v>
      </c>
      <c r="G11" s="26">
        <v>1350</v>
      </c>
      <c r="H11" s="26">
        <v>1</v>
      </c>
      <c r="I11" s="50">
        <f>H11*G11*F11</f>
        <v>12656.25</v>
      </c>
      <c r="J11" s="50">
        <v>0</v>
      </c>
    </row>
    <row r="12" spans="1:13" x14ac:dyDescent="0.25">
      <c r="A12" s="8"/>
      <c r="B12" s="27">
        <v>2</v>
      </c>
      <c r="C12" s="30" t="s">
        <v>28</v>
      </c>
      <c r="D12" s="26">
        <v>41</v>
      </c>
      <c r="E12" s="31">
        <v>81</v>
      </c>
      <c r="F12" s="32"/>
      <c r="G12" s="26"/>
      <c r="H12" s="26">
        <v>1</v>
      </c>
      <c r="I12" s="50">
        <v>22000</v>
      </c>
      <c r="J12" s="50">
        <f t="shared" ref="J12" si="0">I12</f>
        <v>22000</v>
      </c>
    </row>
    <row r="13" spans="1:13" x14ac:dyDescent="0.25">
      <c r="A13" s="8"/>
      <c r="B13" s="27">
        <v>3</v>
      </c>
      <c r="C13" s="30" t="s">
        <v>68</v>
      </c>
      <c r="D13" s="26">
        <v>45</v>
      </c>
      <c r="E13" s="31">
        <v>53</v>
      </c>
      <c r="F13" s="32">
        <f t="shared" ref="F13:F72" si="1">E13*D13/144</f>
        <v>16.5625</v>
      </c>
      <c r="G13" s="26">
        <v>380</v>
      </c>
      <c r="H13" s="26">
        <v>1</v>
      </c>
      <c r="I13" s="50">
        <f t="shared" ref="I13:I66" si="2">H13*G13*F13</f>
        <v>6293.75</v>
      </c>
      <c r="J13" s="50">
        <f>I13</f>
        <v>6293.75</v>
      </c>
      <c r="K13" t="s">
        <v>114</v>
      </c>
    </row>
    <row r="14" spans="1:13" x14ac:dyDescent="0.25">
      <c r="A14" s="8"/>
      <c r="B14" s="27">
        <v>4</v>
      </c>
      <c r="C14" s="30" t="s">
        <v>35</v>
      </c>
      <c r="D14" s="26"/>
      <c r="E14" s="31"/>
      <c r="F14" s="32">
        <f t="shared" si="1"/>
        <v>0</v>
      </c>
      <c r="G14" s="26">
        <v>4000</v>
      </c>
      <c r="H14" s="26">
        <v>1</v>
      </c>
      <c r="I14" s="50">
        <f>H14*G14</f>
        <v>4000</v>
      </c>
      <c r="J14" s="50">
        <v>0</v>
      </c>
    </row>
    <row r="15" spans="1:13" x14ac:dyDescent="0.25">
      <c r="A15" s="8"/>
      <c r="B15" s="27">
        <v>5</v>
      </c>
      <c r="C15" s="30" t="s">
        <v>120</v>
      </c>
      <c r="D15" s="26">
        <v>102</v>
      </c>
      <c r="E15" s="31">
        <v>108</v>
      </c>
      <c r="F15" s="32">
        <f>E15*D15/144</f>
        <v>76.5</v>
      </c>
      <c r="G15" s="26">
        <v>550</v>
      </c>
      <c r="H15" s="26">
        <v>1</v>
      </c>
      <c r="I15" s="50">
        <f>H15*G15*F15</f>
        <v>42075</v>
      </c>
      <c r="J15" s="50">
        <v>0</v>
      </c>
    </row>
    <row r="16" spans="1:13" x14ac:dyDescent="0.25">
      <c r="A16" s="8"/>
      <c r="B16" s="27">
        <v>6</v>
      </c>
      <c r="C16" s="30" t="s">
        <v>115</v>
      </c>
      <c r="D16" s="26"/>
      <c r="E16" s="31"/>
      <c r="F16" s="32"/>
      <c r="G16" s="26">
        <v>4000</v>
      </c>
      <c r="H16" s="26">
        <v>1</v>
      </c>
      <c r="I16" s="50">
        <f>G16*H16</f>
        <v>4000</v>
      </c>
      <c r="J16" s="50"/>
    </row>
    <row r="17" spans="1:11" x14ac:dyDescent="0.25">
      <c r="A17" s="8"/>
      <c r="B17" s="27">
        <v>7</v>
      </c>
      <c r="C17" s="30" t="s">
        <v>116</v>
      </c>
      <c r="D17" s="26"/>
      <c r="E17" s="31"/>
      <c r="F17" s="32"/>
      <c r="G17" s="26"/>
      <c r="H17" s="26">
        <v>1</v>
      </c>
      <c r="I17" s="50">
        <v>5200</v>
      </c>
      <c r="J17" s="50"/>
    </row>
    <row r="18" spans="1:11" x14ac:dyDescent="0.25">
      <c r="A18" s="8"/>
      <c r="B18" s="27"/>
      <c r="C18" s="30"/>
      <c r="D18" s="26"/>
      <c r="E18" s="31"/>
      <c r="F18" s="32"/>
      <c r="G18" s="26"/>
      <c r="H18" s="26"/>
      <c r="I18" s="50"/>
      <c r="J18" s="50"/>
    </row>
    <row r="19" spans="1:11" s="12" customFormat="1" ht="15.75" x14ac:dyDescent="0.25">
      <c r="A19" s="8"/>
      <c r="B19" s="42" t="s">
        <v>18</v>
      </c>
      <c r="C19" s="41" t="s">
        <v>17</v>
      </c>
      <c r="D19" s="26"/>
      <c r="E19" s="31"/>
      <c r="F19" s="32"/>
      <c r="G19" s="31"/>
      <c r="H19" s="31"/>
      <c r="I19" s="50"/>
      <c r="J19" s="50"/>
    </row>
    <row r="20" spans="1:11" x14ac:dyDescent="0.25">
      <c r="A20" s="8"/>
      <c r="B20" s="27">
        <v>1</v>
      </c>
      <c r="C20" s="30" t="s">
        <v>31</v>
      </c>
      <c r="D20" s="26">
        <v>292</v>
      </c>
      <c r="E20" s="31">
        <v>13</v>
      </c>
      <c r="F20" s="32">
        <f t="shared" si="1"/>
        <v>26.361111111111111</v>
      </c>
      <c r="G20" s="26">
        <v>380</v>
      </c>
      <c r="H20" s="26">
        <v>1</v>
      </c>
      <c r="I20" s="50">
        <f t="shared" si="2"/>
        <v>10017.222222222223</v>
      </c>
      <c r="J20" s="50">
        <v>0</v>
      </c>
    </row>
    <row r="21" spans="1:11" x14ac:dyDescent="0.25">
      <c r="A21" s="8"/>
      <c r="B21" s="27">
        <v>2</v>
      </c>
      <c r="C21" s="30" t="s">
        <v>32</v>
      </c>
      <c r="D21" s="26">
        <v>73</v>
      </c>
      <c r="E21" s="31">
        <v>95</v>
      </c>
      <c r="F21" s="32">
        <f t="shared" si="1"/>
        <v>48.159722222222221</v>
      </c>
      <c r="G21" s="26">
        <v>900</v>
      </c>
      <c r="H21" s="26">
        <v>1</v>
      </c>
      <c r="I21" s="50">
        <f t="shared" si="2"/>
        <v>43343.75</v>
      </c>
      <c r="J21" s="50">
        <v>0</v>
      </c>
    </row>
    <row r="22" spans="1:11" x14ac:dyDescent="0.25">
      <c r="A22" s="8"/>
      <c r="B22" s="27">
        <v>3</v>
      </c>
      <c r="C22" s="30" t="s">
        <v>33</v>
      </c>
      <c r="D22" s="26"/>
      <c r="E22" s="31"/>
      <c r="F22" s="32">
        <f t="shared" si="1"/>
        <v>0</v>
      </c>
      <c r="G22" s="26"/>
      <c r="H22" s="26">
        <v>1</v>
      </c>
      <c r="I22" s="50">
        <v>6000</v>
      </c>
      <c r="J22" s="50">
        <v>0</v>
      </c>
    </row>
    <row r="23" spans="1:11" x14ac:dyDescent="0.25">
      <c r="A23" s="8"/>
      <c r="B23" s="27">
        <v>4</v>
      </c>
      <c r="C23" s="30" t="s">
        <v>34</v>
      </c>
      <c r="D23" s="26">
        <v>11</v>
      </c>
      <c r="E23" s="31">
        <v>45</v>
      </c>
      <c r="F23" s="32">
        <f t="shared" si="1"/>
        <v>3.4375</v>
      </c>
      <c r="G23" s="26">
        <v>550</v>
      </c>
      <c r="H23" s="26">
        <v>1</v>
      </c>
      <c r="I23" s="50">
        <f t="shared" si="2"/>
        <v>1890.625</v>
      </c>
      <c r="J23" s="50">
        <v>0</v>
      </c>
    </row>
    <row r="24" spans="1:11" x14ac:dyDescent="0.25">
      <c r="A24" s="8"/>
      <c r="B24" s="27">
        <v>5</v>
      </c>
      <c r="C24" s="30" t="s">
        <v>29</v>
      </c>
      <c r="D24" s="26">
        <v>21</v>
      </c>
      <c r="E24" s="31">
        <v>23</v>
      </c>
      <c r="F24" s="32">
        <f t="shared" si="1"/>
        <v>3.3541666666666665</v>
      </c>
      <c r="G24" s="26">
        <v>1350</v>
      </c>
      <c r="H24" s="26">
        <v>1</v>
      </c>
      <c r="I24" s="50">
        <f t="shared" si="2"/>
        <v>4528.125</v>
      </c>
      <c r="J24" s="50">
        <f>I24</f>
        <v>4528.125</v>
      </c>
    </row>
    <row r="25" spans="1:11" x14ac:dyDescent="0.25">
      <c r="A25" s="8"/>
      <c r="B25" s="27">
        <v>6</v>
      </c>
      <c r="C25" s="30" t="s">
        <v>30</v>
      </c>
      <c r="D25" s="26">
        <v>21</v>
      </c>
      <c r="E25" s="31">
        <v>24</v>
      </c>
      <c r="F25" s="32">
        <f t="shared" si="1"/>
        <v>3.5</v>
      </c>
      <c r="G25" s="26">
        <v>1350</v>
      </c>
      <c r="H25" s="26">
        <v>1</v>
      </c>
      <c r="I25" s="50">
        <f t="shared" si="2"/>
        <v>4725</v>
      </c>
      <c r="J25" s="50">
        <f>I25</f>
        <v>4725</v>
      </c>
    </row>
    <row r="26" spans="1:11" x14ac:dyDescent="0.25">
      <c r="A26" s="8"/>
      <c r="B26" s="27">
        <v>7</v>
      </c>
      <c r="C26" s="30" t="s">
        <v>36</v>
      </c>
      <c r="D26" s="26"/>
      <c r="E26" s="31"/>
      <c r="F26" s="32">
        <v>18</v>
      </c>
      <c r="G26" s="26">
        <v>3400</v>
      </c>
      <c r="H26" s="26">
        <v>1</v>
      </c>
      <c r="I26" s="50">
        <f t="shared" si="2"/>
        <v>61200</v>
      </c>
      <c r="J26" s="50">
        <v>0</v>
      </c>
    </row>
    <row r="27" spans="1:11" x14ac:dyDescent="0.25">
      <c r="A27" s="8"/>
      <c r="B27" s="27">
        <v>8</v>
      </c>
      <c r="C27" s="30" t="s">
        <v>37</v>
      </c>
      <c r="D27" s="26"/>
      <c r="E27" s="31"/>
      <c r="F27" s="32"/>
      <c r="G27" s="26"/>
      <c r="H27" s="26">
        <v>1</v>
      </c>
      <c r="I27" s="50">
        <v>12000</v>
      </c>
      <c r="J27" s="50">
        <v>0</v>
      </c>
    </row>
    <row r="28" spans="1:11" x14ac:dyDescent="0.25">
      <c r="A28" s="8"/>
      <c r="B28" s="27">
        <v>9</v>
      </c>
      <c r="C28" s="30" t="s">
        <v>38</v>
      </c>
      <c r="D28" s="26">
        <v>21</v>
      </c>
      <c r="E28" s="31">
        <v>118</v>
      </c>
      <c r="F28" s="32">
        <f>E28*D28/144</f>
        <v>17.208333333333332</v>
      </c>
      <c r="G28" s="26">
        <v>550</v>
      </c>
      <c r="H28" s="26">
        <v>1</v>
      </c>
      <c r="I28" s="50">
        <f t="shared" si="2"/>
        <v>9464.5833333333321</v>
      </c>
      <c r="J28" s="50">
        <f>I28</f>
        <v>9464.5833333333321</v>
      </c>
      <c r="K28" s="99" t="s">
        <v>117</v>
      </c>
    </row>
    <row r="29" spans="1:11" x14ac:dyDescent="0.25">
      <c r="A29" s="8"/>
      <c r="B29" s="27">
        <v>10</v>
      </c>
      <c r="C29" s="30" t="s">
        <v>96</v>
      </c>
      <c r="D29" s="26">
        <v>73</v>
      </c>
      <c r="E29" s="31">
        <v>95</v>
      </c>
      <c r="F29" s="32">
        <f>E29*D29/144</f>
        <v>48.159722222222221</v>
      </c>
      <c r="G29" s="26">
        <v>750</v>
      </c>
      <c r="H29" s="26">
        <v>1</v>
      </c>
      <c r="I29" s="50">
        <f>H29*G29*F29</f>
        <v>36119.791666666664</v>
      </c>
      <c r="J29" s="50">
        <f>I29</f>
        <v>36119.791666666664</v>
      </c>
    </row>
    <row r="30" spans="1:11" x14ac:dyDescent="0.25">
      <c r="A30" s="8"/>
      <c r="B30" s="27"/>
      <c r="C30" s="30"/>
      <c r="D30" s="26"/>
      <c r="E30" s="31"/>
      <c r="F30" s="32"/>
      <c r="G30" s="26"/>
      <c r="H30" s="26"/>
      <c r="I30" s="50"/>
      <c r="J30" s="50"/>
    </row>
    <row r="31" spans="1:11" x14ac:dyDescent="0.25">
      <c r="A31" s="8"/>
      <c r="B31" s="42" t="s">
        <v>19</v>
      </c>
      <c r="C31" s="41" t="s">
        <v>22</v>
      </c>
      <c r="D31" s="26"/>
      <c r="E31" s="31"/>
      <c r="F31" s="32"/>
      <c r="G31" s="26"/>
      <c r="H31" s="26"/>
      <c r="I31" s="50"/>
      <c r="J31" s="50"/>
    </row>
    <row r="32" spans="1:11" x14ac:dyDescent="0.25">
      <c r="A32" s="8"/>
      <c r="B32" s="27">
        <v>1</v>
      </c>
      <c r="C32" s="44" t="s">
        <v>39</v>
      </c>
      <c r="D32" s="26">
        <v>126</v>
      </c>
      <c r="E32" s="31">
        <v>29</v>
      </c>
      <c r="F32" s="32">
        <f t="shared" si="1"/>
        <v>25.375</v>
      </c>
      <c r="G32" s="26">
        <v>2700</v>
      </c>
      <c r="H32" s="26">
        <v>1</v>
      </c>
      <c r="I32" s="50">
        <f t="shared" si="2"/>
        <v>68512.5</v>
      </c>
      <c r="J32" s="50">
        <f t="shared" ref="J32:J36" si="3">I32</f>
        <v>68512.5</v>
      </c>
    </row>
    <row r="33" spans="1:11" x14ac:dyDescent="0.25">
      <c r="A33" s="8"/>
      <c r="B33" s="27">
        <v>2</v>
      </c>
      <c r="C33" s="44" t="s">
        <v>40</v>
      </c>
      <c r="D33" s="26">
        <v>94</v>
      </c>
      <c r="E33" s="31">
        <v>29</v>
      </c>
      <c r="F33" s="32">
        <f t="shared" si="1"/>
        <v>18.930555555555557</v>
      </c>
      <c r="G33" s="26">
        <v>1350</v>
      </c>
      <c r="H33" s="26">
        <v>1</v>
      </c>
      <c r="I33" s="50">
        <f t="shared" si="2"/>
        <v>25556.250000000004</v>
      </c>
      <c r="J33" s="50">
        <f t="shared" si="3"/>
        <v>25556.250000000004</v>
      </c>
    </row>
    <row r="34" spans="1:11" x14ac:dyDescent="0.25">
      <c r="A34" s="8"/>
      <c r="B34" s="27">
        <v>3</v>
      </c>
      <c r="C34" s="44" t="s">
        <v>41</v>
      </c>
      <c r="D34" s="26">
        <v>117</v>
      </c>
      <c r="E34" s="31">
        <v>29</v>
      </c>
      <c r="F34" s="32">
        <f t="shared" si="1"/>
        <v>23.5625</v>
      </c>
      <c r="G34" s="26">
        <v>680</v>
      </c>
      <c r="H34" s="26">
        <v>1</v>
      </c>
      <c r="I34" s="50">
        <f t="shared" si="2"/>
        <v>16022.5</v>
      </c>
      <c r="J34" s="50">
        <f t="shared" si="3"/>
        <v>16022.5</v>
      </c>
    </row>
    <row r="35" spans="1:11" x14ac:dyDescent="0.25">
      <c r="A35" s="8"/>
      <c r="B35" s="27">
        <v>4</v>
      </c>
      <c r="C35" s="44" t="s">
        <v>42</v>
      </c>
      <c r="D35" s="26">
        <v>69</v>
      </c>
      <c r="E35" s="31">
        <v>113</v>
      </c>
      <c r="F35" s="32">
        <f t="shared" si="1"/>
        <v>54.145833333333336</v>
      </c>
      <c r="G35" s="26">
        <v>680</v>
      </c>
      <c r="H35" s="26">
        <v>1</v>
      </c>
      <c r="I35" s="50">
        <f t="shared" si="2"/>
        <v>36819.166666666672</v>
      </c>
      <c r="J35" s="50">
        <f t="shared" si="3"/>
        <v>36819.166666666672</v>
      </c>
    </row>
    <row r="36" spans="1:11" x14ac:dyDescent="0.25">
      <c r="A36" s="8"/>
      <c r="B36" s="27">
        <v>5</v>
      </c>
      <c r="C36" s="44" t="s">
        <v>145</v>
      </c>
      <c r="D36" s="26">
        <v>16</v>
      </c>
      <c r="E36" s="31">
        <v>113</v>
      </c>
      <c r="F36" s="32">
        <f t="shared" si="1"/>
        <v>12.555555555555555</v>
      </c>
      <c r="G36" s="26">
        <v>550</v>
      </c>
      <c r="H36" s="26">
        <v>1</v>
      </c>
      <c r="I36" s="50">
        <f t="shared" si="2"/>
        <v>6905.5555555555557</v>
      </c>
      <c r="J36" s="50">
        <f t="shared" si="3"/>
        <v>6905.5555555555557</v>
      </c>
      <c r="K36" t="s">
        <v>114</v>
      </c>
    </row>
    <row r="37" spans="1:11" x14ac:dyDescent="0.25">
      <c r="A37" s="8"/>
      <c r="B37" s="27">
        <v>6</v>
      </c>
      <c r="C37" s="44" t="s">
        <v>43</v>
      </c>
      <c r="D37" s="26">
        <v>54</v>
      </c>
      <c r="E37" s="31">
        <v>30</v>
      </c>
      <c r="F37" s="32">
        <f t="shared" si="1"/>
        <v>11.25</v>
      </c>
      <c r="G37" s="26"/>
      <c r="H37" s="26">
        <v>1</v>
      </c>
      <c r="I37" s="50">
        <v>9000</v>
      </c>
      <c r="J37" s="50">
        <v>0</v>
      </c>
    </row>
    <row r="38" spans="1:11" x14ac:dyDescent="0.25">
      <c r="A38" s="8"/>
      <c r="B38" s="27">
        <v>7</v>
      </c>
      <c r="C38" s="44" t="s">
        <v>63</v>
      </c>
      <c r="D38" s="26"/>
      <c r="E38" s="31"/>
      <c r="F38" s="32">
        <f t="shared" si="1"/>
        <v>0</v>
      </c>
      <c r="G38" s="26">
        <v>4200</v>
      </c>
      <c r="H38" s="26">
        <v>4</v>
      </c>
      <c r="I38" s="50">
        <f>H38*G38</f>
        <v>16800</v>
      </c>
      <c r="J38" s="50">
        <v>0</v>
      </c>
    </row>
    <row r="39" spans="1:11" x14ac:dyDescent="0.25">
      <c r="A39" s="8"/>
      <c r="B39" s="27">
        <v>8</v>
      </c>
      <c r="C39" s="44" t="s">
        <v>132</v>
      </c>
      <c r="D39" s="26">
        <v>24</v>
      </c>
      <c r="E39" s="31">
        <v>56</v>
      </c>
      <c r="F39" s="32">
        <f>E39*D39/144</f>
        <v>9.3333333333333339</v>
      </c>
      <c r="G39" s="26">
        <v>1350</v>
      </c>
      <c r="H39" s="26">
        <v>1</v>
      </c>
      <c r="I39" s="50">
        <f>G39*F39</f>
        <v>12600</v>
      </c>
      <c r="J39" s="50">
        <f>I39</f>
        <v>12600</v>
      </c>
      <c r="K39" t="s">
        <v>114</v>
      </c>
    </row>
    <row r="40" spans="1:11" x14ac:dyDescent="0.25">
      <c r="A40" s="8"/>
      <c r="B40" s="27">
        <v>9</v>
      </c>
      <c r="C40" s="44" t="s">
        <v>141</v>
      </c>
      <c r="D40" s="26">
        <v>34</v>
      </c>
      <c r="E40" s="31">
        <v>22</v>
      </c>
      <c r="F40" s="32">
        <f>E40*D40/144</f>
        <v>5.1944444444444446</v>
      </c>
      <c r="G40" s="26">
        <v>1350</v>
      </c>
      <c r="H40" s="26">
        <v>1</v>
      </c>
      <c r="I40" s="50">
        <f t="shared" ref="I40:I41" si="4">G40*F40</f>
        <v>7012.5</v>
      </c>
      <c r="J40" s="50">
        <f t="shared" ref="J40:J41" si="5">I40</f>
        <v>7012.5</v>
      </c>
      <c r="K40" t="s">
        <v>114</v>
      </c>
    </row>
    <row r="41" spans="1:11" x14ac:dyDescent="0.25">
      <c r="A41" s="8"/>
      <c r="B41" s="27">
        <v>10</v>
      </c>
      <c r="C41" s="44" t="s">
        <v>142</v>
      </c>
      <c r="D41" s="26">
        <v>34</v>
      </c>
      <c r="E41" s="31">
        <v>29</v>
      </c>
      <c r="F41" s="32">
        <f>E41*D41/144</f>
        <v>6.8472222222222223</v>
      </c>
      <c r="G41" s="26">
        <v>380</v>
      </c>
      <c r="H41" s="26">
        <v>1</v>
      </c>
      <c r="I41" s="50">
        <f t="shared" si="4"/>
        <v>2601.9444444444443</v>
      </c>
      <c r="J41" s="50">
        <f t="shared" si="5"/>
        <v>2601.9444444444443</v>
      </c>
      <c r="K41" t="s">
        <v>114</v>
      </c>
    </row>
    <row r="42" spans="1:11" x14ac:dyDescent="0.25">
      <c r="A42" s="8"/>
      <c r="B42" s="27"/>
      <c r="C42" s="44"/>
      <c r="D42" s="26"/>
      <c r="E42" s="31"/>
      <c r="F42" s="32"/>
      <c r="G42" s="26"/>
      <c r="H42" s="26"/>
      <c r="I42" s="50"/>
      <c r="J42" s="50"/>
    </row>
    <row r="43" spans="1:11" x14ac:dyDescent="0.25">
      <c r="A43" s="8"/>
      <c r="B43" s="42" t="s">
        <v>20</v>
      </c>
      <c r="C43" s="41" t="s">
        <v>23</v>
      </c>
      <c r="D43" s="26"/>
      <c r="E43" s="31"/>
      <c r="F43" s="32"/>
      <c r="G43" s="26"/>
      <c r="H43" s="26"/>
      <c r="I43" s="50"/>
      <c r="J43" s="50"/>
    </row>
    <row r="44" spans="1:11" x14ac:dyDescent="0.25">
      <c r="A44" s="8"/>
      <c r="B44" s="27">
        <v>1</v>
      </c>
      <c r="C44" s="44" t="s">
        <v>44</v>
      </c>
      <c r="D44" s="26">
        <v>24</v>
      </c>
      <c r="E44" s="31">
        <v>114</v>
      </c>
      <c r="F44" s="32">
        <f t="shared" si="1"/>
        <v>19</v>
      </c>
      <c r="G44" s="26">
        <v>550</v>
      </c>
      <c r="H44" s="26">
        <v>1</v>
      </c>
      <c r="I44" s="50">
        <f t="shared" si="2"/>
        <v>10450</v>
      </c>
      <c r="J44" s="50">
        <f>I44</f>
        <v>10450</v>
      </c>
      <c r="K44" t="s">
        <v>114</v>
      </c>
    </row>
    <row r="45" spans="1:11" x14ac:dyDescent="0.25">
      <c r="A45" s="8"/>
      <c r="B45" s="27">
        <v>2</v>
      </c>
      <c r="C45" s="44" t="s">
        <v>130</v>
      </c>
      <c r="D45" s="26">
        <v>36</v>
      </c>
      <c r="E45" s="31">
        <v>36</v>
      </c>
      <c r="F45" s="32">
        <f t="shared" si="1"/>
        <v>9</v>
      </c>
      <c r="G45" s="26">
        <v>1350</v>
      </c>
      <c r="H45" s="26">
        <v>1</v>
      </c>
      <c r="I45" s="50">
        <f t="shared" si="2"/>
        <v>12150</v>
      </c>
      <c r="J45" s="50">
        <f>I45</f>
        <v>12150</v>
      </c>
      <c r="K45" t="s">
        <v>114</v>
      </c>
    </row>
    <row r="46" spans="1:11" x14ac:dyDescent="0.25">
      <c r="A46" s="8"/>
      <c r="B46" s="27">
        <v>3</v>
      </c>
      <c r="C46" s="44" t="s">
        <v>113</v>
      </c>
      <c r="D46" s="26">
        <v>33</v>
      </c>
      <c r="E46" s="31">
        <v>84</v>
      </c>
      <c r="F46" s="32">
        <f>E46*D46/144</f>
        <v>19.25</v>
      </c>
      <c r="G46" s="26">
        <v>1350</v>
      </c>
      <c r="H46" s="26">
        <v>1</v>
      </c>
      <c r="I46" s="50">
        <f>G46*F46*H46</f>
        <v>25987.5</v>
      </c>
      <c r="J46" s="50">
        <f>I46</f>
        <v>25987.5</v>
      </c>
      <c r="K46" t="s">
        <v>114</v>
      </c>
    </row>
    <row r="47" spans="1:11" x14ac:dyDescent="0.25">
      <c r="A47" s="8"/>
      <c r="B47" s="27"/>
      <c r="C47" s="30"/>
      <c r="D47" s="26"/>
      <c r="E47" s="31"/>
      <c r="F47" s="32"/>
      <c r="G47" s="26"/>
      <c r="H47" s="26"/>
      <c r="I47" s="50"/>
      <c r="J47" s="50"/>
    </row>
    <row r="48" spans="1:11" x14ac:dyDescent="0.25">
      <c r="A48" s="8"/>
      <c r="B48" s="42" t="s">
        <v>21</v>
      </c>
      <c r="C48" s="41" t="s">
        <v>24</v>
      </c>
      <c r="D48" s="26"/>
      <c r="E48" s="31"/>
      <c r="F48" s="32"/>
      <c r="G48" s="26"/>
      <c r="H48" s="26"/>
      <c r="I48" s="50"/>
      <c r="J48" s="50"/>
    </row>
    <row r="49" spans="1:11" x14ac:dyDescent="0.25">
      <c r="A49" s="8"/>
      <c r="B49" s="27">
        <v>1</v>
      </c>
      <c r="C49" s="30" t="s">
        <v>46</v>
      </c>
      <c r="D49" s="26">
        <v>85</v>
      </c>
      <c r="E49" s="31">
        <v>84</v>
      </c>
      <c r="F49" s="32">
        <f t="shared" si="1"/>
        <v>49.583333333333336</v>
      </c>
      <c r="G49" s="26">
        <v>1350</v>
      </c>
      <c r="H49" s="26">
        <v>1</v>
      </c>
      <c r="I49" s="50">
        <f t="shared" si="2"/>
        <v>66937.5</v>
      </c>
      <c r="J49" s="50"/>
    </row>
    <row r="50" spans="1:11" x14ac:dyDescent="0.25">
      <c r="A50" s="8"/>
      <c r="B50" s="27">
        <v>2</v>
      </c>
      <c r="C50" s="30" t="s">
        <v>41</v>
      </c>
      <c r="D50" s="26">
        <v>28</v>
      </c>
      <c r="E50" s="31">
        <v>118</v>
      </c>
      <c r="F50" s="32">
        <f t="shared" si="1"/>
        <v>22.944444444444443</v>
      </c>
      <c r="G50" s="26">
        <v>680</v>
      </c>
      <c r="H50" s="26">
        <v>1</v>
      </c>
      <c r="I50" s="50">
        <f t="shared" si="2"/>
        <v>15602.222222222221</v>
      </c>
      <c r="J50" s="50">
        <f t="shared" ref="J50" si="6">I50</f>
        <v>15602.222222222221</v>
      </c>
    </row>
    <row r="51" spans="1:11" x14ac:dyDescent="0.25">
      <c r="A51" s="8"/>
      <c r="B51" s="27">
        <v>3</v>
      </c>
      <c r="C51" s="30" t="s">
        <v>47</v>
      </c>
      <c r="D51" s="26"/>
      <c r="E51" s="31"/>
      <c r="F51" s="32">
        <f t="shared" si="1"/>
        <v>0</v>
      </c>
      <c r="G51" s="26"/>
      <c r="H51" s="26">
        <v>1</v>
      </c>
      <c r="I51" s="50">
        <v>26000</v>
      </c>
      <c r="J51" s="50"/>
    </row>
    <row r="52" spans="1:11" x14ac:dyDescent="0.25">
      <c r="A52" s="8"/>
      <c r="B52" s="27">
        <v>4</v>
      </c>
      <c r="C52" s="30" t="s">
        <v>48</v>
      </c>
      <c r="D52" s="26">
        <v>92</v>
      </c>
      <c r="E52" s="31">
        <v>42</v>
      </c>
      <c r="F52" s="32">
        <f t="shared" si="1"/>
        <v>26.833333333333332</v>
      </c>
      <c r="G52" s="26">
        <v>550</v>
      </c>
      <c r="H52" s="26">
        <v>1</v>
      </c>
      <c r="I52" s="50">
        <f t="shared" si="2"/>
        <v>14758.333333333332</v>
      </c>
      <c r="J52" s="50"/>
    </row>
    <row r="53" spans="1:11" x14ac:dyDescent="0.25">
      <c r="A53" s="8"/>
      <c r="B53" s="27">
        <v>5</v>
      </c>
      <c r="C53" s="30" t="s">
        <v>49</v>
      </c>
      <c r="D53" s="26">
        <v>16</v>
      </c>
      <c r="E53" s="31">
        <v>48</v>
      </c>
      <c r="F53" s="32">
        <f t="shared" si="1"/>
        <v>5.333333333333333</v>
      </c>
      <c r="G53" s="26"/>
      <c r="H53" s="26">
        <v>1</v>
      </c>
      <c r="I53" s="50">
        <v>6000</v>
      </c>
      <c r="J53" s="50">
        <v>0</v>
      </c>
    </row>
    <row r="54" spans="1:11" x14ac:dyDescent="0.25">
      <c r="A54" s="8"/>
      <c r="B54" s="27">
        <v>6</v>
      </c>
      <c r="C54" s="30" t="s">
        <v>44</v>
      </c>
      <c r="D54" s="26">
        <v>21</v>
      </c>
      <c r="E54" s="31">
        <v>147</v>
      </c>
      <c r="F54" s="32">
        <f t="shared" si="1"/>
        <v>21.4375</v>
      </c>
      <c r="G54" s="26">
        <v>550</v>
      </c>
      <c r="H54" s="26">
        <v>1</v>
      </c>
      <c r="I54" s="50">
        <f t="shared" si="2"/>
        <v>11790.625</v>
      </c>
      <c r="J54" s="50">
        <f>I54</f>
        <v>11790.625</v>
      </c>
      <c r="K54" s="99" t="s">
        <v>114</v>
      </c>
    </row>
    <row r="55" spans="1:11" x14ac:dyDescent="0.25">
      <c r="A55" s="8"/>
      <c r="B55" s="27">
        <v>7</v>
      </c>
      <c r="C55" s="30" t="s">
        <v>50</v>
      </c>
      <c r="D55" s="26">
        <v>20</v>
      </c>
      <c r="E55" s="31">
        <v>23</v>
      </c>
      <c r="F55" s="32">
        <f t="shared" si="1"/>
        <v>3.1944444444444446</v>
      </c>
      <c r="G55" s="26">
        <v>1350</v>
      </c>
      <c r="H55" s="26">
        <v>1</v>
      </c>
      <c r="I55" s="50">
        <f t="shared" si="2"/>
        <v>4312.5</v>
      </c>
      <c r="J55" s="50">
        <f t="shared" ref="J55:J56" si="7">I55</f>
        <v>4312.5</v>
      </c>
    </row>
    <row r="56" spans="1:11" x14ac:dyDescent="0.25">
      <c r="A56" s="8"/>
      <c r="B56" s="27">
        <v>8</v>
      </c>
      <c r="C56" s="30" t="s">
        <v>51</v>
      </c>
      <c r="D56" s="26">
        <v>24</v>
      </c>
      <c r="E56" s="31">
        <v>23</v>
      </c>
      <c r="F56" s="32">
        <f t="shared" si="1"/>
        <v>3.8333333333333335</v>
      </c>
      <c r="G56" s="26">
        <v>1350</v>
      </c>
      <c r="H56" s="26">
        <v>1</v>
      </c>
      <c r="I56" s="50">
        <f t="shared" si="2"/>
        <v>5175</v>
      </c>
      <c r="J56" s="50">
        <f t="shared" si="7"/>
        <v>5175</v>
      </c>
    </row>
    <row r="57" spans="1:11" x14ac:dyDescent="0.25">
      <c r="A57" s="8"/>
      <c r="B57" s="27">
        <v>9</v>
      </c>
      <c r="C57" s="30" t="s">
        <v>119</v>
      </c>
      <c r="D57" s="26">
        <v>24</v>
      </c>
      <c r="E57" s="31">
        <v>118</v>
      </c>
      <c r="F57" s="32">
        <f t="shared" si="1"/>
        <v>19.666666666666668</v>
      </c>
      <c r="G57" s="26">
        <v>380</v>
      </c>
      <c r="H57" s="26">
        <v>1</v>
      </c>
      <c r="I57" s="50">
        <f t="shared" si="2"/>
        <v>7473.3333333333339</v>
      </c>
      <c r="J57" s="50">
        <f>I57</f>
        <v>7473.3333333333339</v>
      </c>
      <c r="K57" t="s">
        <v>114</v>
      </c>
    </row>
    <row r="58" spans="1:11" x14ac:dyDescent="0.25">
      <c r="A58" s="8"/>
      <c r="B58" s="27"/>
      <c r="C58" s="30"/>
      <c r="D58" s="26"/>
      <c r="E58" s="31"/>
      <c r="F58" s="32"/>
      <c r="G58" s="26"/>
      <c r="H58" s="26"/>
      <c r="I58" s="50"/>
      <c r="J58" s="50"/>
    </row>
    <row r="59" spans="1:11" x14ac:dyDescent="0.25">
      <c r="A59" s="8"/>
      <c r="B59" s="42" t="s">
        <v>25</v>
      </c>
      <c r="C59" s="41" t="s">
        <v>26</v>
      </c>
      <c r="D59" s="26"/>
      <c r="E59" s="31"/>
      <c r="F59" s="32"/>
      <c r="G59" s="26"/>
      <c r="H59" s="26"/>
      <c r="I59" s="50"/>
      <c r="J59" s="50"/>
    </row>
    <row r="60" spans="1:11" x14ac:dyDescent="0.25">
      <c r="A60" s="8"/>
      <c r="B60" s="27">
        <v>1</v>
      </c>
      <c r="C60" s="30" t="s">
        <v>46</v>
      </c>
      <c r="D60" s="26">
        <v>78</v>
      </c>
      <c r="E60" s="31">
        <v>84</v>
      </c>
      <c r="F60" s="32">
        <f t="shared" si="1"/>
        <v>45.5</v>
      </c>
      <c r="G60" s="26">
        <v>1350</v>
      </c>
      <c r="H60" s="26">
        <v>1</v>
      </c>
      <c r="I60" s="50">
        <f t="shared" si="2"/>
        <v>61425</v>
      </c>
      <c r="J60" s="50">
        <f>I60</f>
        <v>61425</v>
      </c>
    </row>
    <row r="61" spans="1:11" x14ac:dyDescent="0.25">
      <c r="A61" s="8"/>
      <c r="B61" s="27">
        <v>2</v>
      </c>
      <c r="C61" s="30" t="s">
        <v>52</v>
      </c>
      <c r="D61" s="26">
        <v>28</v>
      </c>
      <c r="E61" s="31">
        <v>78</v>
      </c>
      <c r="F61" s="32">
        <f t="shared" si="1"/>
        <v>15.166666666666666</v>
      </c>
      <c r="G61" s="26">
        <v>680</v>
      </c>
      <c r="H61" s="26">
        <v>1</v>
      </c>
      <c r="I61" s="50">
        <f t="shared" si="2"/>
        <v>10313.333333333332</v>
      </c>
      <c r="J61" s="50">
        <f>I61</f>
        <v>10313.333333333332</v>
      </c>
    </row>
    <row r="62" spans="1:11" x14ac:dyDescent="0.25">
      <c r="A62" s="8"/>
      <c r="B62" s="27">
        <v>3</v>
      </c>
      <c r="C62" s="30" t="s">
        <v>69</v>
      </c>
      <c r="D62" s="26">
        <v>33</v>
      </c>
      <c r="E62" s="31">
        <v>84</v>
      </c>
      <c r="F62" s="32">
        <f t="shared" si="1"/>
        <v>19.25</v>
      </c>
      <c r="G62" s="26">
        <v>1350</v>
      </c>
      <c r="H62" s="26">
        <v>1</v>
      </c>
      <c r="I62" s="50">
        <f t="shared" si="2"/>
        <v>25987.5</v>
      </c>
      <c r="J62" s="50"/>
    </row>
    <row r="63" spans="1:11" x14ac:dyDescent="0.25">
      <c r="A63" s="8"/>
      <c r="B63" s="27">
        <v>4</v>
      </c>
      <c r="C63" s="30" t="s">
        <v>53</v>
      </c>
      <c r="D63" s="26">
        <v>21</v>
      </c>
      <c r="E63" s="31">
        <v>114</v>
      </c>
      <c r="F63" s="32">
        <f t="shared" si="1"/>
        <v>16.625</v>
      </c>
      <c r="G63" s="26">
        <v>550</v>
      </c>
      <c r="H63" s="26">
        <v>1</v>
      </c>
      <c r="I63" s="50">
        <f t="shared" si="2"/>
        <v>9143.75</v>
      </c>
      <c r="J63" s="50">
        <f>I63</f>
        <v>9143.75</v>
      </c>
      <c r="K63" s="99" t="s">
        <v>117</v>
      </c>
    </row>
    <row r="64" spans="1:11" x14ac:dyDescent="0.25">
      <c r="A64" s="8"/>
      <c r="B64" s="27">
        <v>5</v>
      </c>
      <c r="C64" s="46" t="s">
        <v>54</v>
      </c>
      <c r="D64" s="38">
        <v>24</v>
      </c>
      <c r="E64" s="39">
        <v>9</v>
      </c>
      <c r="F64" s="32">
        <f t="shared" si="1"/>
        <v>1.5</v>
      </c>
      <c r="G64" s="38">
        <v>1350</v>
      </c>
      <c r="H64" s="38">
        <v>1</v>
      </c>
      <c r="I64" s="50">
        <f t="shared" si="2"/>
        <v>2025</v>
      </c>
      <c r="J64" s="50">
        <f>J3</f>
        <v>0</v>
      </c>
    </row>
    <row r="65" spans="1:12" x14ac:dyDescent="0.25">
      <c r="A65" s="8"/>
      <c r="B65" s="27">
        <v>6</v>
      </c>
      <c r="C65" s="46" t="s">
        <v>55</v>
      </c>
      <c r="D65" s="38">
        <v>20</v>
      </c>
      <c r="E65" s="39">
        <v>23</v>
      </c>
      <c r="F65" s="32">
        <f t="shared" si="1"/>
        <v>3.1944444444444446</v>
      </c>
      <c r="G65" s="38">
        <v>1350</v>
      </c>
      <c r="H65" s="38">
        <v>1</v>
      </c>
      <c r="I65" s="50">
        <f t="shared" si="2"/>
        <v>4312.5</v>
      </c>
      <c r="J65" s="50">
        <f t="shared" ref="J65:J70" si="8">I65</f>
        <v>4312.5</v>
      </c>
    </row>
    <row r="66" spans="1:12" x14ac:dyDescent="0.25">
      <c r="A66" s="8"/>
      <c r="B66" s="27">
        <v>7</v>
      </c>
      <c r="C66" s="46" t="s">
        <v>51</v>
      </c>
      <c r="D66" s="38">
        <v>24</v>
      </c>
      <c r="E66" s="39">
        <v>23</v>
      </c>
      <c r="F66" s="32">
        <f t="shared" si="1"/>
        <v>3.8333333333333335</v>
      </c>
      <c r="G66" s="38">
        <v>1350</v>
      </c>
      <c r="H66" s="38">
        <v>1</v>
      </c>
      <c r="I66" s="50">
        <f t="shared" si="2"/>
        <v>5175</v>
      </c>
      <c r="J66" s="50">
        <f t="shared" si="8"/>
        <v>5175</v>
      </c>
    </row>
    <row r="67" spans="1:12" x14ac:dyDescent="0.25">
      <c r="A67" s="8"/>
      <c r="B67" s="27">
        <v>8</v>
      </c>
      <c r="C67" s="30" t="s">
        <v>47</v>
      </c>
      <c r="D67" s="26"/>
      <c r="E67" s="31"/>
      <c r="F67" s="32">
        <f t="shared" si="1"/>
        <v>0</v>
      </c>
      <c r="G67" s="26"/>
      <c r="H67" s="26">
        <v>1</v>
      </c>
      <c r="I67" s="50">
        <v>26000</v>
      </c>
      <c r="J67" s="50"/>
      <c r="L67" s="137">
        <f>J67+J68</f>
        <v>0</v>
      </c>
    </row>
    <row r="68" spans="1:12" x14ac:dyDescent="0.25">
      <c r="A68" s="8"/>
      <c r="B68" s="27">
        <v>9</v>
      </c>
      <c r="C68" s="30" t="s">
        <v>48</v>
      </c>
      <c r="D68" s="26">
        <v>92</v>
      </c>
      <c r="E68" s="31">
        <v>42</v>
      </c>
      <c r="F68" s="32">
        <f t="shared" si="1"/>
        <v>26.833333333333332</v>
      </c>
      <c r="G68" s="26">
        <v>550</v>
      </c>
      <c r="H68" s="26">
        <v>1</v>
      </c>
      <c r="I68" s="50">
        <f t="shared" ref="I68:I69" si="9">H68*G68*F68</f>
        <v>14758.333333333332</v>
      </c>
      <c r="J68" s="50"/>
    </row>
    <row r="69" spans="1:12" x14ac:dyDescent="0.25">
      <c r="A69" s="8"/>
      <c r="B69" s="27">
        <v>10</v>
      </c>
      <c r="C69" s="46" t="s">
        <v>119</v>
      </c>
      <c r="D69" s="38">
        <v>39</v>
      </c>
      <c r="E69" s="39">
        <v>40</v>
      </c>
      <c r="F69" s="47">
        <f t="shared" si="1"/>
        <v>10.833333333333334</v>
      </c>
      <c r="G69" s="38">
        <v>380</v>
      </c>
      <c r="H69" s="38">
        <v>1</v>
      </c>
      <c r="I69" s="63">
        <f t="shared" si="9"/>
        <v>4116.666666666667</v>
      </c>
      <c r="J69" s="50">
        <f t="shared" si="8"/>
        <v>4116.666666666667</v>
      </c>
      <c r="K69" t="s">
        <v>114</v>
      </c>
    </row>
    <row r="70" spans="1:12" x14ac:dyDescent="0.25">
      <c r="A70" s="8"/>
      <c r="B70" s="45">
        <v>11</v>
      </c>
      <c r="C70" s="46" t="s">
        <v>133</v>
      </c>
      <c r="D70" s="38"/>
      <c r="E70" s="39"/>
      <c r="F70" s="47"/>
      <c r="G70" s="38"/>
      <c r="H70" s="38"/>
      <c r="I70" s="63">
        <v>5500</v>
      </c>
      <c r="J70" s="50">
        <f t="shared" si="8"/>
        <v>5500</v>
      </c>
      <c r="K70" t="s">
        <v>114</v>
      </c>
    </row>
    <row r="71" spans="1:12" x14ac:dyDescent="0.25">
      <c r="A71" s="8"/>
      <c r="B71" s="45"/>
      <c r="C71" s="46"/>
      <c r="D71" s="38"/>
      <c r="E71" s="39"/>
      <c r="F71" s="47"/>
      <c r="G71" s="38"/>
      <c r="H71" s="38"/>
      <c r="I71" s="63"/>
      <c r="J71" s="50"/>
    </row>
    <row r="72" spans="1:12" ht="15.75" thickBot="1" x14ac:dyDescent="0.3">
      <c r="A72" s="8"/>
      <c r="B72" s="45">
        <v>12</v>
      </c>
      <c r="C72" s="46" t="s">
        <v>67</v>
      </c>
      <c r="D72" s="38"/>
      <c r="E72" s="39"/>
      <c r="F72" s="47">
        <f t="shared" si="1"/>
        <v>0</v>
      </c>
      <c r="G72" s="38">
        <v>5600</v>
      </c>
      <c r="H72" s="38">
        <v>7</v>
      </c>
      <c r="I72" s="63">
        <f>H72*G72</f>
        <v>39200</v>
      </c>
      <c r="J72" s="50">
        <f t="shared" ref="J72" si="10">I72</f>
        <v>39200</v>
      </c>
    </row>
    <row r="73" spans="1:12" ht="15.75" thickBot="1" x14ac:dyDescent="0.3">
      <c r="A73" s="8"/>
      <c r="B73" s="28"/>
      <c r="C73" s="201" t="s">
        <v>86</v>
      </c>
      <c r="D73" s="202"/>
      <c r="E73" s="202"/>
      <c r="F73" s="202"/>
      <c r="G73" s="202"/>
      <c r="H73" s="236"/>
      <c r="I73" s="29">
        <f>SUM(I11:I72)</f>
        <v>901938.61111111136</v>
      </c>
      <c r="J73" s="29">
        <f>SUM(J11:J72)</f>
        <v>491289.09722222225</v>
      </c>
    </row>
    <row r="74" spans="1:12" x14ac:dyDescent="0.25">
      <c r="A74" s="8"/>
      <c r="B74" s="64"/>
      <c r="C74" s="65"/>
      <c r="D74" s="66"/>
      <c r="E74" s="67"/>
      <c r="F74" s="68"/>
      <c r="G74" s="66"/>
      <c r="H74" s="66"/>
      <c r="I74" s="61"/>
      <c r="J74" s="61"/>
    </row>
    <row r="75" spans="1:12" x14ac:dyDescent="0.25">
      <c r="A75" s="8"/>
      <c r="B75" s="49" t="s">
        <v>56</v>
      </c>
      <c r="C75" s="48" t="s">
        <v>71</v>
      </c>
      <c r="D75" s="38"/>
      <c r="E75" s="39"/>
      <c r="F75" s="47"/>
      <c r="G75" s="38"/>
      <c r="H75" s="38"/>
      <c r="I75" s="40"/>
      <c r="J75" s="40"/>
    </row>
    <row r="76" spans="1:12" x14ac:dyDescent="0.25">
      <c r="A76" s="8"/>
      <c r="B76" s="45">
        <v>1</v>
      </c>
      <c r="C76" s="46" t="s">
        <v>105</v>
      </c>
      <c r="D76" s="38">
        <v>88</v>
      </c>
      <c r="E76" s="39">
        <v>104</v>
      </c>
      <c r="F76" s="32">
        <f t="shared" ref="F76:F80" si="11">E76*D76/144</f>
        <v>63.555555555555557</v>
      </c>
      <c r="G76" s="38">
        <v>160</v>
      </c>
      <c r="H76" s="38"/>
      <c r="I76" s="40">
        <f>G76*F76</f>
        <v>10168.888888888889</v>
      </c>
      <c r="J76" s="40">
        <v>0</v>
      </c>
    </row>
    <row r="77" spans="1:12" x14ac:dyDescent="0.25">
      <c r="A77" s="8"/>
      <c r="B77" s="45">
        <v>2</v>
      </c>
      <c r="C77" s="46" t="s">
        <v>45</v>
      </c>
      <c r="D77" s="38">
        <v>125</v>
      </c>
      <c r="E77" s="39">
        <v>104</v>
      </c>
      <c r="F77" s="32">
        <f t="shared" si="11"/>
        <v>90.277777777777771</v>
      </c>
      <c r="G77" s="38">
        <v>160</v>
      </c>
      <c r="H77" s="38"/>
      <c r="I77" s="40">
        <f t="shared" ref="I77:I80" si="12">G77*F77</f>
        <v>14444.444444444443</v>
      </c>
      <c r="J77" s="40">
        <v>0</v>
      </c>
    </row>
    <row r="78" spans="1:12" x14ac:dyDescent="0.25">
      <c r="A78" s="8"/>
      <c r="B78" s="45">
        <v>3</v>
      </c>
      <c r="C78" s="46" t="s">
        <v>59</v>
      </c>
      <c r="D78" s="38">
        <v>125</v>
      </c>
      <c r="E78" s="39">
        <v>104</v>
      </c>
      <c r="F78" s="32">
        <f t="shared" si="11"/>
        <v>90.277777777777771</v>
      </c>
      <c r="G78" s="38">
        <v>160</v>
      </c>
      <c r="H78" s="38"/>
      <c r="I78" s="40">
        <f t="shared" si="12"/>
        <v>14444.444444444443</v>
      </c>
      <c r="J78" s="40">
        <v>0</v>
      </c>
    </row>
    <row r="79" spans="1:12" x14ac:dyDescent="0.25">
      <c r="A79" s="8"/>
      <c r="B79" s="45">
        <v>4</v>
      </c>
      <c r="C79" s="46" t="s">
        <v>60</v>
      </c>
      <c r="D79" s="38">
        <v>111</v>
      </c>
      <c r="E79" s="39">
        <v>104</v>
      </c>
      <c r="F79" s="32">
        <f t="shared" si="11"/>
        <v>80.166666666666671</v>
      </c>
      <c r="G79" s="38">
        <v>160</v>
      </c>
      <c r="H79" s="38"/>
      <c r="I79" s="40">
        <f t="shared" si="12"/>
        <v>12826.666666666668</v>
      </c>
      <c r="J79" s="40">
        <v>0</v>
      </c>
    </row>
    <row r="80" spans="1:12" ht="15.75" thickBot="1" x14ac:dyDescent="0.3">
      <c r="A80" s="8"/>
      <c r="B80" s="45">
        <v>5</v>
      </c>
      <c r="C80" s="46" t="s">
        <v>61</v>
      </c>
      <c r="D80" s="38">
        <v>112</v>
      </c>
      <c r="E80" s="39">
        <v>57</v>
      </c>
      <c r="F80" s="47">
        <f t="shared" si="11"/>
        <v>44.333333333333336</v>
      </c>
      <c r="G80" s="38">
        <v>160</v>
      </c>
      <c r="H80" s="38"/>
      <c r="I80" s="40">
        <f t="shared" si="12"/>
        <v>7093.3333333333339</v>
      </c>
      <c r="J80" s="40">
        <v>0</v>
      </c>
    </row>
    <row r="81" spans="1:11" ht="15.75" thickBot="1" x14ac:dyDescent="0.3">
      <c r="A81" s="8"/>
      <c r="B81" s="69"/>
      <c r="C81" s="226" t="s">
        <v>85</v>
      </c>
      <c r="D81" s="227"/>
      <c r="E81" s="227"/>
      <c r="F81" s="227"/>
      <c r="G81" s="227"/>
      <c r="H81" s="237"/>
      <c r="I81" s="73">
        <f>SUM(I76:I80)</f>
        <v>58977.777777777774</v>
      </c>
      <c r="J81" s="29">
        <f>SUM(J76:J80)</f>
        <v>0</v>
      </c>
    </row>
    <row r="82" spans="1:11" x14ac:dyDescent="0.25">
      <c r="A82" s="8"/>
      <c r="B82" s="84"/>
      <c r="C82" s="133"/>
      <c r="D82" s="133"/>
      <c r="E82" s="133"/>
      <c r="F82" s="133"/>
      <c r="G82" s="133"/>
      <c r="H82" s="133"/>
      <c r="I82" s="112"/>
      <c r="J82" s="130"/>
    </row>
    <row r="83" spans="1:11" x14ac:dyDescent="0.25">
      <c r="A83" s="8"/>
      <c r="B83" s="51" t="s">
        <v>62</v>
      </c>
      <c r="C83" s="52" t="s">
        <v>143</v>
      </c>
      <c r="D83" s="53"/>
      <c r="E83" s="53"/>
      <c r="F83" s="53"/>
      <c r="G83" s="53"/>
      <c r="H83" s="53"/>
      <c r="I83" s="58"/>
      <c r="J83" s="131"/>
    </row>
    <row r="84" spans="1:11" x14ac:dyDescent="0.25">
      <c r="A84" s="8"/>
      <c r="B84" s="54">
        <v>1</v>
      </c>
      <c r="C84" s="53" t="s">
        <v>87</v>
      </c>
      <c r="D84" s="53"/>
      <c r="E84" s="53"/>
      <c r="F84" s="53"/>
      <c r="G84" s="53">
        <v>590</v>
      </c>
      <c r="H84" s="53">
        <v>25</v>
      </c>
      <c r="I84" s="58">
        <f>G84*H84</f>
        <v>14750</v>
      </c>
      <c r="J84" s="131">
        <f t="shared" ref="J84:J85" si="13">I84</f>
        <v>14750</v>
      </c>
      <c r="K84" t="s">
        <v>114</v>
      </c>
    </row>
    <row r="85" spans="1:11" x14ac:dyDescent="0.25">
      <c r="A85" s="8"/>
      <c r="B85" s="54">
        <v>2</v>
      </c>
      <c r="C85" s="53" t="s">
        <v>88</v>
      </c>
      <c r="D85" s="53"/>
      <c r="E85" s="53"/>
      <c r="F85" s="53"/>
      <c r="G85" s="53">
        <v>2600</v>
      </c>
      <c r="H85" s="53">
        <v>4</v>
      </c>
      <c r="I85" s="58">
        <f>G85*H85</f>
        <v>10400</v>
      </c>
      <c r="J85" s="131">
        <f t="shared" si="13"/>
        <v>10400</v>
      </c>
      <c r="K85" t="s">
        <v>114</v>
      </c>
    </row>
    <row r="86" spans="1:11" x14ac:dyDescent="0.25">
      <c r="A86" s="8"/>
      <c r="B86" s="54">
        <v>3</v>
      </c>
      <c r="C86" s="53" t="s">
        <v>74</v>
      </c>
      <c r="D86" s="53"/>
      <c r="E86" s="53"/>
      <c r="F86" s="53">
        <v>100</v>
      </c>
      <c r="G86" s="53">
        <v>42</v>
      </c>
      <c r="H86" s="53"/>
      <c r="I86" s="58">
        <f>F86*G86</f>
        <v>4200</v>
      </c>
      <c r="J86" s="131">
        <f>I86</f>
        <v>4200</v>
      </c>
      <c r="K86" t="s">
        <v>114</v>
      </c>
    </row>
    <row r="87" spans="1:11" x14ac:dyDescent="0.25">
      <c r="A87" s="8"/>
      <c r="B87" s="54">
        <v>4</v>
      </c>
      <c r="C87" s="53" t="s">
        <v>75</v>
      </c>
      <c r="D87" s="53"/>
      <c r="E87" s="53"/>
      <c r="F87" s="53">
        <v>270</v>
      </c>
      <c r="G87" s="53">
        <v>36</v>
      </c>
      <c r="H87" s="53"/>
      <c r="I87" s="58">
        <f>F87*G87</f>
        <v>9720</v>
      </c>
      <c r="J87" s="131">
        <v>0</v>
      </c>
    </row>
    <row r="88" spans="1:11" x14ac:dyDescent="0.25">
      <c r="A88" s="8"/>
      <c r="B88" s="54">
        <v>5</v>
      </c>
      <c r="C88" s="53" t="s">
        <v>111</v>
      </c>
      <c r="D88" s="53"/>
      <c r="E88" s="53"/>
      <c r="F88" s="53"/>
      <c r="G88" s="53">
        <v>150</v>
      </c>
      <c r="H88" s="53">
        <v>6</v>
      </c>
      <c r="I88" s="58">
        <f>G88*H88</f>
        <v>900</v>
      </c>
      <c r="J88" s="131">
        <f>I88</f>
        <v>900</v>
      </c>
      <c r="K88" t="s">
        <v>114</v>
      </c>
    </row>
    <row r="89" spans="1:11" x14ac:dyDescent="0.25">
      <c r="A89" s="8"/>
      <c r="B89" s="54">
        <v>6</v>
      </c>
      <c r="C89" s="53" t="s">
        <v>110</v>
      </c>
      <c r="D89" s="53"/>
      <c r="E89" s="53"/>
      <c r="F89" s="53"/>
      <c r="G89" s="53">
        <v>90</v>
      </c>
      <c r="H89" s="53">
        <v>10</v>
      </c>
      <c r="I89" s="58">
        <f t="shared" ref="I89:I92" si="14">G89*H89</f>
        <v>900</v>
      </c>
      <c r="J89" s="131">
        <f>I89</f>
        <v>900</v>
      </c>
      <c r="K89" t="s">
        <v>114</v>
      </c>
    </row>
    <row r="90" spans="1:11" x14ac:dyDescent="0.25">
      <c r="A90" s="8"/>
      <c r="B90" s="54">
        <v>7</v>
      </c>
      <c r="C90" s="53" t="s">
        <v>109</v>
      </c>
      <c r="D90" s="53"/>
      <c r="E90" s="53"/>
      <c r="F90" s="53"/>
      <c r="G90" s="53">
        <v>650</v>
      </c>
      <c r="H90" s="53">
        <v>6</v>
      </c>
      <c r="I90" s="58">
        <f t="shared" si="14"/>
        <v>3900</v>
      </c>
      <c r="J90" s="131">
        <v>0</v>
      </c>
    </row>
    <row r="91" spans="1:11" x14ac:dyDescent="0.25">
      <c r="A91" s="8"/>
      <c r="B91" s="54">
        <v>8</v>
      </c>
      <c r="C91" s="53" t="s">
        <v>79</v>
      </c>
      <c r="D91" s="53"/>
      <c r="E91" s="53"/>
      <c r="F91" s="53"/>
      <c r="G91" s="53">
        <v>575</v>
      </c>
      <c r="H91" s="53">
        <v>8</v>
      </c>
      <c r="I91" s="58">
        <f t="shared" si="14"/>
        <v>4600</v>
      </c>
      <c r="J91" s="131">
        <f>I91</f>
        <v>4600</v>
      </c>
      <c r="K91" t="s">
        <v>114</v>
      </c>
    </row>
    <row r="92" spans="1:11" x14ac:dyDescent="0.25">
      <c r="A92" s="8"/>
      <c r="B92" s="54">
        <v>9</v>
      </c>
      <c r="C92" s="53" t="s">
        <v>108</v>
      </c>
      <c r="D92" s="53"/>
      <c r="E92" s="53"/>
      <c r="F92" s="53"/>
      <c r="G92" s="53">
        <v>210</v>
      </c>
      <c r="H92" s="53">
        <v>0</v>
      </c>
      <c r="I92" s="58">
        <f t="shared" si="14"/>
        <v>0</v>
      </c>
      <c r="J92" s="131">
        <f>I92</f>
        <v>0</v>
      </c>
    </row>
    <row r="93" spans="1:11" x14ac:dyDescent="0.25">
      <c r="A93" s="8"/>
      <c r="B93" s="54">
        <v>10</v>
      </c>
      <c r="C93" s="53" t="s">
        <v>106</v>
      </c>
      <c r="D93" s="53"/>
      <c r="E93" s="53"/>
      <c r="F93" s="53">
        <v>16</v>
      </c>
      <c r="G93" s="53">
        <v>70</v>
      </c>
      <c r="H93" s="53"/>
      <c r="I93" s="58">
        <f>G93*F93</f>
        <v>1120</v>
      </c>
      <c r="J93" s="131">
        <f>I93</f>
        <v>1120</v>
      </c>
      <c r="K93" t="s">
        <v>114</v>
      </c>
    </row>
    <row r="94" spans="1:11" x14ac:dyDescent="0.25">
      <c r="A94" s="8"/>
      <c r="B94" s="54">
        <v>11</v>
      </c>
      <c r="C94" s="53" t="s">
        <v>107</v>
      </c>
      <c r="D94" s="53"/>
      <c r="E94" s="53"/>
      <c r="F94" s="53"/>
      <c r="G94" s="53">
        <v>60</v>
      </c>
      <c r="H94" s="53">
        <v>3</v>
      </c>
      <c r="I94" s="58">
        <f>H94*G94</f>
        <v>180</v>
      </c>
      <c r="J94" s="131">
        <f>I94</f>
        <v>180</v>
      </c>
      <c r="K94" t="s">
        <v>114</v>
      </c>
    </row>
    <row r="95" spans="1:11" x14ac:dyDescent="0.25">
      <c r="A95" s="8"/>
      <c r="B95" s="54">
        <v>12</v>
      </c>
      <c r="C95" s="53" t="s">
        <v>83</v>
      </c>
      <c r="D95" s="53"/>
      <c r="E95" s="53"/>
      <c r="F95" s="53"/>
      <c r="G95" s="53">
        <v>3500</v>
      </c>
      <c r="H95" s="53">
        <v>0</v>
      </c>
      <c r="I95" s="58">
        <f>H95*G95</f>
        <v>0</v>
      </c>
      <c r="J95" s="131">
        <v>0</v>
      </c>
    </row>
    <row r="96" spans="1:11" x14ac:dyDescent="0.25">
      <c r="A96" s="8"/>
      <c r="B96" s="54">
        <v>13</v>
      </c>
      <c r="C96" s="53" t="s">
        <v>84</v>
      </c>
      <c r="D96" s="53"/>
      <c r="E96" s="53"/>
      <c r="F96" s="53"/>
      <c r="G96" s="53">
        <v>1400</v>
      </c>
      <c r="H96" s="53">
        <v>4</v>
      </c>
      <c r="I96" s="58">
        <f>G96*H96</f>
        <v>5600</v>
      </c>
      <c r="J96" s="131">
        <f>I96</f>
        <v>5600</v>
      </c>
      <c r="K96" t="s">
        <v>114</v>
      </c>
    </row>
    <row r="97" spans="1:11" x14ac:dyDescent="0.25">
      <c r="A97" s="8"/>
      <c r="B97" s="54">
        <v>14</v>
      </c>
      <c r="C97" t="s">
        <v>137</v>
      </c>
      <c r="D97" s="56"/>
      <c r="E97" s="56"/>
      <c r="F97" s="56"/>
      <c r="G97" s="56">
        <v>160</v>
      </c>
      <c r="H97" s="56">
        <v>4</v>
      </c>
      <c r="I97" s="58">
        <f>G97*H97</f>
        <v>640</v>
      </c>
      <c r="J97" s="131">
        <f>I97</f>
        <v>640</v>
      </c>
      <c r="K97" t="s">
        <v>114</v>
      </c>
    </row>
    <row r="98" spans="1:11" ht="15.75" thickBot="1" x14ac:dyDescent="0.3">
      <c r="A98" s="8"/>
      <c r="B98" s="54">
        <v>15</v>
      </c>
      <c r="C98" s="135" t="s">
        <v>73</v>
      </c>
      <c r="D98" s="135"/>
      <c r="E98" s="135"/>
      <c r="F98" s="135"/>
      <c r="G98" s="135"/>
      <c r="H98" s="135">
        <v>1</v>
      </c>
      <c r="I98" s="136">
        <v>450</v>
      </c>
      <c r="J98" s="132">
        <f>I98</f>
        <v>450</v>
      </c>
      <c r="K98" t="s">
        <v>114</v>
      </c>
    </row>
    <row r="99" spans="1:11" ht="15.75" thickBot="1" x14ac:dyDescent="0.3">
      <c r="A99" s="8"/>
      <c r="B99" s="96"/>
      <c r="C99" s="243" t="s">
        <v>93</v>
      </c>
      <c r="D99" s="244"/>
      <c r="E99" s="244"/>
      <c r="F99" s="244"/>
      <c r="G99" s="244"/>
      <c r="H99" s="245"/>
      <c r="I99" s="97">
        <f>SUM(I84:I98)</f>
        <v>57360</v>
      </c>
      <c r="J99" s="73">
        <f>SUM(J84:J98)</f>
        <v>43740</v>
      </c>
    </row>
    <row r="100" spans="1:11" x14ac:dyDescent="0.25">
      <c r="A100" s="8"/>
      <c r="B100" s="111"/>
      <c r="C100" s="101"/>
      <c r="D100" s="35"/>
      <c r="E100" s="102"/>
      <c r="F100" s="103"/>
      <c r="G100" s="35"/>
      <c r="H100" s="35"/>
      <c r="I100" s="112"/>
      <c r="J100" s="120"/>
    </row>
    <row r="101" spans="1:11" x14ac:dyDescent="0.25">
      <c r="A101" s="8"/>
      <c r="B101" s="42" t="s">
        <v>64</v>
      </c>
      <c r="C101" s="41" t="s">
        <v>138</v>
      </c>
      <c r="D101" s="100"/>
      <c r="E101" s="116"/>
      <c r="F101" s="117"/>
      <c r="G101" s="100"/>
      <c r="H101" s="100"/>
      <c r="I101" s="62">
        <v>19000</v>
      </c>
      <c r="J101" s="109">
        <f>I101</f>
        <v>19000</v>
      </c>
    </row>
    <row r="102" spans="1:11" x14ac:dyDescent="0.25">
      <c r="A102" s="8"/>
      <c r="B102" s="42"/>
      <c r="C102" s="41"/>
      <c r="D102" s="100"/>
      <c r="E102" s="116"/>
      <c r="F102" s="117"/>
      <c r="G102" s="100"/>
      <c r="H102" s="100"/>
      <c r="I102" s="62"/>
      <c r="J102" s="109"/>
    </row>
    <row r="103" spans="1:11" x14ac:dyDescent="0.25">
      <c r="A103" s="8"/>
      <c r="B103" s="42" t="s">
        <v>66</v>
      </c>
      <c r="C103" s="41" t="s">
        <v>100</v>
      </c>
      <c r="D103" s="100"/>
      <c r="E103" s="116"/>
      <c r="F103" s="117"/>
      <c r="G103" s="100"/>
      <c r="H103" s="100"/>
      <c r="I103" s="62">
        <v>24000</v>
      </c>
      <c r="J103" s="109">
        <f>I103</f>
        <v>24000</v>
      </c>
    </row>
    <row r="104" spans="1:11" ht="30" x14ac:dyDescent="0.25">
      <c r="A104" s="8"/>
      <c r="B104" s="42"/>
      <c r="C104" s="92" t="s">
        <v>99</v>
      </c>
      <c r="D104" s="118"/>
      <c r="E104" s="118"/>
      <c r="F104" s="119"/>
      <c r="G104" s="118"/>
      <c r="H104" s="118"/>
      <c r="I104" s="95">
        <v>62000</v>
      </c>
      <c r="J104" s="110">
        <f>I104</f>
        <v>62000</v>
      </c>
    </row>
    <row r="105" spans="1:11" x14ac:dyDescent="0.25">
      <c r="A105" s="8"/>
      <c r="B105" s="42"/>
      <c r="C105" s="41"/>
      <c r="D105" s="100"/>
      <c r="E105" s="116"/>
      <c r="F105" s="117"/>
      <c r="G105" s="100"/>
      <c r="H105" s="100"/>
      <c r="I105" s="62"/>
      <c r="J105" s="109"/>
    </row>
    <row r="106" spans="1:11" x14ac:dyDescent="0.25">
      <c r="A106" s="8"/>
      <c r="B106" s="42" t="s">
        <v>91</v>
      </c>
      <c r="C106" s="41" t="s">
        <v>101</v>
      </c>
      <c r="D106" s="100"/>
      <c r="E106" s="116"/>
      <c r="F106" s="117"/>
      <c r="G106" s="100"/>
      <c r="H106" s="100"/>
      <c r="I106" s="62">
        <v>14000</v>
      </c>
      <c r="J106" s="109">
        <f>I106</f>
        <v>14000</v>
      </c>
    </row>
    <row r="107" spans="1:11" x14ac:dyDescent="0.25">
      <c r="A107" s="8"/>
      <c r="B107" s="42"/>
      <c r="C107" s="41"/>
      <c r="D107" s="100"/>
      <c r="E107" s="116"/>
      <c r="F107" s="117"/>
      <c r="G107" s="100"/>
      <c r="H107" s="100"/>
      <c r="I107" s="62"/>
      <c r="J107" s="109"/>
    </row>
    <row r="108" spans="1:11" x14ac:dyDescent="0.25">
      <c r="A108" s="8"/>
      <c r="B108" s="42" t="s">
        <v>118</v>
      </c>
      <c r="C108" s="44" t="s">
        <v>121</v>
      </c>
      <c r="D108" s="26">
        <v>92</v>
      </c>
      <c r="E108" s="31">
        <v>45</v>
      </c>
      <c r="F108" s="32">
        <f>E108*D108/144</f>
        <v>28.75</v>
      </c>
      <c r="G108" s="26">
        <v>475</v>
      </c>
      <c r="H108" s="26">
        <v>1</v>
      </c>
      <c r="I108" s="113">
        <f>H108*G108*F108</f>
        <v>13656.25</v>
      </c>
      <c r="J108" s="121">
        <f>I108</f>
        <v>13656.25</v>
      </c>
      <c r="K108" t="s">
        <v>114</v>
      </c>
    </row>
    <row r="109" spans="1:11" x14ac:dyDescent="0.25">
      <c r="A109" s="8"/>
      <c r="B109" s="42"/>
      <c r="C109" s="44" t="s">
        <v>122</v>
      </c>
      <c r="D109" s="26">
        <v>38</v>
      </c>
      <c r="E109" s="31">
        <v>70</v>
      </c>
      <c r="F109" s="32">
        <f>E109*D109/144</f>
        <v>18.472222222222221</v>
      </c>
      <c r="G109" s="26">
        <v>475</v>
      </c>
      <c r="H109" s="26">
        <v>1</v>
      </c>
      <c r="I109" s="113">
        <f>H109*G109*F109</f>
        <v>8774.3055555555547</v>
      </c>
      <c r="J109" s="121">
        <f>I109</f>
        <v>8774.3055555555547</v>
      </c>
      <c r="K109" t="s">
        <v>114</v>
      </c>
    </row>
    <row r="110" spans="1:11" x14ac:dyDescent="0.25">
      <c r="A110" s="8"/>
      <c r="B110" s="42"/>
      <c r="C110" s="41"/>
      <c r="D110" s="100"/>
      <c r="E110" s="116"/>
      <c r="F110" s="117"/>
      <c r="G110" s="100"/>
      <c r="H110" s="100"/>
      <c r="I110" s="62">
        <f>SUM(I108:I109)</f>
        <v>22430.555555555555</v>
      </c>
      <c r="J110" s="109">
        <f>SUM(J108:J109)</f>
        <v>22430.555555555555</v>
      </c>
    </row>
    <row r="111" spans="1:11" x14ac:dyDescent="0.25">
      <c r="A111" s="8"/>
      <c r="B111" s="42" t="s">
        <v>127</v>
      </c>
      <c r="C111" s="41" t="s">
        <v>123</v>
      </c>
      <c r="D111" s="100"/>
      <c r="E111" s="116"/>
      <c r="F111" s="117"/>
      <c r="G111" s="100"/>
      <c r="H111" s="100"/>
      <c r="I111" s="62"/>
      <c r="J111" s="109"/>
    </row>
    <row r="112" spans="1:11" x14ac:dyDescent="0.25">
      <c r="A112" s="8"/>
      <c r="B112" s="27">
        <v>1</v>
      </c>
      <c r="C112" s="44" t="s">
        <v>105</v>
      </c>
      <c r="D112" s="26"/>
      <c r="E112" s="31"/>
      <c r="F112" s="32">
        <v>15</v>
      </c>
      <c r="G112" s="26">
        <v>290</v>
      </c>
      <c r="H112" s="26">
        <v>1</v>
      </c>
      <c r="I112" s="113">
        <f>H112*F112*G112</f>
        <v>4350</v>
      </c>
      <c r="J112" s="121">
        <v>0</v>
      </c>
    </row>
    <row r="113" spans="1:11" x14ac:dyDescent="0.25">
      <c r="A113" s="8"/>
      <c r="B113" s="27">
        <v>2</v>
      </c>
      <c r="C113" s="44" t="s">
        <v>124</v>
      </c>
      <c r="D113" s="26"/>
      <c r="E113" s="31"/>
      <c r="F113" s="32">
        <v>17</v>
      </c>
      <c r="G113" s="26">
        <v>290</v>
      </c>
      <c r="H113" s="26">
        <v>1</v>
      </c>
      <c r="I113" s="113">
        <f t="shared" ref="I113:I115" si="15">H113*F113*G113</f>
        <v>4930</v>
      </c>
      <c r="J113" s="121">
        <v>0</v>
      </c>
    </row>
    <row r="114" spans="1:11" x14ac:dyDescent="0.25">
      <c r="A114" s="8"/>
      <c r="B114" s="27">
        <v>3</v>
      </c>
      <c r="C114" s="44" t="s">
        <v>125</v>
      </c>
      <c r="D114" s="26"/>
      <c r="E114" s="31"/>
      <c r="F114" s="32">
        <v>18</v>
      </c>
      <c r="G114" s="26">
        <v>290</v>
      </c>
      <c r="H114" s="26">
        <v>1</v>
      </c>
      <c r="I114" s="113">
        <f t="shared" si="15"/>
        <v>5220</v>
      </c>
      <c r="J114" s="121">
        <v>0</v>
      </c>
    </row>
    <row r="115" spans="1:11" x14ac:dyDescent="0.25">
      <c r="A115" s="8"/>
      <c r="B115" s="27">
        <v>4</v>
      </c>
      <c r="C115" s="44" t="s">
        <v>126</v>
      </c>
      <c r="D115" s="26"/>
      <c r="E115" s="31"/>
      <c r="F115" s="32">
        <v>17</v>
      </c>
      <c r="G115" s="26">
        <v>290</v>
      </c>
      <c r="H115" s="26">
        <v>1</v>
      </c>
      <c r="I115" s="113">
        <f t="shared" si="15"/>
        <v>4930</v>
      </c>
      <c r="J115" s="121">
        <v>0</v>
      </c>
    </row>
    <row r="116" spans="1:11" x14ac:dyDescent="0.25">
      <c r="A116" s="8"/>
      <c r="B116" s="27">
        <v>5</v>
      </c>
      <c r="C116" s="44" t="s">
        <v>128</v>
      </c>
      <c r="D116" s="26"/>
      <c r="E116" s="31"/>
      <c r="F116" s="32">
        <v>57</v>
      </c>
      <c r="G116" s="26">
        <v>25</v>
      </c>
      <c r="H116" s="26">
        <v>1</v>
      </c>
      <c r="I116" s="113">
        <f>F116*G116</f>
        <v>1425</v>
      </c>
      <c r="J116" s="121">
        <v>0</v>
      </c>
    </row>
    <row r="117" spans="1:11" x14ac:dyDescent="0.25">
      <c r="A117" s="8"/>
      <c r="B117" s="27">
        <v>6</v>
      </c>
      <c r="C117" s="44" t="s">
        <v>129</v>
      </c>
      <c r="D117" s="26"/>
      <c r="E117" s="31"/>
      <c r="F117" s="32">
        <v>55</v>
      </c>
      <c r="G117" s="26">
        <v>65</v>
      </c>
      <c r="H117" s="26">
        <v>1</v>
      </c>
      <c r="I117" s="113">
        <f>H117*F117*G117</f>
        <v>3575</v>
      </c>
      <c r="J117" s="121">
        <v>0</v>
      </c>
    </row>
    <row r="118" spans="1:11" x14ac:dyDescent="0.25">
      <c r="A118" s="8"/>
      <c r="B118" s="42"/>
      <c r="C118" s="41"/>
      <c r="D118" s="26"/>
      <c r="E118" s="31"/>
      <c r="F118" s="32"/>
      <c r="G118" s="26"/>
      <c r="H118" s="26"/>
      <c r="I118" s="62">
        <f>SUM(I112:I117)</f>
        <v>24430</v>
      </c>
      <c r="J118" s="109">
        <f>SUM(J112:J117)</f>
        <v>0</v>
      </c>
    </row>
    <row r="119" spans="1:11" x14ac:dyDescent="0.25">
      <c r="A119" s="8"/>
      <c r="B119" s="49"/>
      <c r="C119" s="48"/>
      <c r="D119" s="38"/>
      <c r="E119" s="39"/>
      <c r="F119" s="47"/>
      <c r="G119" s="38"/>
      <c r="H119" s="38"/>
      <c r="I119" s="57"/>
      <c r="J119" s="108"/>
    </row>
    <row r="120" spans="1:11" x14ac:dyDescent="0.25">
      <c r="A120" s="8"/>
      <c r="B120" s="49" t="s">
        <v>118</v>
      </c>
      <c r="C120" s="48" t="s">
        <v>131</v>
      </c>
      <c r="D120" s="38"/>
      <c r="E120" s="39"/>
      <c r="F120" s="47"/>
      <c r="G120" s="38">
        <v>350</v>
      </c>
      <c r="H120" s="38">
        <v>4</v>
      </c>
      <c r="I120" s="57">
        <f>H120*G120</f>
        <v>1400</v>
      </c>
      <c r="J120" s="108">
        <f>I120</f>
        <v>1400</v>
      </c>
      <c r="K120" t="s">
        <v>114</v>
      </c>
    </row>
    <row r="121" spans="1:11" ht="15.75" thickBot="1" x14ac:dyDescent="0.3">
      <c r="A121" s="8"/>
      <c r="B121" s="114"/>
      <c r="C121" s="115"/>
      <c r="D121" s="104"/>
      <c r="E121" s="105"/>
      <c r="F121" s="106"/>
      <c r="G121" s="104"/>
      <c r="H121" s="104"/>
      <c r="I121" s="123"/>
      <c r="J121" s="122"/>
    </row>
    <row r="122" spans="1:11" x14ac:dyDescent="0.25">
      <c r="A122" s="8"/>
      <c r="B122" s="107"/>
      <c r="C122" s="246" t="s">
        <v>103</v>
      </c>
      <c r="D122" s="246"/>
      <c r="E122" s="246"/>
      <c r="F122" s="246"/>
      <c r="G122" s="246"/>
      <c r="H122" s="246"/>
      <c r="I122" s="124">
        <f>SUM(I118,I110,I99:I106,I81,I73,I120)</f>
        <v>1185536.9444444447</v>
      </c>
      <c r="J122" s="87">
        <f>SUM(J118,J110,J99:J106,J81,J73,J120)</f>
        <v>677859.65277777775</v>
      </c>
    </row>
    <row r="123" spans="1:11" ht="15.75" thickBot="1" x14ac:dyDescent="0.3">
      <c r="A123" s="8"/>
      <c r="B123" s="45"/>
      <c r="C123" s="247" t="s">
        <v>102</v>
      </c>
      <c r="D123" s="247"/>
      <c r="E123" s="247"/>
      <c r="F123" s="247"/>
      <c r="G123" s="247"/>
      <c r="H123" s="247"/>
      <c r="I123" s="86"/>
      <c r="J123" s="88">
        <v>7000</v>
      </c>
    </row>
    <row r="124" spans="1:11" ht="15.75" thickBot="1" x14ac:dyDescent="0.3">
      <c r="A124" s="8"/>
      <c r="B124" s="125"/>
      <c r="C124" s="248" t="s">
        <v>104</v>
      </c>
      <c r="D124" s="248"/>
      <c r="E124" s="248"/>
      <c r="F124" s="248"/>
      <c r="G124" s="248"/>
      <c r="H124" s="248"/>
      <c r="I124" s="126"/>
      <c r="J124" s="127">
        <f>J122-J123</f>
        <v>670859.65277777775</v>
      </c>
    </row>
    <row r="125" spans="1:11" s="25" customFormat="1" ht="15.75" thickBot="1" x14ac:dyDescent="0.3">
      <c r="A125" s="8"/>
      <c r="B125" s="28"/>
      <c r="C125" s="241" t="s">
        <v>134</v>
      </c>
      <c r="D125" s="241"/>
      <c r="E125" s="241"/>
      <c r="F125" s="241"/>
      <c r="G125" s="241"/>
      <c r="H125" s="241"/>
      <c r="I125" s="128"/>
      <c r="J125" s="129">
        <v>190000</v>
      </c>
      <c r="K125"/>
    </row>
    <row r="126" spans="1:11" s="25" customFormat="1" ht="15.75" thickBot="1" x14ac:dyDescent="0.3">
      <c r="A126" s="8"/>
      <c r="B126" s="89"/>
      <c r="C126" s="242" t="s">
        <v>135</v>
      </c>
      <c r="D126" s="242"/>
      <c r="E126" s="242"/>
      <c r="F126" s="242"/>
      <c r="G126" s="242"/>
      <c r="H126" s="242"/>
      <c r="I126" s="90"/>
      <c r="J126" s="91">
        <f>J124-J125</f>
        <v>480859.65277777775</v>
      </c>
      <c r="K126"/>
    </row>
    <row r="127" spans="1:11" s="25" customFormat="1" x14ac:dyDescent="0.25">
      <c r="A127" s="8"/>
      <c r="B127" s="8"/>
      <c r="C127" s="15"/>
      <c r="D127" s="8"/>
      <c r="E127" s="8"/>
      <c r="F127" s="11"/>
      <c r="G127" s="8"/>
      <c r="H127" s="8"/>
      <c r="I127" s="19"/>
      <c r="K127"/>
    </row>
    <row r="128" spans="1:11" s="25" customFormat="1" x14ac:dyDescent="0.25">
      <c r="A128" s="8"/>
      <c r="B128" s="8"/>
      <c r="C128" s="15"/>
      <c r="D128" s="8"/>
      <c r="E128" s="8"/>
      <c r="F128" s="11"/>
      <c r="G128" s="8"/>
      <c r="H128" s="8"/>
      <c r="I128" s="19"/>
      <c r="K128"/>
    </row>
    <row r="129" spans="1:11" s="25" customFormat="1" x14ac:dyDescent="0.25">
      <c r="A129" s="8"/>
      <c r="B129" s="8"/>
      <c r="C129" s="15"/>
      <c r="D129" s="8"/>
      <c r="E129" s="8"/>
      <c r="F129" s="11"/>
      <c r="G129" s="8"/>
      <c r="H129" s="8"/>
      <c r="I129" s="19"/>
      <c r="K129"/>
    </row>
    <row r="130" spans="1:11" s="25" customFormat="1" x14ac:dyDescent="0.25">
      <c r="A130" s="8"/>
      <c r="B130" s="8"/>
      <c r="C130" s="15"/>
      <c r="D130" s="8"/>
      <c r="E130" s="8"/>
      <c r="F130" s="11"/>
      <c r="G130" s="8"/>
      <c r="H130" s="8"/>
      <c r="I130" s="19"/>
      <c r="K130"/>
    </row>
    <row r="131" spans="1:11" s="25" customFormat="1" x14ac:dyDescent="0.25">
      <c r="A131" s="8"/>
      <c r="B131" s="8"/>
      <c r="C131" s="15"/>
      <c r="D131" s="8"/>
      <c r="E131" s="8"/>
      <c r="F131" s="11"/>
      <c r="G131" s="8"/>
      <c r="H131" s="8"/>
      <c r="I131" s="19"/>
      <c r="K131"/>
    </row>
    <row r="132" spans="1:11" s="25" customFormat="1" x14ac:dyDescent="0.25">
      <c r="A132" s="8"/>
      <c r="B132" s="8"/>
      <c r="C132" s="15"/>
      <c r="D132" s="8"/>
      <c r="E132" s="8"/>
      <c r="F132" s="11"/>
      <c r="G132" s="8"/>
      <c r="H132" s="8"/>
      <c r="I132" s="19"/>
      <c r="K132"/>
    </row>
    <row r="133" spans="1:11" s="25" customFormat="1" x14ac:dyDescent="0.25">
      <c r="A133" s="8"/>
      <c r="B133" s="8"/>
      <c r="C133" s="15"/>
      <c r="D133" s="8"/>
      <c r="E133" s="8"/>
      <c r="F133" s="11"/>
      <c r="G133" s="8"/>
      <c r="H133" s="8"/>
      <c r="I133" s="19"/>
      <c r="K133"/>
    </row>
    <row r="134" spans="1:11" s="25" customFormat="1" x14ac:dyDescent="0.25">
      <c r="A134" s="8"/>
      <c r="B134" s="8"/>
      <c r="C134" s="15"/>
      <c r="D134" s="8"/>
      <c r="E134" s="8"/>
      <c r="F134" s="11"/>
      <c r="G134" s="8"/>
      <c r="H134" s="8"/>
      <c r="I134" s="19"/>
      <c r="K134"/>
    </row>
    <row r="135" spans="1:11" s="25" customFormat="1" x14ac:dyDescent="0.25">
      <c r="A135" s="8"/>
      <c r="B135" s="8"/>
      <c r="C135" s="15"/>
      <c r="D135" s="8"/>
      <c r="E135" s="8"/>
      <c r="F135" s="11"/>
      <c r="G135" s="8"/>
      <c r="H135" s="8"/>
      <c r="I135" s="19"/>
      <c r="K135"/>
    </row>
    <row r="136" spans="1:11" s="25" customFormat="1" x14ac:dyDescent="0.25">
      <c r="A136" s="8"/>
      <c r="B136" s="8"/>
      <c r="C136" s="15"/>
      <c r="D136" s="8"/>
      <c r="E136" s="8"/>
      <c r="F136" s="11"/>
      <c r="G136" s="8"/>
      <c r="H136" s="8"/>
      <c r="I136" s="19"/>
      <c r="K136"/>
    </row>
    <row r="137" spans="1:11" s="25" customFormat="1" x14ac:dyDescent="0.25">
      <c r="A137" s="8"/>
      <c r="B137" s="8"/>
      <c r="C137" s="15"/>
      <c r="D137" s="8"/>
      <c r="E137" s="8"/>
      <c r="F137" s="11"/>
      <c r="G137" s="8"/>
      <c r="H137" s="8"/>
      <c r="I137" s="19"/>
      <c r="K137"/>
    </row>
    <row r="138" spans="1:11" s="25" customFormat="1" x14ac:dyDescent="0.25">
      <c r="A138" s="8"/>
      <c r="B138" s="8"/>
      <c r="C138" s="15"/>
      <c r="D138" s="8"/>
      <c r="E138" s="8"/>
      <c r="F138" s="11"/>
      <c r="G138" s="8"/>
      <c r="H138" s="8"/>
      <c r="I138" s="19"/>
      <c r="K138"/>
    </row>
    <row r="139" spans="1:11" s="25" customFormat="1" x14ac:dyDescent="0.25">
      <c r="A139" s="8"/>
      <c r="B139" s="8"/>
      <c r="C139" s="15"/>
      <c r="D139" s="8"/>
      <c r="E139" s="8"/>
      <c r="F139" s="11"/>
      <c r="G139" s="8"/>
      <c r="H139" s="8"/>
      <c r="I139" s="19"/>
      <c r="K139"/>
    </row>
    <row r="140" spans="1:11" s="25" customFormat="1" x14ac:dyDescent="0.25">
      <c r="A140" s="8"/>
      <c r="B140" s="8"/>
      <c r="C140" s="15"/>
      <c r="D140" s="8"/>
      <c r="E140" s="8"/>
      <c r="F140" s="11"/>
      <c r="G140" s="8"/>
      <c r="H140" s="8"/>
      <c r="I140" s="19"/>
      <c r="K140"/>
    </row>
    <row r="141" spans="1:11" s="25" customFormat="1" x14ac:dyDescent="0.25">
      <c r="A141" s="8"/>
      <c r="B141" s="8"/>
      <c r="C141" s="15"/>
      <c r="D141" s="8"/>
      <c r="E141" s="8"/>
      <c r="F141" s="11"/>
      <c r="G141" s="8"/>
      <c r="H141" s="8"/>
      <c r="I141" s="19"/>
      <c r="K141"/>
    </row>
    <row r="142" spans="1:11" s="25" customFormat="1" x14ac:dyDescent="0.25">
      <c r="A142" s="8"/>
      <c r="B142" s="8"/>
      <c r="C142" s="15"/>
      <c r="D142" s="8"/>
      <c r="E142" s="8"/>
      <c r="F142" s="11"/>
      <c r="G142" s="8"/>
      <c r="H142" s="8"/>
      <c r="I142" s="19"/>
      <c r="K142"/>
    </row>
    <row r="143" spans="1:11" s="25" customFormat="1" x14ac:dyDescent="0.25">
      <c r="A143" s="8"/>
      <c r="B143" s="8"/>
      <c r="C143" s="15"/>
      <c r="D143" s="8"/>
      <c r="E143" s="8"/>
      <c r="F143" s="11"/>
      <c r="G143" s="8"/>
      <c r="H143" s="8"/>
      <c r="I143" s="19"/>
      <c r="K143"/>
    </row>
    <row r="144" spans="1:11" s="25" customFormat="1" x14ac:dyDescent="0.25">
      <c r="A144" s="8"/>
      <c r="B144" s="8"/>
      <c r="C144" s="15"/>
      <c r="D144" s="8"/>
      <c r="E144" s="8"/>
      <c r="F144" s="11"/>
      <c r="G144" s="8"/>
      <c r="H144" s="8"/>
      <c r="I144" s="19"/>
      <c r="K144"/>
    </row>
    <row r="145" spans="1:11" s="25" customFormat="1" x14ac:dyDescent="0.25">
      <c r="A145" s="8"/>
      <c r="B145" s="8"/>
      <c r="C145" s="15"/>
      <c r="D145" s="8"/>
      <c r="E145" s="8"/>
      <c r="F145" s="11"/>
      <c r="G145" s="8"/>
      <c r="H145" s="8"/>
      <c r="I145" s="19"/>
      <c r="K145"/>
    </row>
    <row r="146" spans="1:11" s="25" customFormat="1" x14ac:dyDescent="0.25">
      <c r="A146" s="8"/>
      <c r="B146" s="8"/>
      <c r="C146" s="15"/>
      <c r="D146" s="8"/>
      <c r="E146" s="8"/>
      <c r="F146" s="11"/>
      <c r="G146" s="8"/>
      <c r="H146" s="8"/>
      <c r="I146" s="19"/>
      <c r="K146"/>
    </row>
    <row r="147" spans="1:11" s="25" customFormat="1" x14ac:dyDescent="0.25">
      <c r="A147" s="8"/>
      <c r="B147" s="8"/>
      <c r="C147" s="15"/>
      <c r="D147" s="8"/>
      <c r="E147" s="8"/>
      <c r="F147" s="11"/>
      <c r="G147" s="8"/>
      <c r="H147" s="8"/>
      <c r="I147" s="19"/>
      <c r="K147"/>
    </row>
    <row r="148" spans="1:11" s="25" customFormat="1" x14ac:dyDescent="0.25">
      <c r="A148" s="8"/>
      <c r="B148" s="8"/>
      <c r="C148" s="15"/>
      <c r="D148" s="8"/>
      <c r="E148" s="8"/>
      <c r="F148" s="11"/>
      <c r="G148" s="8"/>
      <c r="H148" s="8"/>
      <c r="I148" s="19"/>
      <c r="K148"/>
    </row>
    <row r="149" spans="1:11" s="25" customFormat="1" x14ac:dyDescent="0.25">
      <c r="A149" s="8"/>
      <c r="B149" s="8"/>
      <c r="C149" s="15"/>
      <c r="D149" s="8"/>
      <c r="E149" s="8"/>
      <c r="F149" s="11"/>
      <c r="G149" s="8"/>
      <c r="H149" s="8"/>
      <c r="I149" s="19"/>
      <c r="K149"/>
    </row>
    <row r="150" spans="1:11" s="25" customFormat="1" x14ac:dyDescent="0.25">
      <c r="A150" s="8"/>
      <c r="B150" s="8"/>
      <c r="C150" s="15"/>
      <c r="D150" s="8"/>
      <c r="E150" s="8"/>
      <c r="F150" s="11"/>
      <c r="G150" s="8"/>
      <c r="H150" s="8"/>
      <c r="I150" s="19"/>
      <c r="K150"/>
    </row>
    <row r="151" spans="1:11" s="25" customFormat="1" x14ac:dyDescent="0.25">
      <c r="A151" s="8"/>
      <c r="B151" s="8"/>
      <c r="C151" s="15"/>
      <c r="D151" s="8"/>
      <c r="E151" s="8"/>
      <c r="F151" s="11"/>
      <c r="G151" s="8"/>
      <c r="H151" s="8"/>
      <c r="I151" s="19"/>
      <c r="K151"/>
    </row>
    <row r="152" spans="1:11" s="25" customFormat="1" x14ac:dyDescent="0.25">
      <c r="A152" s="8"/>
      <c r="B152" s="8"/>
      <c r="C152" s="15"/>
      <c r="D152" s="8"/>
      <c r="E152" s="8"/>
      <c r="F152" s="11"/>
      <c r="G152" s="8"/>
      <c r="H152" s="8"/>
      <c r="I152" s="19"/>
      <c r="K152"/>
    </row>
    <row r="153" spans="1:11" s="25" customFormat="1" x14ac:dyDescent="0.25">
      <c r="A153" s="8"/>
      <c r="B153" s="8"/>
      <c r="C153" s="15"/>
      <c r="D153" s="18"/>
      <c r="E153" s="18"/>
      <c r="F153" s="18"/>
      <c r="G153" s="18"/>
      <c r="H153" s="18"/>
      <c r="I153" s="20"/>
      <c r="K153"/>
    </row>
    <row r="154" spans="1:11" s="25" customFormat="1" x14ac:dyDescent="0.25">
      <c r="A154" s="8"/>
      <c r="B154" s="8"/>
      <c r="C154" s="15"/>
      <c r="D154" s="8"/>
      <c r="E154" s="8"/>
      <c r="F154" s="11"/>
      <c r="G154" s="8"/>
      <c r="H154" s="8"/>
      <c r="I154" s="19"/>
      <c r="K154"/>
    </row>
    <row r="155" spans="1:11" s="25" customFormat="1" x14ac:dyDescent="0.25">
      <c r="A155" s="8"/>
      <c r="B155" s="8"/>
      <c r="C155" s="15"/>
      <c r="D155" s="8"/>
      <c r="E155" s="8"/>
      <c r="F155" s="11"/>
      <c r="G155" s="8"/>
      <c r="H155" s="8"/>
      <c r="I155" s="19"/>
      <c r="K155"/>
    </row>
    <row r="156" spans="1:11" s="25" customFormat="1" x14ac:dyDescent="0.25">
      <c r="A156" s="8"/>
      <c r="B156" s="8"/>
      <c r="C156" s="15"/>
      <c r="D156" s="8"/>
      <c r="E156" s="8"/>
      <c r="F156" s="11"/>
      <c r="G156" s="8"/>
      <c r="H156" s="8"/>
      <c r="I156" s="19"/>
      <c r="K156"/>
    </row>
    <row r="157" spans="1:11" s="25" customFormat="1" x14ac:dyDescent="0.25">
      <c r="A157" s="8"/>
      <c r="B157" s="8"/>
      <c r="C157" s="15"/>
      <c r="D157" s="8"/>
      <c r="E157" s="8"/>
      <c r="F157" s="11"/>
      <c r="G157" s="8"/>
      <c r="H157" s="8"/>
      <c r="I157" s="19"/>
      <c r="K157"/>
    </row>
    <row r="158" spans="1:11" s="25" customFormat="1" x14ac:dyDescent="0.25">
      <c r="A158" s="8"/>
      <c r="B158" s="8"/>
      <c r="C158" s="15"/>
      <c r="D158" s="8"/>
      <c r="E158" s="8"/>
      <c r="F158" s="11"/>
      <c r="G158" s="8"/>
      <c r="H158" s="8"/>
      <c r="I158" s="19"/>
      <c r="K158"/>
    </row>
    <row r="159" spans="1:11" s="25" customFormat="1" x14ac:dyDescent="0.25">
      <c r="A159" s="8"/>
      <c r="B159" s="8"/>
      <c r="C159" s="15"/>
      <c r="D159" s="8"/>
      <c r="E159" s="8"/>
      <c r="F159" s="11"/>
      <c r="G159" s="8"/>
      <c r="H159" s="8"/>
      <c r="I159" s="19"/>
      <c r="K159"/>
    </row>
    <row r="160" spans="1:11" s="25" customFormat="1" x14ac:dyDescent="0.25">
      <c r="A160" s="8"/>
      <c r="B160" s="8"/>
      <c r="C160" s="16"/>
      <c r="D160" s="8"/>
      <c r="E160" s="8"/>
      <c r="F160" s="11"/>
      <c r="G160" s="8"/>
      <c r="H160" s="8"/>
      <c r="I160" s="19"/>
      <c r="K160"/>
    </row>
    <row r="161" spans="1:11" s="25" customFormat="1" x14ac:dyDescent="0.25">
      <c r="A161" s="8"/>
      <c r="B161" s="8"/>
      <c r="C161" s="15"/>
      <c r="D161" s="8"/>
      <c r="E161" s="8"/>
      <c r="F161" s="11"/>
      <c r="G161" s="8"/>
      <c r="H161" s="8"/>
      <c r="I161" s="19"/>
      <c r="K161"/>
    </row>
    <row r="162" spans="1:11" s="25" customFormat="1" x14ac:dyDescent="0.25">
      <c r="A162" s="8"/>
      <c r="B162" s="8"/>
      <c r="C162" s="15"/>
      <c r="D162" s="8"/>
      <c r="E162" s="8"/>
      <c r="F162" s="11"/>
      <c r="G162" s="8"/>
      <c r="H162" s="8"/>
      <c r="I162" s="19"/>
      <c r="K162"/>
    </row>
    <row r="163" spans="1:11" s="25" customFormat="1" x14ac:dyDescent="0.25">
      <c r="A163" s="8"/>
      <c r="B163" s="8"/>
      <c r="C163" s="15"/>
      <c r="D163" s="8"/>
      <c r="E163" s="8"/>
      <c r="F163" s="11"/>
      <c r="G163" s="8"/>
      <c r="H163" s="8"/>
      <c r="I163" s="19"/>
      <c r="K163"/>
    </row>
    <row r="164" spans="1:11" s="25" customFormat="1" x14ac:dyDescent="0.25">
      <c r="A164" s="8"/>
      <c r="B164" s="8"/>
      <c r="C164" s="15"/>
      <c r="D164" s="8"/>
      <c r="E164" s="8"/>
      <c r="F164" s="11"/>
      <c r="G164" s="8"/>
      <c r="H164" s="8"/>
      <c r="I164" s="19"/>
      <c r="K164"/>
    </row>
    <row r="165" spans="1:11" s="25" customFormat="1" x14ac:dyDescent="0.25">
      <c r="A165" s="8"/>
      <c r="B165" s="8"/>
      <c r="C165" s="15"/>
      <c r="D165" s="8"/>
      <c r="E165" s="8"/>
      <c r="F165" s="11"/>
      <c r="G165" s="8"/>
      <c r="H165" s="8"/>
      <c r="I165" s="19"/>
      <c r="K165"/>
    </row>
    <row r="166" spans="1:11" s="25" customFormat="1" x14ac:dyDescent="0.25">
      <c r="A166" s="8"/>
      <c r="B166" s="8"/>
      <c r="C166" s="15"/>
      <c r="D166" s="8"/>
      <c r="E166" s="8"/>
      <c r="F166" s="11"/>
      <c r="G166" s="8"/>
      <c r="H166" s="8"/>
      <c r="I166" s="19"/>
      <c r="K166"/>
    </row>
    <row r="167" spans="1:11" s="25" customFormat="1" x14ac:dyDescent="0.25">
      <c r="A167" s="8"/>
      <c r="B167" s="8"/>
      <c r="C167" s="15"/>
      <c r="D167" s="8"/>
      <c r="E167" s="8"/>
      <c r="F167" s="11"/>
      <c r="G167" s="8"/>
      <c r="H167" s="8"/>
      <c r="I167" s="19"/>
      <c r="K167"/>
    </row>
    <row r="168" spans="1:11" s="25" customFormat="1" x14ac:dyDescent="0.25">
      <c r="A168" s="8"/>
      <c r="B168" s="8"/>
      <c r="C168" s="15"/>
      <c r="D168" s="8"/>
      <c r="E168" s="8"/>
      <c r="F168" s="11"/>
      <c r="G168" s="8"/>
      <c r="H168" s="8"/>
      <c r="I168" s="19"/>
      <c r="K168"/>
    </row>
    <row r="169" spans="1:11" s="25" customFormat="1" x14ac:dyDescent="0.25">
      <c r="A169" s="8"/>
      <c r="B169" s="8"/>
      <c r="C169" s="15"/>
      <c r="D169" s="8"/>
      <c r="E169" s="8"/>
      <c r="F169" s="11"/>
      <c r="G169" s="8"/>
      <c r="H169" s="8"/>
      <c r="I169" s="19"/>
      <c r="K169"/>
    </row>
    <row r="170" spans="1:11" s="25" customFormat="1" x14ac:dyDescent="0.25">
      <c r="A170" s="8"/>
      <c r="B170" s="8"/>
      <c r="C170" s="15"/>
      <c r="D170" s="8"/>
      <c r="E170" s="8"/>
      <c r="F170" s="11"/>
      <c r="G170" s="8"/>
      <c r="H170" s="8"/>
      <c r="I170" s="19"/>
      <c r="K170"/>
    </row>
    <row r="171" spans="1:11" s="25" customFormat="1" x14ac:dyDescent="0.25">
      <c r="A171" s="8"/>
      <c r="B171" s="8"/>
      <c r="C171" s="15"/>
      <c r="D171" s="8"/>
      <c r="E171" s="8"/>
      <c r="F171" s="11"/>
      <c r="G171" s="8"/>
      <c r="H171" s="8"/>
      <c r="I171" s="19"/>
      <c r="K171"/>
    </row>
    <row r="172" spans="1:11" s="25" customFormat="1" x14ac:dyDescent="0.25">
      <c r="A172" s="8"/>
      <c r="B172" s="8"/>
      <c r="C172" s="15"/>
      <c r="D172" s="8"/>
      <c r="E172" s="8"/>
      <c r="F172" s="11"/>
      <c r="G172" s="8"/>
      <c r="H172" s="8"/>
      <c r="I172" s="19"/>
      <c r="K172"/>
    </row>
    <row r="173" spans="1:11" s="25" customFormat="1" x14ac:dyDescent="0.25">
      <c r="A173" s="8"/>
      <c r="B173" s="8"/>
      <c r="C173" s="15"/>
      <c r="D173" s="8"/>
      <c r="E173" s="8"/>
      <c r="F173" s="11"/>
      <c r="G173" s="8"/>
      <c r="H173" s="8"/>
      <c r="I173" s="19"/>
      <c r="K173"/>
    </row>
    <row r="174" spans="1:11" s="25" customFormat="1" x14ac:dyDescent="0.25">
      <c r="A174" s="8"/>
      <c r="B174" s="8"/>
      <c r="C174" s="15"/>
      <c r="D174" s="8"/>
      <c r="E174" s="8"/>
      <c r="F174" s="11"/>
      <c r="G174" s="8"/>
      <c r="H174" s="8"/>
      <c r="I174" s="19"/>
      <c r="K174"/>
    </row>
    <row r="175" spans="1:11" s="25" customFormat="1" x14ac:dyDescent="0.25">
      <c r="A175" s="8"/>
      <c r="B175" s="8"/>
      <c r="C175" s="15"/>
      <c r="D175" s="8"/>
      <c r="E175" s="8"/>
      <c r="F175" s="11"/>
      <c r="G175" s="8"/>
      <c r="H175" s="8"/>
      <c r="I175" s="19"/>
      <c r="K175"/>
    </row>
    <row r="176" spans="1:11" s="25" customFormat="1" x14ac:dyDescent="0.25">
      <c r="A176" s="8"/>
      <c r="B176" s="8"/>
      <c r="C176" s="15"/>
      <c r="D176" s="8"/>
      <c r="E176" s="8"/>
      <c r="F176" s="11"/>
      <c r="G176" s="8"/>
      <c r="H176" s="8"/>
      <c r="I176" s="19"/>
      <c r="K176"/>
    </row>
    <row r="177" spans="1:11" s="25" customFormat="1" x14ac:dyDescent="0.25">
      <c r="A177" s="8"/>
      <c r="B177" s="8"/>
      <c r="C177" s="15"/>
      <c r="D177" s="8"/>
      <c r="E177" s="8"/>
      <c r="F177" s="11"/>
      <c r="G177" s="8"/>
      <c r="H177" s="8"/>
      <c r="I177" s="19"/>
      <c r="K177"/>
    </row>
    <row r="178" spans="1:11" s="25" customFormat="1" x14ac:dyDescent="0.25">
      <c r="A178" s="8"/>
      <c r="B178" s="8"/>
      <c r="C178" s="15"/>
      <c r="D178" s="8"/>
      <c r="E178" s="8"/>
      <c r="F178" s="11"/>
      <c r="G178" s="8"/>
      <c r="H178" s="8"/>
      <c r="I178" s="19"/>
      <c r="K178"/>
    </row>
    <row r="179" spans="1:11" s="25" customFormat="1" x14ac:dyDescent="0.25">
      <c r="A179" s="8"/>
      <c r="B179" s="8"/>
      <c r="C179" s="15"/>
      <c r="D179" s="8"/>
      <c r="E179" s="8"/>
      <c r="F179" s="11"/>
      <c r="G179" s="8"/>
      <c r="H179" s="8"/>
      <c r="I179" s="19"/>
      <c r="K179"/>
    </row>
    <row r="180" spans="1:11" s="25" customFormat="1" x14ac:dyDescent="0.25">
      <c r="A180" s="8"/>
      <c r="B180" s="8"/>
      <c r="C180" s="15"/>
      <c r="D180" s="8"/>
      <c r="E180" s="8"/>
      <c r="F180" s="11"/>
      <c r="G180" s="8"/>
      <c r="H180" s="8"/>
      <c r="I180" s="19"/>
      <c r="K180"/>
    </row>
    <row r="181" spans="1:11" s="25" customFormat="1" x14ac:dyDescent="0.25">
      <c r="A181" s="8"/>
      <c r="B181" s="8"/>
      <c r="C181" s="15"/>
      <c r="D181" s="8"/>
      <c r="E181" s="8"/>
      <c r="F181" s="11"/>
      <c r="G181" s="8"/>
      <c r="H181" s="8"/>
      <c r="I181" s="19"/>
      <c r="K181"/>
    </row>
    <row r="182" spans="1:11" s="25" customFormat="1" x14ac:dyDescent="0.25">
      <c r="A182" s="8"/>
      <c r="B182" s="8"/>
      <c r="C182" s="15"/>
      <c r="D182" s="8"/>
      <c r="E182" s="8"/>
      <c r="F182" s="11"/>
      <c r="G182" s="8"/>
      <c r="H182" s="8"/>
      <c r="I182" s="19"/>
      <c r="K182"/>
    </row>
    <row r="183" spans="1:11" s="25" customFormat="1" x14ac:dyDescent="0.25">
      <c r="A183" s="8"/>
      <c r="B183" s="8"/>
      <c r="C183" s="15"/>
      <c r="D183" s="18"/>
      <c r="E183" s="18"/>
      <c r="F183" s="18"/>
      <c r="G183" s="18"/>
      <c r="H183" s="18"/>
      <c r="I183" s="19"/>
      <c r="K183"/>
    </row>
    <row r="184" spans="1:11" s="25" customFormat="1" x14ac:dyDescent="0.25">
      <c r="A184" s="8"/>
      <c r="B184" s="8"/>
      <c r="C184" s="15"/>
      <c r="D184" s="8"/>
      <c r="E184" s="8"/>
      <c r="F184" s="11"/>
      <c r="G184" s="8"/>
      <c r="H184" s="8"/>
      <c r="I184" s="19"/>
      <c r="K184"/>
    </row>
    <row r="185" spans="1:11" s="25" customFormat="1" x14ac:dyDescent="0.25">
      <c r="A185" s="8"/>
      <c r="B185" s="8"/>
      <c r="C185" s="15"/>
      <c r="D185" s="8"/>
      <c r="E185" s="8"/>
      <c r="F185" s="11"/>
      <c r="G185" s="8"/>
      <c r="H185" s="8"/>
      <c r="I185" s="19"/>
      <c r="K185"/>
    </row>
    <row r="186" spans="1:11" s="25" customFormat="1" x14ac:dyDescent="0.25">
      <c r="A186" s="8"/>
      <c r="B186" s="8"/>
      <c r="C186" s="15"/>
      <c r="D186" s="8"/>
      <c r="E186" s="8"/>
      <c r="F186" s="11"/>
      <c r="G186" s="8"/>
      <c r="H186" s="8"/>
      <c r="I186" s="19"/>
      <c r="K186"/>
    </row>
    <row r="187" spans="1:11" s="25" customFormat="1" x14ac:dyDescent="0.25">
      <c r="A187" s="8"/>
      <c r="B187" s="8"/>
      <c r="C187" s="15"/>
      <c r="D187" s="8"/>
      <c r="E187" s="8"/>
      <c r="F187" s="11"/>
      <c r="G187" s="8"/>
      <c r="H187" s="8"/>
      <c r="I187" s="19"/>
      <c r="K187"/>
    </row>
    <row r="188" spans="1:11" s="25" customFormat="1" x14ac:dyDescent="0.25">
      <c r="A188" s="8"/>
      <c r="B188" s="8"/>
      <c r="C188" s="15"/>
      <c r="D188" s="8"/>
      <c r="E188" s="8"/>
      <c r="F188" s="11"/>
      <c r="G188" s="8"/>
      <c r="H188" s="8"/>
      <c r="I188" s="19"/>
      <c r="K188"/>
    </row>
    <row r="189" spans="1:11" s="25" customFormat="1" x14ac:dyDescent="0.25">
      <c r="A189" s="8"/>
      <c r="B189" s="8"/>
      <c r="C189" s="15"/>
      <c r="D189" s="8"/>
      <c r="E189" s="8"/>
      <c r="F189" s="11"/>
      <c r="G189" s="8"/>
      <c r="H189" s="8"/>
      <c r="I189" s="19"/>
      <c r="K189"/>
    </row>
    <row r="190" spans="1:11" s="25" customFormat="1" x14ac:dyDescent="0.25">
      <c r="A190" s="8"/>
      <c r="B190" s="8"/>
      <c r="C190" s="15"/>
      <c r="D190" s="8"/>
      <c r="E190" s="8"/>
      <c r="F190" s="11"/>
      <c r="G190" s="8"/>
      <c r="H190" s="8"/>
      <c r="I190" s="19"/>
      <c r="K190"/>
    </row>
    <row r="191" spans="1:11" s="25" customFormat="1" x14ac:dyDescent="0.25">
      <c r="A191" s="8"/>
      <c r="B191" s="8"/>
      <c r="C191" s="15"/>
      <c r="D191" s="8"/>
      <c r="E191" s="8"/>
      <c r="F191" s="11"/>
      <c r="G191" s="8"/>
      <c r="H191" s="8"/>
      <c r="I191" s="19"/>
      <c r="K191"/>
    </row>
    <row r="192" spans="1:11" s="25" customFormat="1" x14ac:dyDescent="0.25">
      <c r="A192" s="8"/>
      <c r="B192" s="8"/>
      <c r="C192" s="15"/>
      <c r="D192" s="8"/>
      <c r="E192" s="8"/>
      <c r="F192" s="11"/>
      <c r="G192" s="8"/>
      <c r="H192" s="8"/>
      <c r="I192" s="19"/>
      <c r="K192"/>
    </row>
    <row r="193" spans="1:11" s="25" customFormat="1" x14ac:dyDescent="0.25">
      <c r="A193" s="8"/>
      <c r="B193" s="8"/>
      <c r="C193" s="15"/>
      <c r="D193" s="8"/>
      <c r="E193" s="8"/>
      <c r="F193" s="11"/>
      <c r="G193" s="8"/>
      <c r="H193" s="8"/>
      <c r="I193" s="19"/>
      <c r="K193"/>
    </row>
    <row r="194" spans="1:11" s="25" customFormat="1" x14ac:dyDescent="0.25">
      <c r="A194" s="8"/>
      <c r="B194" s="8"/>
      <c r="C194" s="15"/>
      <c r="D194" s="8"/>
      <c r="E194" s="8"/>
      <c r="F194" s="11"/>
      <c r="G194" s="8"/>
      <c r="H194" s="8"/>
      <c r="I194" s="19"/>
      <c r="K194"/>
    </row>
    <row r="195" spans="1:11" s="25" customFormat="1" x14ac:dyDescent="0.25">
      <c r="A195" s="8"/>
      <c r="B195" s="8"/>
      <c r="C195" s="16"/>
      <c r="D195" s="8"/>
      <c r="E195" s="8"/>
      <c r="F195" s="11"/>
      <c r="G195" s="8"/>
      <c r="H195" s="8"/>
      <c r="I195" s="19"/>
      <c r="K195"/>
    </row>
    <row r="196" spans="1:11" s="25" customFormat="1" x14ac:dyDescent="0.25">
      <c r="A196" s="8"/>
      <c r="B196" s="8"/>
      <c r="C196" s="15"/>
      <c r="D196" s="8"/>
      <c r="E196" s="8"/>
      <c r="F196" s="11"/>
      <c r="G196" s="8"/>
      <c r="H196" s="8"/>
      <c r="I196" s="19"/>
      <c r="K196"/>
    </row>
    <row r="197" spans="1:11" s="25" customFormat="1" x14ac:dyDescent="0.25">
      <c r="A197" s="8"/>
      <c r="B197" s="8"/>
      <c r="C197" s="15"/>
      <c r="D197" s="8"/>
      <c r="E197" s="8"/>
      <c r="F197" s="11"/>
      <c r="G197" s="8"/>
      <c r="H197" s="8"/>
      <c r="I197" s="19"/>
      <c r="K197"/>
    </row>
    <row r="198" spans="1:11" s="25" customFormat="1" x14ac:dyDescent="0.25">
      <c r="A198" s="8"/>
      <c r="B198" s="8"/>
      <c r="C198" s="15"/>
      <c r="D198" s="8"/>
      <c r="E198" s="8"/>
      <c r="F198" s="11"/>
      <c r="G198" s="8"/>
      <c r="H198" s="8"/>
      <c r="I198" s="19"/>
      <c r="K198"/>
    </row>
    <row r="199" spans="1:11" s="25" customFormat="1" x14ac:dyDescent="0.25">
      <c r="A199" s="8"/>
      <c r="B199" s="8"/>
      <c r="C199" s="15"/>
      <c r="D199" s="18"/>
      <c r="E199" s="18"/>
      <c r="F199" s="18"/>
      <c r="G199" s="18"/>
      <c r="H199" s="18"/>
      <c r="I199" s="20"/>
      <c r="K199"/>
    </row>
    <row r="200" spans="1:11" s="25" customFormat="1" x14ac:dyDescent="0.25">
      <c r="A200" s="8"/>
      <c r="B200" s="8"/>
      <c r="C200" s="16"/>
      <c r="D200" s="8"/>
      <c r="E200" s="8"/>
      <c r="F200" s="11"/>
      <c r="G200" s="8"/>
      <c r="H200" s="8"/>
      <c r="I200" s="19"/>
      <c r="K200"/>
    </row>
    <row r="201" spans="1:11" s="25" customFormat="1" x14ac:dyDescent="0.25">
      <c r="A201" s="8"/>
      <c r="B201" s="8"/>
      <c r="C201" s="15"/>
      <c r="D201" s="8"/>
      <c r="E201" s="8"/>
      <c r="F201" s="11"/>
      <c r="G201" s="8"/>
      <c r="H201" s="8"/>
      <c r="I201" s="19"/>
      <c r="K201"/>
    </row>
    <row r="202" spans="1:11" s="25" customFormat="1" x14ac:dyDescent="0.25">
      <c r="A202" s="8"/>
      <c r="B202" s="8"/>
      <c r="C202" s="16"/>
      <c r="D202" s="8"/>
      <c r="E202" s="8"/>
      <c r="F202" s="11"/>
      <c r="G202" s="8"/>
      <c r="H202" s="8"/>
      <c r="I202" s="19"/>
      <c r="K202"/>
    </row>
    <row r="203" spans="1:11" s="25" customFormat="1" x14ac:dyDescent="0.25">
      <c r="A203" s="8"/>
      <c r="B203" s="8"/>
      <c r="C203" s="15"/>
      <c r="D203" s="8"/>
      <c r="E203" s="8"/>
      <c r="F203" s="11"/>
      <c r="G203" s="8"/>
      <c r="H203" s="8"/>
      <c r="I203" s="19"/>
      <c r="K203"/>
    </row>
    <row r="204" spans="1:11" s="25" customFormat="1" x14ac:dyDescent="0.25">
      <c r="A204" s="8"/>
      <c r="B204" s="8"/>
      <c r="C204" s="16"/>
      <c r="D204" s="8"/>
      <c r="E204" s="8"/>
      <c r="F204" s="11"/>
      <c r="G204" s="8"/>
      <c r="H204" s="8"/>
      <c r="I204" s="19"/>
      <c r="K204"/>
    </row>
    <row r="205" spans="1:11" s="25" customFormat="1" x14ac:dyDescent="0.25">
      <c r="A205" s="8"/>
      <c r="B205" s="8"/>
      <c r="C205" s="15"/>
      <c r="D205" s="8"/>
      <c r="E205" s="8"/>
      <c r="F205" s="11"/>
      <c r="G205" s="8"/>
      <c r="H205" s="8"/>
      <c r="I205" s="19"/>
      <c r="K205"/>
    </row>
    <row r="206" spans="1:11" s="25" customFormat="1" x14ac:dyDescent="0.25">
      <c r="A206" s="8"/>
      <c r="B206" s="8"/>
      <c r="C206" s="16"/>
      <c r="D206" s="8"/>
      <c r="E206" s="8"/>
      <c r="F206" s="11"/>
      <c r="G206" s="8"/>
      <c r="H206" s="8"/>
      <c r="I206" s="19"/>
      <c r="K206"/>
    </row>
    <row r="207" spans="1:11" s="25" customFormat="1" x14ac:dyDescent="0.25">
      <c r="A207" s="8"/>
      <c r="B207" s="8"/>
      <c r="C207" s="15"/>
      <c r="D207" s="8"/>
      <c r="E207" s="8"/>
      <c r="F207" s="11"/>
      <c r="G207" s="8"/>
      <c r="H207" s="8"/>
      <c r="I207" s="19"/>
      <c r="K207"/>
    </row>
    <row r="208" spans="1:11" s="25" customFormat="1" x14ac:dyDescent="0.25">
      <c r="A208" s="8"/>
      <c r="B208" s="8"/>
      <c r="C208" s="15"/>
      <c r="D208" s="18"/>
      <c r="E208" s="18"/>
      <c r="F208" s="18"/>
      <c r="G208" s="18"/>
      <c r="H208" s="18"/>
      <c r="I208" s="19"/>
      <c r="K208"/>
    </row>
    <row r="209" spans="1:11" s="25" customFormat="1" x14ac:dyDescent="0.25">
      <c r="A209" s="8"/>
      <c r="B209" s="8"/>
      <c r="C209" s="15"/>
      <c r="D209" s="8"/>
      <c r="E209" s="8"/>
      <c r="F209" s="11"/>
      <c r="G209" s="8"/>
      <c r="H209" s="8"/>
      <c r="I209" s="19"/>
      <c r="K209"/>
    </row>
    <row r="210" spans="1:11" s="25" customFormat="1" x14ac:dyDescent="0.25">
      <c r="A210" s="8"/>
      <c r="B210" s="8"/>
      <c r="C210" s="15"/>
      <c r="D210" s="8"/>
      <c r="E210" s="8"/>
      <c r="F210" s="11"/>
      <c r="G210" s="8"/>
      <c r="H210" s="8"/>
      <c r="I210" s="19"/>
      <c r="K210"/>
    </row>
    <row r="211" spans="1:11" s="25" customFormat="1" x14ac:dyDescent="0.25">
      <c r="A211" s="8"/>
      <c r="B211" s="8"/>
      <c r="C211" s="15"/>
      <c r="D211" s="8"/>
      <c r="E211" s="8"/>
      <c r="F211" s="11"/>
      <c r="G211" s="8"/>
      <c r="H211" s="8"/>
      <c r="I211" s="19"/>
      <c r="K211"/>
    </row>
    <row r="212" spans="1:11" s="25" customFormat="1" x14ac:dyDescent="0.25">
      <c r="A212" s="8"/>
      <c r="B212" s="8"/>
      <c r="C212" s="15"/>
      <c r="D212" s="8"/>
      <c r="E212" s="8"/>
      <c r="F212" s="11"/>
      <c r="G212" s="8"/>
      <c r="H212" s="8"/>
      <c r="I212" s="19"/>
      <c r="K212"/>
    </row>
    <row r="213" spans="1:11" s="25" customFormat="1" x14ac:dyDescent="0.25">
      <c r="A213" s="8"/>
      <c r="B213" s="8"/>
      <c r="C213" s="16"/>
      <c r="D213" s="8"/>
      <c r="E213" s="8"/>
      <c r="F213" s="11"/>
      <c r="G213" s="8"/>
      <c r="H213" s="8"/>
      <c r="I213" s="19"/>
      <c r="K213"/>
    </row>
    <row r="214" spans="1:11" s="25" customFormat="1" x14ac:dyDescent="0.25">
      <c r="A214" s="8"/>
      <c r="B214" s="8"/>
      <c r="C214" s="15"/>
      <c r="D214" s="8"/>
      <c r="E214" s="8"/>
      <c r="F214" s="11"/>
      <c r="G214" s="8"/>
      <c r="H214" s="8"/>
      <c r="I214" s="19"/>
      <c r="K214"/>
    </row>
    <row r="215" spans="1:11" s="25" customFormat="1" x14ac:dyDescent="0.25">
      <c r="A215" s="8"/>
      <c r="B215" s="8"/>
      <c r="C215" s="15"/>
      <c r="D215" s="8"/>
      <c r="E215" s="8"/>
      <c r="F215" s="11"/>
      <c r="G215" s="8"/>
      <c r="H215" s="8"/>
      <c r="I215" s="19"/>
      <c r="K215"/>
    </row>
    <row r="216" spans="1:11" s="25" customFormat="1" x14ac:dyDescent="0.25">
      <c r="A216" s="8"/>
      <c r="B216" s="8"/>
      <c r="C216" s="15"/>
      <c r="D216" s="8"/>
      <c r="E216" s="8"/>
      <c r="F216" s="11"/>
      <c r="G216" s="8"/>
      <c r="H216" s="8"/>
      <c r="I216" s="19"/>
      <c r="K216"/>
    </row>
    <row r="217" spans="1:11" s="25" customFormat="1" x14ac:dyDescent="0.25">
      <c r="A217" s="8"/>
      <c r="B217" s="8"/>
      <c r="C217" s="15"/>
      <c r="D217" s="8"/>
      <c r="E217" s="8"/>
      <c r="F217" s="11"/>
      <c r="G217" s="8"/>
      <c r="H217" s="8"/>
      <c r="I217" s="19"/>
      <c r="K217"/>
    </row>
    <row r="218" spans="1:11" s="25" customFormat="1" x14ac:dyDescent="0.25">
      <c r="A218" s="8"/>
      <c r="B218" s="8"/>
      <c r="C218" s="15"/>
      <c r="D218" s="8"/>
      <c r="E218" s="8"/>
      <c r="F218" s="11"/>
      <c r="G218" s="8"/>
      <c r="H218" s="8"/>
      <c r="I218" s="19"/>
      <c r="K218"/>
    </row>
    <row r="219" spans="1:11" s="25" customFormat="1" x14ac:dyDescent="0.25">
      <c r="A219" s="8"/>
      <c r="B219" s="8"/>
      <c r="C219" s="15"/>
      <c r="D219" s="8"/>
      <c r="E219" s="8"/>
      <c r="F219" s="11"/>
      <c r="G219" s="8"/>
      <c r="H219" s="8"/>
      <c r="I219" s="19"/>
      <c r="K219"/>
    </row>
    <row r="220" spans="1:11" s="25" customFormat="1" x14ac:dyDescent="0.25">
      <c r="A220" s="8"/>
      <c r="B220" s="8"/>
      <c r="C220" s="15"/>
      <c r="D220" s="8"/>
      <c r="E220" s="8"/>
      <c r="F220" s="11"/>
      <c r="G220" s="8"/>
      <c r="H220" s="8"/>
      <c r="I220" s="19"/>
      <c r="K220"/>
    </row>
    <row r="221" spans="1:11" x14ac:dyDescent="0.25">
      <c r="A221" s="1"/>
      <c r="B221" s="8"/>
      <c r="C221" s="15"/>
      <c r="D221" s="8"/>
      <c r="E221" s="8"/>
      <c r="F221" s="11"/>
      <c r="G221" s="8"/>
      <c r="H221" s="8"/>
      <c r="I221" s="19"/>
    </row>
    <row r="222" spans="1:11" x14ac:dyDescent="0.25">
      <c r="A222" s="1"/>
      <c r="B222" s="8"/>
      <c r="C222" s="15"/>
      <c r="D222" s="8"/>
      <c r="E222" s="8"/>
      <c r="F222" s="11"/>
      <c r="G222" s="8"/>
      <c r="H222" s="8"/>
      <c r="I222" s="19"/>
    </row>
    <row r="223" spans="1:11" x14ac:dyDescent="0.25">
      <c r="A223" s="1"/>
      <c r="B223" s="8"/>
      <c r="C223" s="16"/>
      <c r="D223" s="8"/>
      <c r="E223" s="8"/>
      <c r="F223" s="11"/>
      <c r="G223" s="8"/>
      <c r="H223" s="8"/>
      <c r="I223" s="19"/>
    </row>
    <row r="224" spans="1:11" x14ac:dyDescent="0.25">
      <c r="A224" s="1"/>
      <c r="B224" s="8"/>
      <c r="C224" s="15"/>
      <c r="D224" s="8"/>
      <c r="E224" s="8"/>
      <c r="F224" s="11"/>
      <c r="G224" s="8"/>
      <c r="H224" s="8"/>
      <c r="I224" s="19"/>
    </row>
    <row r="225" spans="1:11" x14ac:dyDescent="0.25">
      <c r="A225" s="1"/>
      <c r="B225" s="8"/>
      <c r="C225" s="15"/>
      <c r="D225" s="8"/>
      <c r="E225" s="8"/>
      <c r="F225" s="11"/>
      <c r="G225" s="8"/>
      <c r="H225" s="8"/>
      <c r="I225" s="19"/>
    </row>
    <row r="226" spans="1:11" x14ac:dyDescent="0.25">
      <c r="A226" s="1"/>
      <c r="B226" s="8"/>
      <c r="C226" s="15"/>
      <c r="D226" s="8"/>
      <c r="E226" s="8"/>
      <c r="F226" s="11"/>
      <c r="G226" s="8"/>
      <c r="H226" s="8"/>
      <c r="I226" s="19"/>
    </row>
    <row r="227" spans="1:11" x14ac:dyDescent="0.25">
      <c r="A227" s="1"/>
      <c r="B227" s="8"/>
      <c r="C227" s="15"/>
      <c r="D227" s="8"/>
      <c r="E227" s="8"/>
      <c r="F227" s="11"/>
      <c r="G227" s="8"/>
      <c r="H227" s="8"/>
      <c r="I227" s="19"/>
    </row>
    <row r="228" spans="1:11" x14ac:dyDescent="0.25">
      <c r="A228" s="1"/>
      <c r="B228" s="8"/>
      <c r="C228" s="15"/>
      <c r="D228" s="8"/>
      <c r="E228" s="8"/>
      <c r="F228" s="11"/>
      <c r="G228" s="8"/>
      <c r="H228" s="8"/>
      <c r="I228" s="19"/>
    </row>
    <row r="229" spans="1:11" x14ac:dyDescent="0.25">
      <c r="A229" s="1"/>
      <c r="B229" s="8"/>
      <c r="C229" s="15"/>
      <c r="D229" s="8"/>
      <c r="E229" s="8"/>
      <c r="F229" s="11"/>
      <c r="G229" s="8"/>
      <c r="H229" s="8"/>
      <c r="I229" s="19"/>
    </row>
    <row r="230" spans="1:11" x14ac:dyDescent="0.25">
      <c r="A230" s="1"/>
      <c r="B230" s="8"/>
      <c r="C230" s="15"/>
      <c r="D230" s="8"/>
      <c r="E230" s="8"/>
      <c r="F230" s="8"/>
      <c r="G230" s="8"/>
      <c r="H230" s="8"/>
      <c r="I230" s="21"/>
    </row>
    <row r="231" spans="1:11" ht="15.75" x14ac:dyDescent="0.25">
      <c r="A231" s="1"/>
      <c r="B231" s="8"/>
      <c r="C231" s="17"/>
      <c r="D231" s="10"/>
      <c r="E231" s="10"/>
      <c r="F231" s="10"/>
      <c r="G231" s="10"/>
      <c r="H231" s="10"/>
      <c r="I231" s="22"/>
    </row>
    <row r="232" spans="1:11" s="9" customFormat="1" ht="15.75" x14ac:dyDescent="0.25">
      <c r="A232" s="1"/>
      <c r="B232" s="8"/>
      <c r="C232" s="17"/>
      <c r="D232" s="7"/>
      <c r="E232" s="7"/>
      <c r="F232" s="7"/>
      <c r="G232" s="7"/>
      <c r="H232" s="7"/>
      <c r="I232" s="22"/>
      <c r="J232" s="83"/>
    </row>
    <row r="233" spans="1:11" s="9" customFormat="1" ht="15.75" x14ac:dyDescent="0.25">
      <c r="A233" s="1"/>
      <c r="B233" s="8"/>
      <c r="C233" s="7"/>
      <c r="D233" s="7"/>
      <c r="E233" s="7"/>
      <c r="F233" s="7"/>
      <c r="G233" s="7"/>
      <c r="H233" s="7"/>
      <c r="I233" s="22"/>
      <c r="J233" s="83"/>
    </row>
    <row r="234" spans="1:11" ht="15.75" x14ac:dyDescent="0.25">
      <c r="A234" s="1"/>
      <c r="B234" s="8"/>
      <c r="C234" s="7"/>
      <c r="D234" s="7"/>
      <c r="E234" s="7"/>
      <c r="F234" s="7"/>
      <c r="G234" s="7"/>
      <c r="H234" s="7"/>
      <c r="I234" s="22"/>
    </row>
    <row r="235" spans="1:11" x14ac:dyDescent="0.25">
      <c r="A235" s="1"/>
      <c r="B235" s="1"/>
      <c r="C235" s="5"/>
      <c r="D235" s="5"/>
      <c r="E235" s="5"/>
      <c r="F235" s="5"/>
      <c r="G235" s="5"/>
      <c r="H235" s="4"/>
      <c r="I235" s="23"/>
    </row>
    <row r="236" spans="1:11" x14ac:dyDescent="0.25">
      <c r="A236" s="1"/>
      <c r="B236" s="1"/>
      <c r="C236" s="5"/>
      <c r="D236" s="5"/>
      <c r="E236" s="5"/>
      <c r="F236" s="5"/>
      <c r="G236" s="5"/>
      <c r="H236" s="4"/>
      <c r="I236" s="23"/>
    </row>
    <row r="237" spans="1:11" s="25" customFormat="1" ht="33.75" customHeight="1" x14ac:dyDescent="0.25">
      <c r="A237" s="1"/>
      <c r="B237" s="1"/>
      <c r="C237" s="6"/>
      <c r="D237" s="5"/>
      <c r="E237" s="5"/>
      <c r="F237" s="5"/>
      <c r="G237" s="5"/>
      <c r="H237" s="4"/>
      <c r="I237" s="23"/>
      <c r="K237"/>
    </row>
    <row r="238" spans="1:11" s="25" customFormat="1" x14ac:dyDescent="0.25">
      <c r="A238" s="1"/>
      <c r="B238" s="1"/>
      <c r="C238" s="6"/>
      <c r="D238" s="5"/>
      <c r="E238" s="5"/>
      <c r="F238" s="5"/>
      <c r="G238" s="5"/>
      <c r="H238" s="4"/>
      <c r="I238" s="23"/>
      <c r="K238"/>
    </row>
    <row r="239" spans="1:11" s="25" customFormat="1" ht="18.75" x14ac:dyDescent="0.3">
      <c r="A239" s="1"/>
      <c r="B239" s="1"/>
      <c r="C239" s="3"/>
      <c r="D239" s="3"/>
      <c r="E239" s="3"/>
      <c r="F239" s="3"/>
      <c r="G239" s="3"/>
      <c r="H239" s="2"/>
      <c r="I239" s="24"/>
      <c r="K239"/>
    </row>
    <row r="240" spans="1:11" s="25" customFormat="1" x14ac:dyDescent="0.25">
      <c r="A240" s="1"/>
      <c r="B240" s="1"/>
      <c r="C240" s="1"/>
      <c r="D240" s="1"/>
      <c r="E240" s="1"/>
      <c r="F240" s="1"/>
      <c r="G240" s="1"/>
      <c r="H240" s="1"/>
      <c r="I240" s="19"/>
      <c r="K240"/>
    </row>
    <row r="241" spans="1:11" s="25" customFormat="1" x14ac:dyDescent="0.25">
      <c r="A241" s="1"/>
      <c r="B241" s="1"/>
      <c r="C241" s="1"/>
      <c r="D241" s="1"/>
      <c r="E241" s="1"/>
      <c r="F241" s="1"/>
      <c r="G241" s="1"/>
      <c r="H241" s="1"/>
      <c r="I241" s="19"/>
      <c r="K241"/>
    </row>
    <row r="242" spans="1:11" s="25" customFormat="1" x14ac:dyDescent="0.25">
      <c r="A242" s="1"/>
      <c r="B242" s="1"/>
      <c r="C242" s="1"/>
      <c r="D242" s="1"/>
      <c r="E242" s="1"/>
      <c r="F242" s="1"/>
      <c r="G242" s="1"/>
      <c r="H242" s="1"/>
      <c r="I242" s="19"/>
      <c r="K242"/>
    </row>
  </sheetData>
  <mergeCells count="15">
    <mergeCell ref="B5:C5"/>
    <mergeCell ref="H5:J5"/>
    <mergeCell ref="B1:J1"/>
    <mergeCell ref="B2:D2"/>
    <mergeCell ref="B3:J3"/>
    <mergeCell ref="B4:C4"/>
    <mergeCell ref="H4:J4"/>
    <mergeCell ref="C125:H125"/>
    <mergeCell ref="C126:H126"/>
    <mergeCell ref="C73:H73"/>
    <mergeCell ref="C81:H81"/>
    <mergeCell ref="C99:H99"/>
    <mergeCell ref="C122:H122"/>
    <mergeCell ref="C123:H123"/>
    <mergeCell ref="C124:H124"/>
  </mergeCells>
  <pageMargins left="1" right="1" top="1" bottom="1" header="0.5" footer="0.5"/>
  <pageSetup paperSize="8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opLeftCell="A29" zoomScaleNormal="100" workbookViewId="0">
      <selection activeCell="D33" sqref="D33"/>
    </sheetView>
  </sheetViews>
  <sheetFormatPr defaultRowHeight="15" x14ac:dyDescent="0.25"/>
  <cols>
    <col min="2" max="2" width="4.28515625" bestFit="1" customWidth="1"/>
    <col min="3" max="3" width="40.85546875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2.5703125" style="25" bestFit="1" customWidth="1"/>
    <col min="10" max="10" width="11.5703125" style="25" bestFit="1" customWidth="1"/>
  </cols>
  <sheetData>
    <row r="1" spans="1:11" ht="21.75" thickBot="1" x14ac:dyDescent="0.4">
      <c r="B1" s="203" t="s">
        <v>10</v>
      </c>
      <c r="C1" s="204"/>
      <c r="D1" s="204"/>
      <c r="E1" s="204"/>
      <c r="F1" s="204"/>
      <c r="G1" s="204"/>
      <c r="H1" s="204"/>
      <c r="I1" s="204"/>
      <c r="J1" s="205"/>
    </row>
    <row r="2" spans="1:11" ht="67.5" customHeight="1" thickBot="1" x14ac:dyDescent="0.3">
      <c r="B2" s="206" t="s">
        <v>9</v>
      </c>
      <c r="C2" s="207"/>
      <c r="D2" s="207"/>
      <c r="E2" s="76"/>
      <c r="F2" s="76"/>
      <c r="G2" s="76"/>
      <c r="H2" s="76"/>
      <c r="I2" s="77"/>
      <c r="J2" s="77"/>
    </row>
    <row r="3" spans="1:11" ht="19.5" customHeight="1" thickBot="1" x14ac:dyDescent="0.35">
      <c r="A3" t="s">
        <v>70</v>
      </c>
      <c r="B3" s="208" t="s">
        <v>11</v>
      </c>
      <c r="C3" s="209"/>
      <c r="D3" s="209"/>
      <c r="E3" s="209"/>
      <c r="F3" s="209"/>
      <c r="G3" s="209"/>
      <c r="H3" s="209"/>
      <c r="I3" s="209"/>
      <c r="J3" s="210"/>
    </row>
    <row r="4" spans="1:11" ht="15.75" thickBot="1" x14ac:dyDescent="0.3">
      <c r="B4" s="211" t="s">
        <v>8</v>
      </c>
      <c r="C4" s="212"/>
      <c r="D4" s="14"/>
      <c r="E4" s="14"/>
      <c r="F4" s="14"/>
      <c r="G4" s="14"/>
      <c r="H4" s="213" t="s">
        <v>112</v>
      </c>
      <c r="I4" s="235"/>
      <c r="J4" s="214"/>
    </row>
    <row r="5" spans="1:11" ht="30.75" customHeight="1" thickBot="1" x14ac:dyDescent="0.3">
      <c r="B5" s="215" t="s">
        <v>95</v>
      </c>
      <c r="C5" s="216"/>
      <c r="D5" s="75"/>
      <c r="E5" s="75"/>
      <c r="F5" s="75"/>
      <c r="G5" s="75"/>
      <c r="H5" s="217" t="s">
        <v>136</v>
      </c>
      <c r="I5" s="234"/>
      <c r="J5" s="218"/>
    </row>
    <row r="6" spans="1:11" s="13" customFormat="1" ht="30.75" customHeight="1" thickBot="1" x14ac:dyDescent="0.3">
      <c r="B6" s="78" t="s">
        <v>7</v>
      </c>
      <c r="C6" s="79" t="s">
        <v>6</v>
      </c>
      <c r="D6" s="80" t="s">
        <v>5</v>
      </c>
      <c r="E6" s="80" t="s">
        <v>4</v>
      </c>
      <c r="F6" s="80" t="s">
        <v>3</v>
      </c>
      <c r="G6" s="81" t="s">
        <v>2</v>
      </c>
      <c r="H6" s="81" t="s">
        <v>1</v>
      </c>
      <c r="I6" s="82" t="s">
        <v>0</v>
      </c>
      <c r="J6" s="82" t="s">
        <v>0</v>
      </c>
    </row>
    <row r="7" spans="1:11" x14ac:dyDescent="0.25">
      <c r="A7" s="8"/>
      <c r="B7" s="33"/>
      <c r="C7" s="34"/>
      <c r="D7" s="35"/>
      <c r="E7" s="35"/>
      <c r="F7" s="36"/>
      <c r="G7" s="35"/>
      <c r="H7" s="35"/>
      <c r="I7" s="37"/>
      <c r="J7" s="37"/>
    </row>
    <row r="8" spans="1:11" ht="15.75" customHeight="1" x14ac:dyDescent="0.25">
      <c r="A8" s="8"/>
      <c r="B8" s="42" t="s">
        <v>13</v>
      </c>
      <c r="C8" s="41" t="s">
        <v>14</v>
      </c>
      <c r="D8" s="31"/>
      <c r="E8" s="31"/>
      <c r="F8" s="31"/>
      <c r="G8" s="31"/>
      <c r="H8" s="31"/>
      <c r="I8" s="50"/>
      <c r="J8" s="50"/>
    </row>
    <row r="9" spans="1:11" x14ac:dyDescent="0.25">
      <c r="A9" s="8"/>
      <c r="B9" s="27"/>
      <c r="C9" s="30"/>
      <c r="D9" s="31"/>
      <c r="E9" s="31"/>
      <c r="F9" s="31"/>
      <c r="G9" s="31"/>
      <c r="H9" s="31"/>
      <c r="I9" s="50"/>
      <c r="J9" s="50"/>
    </row>
    <row r="10" spans="1:11" x14ac:dyDescent="0.25">
      <c r="A10" s="43"/>
      <c r="B10" s="42" t="s">
        <v>16</v>
      </c>
      <c r="C10" s="41" t="s">
        <v>15</v>
      </c>
      <c r="D10" s="31"/>
      <c r="E10" s="31"/>
      <c r="F10" s="31"/>
      <c r="G10" s="31"/>
      <c r="H10" s="31"/>
      <c r="I10" s="50"/>
      <c r="J10" s="50"/>
    </row>
    <row r="11" spans="1:11" x14ac:dyDescent="0.25">
      <c r="A11" s="8"/>
      <c r="B11" s="27">
        <v>1</v>
      </c>
      <c r="C11" s="30" t="s">
        <v>27</v>
      </c>
      <c r="D11" s="26">
        <v>30</v>
      </c>
      <c r="E11" s="31">
        <v>45</v>
      </c>
      <c r="F11" s="32">
        <f>E11*D11/144</f>
        <v>9.375</v>
      </c>
      <c r="G11" s="26">
        <v>1350</v>
      </c>
      <c r="H11" s="26">
        <v>1</v>
      </c>
      <c r="I11" s="50">
        <f>H11*G11*F11</f>
        <v>12656.25</v>
      </c>
      <c r="J11" s="50">
        <v>0</v>
      </c>
    </row>
    <row r="12" spans="1:11" x14ac:dyDescent="0.25">
      <c r="A12" s="8"/>
      <c r="B12" s="27">
        <v>2</v>
      </c>
      <c r="C12" s="30" t="s">
        <v>28</v>
      </c>
      <c r="D12" s="26">
        <v>41</v>
      </c>
      <c r="E12" s="31">
        <v>81</v>
      </c>
      <c r="F12" s="32"/>
      <c r="G12" s="26"/>
      <c r="H12" s="26">
        <v>1</v>
      </c>
      <c r="I12" s="50">
        <v>22000</v>
      </c>
      <c r="J12" s="50">
        <f t="shared" ref="J12" si="0">I12</f>
        <v>22000</v>
      </c>
    </row>
    <row r="13" spans="1:11" x14ac:dyDescent="0.25">
      <c r="A13" s="8"/>
      <c r="B13" s="27">
        <v>3</v>
      </c>
      <c r="C13" s="30" t="s">
        <v>68</v>
      </c>
      <c r="D13" s="26">
        <v>45</v>
      </c>
      <c r="E13" s="31">
        <v>53</v>
      </c>
      <c r="F13" s="32">
        <f t="shared" ref="F13:F69" si="1">E13*D13/144</f>
        <v>16.5625</v>
      </c>
      <c r="G13" s="26">
        <v>380</v>
      </c>
      <c r="H13" s="26">
        <v>1</v>
      </c>
      <c r="I13" s="50">
        <f t="shared" ref="I13:I63" si="2">H13*G13*F13</f>
        <v>6293.75</v>
      </c>
      <c r="J13" s="50">
        <f>I13</f>
        <v>6293.75</v>
      </c>
      <c r="K13" t="s">
        <v>114</v>
      </c>
    </row>
    <row r="14" spans="1:11" x14ac:dyDescent="0.25">
      <c r="A14" s="8"/>
      <c r="B14" s="27">
        <v>4</v>
      </c>
      <c r="C14" s="30" t="s">
        <v>35</v>
      </c>
      <c r="D14" s="26"/>
      <c r="E14" s="31"/>
      <c r="F14" s="32">
        <f t="shared" si="1"/>
        <v>0</v>
      </c>
      <c r="G14" s="26">
        <v>4000</v>
      </c>
      <c r="H14" s="26">
        <v>1</v>
      </c>
      <c r="I14" s="50">
        <f>H14*G14</f>
        <v>4000</v>
      </c>
      <c r="J14" s="50">
        <v>0</v>
      </c>
    </row>
    <row r="15" spans="1:11" x14ac:dyDescent="0.25">
      <c r="A15" s="8"/>
      <c r="B15" s="27">
        <v>5</v>
      </c>
      <c r="C15" s="30" t="s">
        <v>120</v>
      </c>
      <c r="D15" s="26">
        <v>102</v>
      </c>
      <c r="E15" s="31">
        <v>108</v>
      </c>
      <c r="F15" s="32">
        <f>E15*D15/144</f>
        <v>76.5</v>
      </c>
      <c r="G15" s="26">
        <v>550</v>
      </c>
      <c r="H15" s="26">
        <v>1</v>
      </c>
      <c r="I15" s="50">
        <f>H15*G15*F15</f>
        <v>42075</v>
      </c>
      <c r="J15" s="50">
        <f>I15</f>
        <v>42075</v>
      </c>
      <c r="K15" t="s">
        <v>114</v>
      </c>
    </row>
    <row r="16" spans="1:11" x14ac:dyDescent="0.25">
      <c r="A16" s="8"/>
      <c r="B16" s="27">
        <v>6</v>
      </c>
      <c r="C16" s="30" t="s">
        <v>115</v>
      </c>
      <c r="D16" s="26"/>
      <c r="E16" s="31"/>
      <c r="F16" s="32"/>
      <c r="G16" s="26">
        <v>4000</v>
      </c>
      <c r="H16" s="26">
        <v>1</v>
      </c>
      <c r="I16" s="50">
        <f>G16*H16</f>
        <v>4000</v>
      </c>
      <c r="J16" s="50">
        <f>I16</f>
        <v>4000</v>
      </c>
      <c r="K16" t="s">
        <v>114</v>
      </c>
    </row>
    <row r="17" spans="1:11" x14ac:dyDescent="0.25">
      <c r="A17" s="8"/>
      <c r="B17" s="27">
        <v>7</v>
      </c>
      <c r="C17" s="30" t="s">
        <v>116</v>
      </c>
      <c r="D17" s="26"/>
      <c r="E17" s="31"/>
      <c r="F17" s="32"/>
      <c r="G17" s="26"/>
      <c r="H17" s="26">
        <v>1</v>
      </c>
      <c r="I17" s="50">
        <v>5200</v>
      </c>
      <c r="J17" s="50">
        <f>I17</f>
        <v>5200</v>
      </c>
      <c r="K17" t="s">
        <v>114</v>
      </c>
    </row>
    <row r="18" spans="1:11" x14ac:dyDescent="0.25">
      <c r="A18" s="8"/>
      <c r="B18" s="27"/>
      <c r="C18" s="30"/>
      <c r="D18" s="26"/>
      <c r="E18" s="31"/>
      <c r="F18" s="32"/>
      <c r="G18" s="26"/>
      <c r="H18" s="26"/>
      <c r="I18" s="50"/>
      <c r="J18" s="50"/>
    </row>
    <row r="19" spans="1:11" s="12" customFormat="1" ht="15.75" x14ac:dyDescent="0.25">
      <c r="A19" s="8"/>
      <c r="B19" s="42" t="s">
        <v>18</v>
      </c>
      <c r="C19" s="41" t="s">
        <v>17</v>
      </c>
      <c r="D19" s="26"/>
      <c r="E19" s="31"/>
      <c r="F19" s="32"/>
      <c r="G19" s="31"/>
      <c r="H19" s="31"/>
      <c r="I19" s="50"/>
      <c r="J19" s="50"/>
    </row>
    <row r="20" spans="1:11" x14ac:dyDescent="0.25">
      <c r="A20" s="8"/>
      <c r="B20" s="27">
        <v>1</v>
      </c>
      <c r="C20" s="30" t="s">
        <v>31</v>
      </c>
      <c r="D20" s="26">
        <v>292</v>
      </c>
      <c r="E20" s="31">
        <v>13</v>
      </c>
      <c r="F20" s="32">
        <f t="shared" si="1"/>
        <v>26.361111111111111</v>
      </c>
      <c r="G20" s="26">
        <v>380</v>
      </c>
      <c r="H20" s="26">
        <v>1</v>
      </c>
      <c r="I20" s="50">
        <f t="shared" si="2"/>
        <v>10017.222222222223</v>
      </c>
      <c r="J20" s="50">
        <v>0</v>
      </c>
    </row>
    <row r="21" spans="1:11" x14ac:dyDescent="0.25">
      <c r="A21" s="8"/>
      <c r="B21" s="27">
        <v>2</v>
      </c>
      <c r="C21" s="30" t="s">
        <v>32</v>
      </c>
      <c r="D21" s="26">
        <v>73</v>
      </c>
      <c r="E21" s="31">
        <v>95</v>
      </c>
      <c r="F21" s="32">
        <f t="shared" si="1"/>
        <v>48.159722222222221</v>
      </c>
      <c r="G21" s="26">
        <v>900</v>
      </c>
      <c r="H21" s="26">
        <v>1</v>
      </c>
      <c r="I21" s="50">
        <f t="shared" si="2"/>
        <v>43343.75</v>
      </c>
      <c r="J21" s="50">
        <v>0</v>
      </c>
    </row>
    <row r="22" spans="1:11" x14ac:dyDescent="0.25">
      <c r="A22" s="8"/>
      <c r="B22" s="27">
        <v>3</v>
      </c>
      <c r="C22" s="30" t="s">
        <v>33</v>
      </c>
      <c r="D22" s="26"/>
      <c r="E22" s="31"/>
      <c r="F22" s="32">
        <f t="shared" si="1"/>
        <v>0</v>
      </c>
      <c r="G22" s="26"/>
      <c r="H22" s="26">
        <v>1</v>
      </c>
      <c r="I22" s="50">
        <v>6000</v>
      </c>
      <c r="J22" s="50">
        <v>0</v>
      </c>
    </row>
    <row r="23" spans="1:11" x14ac:dyDescent="0.25">
      <c r="A23" s="8"/>
      <c r="B23" s="27">
        <v>4</v>
      </c>
      <c r="C23" s="30" t="s">
        <v>34</v>
      </c>
      <c r="D23" s="26">
        <v>11</v>
      </c>
      <c r="E23" s="31">
        <v>45</v>
      </c>
      <c r="F23" s="32">
        <f t="shared" si="1"/>
        <v>3.4375</v>
      </c>
      <c r="G23" s="26">
        <v>550</v>
      </c>
      <c r="H23" s="26">
        <v>1</v>
      </c>
      <c r="I23" s="50">
        <f t="shared" si="2"/>
        <v>1890.625</v>
      </c>
      <c r="J23" s="50">
        <v>0</v>
      </c>
    </row>
    <row r="24" spans="1:11" x14ac:dyDescent="0.25">
      <c r="A24" s="8"/>
      <c r="B24" s="27">
        <v>5</v>
      </c>
      <c r="C24" s="30" t="s">
        <v>29</v>
      </c>
      <c r="D24" s="26">
        <v>21</v>
      </c>
      <c r="E24" s="31">
        <v>23</v>
      </c>
      <c r="F24" s="32">
        <f t="shared" si="1"/>
        <v>3.3541666666666665</v>
      </c>
      <c r="G24" s="26">
        <v>1350</v>
      </c>
      <c r="H24" s="26">
        <v>1</v>
      </c>
      <c r="I24" s="50">
        <f t="shared" si="2"/>
        <v>4528.125</v>
      </c>
      <c r="J24" s="50">
        <f>I24</f>
        <v>4528.125</v>
      </c>
    </row>
    <row r="25" spans="1:11" x14ac:dyDescent="0.25">
      <c r="A25" s="8"/>
      <c r="B25" s="27">
        <v>6</v>
      </c>
      <c r="C25" s="30" t="s">
        <v>30</v>
      </c>
      <c r="D25" s="26">
        <v>21</v>
      </c>
      <c r="E25" s="31">
        <v>24</v>
      </c>
      <c r="F25" s="32">
        <f t="shared" si="1"/>
        <v>3.5</v>
      </c>
      <c r="G25" s="26">
        <v>1350</v>
      </c>
      <c r="H25" s="26">
        <v>1</v>
      </c>
      <c r="I25" s="50">
        <f t="shared" si="2"/>
        <v>4725</v>
      </c>
      <c r="J25" s="50">
        <f>I25</f>
        <v>4725</v>
      </c>
    </row>
    <row r="26" spans="1:11" x14ac:dyDescent="0.25">
      <c r="A26" s="8"/>
      <c r="B26" s="27">
        <v>7</v>
      </c>
      <c r="C26" s="30" t="s">
        <v>36</v>
      </c>
      <c r="D26" s="26"/>
      <c r="E26" s="31"/>
      <c r="F26" s="32">
        <v>18</v>
      </c>
      <c r="G26" s="26">
        <v>3400</v>
      </c>
      <c r="H26" s="26">
        <v>1</v>
      </c>
      <c r="I26" s="50">
        <f t="shared" si="2"/>
        <v>61200</v>
      </c>
      <c r="J26" s="50">
        <v>0</v>
      </c>
    </row>
    <row r="27" spans="1:11" x14ac:dyDescent="0.25">
      <c r="A27" s="8"/>
      <c r="B27" s="27">
        <v>8</v>
      </c>
      <c r="C27" s="30" t="s">
        <v>37</v>
      </c>
      <c r="D27" s="26"/>
      <c r="E27" s="31"/>
      <c r="F27" s="32"/>
      <c r="G27" s="26"/>
      <c r="H27" s="26">
        <v>1</v>
      </c>
      <c r="I27" s="50">
        <v>12000</v>
      </c>
      <c r="J27" s="50">
        <v>0</v>
      </c>
    </row>
    <row r="28" spans="1:11" x14ac:dyDescent="0.25">
      <c r="A28" s="8"/>
      <c r="B28" s="27">
        <v>9</v>
      </c>
      <c r="C28" s="30" t="s">
        <v>38</v>
      </c>
      <c r="D28" s="26">
        <v>21</v>
      </c>
      <c r="E28" s="31">
        <v>118</v>
      </c>
      <c r="F28" s="32">
        <f>E28*D28/144</f>
        <v>17.208333333333332</v>
      </c>
      <c r="G28" s="26">
        <v>550</v>
      </c>
      <c r="H28" s="26">
        <v>1</v>
      </c>
      <c r="I28" s="50">
        <f t="shared" si="2"/>
        <v>9464.5833333333321</v>
      </c>
      <c r="J28" s="50">
        <f>I28</f>
        <v>9464.5833333333321</v>
      </c>
      <c r="K28" s="99" t="s">
        <v>117</v>
      </c>
    </row>
    <row r="29" spans="1:11" x14ac:dyDescent="0.25">
      <c r="A29" s="8"/>
      <c r="B29" s="27">
        <v>10</v>
      </c>
      <c r="C29" s="30" t="s">
        <v>96</v>
      </c>
      <c r="D29" s="26">
        <v>73</v>
      </c>
      <c r="E29" s="31">
        <v>95</v>
      </c>
      <c r="F29" s="32">
        <f>E29*D29/144</f>
        <v>48.159722222222221</v>
      </c>
      <c r="G29" s="26">
        <v>750</v>
      </c>
      <c r="H29" s="26">
        <v>1</v>
      </c>
      <c r="I29" s="50">
        <f>H29*G29*F29</f>
        <v>36119.791666666664</v>
      </c>
      <c r="J29" s="50">
        <f>I29</f>
        <v>36119.791666666664</v>
      </c>
    </row>
    <row r="30" spans="1:11" x14ac:dyDescent="0.25">
      <c r="A30" s="8"/>
      <c r="B30" s="27"/>
      <c r="C30" s="30"/>
      <c r="D30" s="26"/>
      <c r="E30" s="31"/>
      <c r="F30" s="32"/>
      <c r="G30" s="26"/>
      <c r="H30" s="26"/>
      <c r="I30" s="50"/>
      <c r="J30" s="50"/>
    </row>
    <row r="31" spans="1:11" x14ac:dyDescent="0.25">
      <c r="A31" s="8"/>
      <c r="B31" s="42" t="s">
        <v>19</v>
      </c>
      <c r="C31" s="41" t="s">
        <v>22</v>
      </c>
      <c r="D31" s="26"/>
      <c r="E31" s="31"/>
      <c r="F31" s="32"/>
      <c r="G31" s="26"/>
      <c r="H31" s="26"/>
      <c r="I31" s="50"/>
      <c r="J31" s="50"/>
    </row>
    <row r="32" spans="1:11" x14ac:dyDescent="0.25">
      <c r="A32" s="8"/>
      <c r="B32" s="27">
        <v>1</v>
      </c>
      <c r="C32" s="44" t="s">
        <v>39</v>
      </c>
      <c r="D32" s="26">
        <v>126</v>
      </c>
      <c r="E32" s="31">
        <v>29</v>
      </c>
      <c r="F32" s="32">
        <f t="shared" si="1"/>
        <v>25.375</v>
      </c>
      <c r="G32" s="26">
        <v>2700</v>
      </c>
      <c r="H32" s="26">
        <v>1</v>
      </c>
      <c r="I32" s="50">
        <f t="shared" si="2"/>
        <v>68512.5</v>
      </c>
      <c r="J32" s="50">
        <f t="shared" ref="J32:J35" si="3">I32</f>
        <v>68512.5</v>
      </c>
    </row>
    <row r="33" spans="1:11" x14ac:dyDescent="0.25">
      <c r="A33" s="8"/>
      <c r="B33" s="27">
        <v>2</v>
      </c>
      <c r="C33" s="44" t="s">
        <v>40</v>
      </c>
      <c r="D33" s="26">
        <v>94</v>
      </c>
      <c r="E33" s="31">
        <v>28</v>
      </c>
      <c r="F33" s="32">
        <f t="shared" si="1"/>
        <v>18.277777777777779</v>
      </c>
      <c r="G33" s="26">
        <v>1350</v>
      </c>
      <c r="H33" s="26">
        <v>1</v>
      </c>
      <c r="I33" s="50">
        <f t="shared" si="2"/>
        <v>24675</v>
      </c>
      <c r="J33" s="50">
        <f t="shared" si="3"/>
        <v>24675</v>
      </c>
    </row>
    <row r="34" spans="1:11" x14ac:dyDescent="0.25">
      <c r="A34" s="8"/>
      <c r="B34" s="27">
        <v>3</v>
      </c>
      <c r="C34" s="44" t="s">
        <v>41</v>
      </c>
      <c r="D34" s="26">
        <v>117</v>
      </c>
      <c r="E34" s="31">
        <v>29</v>
      </c>
      <c r="F34" s="32">
        <f t="shared" si="1"/>
        <v>23.5625</v>
      </c>
      <c r="G34" s="26">
        <v>680</v>
      </c>
      <c r="H34" s="26">
        <v>1</v>
      </c>
      <c r="I34" s="50">
        <f t="shared" si="2"/>
        <v>16022.5</v>
      </c>
      <c r="J34" s="50">
        <f t="shared" si="3"/>
        <v>16022.5</v>
      </c>
    </row>
    <row r="35" spans="1:11" x14ac:dyDescent="0.25">
      <c r="A35" s="8"/>
      <c r="B35" s="27">
        <v>4</v>
      </c>
      <c r="C35" s="44" t="s">
        <v>42</v>
      </c>
      <c r="D35" s="26">
        <v>69</v>
      </c>
      <c r="E35" s="31">
        <v>113</v>
      </c>
      <c r="F35" s="32">
        <f t="shared" si="1"/>
        <v>54.145833333333336</v>
      </c>
      <c r="G35" s="26">
        <v>680</v>
      </c>
      <c r="H35" s="26">
        <v>1</v>
      </c>
      <c r="I35" s="50">
        <f t="shared" si="2"/>
        <v>36819.166666666672</v>
      </c>
      <c r="J35" s="50">
        <f t="shared" si="3"/>
        <v>36819.166666666672</v>
      </c>
    </row>
    <row r="36" spans="1:11" x14ac:dyDescent="0.25">
      <c r="A36" s="8"/>
      <c r="B36" s="27">
        <v>5</v>
      </c>
      <c r="C36" s="44" t="s">
        <v>43</v>
      </c>
      <c r="D36" s="26">
        <v>54</v>
      </c>
      <c r="E36" s="31">
        <v>30</v>
      </c>
      <c r="F36" s="32">
        <f t="shared" si="1"/>
        <v>11.25</v>
      </c>
      <c r="G36" s="26"/>
      <c r="H36" s="26">
        <v>1</v>
      </c>
      <c r="I36" s="50">
        <v>9000</v>
      </c>
      <c r="J36" s="50">
        <v>0</v>
      </c>
    </row>
    <row r="37" spans="1:11" x14ac:dyDescent="0.25">
      <c r="A37" s="8"/>
      <c r="B37" s="27">
        <v>6</v>
      </c>
      <c r="C37" s="44" t="s">
        <v>63</v>
      </c>
      <c r="D37" s="26"/>
      <c r="E37" s="31"/>
      <c r="F37" s="32">
        <f t="shared" si="1"/>
        <v>0</v>
      </c>
      <c r="G37" s="26">
        <v>4200</v>
      </c>
      <c r="H37" s="26">
        <v>4</v>
      </c>
      <c r="I37" s="50">
        <f>H37*G37</f>
        <v>16800</v>
      </c>
      <c r="J37" s="50">
        <v>0</v>
      </c>
    </row>
    <row r="38" spans="1:11" x14ac:dyDescent="0.25">
      <c r="A38" s="8"/>
      <c r="B38" s="27">
        <v>7</v>
      </c>
      <c r="C38" s="44" t="s">
        <v>132</v>
      </c>
      <c r="D38" s="26">
        <v>24</v>
      </c>
      <c r="E38" s="31">
        <v>56</v>
      </c>
      <c r="F38" s="32">
        <f>E38*D38/144</f>
        <v>9.3333333333333339</v>
      </c>
      <c r="G38" s="26">
        <v>1350</v>
      </c>
      <c r="H38" s="26">
        <v>1</v>
      </c>
      <c r="I38" s="50">
        <f>G38*F38</f>
        <v>12600</v>
      </c>
      <c r="J38" s="50">
        <f>I38</f>
        <v>12600</v>
      </c>
      <c r="K38" t="s">
        <v>114</v>
      </c>
    </row>
    <row r="39" spans="1:11" x14ac:dyDescent="0.25">
      <c r="A39" s="8"/>
      <c r="B39" s="27"/>
      <c r="C39" s="44"/>
      <c r="D39" s="26"/>
      <c r="E39" s="31"/>
      <c r="F39" s="32"/>
      <c r="G39" s="26"/>
      <c r="H39" s="26"/>
      <c r="I39" s="50"/>
      <c r="J39" s="50"/>
    </row>
    <row r="40" spans="1:11" x14ac:dyDescent="0.25">
      <c r="A40" s="8"/>
      <c r="B40" s="42" t="s">
        <v>20</v>
      </c>
      <c r="C40" s="41" t="s">
        <v>23</v>
      </c>
      <c r="D40" s="26"/>
      <c r="E40" s="31"/>
      <c r="F40" s="32"/>
      <c r="G40" s="26"/>
      <c r="H40" s="26"/>
      <c r="I40" s="50"/>
      <c r="J40" s="50"/>
    </row>
    <row r="41" spans="1:11" x14ac:dyDescent="0.25">
      <c r="A41" s="8"/>
      <c r="B41" s="27">
        <v>1</v>
      </c>
      <c r="C41" s="44" t="s">
        <v>44</v>
      </c>
      <c r="D41" s="26">
        <v>24</v>
      </c>
      <c r="E41" s="31">
        <v>114</v>
      </c>
      <c r="F41" s="32">
        <f t="shared" si="1"/>
        <v>19</v>
      </c>
      <c r="G41" s="26">
        <v>550</v>
      </c>
      <c r="H41" s="26">
        <v>1</v>
      </c>
      <c r="I41" s="50">
        <f t="shared" si="2"/>
        <v>10450</v>
      </c>
      <c r="J41" s="50">
        <f>I41</f>
        <v>10450</v>
      </c>
      <c r="K41" t="s">
        <v>114</v>
      </c>
    </row>
    <row r="42" spans="1:11" x14ac:dyDescent="0.25">
      <c r="A42" s="8"/>
      <c r="B42" s="27">
        <v>2</v>
      </c>
      <c r="C42" s="44" t="s">
        <v>130</v>
      </c>
      <c r="D42" s="26">
        <v>36</v>
      </c>
      <c r="E42" s="31">
        <v>36</v>
      </c>
      <c r="F42" s="32">
        <f t="shared" si="1"/>
        <v>9</v>
      </c>
      <c r="G42" s="26">
        <v>1350</v>
      </c>
      <c r="H42" s="26">
        <v>1</v>
      </c>
      <c r="I42" s="50">
        <f t="shared" si="2"/>
        <v>12150</v>
      </c>
      <c r="J42" s="50">
        <f>I42</f>
        <v>12150</v>
      </c>
      <c r="K42" t="s">
        <v>114</v>
      </c>
    </row>
    <row r="43" spans="1:11" x14ac:dyDescent="0.25">
      <c r="A43" s="8"/>
      <c r="B43" s="27">
        <v>3</v>
      </c>
      <c r="C43" s="44" t="s">
        <v>113</v>
      </c>
      <c r="D43" s="26">
        <v>33</v>
      </c>
      <c r="E43" s="31">
        <v>84</v>
      </c>
      <c r="F43" s="32">
        <f>E43*D43/144</f>
        <v>19.25</v>
      </c>
      <c r="G43" s="26">
        <v>1350</v>
      </c>
      <c r="H43" s="26">
        <v>1</v>
      </c>
      <c r="I43" s="50">
        <f>G43*F43*H43</f>
        <v>25987.5</v>
      </c>
      <c r="J43" s="50">
        <f>I43</f>
        <v>25987.5</v>
      </c>
      <c r="K43" t="s">
        <v>114</v>
      </c>
    </row>
    <row r="44" spans="1:11" x14ac:dyDescent="0.25">
      <c r="A44" s="8"/>
      <c r="B44" s="27"/>
      <c r="C44" s="30"/>
      <c r="D44" s="26"/>
      <c r="E44" s="31"/>
      <c r="F44" s="32"/>
      <c r="G44" s="26"/>
      <c r="H44" s="26"/>
      <c r="I44" s="50"/>
      <c r="J44" s="50"/>
    </row>
    <row r="45" spans="1:11" x14ac:dyDescent="0.25">
      <c r="A45" s="8"/>
      <c r="B45" s="42" t="s">
        <v>21</v>
      </c>
      <c r="C45" s="41" t="s">
        <v>24</v>
      </c>
      <c r="D45" s="26"/>
      <c r="E45" s="31"/>
      <c r="F45" s="32"/>
      <c r="G45" s="26"/>
      <c r="H45" s="26"/>
      <c r="I45" s="50"/>
      <c r="J45" s="50"/>
    </row>
    <row r="46" spans="1:11" x14ac:dyDescent="0.25">
      <c r="A46" s="8"/>
      <c r="B46" s="27">
        <v>1</v>
      </c>
      <c r="C46" s="30" t="s">
        <v>46</v>
      </c>
      <c r="D46" s="26">
        <v>85</v>
      </c>
      <c r="E46" s="31">
        <v>84</v>
      </c>
      <c r="F46" s="32">
        <f t="shared" si="1"/>
        <v>49.583333333333336</v>
      </c>
      <c r="G46" s="26">
        <v>1350</v>
      </c>
      <c r="H46" s="26">
        <v>1</v>
      </c>
      <c r="I46" s="50">
        <f t="shared" si="2"/>
        <v>66937.5</v>
      </c>
      <c r="J46" s="50"/>
    </row>
    <row r="47" spans="1:11" x14ac:dyDescent="0.25">
      <c r="A47" s="8"/>
      <c r="B47" s="27">
        <v>2</v>
      </c>
      <c r="C47" s="30" t="s">
        <v>41</v>
      </c>
      <c r="D47" s="26">
        <v>28</v>
      </c>
      <c r="E47" s="31">
        <v>118</v>
      </c>
      <c r="F47" s="32">
        <f t="shared" si="1"/>
        <v>22.944444444444443</v>
      </c>
      <c r="G47" s="26">
        <v>680</v>
      </c>
      <c r="H47" s="26">
        <v>1</v>
      </c>
      <c r="I47" s="50">
        <f t="shared" si="2"/>
        <v>15602.222222222221</v>
      </c>
      <c r="J47" s="50">
        <f t="shared" ref="J47" si="4">I47</f>
        <v>15602.222222222221</v>
      </c>
    </row>
    <row r="48" spans="1:11" x14ac:dyDescent="0.25">
      <c r="A48" s="8"/>
      <c r="B48" s="27">
        <v>3</v>
      </c>
      <c r="C48" s="30" t="s">
        <v>47</v>
      </c>
      <c r="D48" s="26"/>
      <c r="E48" s="31"/>
      <c r="F48" s="32">
        <f t="shared" si="1"/>
        <v>0</v>
      </c>
      <c r="G48" s="26"/>
      <c r="H48" s="26">
        <v>1</v>
      </c>
      <c r="I48" s="50">
        <v>26000</v>
      </c>
      <c r="J48" s="50"/>
    </row>
    <row r="49" spans="1:11" x14ac:dyDescent="0.25">
      <c r="A49" s="8"/>
      <c r="B49" s="27">
        <v>4</v>
      </c>
      <c r="C49" s="30" t="s">
        <v>48</v>
      </c>
      <c r="D49" s="26">
        <v>92</v>
      </c>
      <c r="E49" s="31">
        <v>42</v>
      </c>
      <c r="F49" s="32">
        <f t="shared" si="1"/>
        <v>26.833333333333332</v>
      </c>
      <c r="G49" s="26">
        <v>550</v>
      </c>
      <c r="H49" s="26">
        <v>1</v>
      </c>
      <c r="I49" s="50">
        <f t="shared" si="2"/>
        <v>14758.333333333332</v>
      </c>
      <c r="J49" s="50"/>
    </row>
    <row r="50" spans="1:11" x14ac:dyDescent="0.25">
      <c r="A50" s="8"/>
      <c r="B50" s="27">
        <v>5</v>
      </c>
      <c r="C50" s="30" t="s">
        <v>49</v>
      </c>
      <c r="D50" s="26">
        <v>16</v>
      </c>
      <c r="E50" s="31">
        <v>48</v>
      </c>
      <c r="F50" s="32">
        <f t="shared" si="1"/>
        <v>5.333333333333333</v>
      </c>
      <c r="G50" s="26"/>
      <c r="H50" s="26">
        <v>1</v>
      </c>
      <c r="I50" s="50">
        <v>6000</v>
      </c>
      <c r="J50" s="50">
        <v>0</v>
      </c>
    </row>
    <row r="51" spans="1:11" x14ac:dyDescent="0.25">
      <c r="A51" s="8"/>
      <c r="B51" s="27">
        <v>6</v>
      </c>
      <c r="C51" s="30" t="s">
        <v>44</v>
      </c>
      <c r="D51" s="26">
        <v>21</v>
      </c>
      <c r="E51" s="31">
        <v>147</v>
      </c>
      <c r="F51" s="32">
        <f t="shared" si="1"/>
        <v>21.4375</v>
      </c>
      <c r="G51" s="26">
        <v>550</v>
      </c>
      <c r="H51" s="26">
        <v>1</v>
      </c>
      <c r="I51" s="50">
        <f t="shared" si="2"/>
        <v>11790.625</v>
      </c>
      <c r="J51" s="50">
        <f>I51</f>
        <v>11790.625</v>
      </c>
      <c r="K51" s="99" t="s">
        <v>114</v>
      </c>
    </row>
    <row r="52" spans="1:11" x14ac:dyDescent="0.25">
      <c r="A52" s="8"/>
      <c r="B52" s="27">
        <v>7</v>
      </c>
      <c r="C52" s="30" t="s">
        <v>50</v>
      </c>
      <c r="D52" s="26">
        <v>20</v>
      </c>
      <c r="E52" s="31">
        <v>23</v>
      </c>
      <c r="F52" s="32">
        <f t="shared" si="1"/>
        <v>3.1944444444444446</v>
      </c>
      <c r="G52" s="26">
        <v>1350</v>
      </c>
      <c r="H52" s="26">
        <v>1</v>
      </c>
      <c r="I52" s="50">
        <f t="shared" si="2"/>
        <v>4312.5</v>
      </c>
      <c r="J52" s="50"/>
    </row>
    <row r="53" spans="1:11" x14ac:dyDescent="0.25">
      <c r="A53" s="8"/>
      <c r="B53" s="27">
        <v>8</v>
      </c>
      <c r="C53" s="30" t="s">
        <v>51</v>
      </c>
      <c r="D53" s="26">
        <v>24</v>
      </c>
      <c r="E53" s="31">
        <v>23</v>
      </c>
      <c r="F53" s="32">
        <f t="shared" si="1"/>
        <v>3.8333333333333335</v>
      </c>
      <c r="G53" s="26">
        <v>1350</v>
      </c>
      <c r="H53" s="26">
        <v>1</v>
      </c>
      <c r="I53" s="50">
        <f t="shared" si="2"/>
        <v>5175</v>
      </c>
      <c r="J53" s="50"/>
    </row>
    <row r="54" spans="1:11" x14ac:dyDescent="0.25">
      <c r="A54" s="8"/>
      <c r="B54" s="27">
        <v>9</v>
      </c>
      <c r="C54" s="30" t="s">
        <v>119</v>
      </c>
      <c r="D54" s="26">
        <v>24</v>
      </c>
      <c r="E54" s="31">
        <v>118</v>
      </c>
      <c r="F54" s="32">
        <f t="shared" si="1"/>
        <v>19.666666666666668</v>
      </c>
      <c r="G54" s="26">
        <v>380</v>
      </c>
      <c r="H54" s="26">
        <v>1</v>
      </c>
      <c r="I54" s="50">
        <f t="shared" si="2"/>
        <v>7473.3333333333339</v>
      </c>
      <c r="J54" s="50">
        <f>I54</f>
        <v>7473.3333333333339</v>
      </c>
      <c r="K54" t="s">
        <v>114</v>
      </c>
    </row>
    <row r="55" spans="1:11" x14ac:dyDescent="0.25">
      <c r="A55" s="8"/>
      <c r="B55" s="27"/>
      <c r="C55" s="30"/>
      <c r="D55" s="26"/>
      <c r="E55" s="31"/>
      <c r="F55" s="32"/>
      <c r="G55" s="26"/>
      <c r="H55" s="26"/>
      <c r="I55" s="50"/>
      <c r="J55" s="50"/>
    </row>
    <row r="56" spans="1:11" x14ac:dyDescent="0.25">
      <c r="A56" s="8"/>
      <c r="B56" s="42" t="s">
        <v>25</v>
      </c>
      <c r="C56" s="41" t="s">
        <v>26</v>
      </c>
      <c r="D56" s="26"/>
      <c r="E56" s="31"/>
      <c r="F56" s="32"/>
      <c r="G56" s="26"/>
      <c r="H56" s="26"/>
      <c r="I56" s="50"/>
      <c r="J56" s="50"/>
    </row>
    <row r="57" spans="1:11" x14ac:dyDescent="0.25">
      <c r="A57" s="8"/>
      <c r="B57" s="27">
        <v>1</v>
      </c>
      <c r="C57" s="30" t="s">
        <v>46</v>
      </c>
      <c r="D57" s="26">
        <v>78</v>
      </c>
      <c r="E57" s="31">
        <v>84</v>
      </c>
      <c r="F57" s="32">
        <f t="shared" si="1"/>
        <v>45.5</v>
      </c>
      <c r="G57" s="26">
        <v>1350</v>
      </c>
      <c r="H57" s="26">
        <v>1</v>
      </c>
      <c r="I57" s="50">
        <f t="shared" si="2"/>
        <v>61425</v>
      </c>
      <c r="J57" s="50">
        <f>I57</f>
        <v>61425</v>
      </c>
    </row>
    <row r="58" spans="1:11" x14ac:dyDescent="0.25">
      <c r="A58" s="8"/>
      <c r="B58" s="27">
        <v>2</v>
      </c>
      <c r="C58" s="30" t="s">
        <v>52</v>
      </c>
      <c r="D58" s="26">
        <v>28</v>
      </c>
      <c r="E58" s="31">
        <v>78</v>
      </c>
      <c r="F58" s="32">
        <f t="shared" si="1"/>
        <v>15.166666666666666</v>
      </c>
      <c r="G58" s="26">
        <v>680</v>
      </c>
      <c r="H58" s="26">
        <v>1</v>
      </c>
      <c r="I58" s="50">
        <f t="shared" si="2"/>
        <v>10313.333333333332</v>
      </c>
      <c r="J58" s="50">
        <f>I58</f>
        <v>10313.333333333332</v>
      </c>
    </row>
    <row r="59" spans="1:11" x14ac:dyDescent="0.25">
      <c r="A59" s="8"/>
      <c r="B59" s="27">
        <v>3</v>
      </c>
      <c r="C59" s="30" t="s">
        <v>69</v>
      </c>
      <c r="D59" s="26">
        <v>33</v>
      </c>
      <c r="E59" s="31">
        <v>84</v>
      </c>
      <c r="F59" s="32">
        <f t="shared" si="1"/>
        <v>19.25</v>
      </c>
      <c r="G59" s="26">
        <v>1350</v>
      </c>
      <c r="H59" s="26">
        <v>1</v>
      </c>
      <c r="I59" s="50">
        <f t="shared" si="2"/>
        <v>25987.5</v>
      </c>
      <c r="J59" s="50"/>
    </row>
    <row r="60" spans="1:11" x14ac:dyDescent="0.25">
      <c r="A60" s="8"/>
      <c r="B60" s="27">
        <v>4</v>
      </c>
      <c r="C60" s="30" t="s">
        <v>53</v>
      </c>
      <c r="D60" s="26">
        <v>21</v>
      </c>
      <c r="E60" s="31">
        <v>114</v>
      </c>
      <c r="F60" s="32">
        <f t="shared" si="1"/>
        <v>16.625</v>
      </c>
      <c r="G60" s="26">
        <v>550</v>
      </c>
      <c r="H60" s="26">
        <v>1</v>
      </c>
      <c r="I60" s="50">
        <f t="shared" si="2"/>
        <v>9143.75</v>
      </c>
      <c r="J60" s="50">
        <f>I60</f>
        <v>9143.75</v>
      </c>
      <c r="K60" s="99" t="s">
        <v>117</v>
      </c>
    </row>
    <row r="61" spans="1:11" x14ac:dyDescent="0.25">
      <c r="A61" s="8"/>
      <c r="B61" s="27">
        <v>5</v>
      </c>
      <c r="C61" s="46" t="s">
        <v>54</v>
      </c>
      <c r="D61" s="38">
        <v>24</v>
      </c>
      <c r="E61" s="39">
        <v>9</v>
      </c>
      <c r="F61" s="32">
        <f t="shared" si="1"/>
        <v>1.5</v>
      </c>
      <c r="G61" s="38">
        <v>1350</v>
      </c>
      <c r="H61" s="38">
        <v>1</v>
      </c>
      <c r="I61" s="50">
        <f t="shared" si="2"/>
        <v>2025</v>
      </c>
      <c r="J61" s="50">
        <f>J3</f>
        <v>0</v>
      </c>
    </row>
    <row r="62" spans="1:11" x14ac:dyDescent="0.25">
      <c r="A62" s="8"/>
      <c r="B62" s="27">
        <v>6</v>
      </c>
      <c r="C62" s="46" t="s">
        <v>55</v>
      </c>
      <c r="D62" s="38">
        <v>20</v>
      </c>
      <c r="E62" s="39">
        <v>23</v>
      </c>
      <c r="F62" s="32">
        <f t="shared" si="1"/>
        <v>3.1944444444444446</v>
      </c>
      <c r="G62" s="38">
        <v>1350</v>
      </c>
      <c r="H62" s="38">
        <v>1</v>
      </c>
      <c r="I62" s="50">
        <f t="shared" si="2"/>
        <v>4312.5</v>
      </c>
      <c r="J62" s="50">
        <f t="shared" ref="J62:J67" si="5">I62</f>
        <v>4312.5</v>
      </c>
    </row>
    <row r="63" spans="1:11" x14ac:dyDescent="0.25">
      <c r="A63" s="8"/>
      <c r="B63" s="27">
        <v>7</v>
      </c>
      <c r="C63" s="46" t="s">
        <v>51</v>
      </c>
      <c r="D63" s="38">
        <v>24</v>
      </c>
      <c r="E63" s="39">
        <v>23</v>
      </c>
      <c r="F63" s="32">
        <f t="shared" si="1"/>
        <v>3.8333333333333335</v>
      </c>
      <c r="G63" s="38">
        <v>1350</v>
      </c>
      <c r="H63" s="38">
        <v>1</v>
      </c>
      <c r="I63" s="50">
        <f t="shared" si="2"/>
        <v>5175</v>
      </c>
      <c r="J63" s="50">
        <f t="shared" si="5"/>
        <v>5175</v>
      </c>
    </row>
    <row r="64" spans="1:11" x14ac:dyDescent="0.25">
      <c r="A64" s="8"/>
      <c r="B64" s="27">
        <v>8</v>
      </c>
      <c r="C64" s="30" t="s">
        <v>47</v>
      </c>
      <c r="D64" s="26"/>
      <c r="E64" s="31"/>
      <c r="F64" s="32">
        <f t="shared" ref="F64:F66" si="6">E64*D64/144</f>
        <v>0</v>
      </c>
      <c r="G64" s="26"/>
      <c r="H64" s="26">
        <v>1</v>
      </c>
      <c r="I64" s="50">
        <v>26000</v>
      </c>
      <c r="J64" s="50">
        <f t="shared" si="5"/>
        <v>26000</v>
      </c>
    </row>
    <row r="65" spans="1:11" x14ac:dyDescent="0.25">
      <c r="A65" s="8"/>
      <c r="B65" s="27">
        <v>9</v>
      </c>
      <c r="C65" s="30" t="s">
        <v>48</v>
      </c>
      <c r="D65" s="26">
        <v>92</v>
      </c>
      <c r="E65" s="31">
        <v>42</v>
      </c>
      <c r="F65" s="32">
        <f t="shared" si="6"/>
        <v>26.833333333333332</v>
      </c>
      <c r="G65" s="26">
        <v>550</v>
      </c>
      <c r="H65" s="26">
        <v>1</v>
      </c>
      <c r="I65" s="50">
        <f t="shared" ref="I65:I66" si="7">H65*G65*F65</f>
        <v>14758.333333333332</v>
      </c>
      <c r="J65" s="50">
        <f t="shared" si="5"/>
        <v>14758.333333333332</v>
      </c>
    </row>
    <row r="66" spans="1:11" x14ac:dyDescent="0.25">
      <c r="A66" s="8"/>
      <c r="B66" s="27">
        <v>10</v>
      </c>
      <c r="C66" s="46" t="s">
        <v>119</v>
      </c>
      <c r="D66" s="38">
        <v>39</v>
      </c>
      <c r="E66" s="39">
        <v>40</v>
      </c>
      <c r="F66" s="47">
        <f t="shared" si="6"/>
        <v>10.833333333333334</v>
      </c>
      <c r="G66" s="38">
        <v>380</v>
      </c>
      <c r="H66" s="38">
        <v>1</v>
      </c>
      <c r="I66" s="63">
        <f t="shared" si="7"/>
        <v>4116.666666666667</v>
      </c>
      <c r="J66" s="50">
        <f t="shared" si="5"/>
        <v>4116.666666666667</v>
      </c>
      <c r="K66" t="s">
        <v>114</v>
      </c>
    </row>
    <row r="67" spans="1:11" x14ac:dyDescent="0.25">
      <c r="A67" s="8"/>
      <c r="B67" s="45">
        <v>11</v>
      </c>
      <c r="C67" s="46" t="s">
        <v>133</v>
      </c>
      <c r="D67" s="38"/>
      <c r="E67" s="39"/>
      <c r="F67" s="47"/>
      <c r="G67" s="38"/>
      <c r="H67" s="38"/>
      <c r="I67" s="63">
        <v>5500</v>
      </c>
      <c r="J67" s="50">
        <f t="shared" si="5"/>
        <v>5500</v>
      </c>
      <c r="K67" t="s">
        <v>114</v>
      </c>
    </row>
    <row r="68" spans="1:11" x14ac:dyDescent="0.25">
      <c r="A68" s="8"/>
      <c r="B68" s="45"/>
      <c r="C68" s="46"/>
      <c r="D68" s="38"/>
      <c r="E68" s="39"/>
      <c r="F68" s="47"/>
      <c r="G68" s="38"/>
      <c r="H68" s="38"/>
      <c r="I68" s="63"/>
      <c r="J68" s="50"/>
    </row>
    <row r="69" spans="1:11" ht="15.75" thickBot="1" x14ac:dyDescent="0.3">
      <c r="A69" s="8"/>
      <c r="B69" s="45">
        <v>12</v>
      </c>
      <c r="C69" s="46" t="s">
        <v>67</v>
      </c>
      <c r="D69" s="38"/>
      <c r="E69" s="39"/>
      <c r="F69" s="47">
        <f t="shared" si="1"/>
        <v>0</v>
      </c>
      <c r="G69" s="38">
        <v>5600</v>
      </c>
      <c r="H69" s="38">
        <v>7</v>
      </c>
      <c r="I69" s="63">
        <f>H69*G69</f>
        <v>39200</v>
      </c>
      <c r="J69" s="50">
        <f t="shared" ref="J69" si="8">I69</f>
        <v>39200</v>
      </c>
    </row>
    <row r="70" spans="1:11" ht="15.75" thickBot="1" x14ac:dyDescent="0.3">
      <c r="A70" s="8"/>
      <c r="B70" s="28"/>
      <c r="C70" s="201" t="s">
        <v>86</v>
      </c>
      <c r="D70" s="202"/>
      <c r="E70" s="202"/>
      <c r="F70" s="202"/>
      <c r="G70" s="202"/>
      <c r="H70" s="236"/>
      <c r="I70" s="29">
        <f>SUM(I11:I69)</f>
        <v>884537.36111111136</v>
      </c>
      <c r="J70" s="29">
        <f>SUM(J11:J69)</f>
        <v>556433.6805555555</v>
      </c>
    </row>
    <row r="71" spans="1:11" x14ac:dyDescent="0.25">
      <c r="A71" s="8"/>
      <c r="B71" s="64"/>
      <c r="C71" s="65"/>
      <c r="D71" s="66"/>
      <c r="E71" s="67"/>
      <c r="F71" s="68"/>
      <c r="G71" s="66"/>
      <c r="H71" s="66"/>
      <c r="I71" s="61"/>
      <c r="J71" s="61"/>
    </row>
    <row r="72" spans="1:11" x14ac:dyDescent="0.25">
      <c r="A72" s="8"/>
      <c r="B72" s="49" t="s">
        <v>56</v>
      </c>
      <c r="C72" s="48" t="s">
        <v>71</v>
      </c>
      <c r="D72" s="38"/>
      <c r="E72" s="39"/>
      <c r="F72" s="47"/>
      <c r="G72" s="38"/>
      <c r="H72" s="38"/>
      <c r="I72" s="40"/>
      <c r="J72" s="40"/>
    </row>
    <row r="73" spans="1:11" x14ac:dyDescent="0.25">
      <c r="A73" s="8"/>
      <c r="B73" s="45">
        <v>1</v>
      </c>
      <c r="C73" s="46" t="s">
        <v>105</v>
      </c>
      <c r="D73" s="38">
        <v>88</v>
      </c>
      <c r="E73" s="39">
        <v>104</v>
      </c>
      <c r="F73" s="32">
        <f t="shared" ref="F73:F77" si="9">E73*D73/144</f>
        <v>63.555555555555557</v>
      </c>
      <c r="G73" s="38">
        <v>160</v>
      </c>
      <c r="H73" s="38"/>
      <c r="I73" s="40">
        <f>G73*F73</f>
        <v>10168.888888888889</v>
      </c>
      <c r="J73" s="40">
        <v>0</v>
      </c>
    </row>
    <row r="74" spans="1:11" x14ac:dyDescent="0.25">
      <c r="A74" s="8"/>
      <c r="B74" s="45">
        <v>2</v>
      </c>
      <c r="C74" s="46" t="s">
        <v>45</v>
      </c>
      <c r="D74" s="38">
        <v>125</v>
      </c>
      <c r="E74" s="39">
        <v>104</v>
      </c>
      <c r="F74" s="32">
        <f t="shared" si="9"/>
        <v>90.277777777777771</v>
      </c>
      <c r="G74" s="38">
        <v>160</v>
      </c>
      <c r="H74" s="38"/>
      <c r="I74" s="40">
        <f t="shared" ref="I74:I77" si="10">G74*F74</f>
        <v>14444.444444444443</v>
      </c>
      <c r="J74" s="40">
        <v>0</v>
      </c>
    </row>
    <row r="75" spans="1:11" x14ac:dyDescent="0.25">
      <c r="A75" s="8"/>
      <c r="B75" s="45">
        <v>3</v>
      </c>
      <c r="C75" s="46" t="s">
        <v>59</v>
      </c>
      <c r="D75" s="38">
        <v>125</v>
      </c>
      <c r="E75" s="39">
        <v>104</v>
      </c>
      <c r="F75" s="32">
        <f t="shared" si="9"/>
        <v>90.277777777777771</v>
      </c>
      <c r="G75" s="38">
        <v>160</v>
      </c>
      <c r="H75" s="38"/>
      <c r="I75" s="40">
        <f t="shared" si="10"/>
        <v>14444.444444444443</v>
      </c>
      <c r="J75" s="40">
        <v>0</v>
      </c>
    </row>
    <row r="76" spans="1:11" x14ac:dyDescent="0.25">
      <c r="A76" s="8"/>
      <c r="B76" s="45">
        <v>4</v>
      </c>
      <c r="C76" s="46" t="s">
        <v>60</v>
      </c>
      <c r="D76" s="38">
        <v>111</v>
      </c>
      <c r="E76" s="39">
        <v>104</v>
      </c>
      <c r="F76" s="32">
        <f t="shared" si="9"/>
        <v>80.166666666666671</v>
      </c>
      <c r="G76" s="38">
        <v>160</v>
      </c>
      <c r="H76" s="38"/>
      <c r="I76" s="40">
        <f t="shared" si="10"/>
        <v>12826.666666666668</v>
      </c>
      <c r="J76" s="40">
        <v>0</v>
      </c>
    </row>
    <row r="77" spans="1:11" ht="15.75" thickBot="1" x14ac:dyDescent="0.3">
      <c r="A77" s="8"/>
      <c r="B77" s="45">
        <v>5</v>
      </c>
      <c r="C77" s="46" t="s">
        <v>61</v>
      </c>
      <c r="D77" s="38">
        <v>112</v>
      </c>
      <c r="E77" s="39">
        <v>57</v>
      </c>
      <c r="F77" s="47">
        <f t="shared" si="9"/>
        <v>44.333333333333336</v>
      </c>
      <c r="G77" s="38">
        <v>160</v>
      </c>
      <c r="H77" s="38"/>
      <c r="I77" s="40">
        <f t="shared" si="10"/>
        <v>7093.3333333333339</v>
      </c>
      <c r="J77" s="40">
        <v>0</v>
      </c>
    </row>
    <row r="78" spans="1:11" ht="15.75" thickBot="1" x14ac:dyDescent="0.3">
      <c r="A78" s="8"/>
      <c r="B78" s="69"/>
      <c r="C78" s="226" t="s">
        <v>85</v>
      </c>
      <c r="D78" s="227"/>
      <c r="E78" s="227"/>
      <c r="F78" s="227"/>
      <c r="G78" s="227"/>
      <c r="H78" s="237"/>
      <c r="I78" s="73">
        <f>SUM(I73:I77)</f>
        <v>58977.777777777774</v>
      </c>
      <c r="J78" s="29">
        <f>SUM(J73:J77)</f>
        <v>0</v>
      </c>
    </row>
    <row r="79" spans="1:11" x14ac:dyDescent="0.25">
      <c r="A79" s="8"/>
      <c r="B79" s="84"/>
      <c r="C79" s="133"/>
      <c r="D79" s="133"/>
      <c r="E79" s="133"/>
      <c r="F79" s="133"/>
      <c r="G79" s="133"/>
      <c r="H79" s="133"/>
      <c r="I79" s="112"/>
      <c r="J79" s="130"/>
    </row>
    <row r="80" spans="1:11" x14ac:dyDescent="0.25">
      <c r="A80" s="8"/>
      <c r="B80" s="51" t="s">
        <v>62</v>
      </c>
      <c r="C80" s="52" t="s">
        <v>72</v>
      </c>
      <c r="D80" s="53"/>
      <c r="E80" s="53"/>
      <c r="F80" s="53"/>
      <c r="G80" s="53"/>
      <c r="H80" s="53"/>
      <c r="I80" s="58"/>
      <c r="J80" s="131"/>
    </row>
    <row r="81" spans="1:11" x14ac:dyDescent="0.25">
      <c r="A81" s="8"/>
      <c r="B81" s="54">
        <v>1</v>
      </c>
      <c r="C81" s="53" t="s">
        <v>87</v>
      </c>
      <c r="D81" s="53"/>
      <c r="E81" s="53"/>
      <c r="F81" s="53"/>
      <c r="G81" s="53">
        <v>590</v>
      </c>
      <c r="H81" s="53">
        <v>85</v>
      </c>
      <c r="I81" s="58">
        <f>G81*H81</f>
        <v>50150</v>
      </c>
      <c r="J81" s="131">
        <v>0</v>
      </c>
    </row>
    <row r="82" spans="1:11" x14ac:dyDescent="0.25">
      <c r="A82" s="8"/>
      <c r="B82" s="54">
        <v>2</v>
      </c>
      <c r="C82" s="53" t="s">
        <v>88</v>
      </c>
      <c r="D82" s="53"/>
      <c r="E82" s="53"/>
      <c r="F82" s="53"/>
      <c r="G82" s="53">
        <v>2600</v>
      </c>
      <c r="H82" s="53">
        <v>5</v>
      </c>
      <c r="I82" s="58">
        <f>G82*H82</f>
        <v>13000</v>
      </c>
      <c r="J82" s="131">
        <v>0</v>
      </c>
    </row>
    <row r="83" spans="1:11" x14ac:dyDescent="0.25">
      <c r="A83" s="8"/>
      <c r="B83" s="54">
        <v>3</v>
      </c>
      <c r="C83" s="53" t="s">
        <v>74</v>
      </c>
      <c r="D83" s="53"/>
      <c r="E83" s="53"/>
      <c r="F83" s="53">
        <v>100</v>
      </c>
      <c r="G83" s="53">
        <v>42</v>
      </c>
      <c r="H83" s="53"/>
      <c r="I83" s="58">
        <f>F83*G83</f>
        <v>4200</v>
      </c>
      <c r="J83" s="131">
        <f>I83</f>
        <v>4200</v>
      </c>
      <c r="K83" t="s">
        <v>114</v>
      </c>
    </row>
    <row r="84" spans="1:11" x14ac:dyDescent="0.25">
      <c r="A84" s="8"/>
      <c r="B84" s="54">
        <v>4</v>
      </c>
      <c r="C84" s="53" t="s">
        <v>75</v>
      </c>
      <c r="D84" s="53"/>
      <c r="E84" s="53"/>
      <c r="F84" s="53">
        <v>270</v>
      </c>
      <c r="G84" s="53">
        <v>36</v>
      </c>
      <c r="H84" s="53"/>
      <c r="I84" s="58">
        <f>F84*G84</f>
        <v>9720</v>
      </c>
      <c r="J84" s="131">
        <v>0</v>
      </c>
    </row>
    <row r="85" spans="1:11" x14ac:dyDescent="0.25">
      <c r="A85" s="8"/>
      <c r="B85" s="54">
        <v>5</v>
      </c>
      <c r="C85" s="53" t="s">
        <v>111</v>
      </c>
      <c r="D85" s="53"/>
      <c r="E85" s="53"/>
      <c r="F85" s="53"/>
      <c r="G85" s="53">
        <v>150</v>
      </c>
      <c r="H85" s="53">
        <v>10</v>
      </c>
      <c r="I85" s="58">
        <f>G85*H85</f>
        <v>1500</v>
      </c>
      <c r="J85" s="131">
        <v>0</v>
      </c>
    </row>
    <row r="86" spans="1:11" x14ac:dyDescent="0.25">
      <c r="A86" s="8"/>
      <c r="B86" s="54">
        <v>6</v>
      </c>
      <c r="C86" s="53" t="s">
        <v>110</v>
      </c>
      <c r="D86" s="53"/>
      <c r="E86" s="53"/>
      <c r="F86" s="53"/>
      <c r="G86" s="53">
        <v>90</v>
      </c>
      <c r="H86" s="53">
        <v>70</v>
      </c>
      <c r="I86" s="58">
        <f t="shared" ref="I86:I89" si="11">G86*H86</f>
        <v>6300</v>
      </c>
      <c r="J86" s="131">
        <v>0</v>
      </c>
    </row>
    <row r="87" spans="1:11" x14ac:dyDescent="0.25">
      <c r="A87" s="8"/>
      <c r="B87" s="54">
        <v>7</v>
      </c>
      <c r="C87" s="53" t="s">
        <v>109</v>
      </c>
      <c r="D87" s="53"/>
      <c r="E87" s="53"/>
      <c r="F87" s="53"/>
      <c r="G87" s="53">
        <v>650</v>
      </c>
      <c r="H87" s="53">
        <v>6</v>
      </c>
      <c r="I87" s="58">
        <f t="shared" si="11"/>
        <v>3900</v>
      </c>
      <c r="J87" s="131">
        <v>0</v>
      </c>
    </row>
    <row r="88" spans="1:11" x14ac:dyDescent="0.25">
      <c r="A88" s="8"/>
      <c r="B88" s="54">
        <v>8</v>
      </c>
      <c r="C88" s="53" t="s">
        <v>79</v>
      </c>
      <c r="D88" s="53"/>
      <c r="E88" s="53"/>
      <c r="F88" s="53"/>
      <c r="G88" s="53">
        <v>575</v>
      </c>
      <c r="H88" s="53">
        <v>30</v>
      </c>
      <c r="I88" s="58">
        <f t="shared" si="11"/>
        <v>17250</v>
      </c>
      <c r="J88" s="131">
        <v>0</v>
      </c>
    </row>
    <row r="89" spans="1:11" x14ac:dyDescent="0.25">
      <c r="A89" s="8"/>
      <c r="B89" s="54">
        <v>9</v>
      </c>
      <c r="C89" s="53" t="s">
        <v>108</v>
      </c>
      <c r="D89" s="53"/>
      <c r="E89" s="53"/>
      <c r="F89" s="53"/>
      <c r="G89" s="53">
        <v>210</v>
      </c>
      <c r="H89" s="53">
        <v>15</v>
      </c>
      <c r="I89" s="58">
        <f t="shared" si="11"/>
        <v>3150</v>
      </c>
      <c r="J89" s="131">
        <v>0</v>
      </c>
    </row>
    <row r="90" spans="1:11" x14ac:dyDescent="0.25">
      <c r="A90" s="8"/>
      <c r="B90" s="54">
        <v>10</v>
      </c>
      <c r="C90" s="53" t="s">
        <v>106</v>
      </c>
      <c r="D90" s="53"/>
      <c r="E90" s="53"/>
      <c r="F90" s="53">
        <v>65</v>
      </c>
      <c r="G90" s="53">
        <v>70</v>
      </c>
      <c r="H90" s="53"/>
      <c r="I90" s="58">
        <f>G90*F90</f>
        <v>4550</v>
      </c>
      <c r="J90" s="131">
        <v>0</v>
      </c>
    </row>
    <row r="91" spans="1:11" x14ac:dyDescent="0.25">
      <c r="A91" s="8"/>
      <c r="B91" s="54">
        <v>11</v>
      </c>
      <c r="C91" s="53" t="s">
        <v>107</v>
      </c>
      <c r="D91" s="53"/>
      <c r="E91" s="53"/>
      <c r="F91" s="53"/>
      <c r="G91" s="53">
        <v>60</v>
      </c>
      <c r="H91" s="53">
        <v>10</v>
      </c>
      <c r="I91" s="58">
        <f>H91*G91</f>
        <v>600</v>
      </c>
      <c r="J91" s="131">
        <v>0</v>
      </c>
    </row>
    <row r="92" spans="1:11" x14ac:dyDescent="0.25">
      <c r="A92" s="8"/>
      <c r="B92" s="54">
        <v>12</v>
      </c>
      <c r="C92" s="53" t="s">
        <v>83</v>
      </c>
      <c r="D92" s="53"/>
      <c r="E92" s="53"/>
      <c r="F92" s="53"/>
      <c r="G92" s="53">
        <v>3500</v>
      </c>
      <c r="H92" s="53">
        <v>0</v>
      </c>
      <c r="I92" s="58">
        <f>H92*G92</f>
        <v>0</v>
      </c>
      <c r="J92" s="131">
        <v>0</v>
      </c>
    </row>
    <row r="93" spans="1:11" x14ac:dyDescent="0.25">
      <c r="A93" s="8"/>
      <c r="B93" s="54">
        <v>13</v>
      </c>
      <c r="C93" s="53" t="s">
        <v>84</v>
      </c>
      <c r="D93" s="53"/>
      <c r="E93" s="53"/>
      <c r="F93" s="53"/>
      <c r="G93" s="53">
        <v>1400</v>
      </c>
      <c r="H93" s="53">
        <v>4</v>
      </c>
      <c r="I93" s="58">
        <f>G93*H93</f>
        <v>5600</v>
      </c>
      <c r="J93" s="131">
        <f>I93</f>
        <v>5600</v>
      </c>
      <c r="K93" t="s">
        <v>114</v>
      </c>
    </row>
    <row r="94" spans="1:11" x14ac:dyDescent="0.25">
      <c r="A94" s="8"/>
      <c r="B94" s="55"/>
      <c r="C94" t="s">
        <v>137</v>
      </c>
      <c r="D94" s="56"/>
      <c r="E94" s="56"/>
      <c r="F94" s="56"/>
      <c r="G94" s="56">
        <v>160</v>
      </c>
      <c r="H94" s="56">
        <v>4</v>
      </c>
      <c r="I94" s="58">
        <f>G94*H94</f>
        <v>640</v>
      </c>
      <c r="J94" s="131">
        <f>I94</f>
        <v>640</v>
      </c>
      <c r="K94" t="s">
        <v>114</v>
      </c>
    </row>
    <row r="95" spans="1:11" ht="15.75" thickBot="1" x14ac:dyDescent="0.3">
      <c r="A95" s="8"/>
      <c r="B95" s="134">
        <v>14</v>
      </c>
      <c r="C95" s="135" t="s">
        <v>73</v>
      </c>
      <c r="D95" s="135"/>
      <c r="E95" s="135"/>
      <c r="F95" s="135"/>
      <c r="G95" s="135"/>
      <c r="H95" s="135">
        <v>1</v>
      </c>
      <c r="I95" s="136">
        <v>450</v>
      </c>
      <c r="J95" s="132">
        <v>0</v>
      </c>
    </row>
    <row r="96" spans="1:11" ht="15.75" thickBot="1" x14ac:dyDescent="0.3">
      <c r="A96" s="8"/>
      <c r="B96" s="96"/>
      <c r="C96" s="243" t="s">
        <v>93</v>
      </c>
      <c r="D96" s="244"/>
      <c r="E96" s="244"/>
      <c r="F96" s="244"/>
      <c r="G96" s="244"/>
      <c r="H96" s="245"/>
      <c r="I96" s="97">
        <f>SUM(I81:I95)</f>
        <v>121010</v>
      </c>
      <c r="J96" s="73">
        <f>SUM(J81:J95)</f>
        <v>10440</v>
      </c>
    </row>
    <row r="97" spans="1:11" x14ac:dyDescent="0.25">
      <c r="A97" s="8"/>
      <c r="B97" s="111"/>
      <c r="C97" s="101"/>
      <c r="D97" s="35"/>
      <c r="E97" s="102"/>
      <c r="F97" s="103"/>
      <c r="G97" s="35"/>
      <c r="H97" s="35"/>
      <c r="I97" s="112"/>
      <c r="J97" s="120"/>
    </row>
    <row r="98" spans="1:11" x14ac:dyDescent="0.25">
      <c r="A98" s="8"/>
      <c r="B98" s="42" t="s">
        <v>64</v>
      </c>
      <c r="C98" s="41" t="s">
        <v>65</v>
      </c>
      <c r="D98" s="100"/>
      <c r="E98" s="116"/>
      <c r="F98" s="117"/>
      <c r="G98" s="100"/>
      <c r="H98" s="100"/>
      <c r="I98" s="62">
        <v>78000</v>
      </c>
      <c r="J98" s="109">
        <v>0</v>
      </c>
    </row>
    <row r="99" spans="1:11" x14ac:dyDescent="0.25">
      <c r="A99" s="8"/>
      <c r="B99" s="42"/>
      <c r="C99" s="41"/>
      <c r="D99" s="100"/>
      <c r="E99" s="116"/>
      <c r="F99" s="117"/>
      <c r="G99" s="100"/>
      <c r="H99" s="100"/>
      <c r="I99" s="62"/>
      <c r="J99" s="109"/>
    </row>
    <row r="100" spans="1:11" x14ac:dyDescent="0.25">
      <c r="A100" s="8"/>
      <c r="B100" s="42" t="s">
        <v>66</v>
      </c>
      <c r="C100" s="41" t="s">
        <v>100</v>
      </c>
      <c r="D100" s="100"/>
      <c r="E100" s="116"/>
      <c r="F100" s="117"/>
      <c r="G100" s="100"/>
      <c r="H100" s="100"/>
      <c r="I100" s="62">
        <v>24000</v>
      </c>
      <c r="J100" s="109">
        <f>I100</f>
        <v>24000</v>
      </c>
    </row>
    <row r="101" spans="1:11" ht="30" x14ac:dyDescent="0.25">
      <c r="A101" s="8"/>
      <c r="B101" s="42"/>
      <c r="C101" s="92" t="s">
        <v>99</v>
      </c>
      <c r="D101" s="118"/>
      <c r="E101" s="118"/>
      <c r="F101" s="119"/>
      <c r="G101" s="118"/>
      <c r="H101" s="118"/>
      <c r="I101" s="95">
        <v>62000</v>
      </c>
      <c r="J101" s="110">
        <f>I101</f>
        <v>62000</v>
      </c>
    </row>
    <row r="102" spans="1:11" x14ac:dyDescent="0.25">
      <c r="A102" s="8"/>
      <c r="B102" s="42"/>
      <c r="C102" s="41"/>
      <c r="D102" s="100"/>
      <c r="E102" s="116"/>
      <c r="F102" s="117"/>
      <c r="G102" s="100"/>
      <c r="H102" s="100"/>
      <c r="I102" s="62"/>
      <c r="J102" s="109"/>
    </row>
    <row r="103" spans="1:11" x14ac:dyDescent="0.25">
      <c r="A103" s="8"/>
      <c r="B103" s="42" t="s">
        <v>91</v>
      </c>
      <c r="C103" s="41" t="s">
        <v>101</v>
      </c>
      <c r="D103" s="100"/>
      <c r="E103" s="116"/>
      <c r="F103" s="117"/>
      <c r="G103" s="100"/>
      <c r="H103" s="100"/>
      <c r="I103" s="62">
        <v>14000</v>
      </c>
      <c r="J103" s="109">
        <f>I103</f>
        <v>14000</v>
      </c>
    </row>
    <row r="104" spans="1:11" x14ac:dyDescent="0.25">
      <c r="A104" s="8"/>
      <c r="B104" s="42"/>
      <c r="C104" s="41"/>
      <c r="D104" s="100"/>
      <c r="E104" s="116"/>
      <c r="F104" s="117"/>
      <c r="G104" s="100"/>
      <c r="H104" s="100"/>
      <c r="I104" s="62"/>
      <c r="J104" s="109"/>
    </row>
    <row r="105" spans="1:11" x14ac:dyDescent="0.25">
      <c r="A105" s="8"/>
      <c r="B105" s="42" t="s">
        <v>118</v>
      </c>
      <c r="C105" s="44" t="s">
        <v>121</v>
      </c>
      <c r="D105" s="26">
        <v>92</v>
      </c>
      <c r="E105" s="31">
        <v>45</v>
      </c>
      <c r="F105" s="32">
        <f>E105*D105/144</f>
        <v>28.75</v>
      </c>
      <c r="G105" s="26">
        <v>475</v>
      </c>
      <c r="H105" s="26">
        <v>1</v>
      </c>
      <c r="I105" s="113">
        <f>H105*G105*F105</f>
        <v>13656.25</v>
      </c>
      <c r="J105" s="121">
        <f>I105</f>
        <v>13656.25</v>
      </c>
      <c r="K105" t="s">
        <v>114</v>
      </c>
    </row>
    <row r="106" spans="1:11" x14ac:dyDescent="0.25">
      <c r="A106" s="8"/>
      <c r="B106" s="42"/>
      <c r="C106" s="44" t="s">
        <v>122</v>
      </c>
      <c r="D106" s="26">
        <v>38</v>
      </c>
      <c r="E106" s="31">
        <v>70</v>
      </c>
      <c r="F106" s="32">
        <f>E106*D106/144</f>
        <v>18.472222222222221</v>
      </c>
      <c r="G106" s="26">
        <v>475</v>
      </c>
      <c r="H106" s="26">
        <v>1</v>
      </c>
      <c r="I106" s="113">
        <f>H106*G106*F106</f>
        <v>8774.3055555555547</v>
      </c>
      <c r="J106" s="121">
        <f>I106</f>
        <v>8774.3055555555547</v>
      </c>
      <c r="K106" t="s">
        <v>114</v>
      </c>
    </row>
    <row r="107" spans="1:11" x14ac:dyDescent="0.25">
      <c r="A107" s="8"/>
      <c r="B107" s="42"/>
      <c r="C107" s="41"/>
      <c r="D107" s="100"/>
      <c r="E107" s="116"/>
      <c r="F107" s="117"/>
      <c r="G107" s="100"/>
      <c r="H107" s="100"/>
      <c r="I107" s="62">
        <f>SUM(I105:I106)</f>
        <v>22430.555555555555</v>
      </c>
      <c r="J107" s="109">
        <f>SUM(J105:J106)</f>
        <v>22430.555555555555</v>
      </c>
    </row>
    <row r="108" spans="1:11" x14ac:dyDescent="0.25">
      <c r="A108" s="8"/>
      <c r="B108" s="42" t="s">
        <v>127</v>
      </c>
      <c r="C108" s="41" t="s">
        <v>123</v>
      </c>
      <c r="D108" s="100"/>
      <c r="E108" s="116"/>
      <c r="F108" s="117"/>
      <c r="G108" s="100"/>
      <c r="H108" s="100"/>
      <c r="I108" s="62"/>
      <c r="J108" s="109"/>
    </row>
    <row r="109" spans="1:11" x14ac:dyDescent="0.25">
      <c r="A109" s="8"/>
      <c r="B109" s="27">
        <v>1</v>
      </c>
      <c r="C109" s="44" t="s">
        <v>105</v>
      </c>
      <c r="D109" s="26"/>
      <c r="E109" s="31"/>
      <c r="F109" s="32">
        <v>15</v>
      </c>
      <c r="G109" s="26">
        <v>290</v>
      </c>
      <c r="H109" s="26">
        <v>1</v>
      </c>
      <c r="I109" s="113">
        <f>H109*F109*G109</f>
        <v>4350</v>
      </c>
      <c r="J109" s="121">
        <f>I109</f>
        <v>4350</v>
      </c>
      <c r="K109" t="s">
        <v>117</v>
      </c>
    </row>
    <row r="110" spans="1:11" x14ac:dyDescent="0.25">
      <c r="A110" s="8"/>
      <c r="B110" s="27">
        <v>2</v>
      </c>
      <c r="C110" s="44" t="s">
        <v>124</v>
      </c>
      <c r="D110" s="26"/>
      <c r="E110" s="31"/>
      <c r="F110" s="32">
        <v>17</v>
      </c>
      <c r="G110" s="26">
        <v>290</v>
      </c>
      <c r="H110" s="26">
        <v>1</v>
      </c>
      <c r="I110" s="113">
        <f t="shared" ref="I110:I112" si="12">H110*F110*G110</f>
        <v>4930</v>
      </c>
      <c r="J110" s="121">
        <f t="shared" ref="J110:J112" si="13">I110</f>
        <v>4930</v>
      </c>
      <c r="K110" t="s">
        <v>117</v>
      </c>
    </row>
    <row r="111" spans="1:11" x14ac:dyDescent="0.25">
      <c r="A111" s="8"/>
      <c r="B111" s="27">
        <v>3</v>
      </c>
      <c r="C111" s="44" t="s">
        <v>125</v>
      </c>
      <c r="D111" s="26"/>
      <c r="E111" s="31"/>
      <c r="F111" s="32">
        <v>18</v>
      </c>
      <c r="G111" s="26">
        <v>290</v>
      </c>
      <c r="H111" s="26">
        <v>1</v>
      </c>
      <c r="I111" s="113">
        <f t="shared" si="12"/>
        <v>5220</v>
      </c>
      <c r="J111" s="121">
        <f t="shared" si="13"/>
        <v>5220</v>
      </c>
      <c r="K111" t="s">
        <v>117</v>
      </c>
    </row>
    <row r="112" spans="1:11" x14ac:dyDescent="0.25">
      <c r="A112" s="8"/>
      <c r="B112" s="27">
        <v>4</v>
      </c>
      <c r="C112" s="44" t="s">
        <v>126</v>
      </c>
      <c r="D112" s="26"/>
      <c r="E112" s="31"/>
      <c r="F112" s="32">
        <v>17</v>
      </c>
      <c r="G112" s="26">
        <v>290</v>
      </c>
      <c r="H112" s="26">
        <v>1</v>
      </c>
      <c r="I112" s="113">
        <f t="shared" si="12"/>
        <v>4930</v>
      </c>
      <c r="J112" s="121">
        <f t="shared" si="13"/>
        <v>4930</v>
      </c>
      <c r="K112" t="s">
        <v>117</v>
      </c>
    </row>
    <row r="113" spans="1:11" x14ac:dyDescent="0.25">
      <c r="A113" s="8"/>
      <c r="B113" s="27">
        <v>5</v>
      </c>
      <c r="C113" s="44" t="s">
        <v>128</v>
      </c>
      <c r="D113" s="26"/>
      <c r="E113" s="31"/>
      <c r="F113" s="32">
        <v>57</v>
      </c>
      <c r="G113" s="26">
        <v>25</v>
      </c>
      <c r="H113" s="26">
        <v>1</v>
      </c>
      <c r="I113" s="113">
        <f>F113*G113</f>
        <v>1425</v>
      </c>
      <c r="J113" s="121">
        <f>I113</f>
        <v>1425</v>
      </c>
      <c r="K113" t="s">
        <v>114</v>
      </c>
    </row>
    <row r="114" spans="1:11" x14ac:dyDescent="0.25">
      <c r="A114" s="8"/>
      <c r="B114" s="27">
        <v>6</v>
      </c>
      <c r="C114" s="44" t="s">
        <v>129</v>
      </c>
      <c r="D114" s="26"/>
      <c r="E114" s="31"/>
      <c r="F114" s="32">
        <v>55</v>
      </c>
      <c r="G114" s="26">
        <v>65</v>
      </c>
      <c r="H114" s="26">
        <v>1</v>
      </c>
      <c r="I114" s="113">
        <f>H114*F114*G114</f>
        <v>3575</v>
      </c>
      <c r="J114" s="121">
        <f>I114</f>
        <v>3575</v>
      </c>
      <c r="K114" t="s">
        <v>117</v>
      </c>
    </row>
    <row r="115" spans="1:11" x14ac:dyDescent="0.25">
      <c r="A115" s="8"/>
      <c r="B115" s="42"/>
      <c r="C115" s="41"/>
      <c r="D115" s="26"/>
      <c r="E115" s="31"/>
      <c r="F115" s="32"/>
      <c r="G115" s="26"/>
      <c r="H115" s="26"/>
      <c r="I115" s="62">
        <f>SUM(I109:I114)</f>
        <v>24430</v>
      </c>
      <c r="J115" s="109">
        <f>SUM(J109:J114)</f>
        <v>24430</v>
      </c>
    </row>
    <row r="116" spans="1:11" x14ac:dyDescent="0.25">
      <c r="A116" s="8"/>
      <c r="B116" s="49"/>
      <c r="C116" s="48"/>
      <c r="D116" s="38"/>
      <c r="E116" s="39"/>
      <c r="F116" s="47"/>
      <c r="G116" s="38"/>
      <c r="H116" s="38"/>
      <c r="I116" s="57"/>
      <c r="J116" s="108"/>
    </row>
    <row r="117" spans="1:11" x14ac:dyDescent="0.25">
      <c r="A117" s="8"/>
      <c r="B117" s="49" t="s">
        <v>118</v>
      </c>
      <c r="C117" s="48" t="s">
        <v>131</v>
      </c>
      <c r="D117" s="38"/>
      <c r="E117" s="39"/>
      <c r="F117" s="47"/>
      <c r="G117" s="38">
        <v>350</v>
      </c>
      <c r="H117" s="38">
        <v>4</v>
      </c>
      <c r="I117" s="57">
        <f>H117*G117</f>
        <v>1400</v>
      </c>
      <c r="J117" s="108">
        <f>I117</f>
        <v>1400</v>
      </c>
      <c r="K117" t="s">
        <v>114</v>
      </c>
    </row>
    <row r="118" spans="1:11" ht="15.75" thickBot="1" x14ac:dyDescent="0.3">
      <c r="A118" s="8"/>
      <c r="B118" s="114"/>
      <c r="C118" s="115"/>
      <c r="D118" s="104"/>
      <c r="E118" s="105"/>
      <c r="F118" s="106"/>
      <c r="G118" s="104"/>
      <c r="H118" s="104"/>
      <c r="I118" s="123"/>
      <c r="J118" s="122"/>
    </row>
    <row r="119" spans="1:11" x14ac:dyDescent="0.25">
      <c r="A119" s="8"/>
      <c r="B119" s="107"/>
      <c r="C119" s="246" t="s">
        <v>103</v>
      </c>
      <c r="D119" s="246"/>
      <c r="E119" s="246"/>
      <c r="F119" s="246"/>
      <c r="G119" s="246"/>
      <c r="H119" s="246"/>
      <c r="I119" s="124">
        <f>SUM(I115,I107,I96:I103,I78,I70,I117)</f>
        <v>1290785.6944444447</v>
      </c>
      <c r="J119" s="87">
        <f>SUM(J115,J107,J96:J103,J78,J70,J117)</f>
        <v>715134.23611111101</v>
      </c>
    </row>
    <row r="120" spans="1:11" ht="15.75" thickBot="1" x14ac:dyDescent="0.3">
      <c r="A120" s="8"/>
      <c r="B120" s="45"/>
      <c r="C120" s="247" t="s">
        <v>102</v>
      </c>
      <c r="D120" s="247"/>
      <c r="E120" s="247"/>
      <c r="F120" s="247"/>
      <c r="G120" s="247"/>
      <c r="H120" s="247"/>
      <c r="I120" s="86"/>
      <c r="J120" s="88">
        <v>7000</v>
      </c>
    </row>
    <row r="121" spans="1:11" ht="15.75" thickBot="1" x14ac:dyDescent="0.3">
      <c r="A121" s="8"/>
      <c r="B121" s="125"/>
      <c r="C121" s="248" t="s">
        <v>104</v>
      </c>
      <c r="D121" s="248"/>
      <c r="E121" s="248"/>
      <c r="F121" s="248"/>
      <c r="G121" s="248"/>
      <c r="H121" s="248"/>
      <c r="I121" s="126"/>
      <c r="J121" s="127">
        <f>J119-J120</f>
        <v>708134.23611111101</v>
      </c>
    </row>
    <row r="122" spans="1:11" s="25" customFormat="1" ht="15.75" thickBot="1" x14ac:dyDescent="0.3">
      <c r="A122" s="8"/>
      <c r="B122" s="28"/>
      <c r="C122" s="241" t="s">
        <v>134</v>
      </c>
      <c r="D122" s="241"/>
      <c r="E122" s="241"/>
      <c r="F122" s="241"/>
      <c r="G122" s="241"/>
      <c r="H122" s="241"/>
      <c r="I122" s="128"/>
      <c r="J122" s="129">
        <v>190000</v>
      </c>
      <c r="K122"/>
    </row>
    <row r="123" spans="1:11" s="25" customFormat="1" ht="15.75" thickBot="1" x14ac:dyDescent="0.3">
      <c r="A123" s="8"/>
      <c r="B123" s="89"/>
      <c r="C123" s="242" t="s">
        <v>135</v>
      </c>
      <c r="D123" s="242"/>
      <c r="E123" s="242"/>
      <c r="F123" s="242"/>
      <c r="G123" s="242"/>
      <c r="H123" s="242"/>
      <c r="I123" s="90"/>
      <c r="J123" s="91">
        <f>J121-J122</f>
        <v>518134.23611111101</v>
      </c>
      <c r="K123"/>
    </row>
    <row r="124" spans="1:11" s="25" customFormat="1" x14ac:dyDescent="0.25">
      <c r="A124" s="8"/>
      <c r="B124" s="8"/>
      <c r="C124" s="15"/>
      <c r="D124" s="8"/>
      <c r="E124" s="8"/>
      <c r="F124" s="11"/>
      <c r="G124" s="8"/>
      <c r="H124" s="8"/>
      <c r="I124" s="19"/>
      <c r="K124"/>
    </row>
    <row r="125" spans="1:11" s="25" customFormat="1" x14ac:dyDescent="0.25">
      <c r="A125" s="8"/>
      <c r="B125" s="8"/>
      <c r="C125" s="15"/>
      <c r="D125" s="8"/>
      <c r="E125" s="8"/>
      <c r="F125" s="11"/>
      <c r="G125" s="8"/>
      <c r="H125" s="8"/>
      <c r="I125" s="19"/>
      <c r="K125"/>
    </row>
    <row r="126" spans="1:11" s="25" customFormat="1" x14ac:dyDescent="0.25">
      <c r="A126" s="8"/>
      <c r="B126" s="8"/>
      <c r="C126" s="15"/>
      <c r="D126" s="8"/>
      <c r="E126" s="8"/>
      <c r="F126" s="11"/>
      <c r="G126" s="8"/>
      <c r="H126" s="8"/>
      <c r="I126" s="19"/>
      <c r="K126"/>
    </row>
    <row r="127" spans="1:11" s="25" customFormat="1" x14ac:dyDescent="0.25">
      <c r="A127" s="8"/>
      <c r="B127" s="8"/>
      <c r="C127" s="15"/>
      <c r="D127" s="8"/>
      <c r="E127" s="8"/>
      <c r="F127" s="11"/>
      <c r="G127" s="8"/>
      <c r="H127" s="8"/>
      <c r="I127" s="19"/>
      <c r="K127"/>
    </row>
    <row r="128" spans="1:11" s="25" customFormat="1" x14ac:dyDescent="0.25">
      <c r="A128" s="8"/>
      <c r="B128" s="8"/>
      <c r="C128" s="15"/>
      <c r="D128" s="8"/>
      <c r="E128" s="8"/>
      <c r="F128" s="11"/>
      <c r="G128" s="8"/>
      <c r="H128" s="8"/>
      <c r="I128" s="19"/>
      <c r="K128"/>
    </row>
    <row r="129" spans="1:11" s="25" customFormat="1" x14ac:dyDescent="0.25">
      <c r="A129" s="8"/>
      <c r="B129" s="8"/>
      <c r="C129" s="15"/>
      <c r="D129" s="8"/>
      <c r="E129" s="8"/>
      <c r="F129" s="11"/>
      <c r="G129" s="8"/>
      <c r="H129" s="8"/>
      <c r="I129" s="19"/>
      <c r="K129"/>
    </row>
    <row r="130" spans="1:11" s="25" customFormat="1" x14ac:dyDescent="0.25">
      <c r="A130" s="8"/>
      <c r="B130" s="8"/>
      <c r="C130" s="15"/>
      <c r="D130" s="8"/>
      <c r="E130" s="8"/>
      <c r="F130" s="11"/>
      <c r="G130" s="8"/>
      <c r="H130" s="8"/>
      <c r="I130" s="19"/>
      <c r="K130"/>
    </row>
    <row r="131" spans="1:11" s="25" customFormat="1" x14ac:dyDescent="0.25">
      <c r="A131" s="8"/>
      <c r="B131" s="8"/>
      <c r="C131" s="15"/>
      <c r="D131" s="8"/>
      <c r="E131" s="8"/>
      <c r="F131" s="11"/>
      <c r="G131" s="8"/>
      <c r="H131" s="8"/>
      <c r="I131" s="19"/>
      <c r="K131"/>
    </row>
    <row r="132" spans="1:11" s="25" customFormat="1" x14ac:dyDescent="0.25">
      <c r="A132" s="8"/>
      <c r="B132" s="8"/>
      <c r="C132" s="15"/>
      <c r="D132" s="8"/>
      <c r="E132" s="8"/>
      <c r="F132" s="11"/>
      <c r="G132" s="8"/>
      <c r="H132" s="8"/>
      <c r="I132" s="19"/>
      <c r="K132"/>
    </row>
    <row r="133" spans="1:11" s="25" customFormat="1" x14ac:dyDescent="0.25">
      <c r="A133" s="8"/>
      <c r="B133" s="8"/>
      <c r="C133" s="15"/>
      <c r="D133" s="8"/>
      <c r="E133" s="8"/>
      <c r="F133" s="11"/>
      <c r="G133" s="8"/>
      <c r="H133" s="8"/>
      <c r="I133" s="19"/>
      <c r="K133"/>
    </row>
    <row r="134" spans="1:11" s="25" customFormat="1" x14ac:dyDescent="0.25">
      <c r="A134" s="8"/>
      <c r="B134" s="8"/>
      <c r="C134" s="15"/>
      <c r="D134" s="8"/>
      <c r="E134" s="8"/>
      <c r="F134" s="11"/>
      <c r="G134" s="8"/>
      <c r="H134" s="8"/>
      <c r="I134" s="19"/>
      <c r="K134"/>
    </row>
    <row r="135" spans="1:11" s="25" customFormat="1" x14ac:dyDescent="0.25">
      <c r="A135" s="8"/>
      <c r="B135" s="8"/>
      <c r="C135" s="15"/>
      <c r="D135" s="8"/>
      <c r="E135" s="8"/>
      <c r="F135" s="11"/>
      <c r="G135" s="8"/>
      <c r="H135" s="8"/>
      <c r="I135" s="19"/>
      <c r="K135"/>
    </row>
    <row r="136" spans="1:11" s="25" customFormat="1" x14ac:dyDescent="0.25">
      <c r="A136" s="8"/>
      <c r="B136" s="8"/>
      <c r="C136" s="15"/>
      <c r="D136" s="8"/>
      <c r="E136" s="8"/>
      <c r="F136" s="11"/>
      <c r="G136" s="8"/>
      <c r="H136" s="8"/>
      <c r="I136" s="19"/>
      <c r="K136"/>
    </row>
    <row r="137" spans="1:11" s="25" customFormat="1" x14ac:dyDescent="0.25">
      <c r="A137" s="8"/>
      <c r="B137" s="8"/>
      <c r="C137" s="15"/>
      <c r="D137" s="8"/>
      <c r="E137" s="8"/>
      <c r="F137" s="11"/>
      <c r="G137" s="8"/>
      <c r="H137" s="8"/>
      <c r="I137" s="19"/>
      <c r="K137"/>
    </row>
    <row r="138" spans="1:11" s="25" customFormat="1" x14ac:dyDescent="0.25">
      <c r="A138" s="8"/>
      <c r="B138" s="8"/>
      <c r="C138" s="15"/>
      <c r="D138" s="8"/>
      <c r="E138" s="8"/>
      <c r="F138" s="11"/>
      <c r="G138" s="8"/>
      <c r="H138" s="8"/>
      <c r="I138" s="19"/>
      <c r="K138"/>
    </row>
    <row r="139" spans="1:11" s="25" customFormat="1" x14ac:dyDescent="0.25">
      <c r="A139" s="8"/>
      <c r="B139" s="8"/>
      <c r="C139" s="15"/>
      <c r="D139" s="8"/>
      <c r="E139" s="8"/>
      <c r="F139" s="11"/>
      <c r="G139" s="8"/>
      <c r="H139" s="8"/>
      <c r="I139" s="19"/>
      <c r="K139"/>
    </row>
    <row r="140" spans="1:11" s="25" customFormat="1" x14ac:dyDescent="0.25">
      <c r="A140" s="8"/>
      <c r="B140" s="8"/>
      <c r="C140" s="15"/>
      <c r="D140" s="8"/>
      <c r="E140" s="8"/>
      <c r="F140" s="11"/>
      <c r="G140" s="8"/>
      <c r="H140" s="8"/>
      <c r="I140" s="19"/>
      <c r="K140"/>
    </row>
    <row r="141" spans="1:11" s="25" customFormat="1" x14ac:dyDescent="0.25">
      <c r="A141" s="8"/>
      <c r="B141" s="8"/>
      <c r="C141" s="15"/>
      <c r="D141" s="8"/>
      <c r="E141" s="8"/>
      <c r="F141" s="11"/>
      <c r="G141" s="8"/>
      <c r="H141" s="8"/>
      <c r="I141" s="19"/>
      <c r="K141"/>
    </row>
    <row r="142" spans="1:11" s="25" customFormat="1" x14ac:dyDescent="0.25">
      <c r="A142" s="8"/>
      <c r="B142" s="8"/>
      <c r="C142" s="15"/>
      <c r="D142" s="8"/>
      <c r="E142" s="8"/>
      <c r="F142" s="11"/>
      <c r="G142" s="8"/>
      <c r="H142" s="8"/>
      <c r="I142" s="19"/>
      <c r="K142"/>
    </row>
    <row r="143" spans="1:11" s="25" customFormat="1" x14ac:dyDescent="0.25">
      <c r="A143" s="8"/>
      <c r="B143" s="8"/>
      <c r="C143" s="15"/>
      <c r="D143" s="8"/>
      <c r="E143" s="8"/>
      <c r="F143" s="11"/>
      <c r="G143" s="8"/>
      <c r="H143" s="8"/>
      <c r="I143" s="19"/>
      <c r="K143"/>
    </row>
    <row r="144" spans="1:11" s="25" customFormat="1" x14ac:dyDescent="0.25">
      <c r="A144" s="8"/>
      <c r="B144" s="8"/>
      <c r="C144" s="15"/>
      <c r="D144" s="8"/>
      <c r="E144" s="8"/>
      <c r="F144" s="11"/>
      <c r="G144" s="8"/>
      <c r="H144" s="8"/>
      <c r="I144" s="19"/>
      <c r="K144"/>
    </row>
    <row r="145" spans="1:11" s="25" customFormat="1" x14ac:dyDescent="0.25">
      <c r="A145" s="8"/>
      <c r="B145" s="8"/>
      <c r="C145" s="15"/>
      <c r="D145" s="8"/>
      <c r="E145" s="8"/>
      <c r="F145" s="11"/>
      <c r="G145" s="8"/>
      <c r="H145" s="8"/>
      <c r="I145" s="19"/>
      <c r="K145"/>
    </row>
    <row r="146" spans="1:11" s="25" customFormat="1" x14ac:dyDescent="0.25">
      <c r="A146" s="8"/>
      <c r="B146" s="8"/>
      <c r="C146" s="15"/>
      <c r="D146" s="8"/>
      <c r="E146" s="8"/>
      <c r="F146" s="11"/>
      <c r="G146" s="8"/>
      <c r="H146" s="8"/>
      <c r="I146" s="19"/>
      <c r="K146"/>
    </row>
    <row r="147" spans="1:11" s="25" customFormat="1" x14ac:dyDescent="0.25">
      <c r="A147" s="8"/>
      <c r="B147" s="8"/>
      <c r="C147" s="15"/>
      <c r="D147" s="8"/>
      <c r="E147" s="8"/>
      <c r="F147" s="11"/>
      <c r="G147" s="8"/>
      <c r="H147" s="8"/>
      <c r="I147" s="19"/>
      <c r="K147"/>
    </row>
    <row r="148" spans="1:11" s="25" customFormat="1" x14ac:dyDescent="0.25">
      <c r="A148" s="8"/>
      <c r="B148" s="8"/>
      <c r="C148" s="15"/>
      <c r="D148" s="8"/>
      <c r="E148" s="8"/>
      <c r="F148" s="11"/>
      <c r="G148" s="8"/>
      <c r="H148" s="8"/>
      <c r="I148" s="19"/>
      <c r="K148"/>
    </row>
    <row r="149" spans="1:11" s="25" customFormat="1" x14ac:dyDescent="0.25">
      <c r="A149" s="8"/>
      <c r="B149" s="8"/>
      <c r="C149" s="15"/>
      <c r="D149" s="8"/>
      <c r="E149" s="8"/>
      <c r="F149" s="11"/>
      <c r="G149" s="8"/>
      <c r="H149" s="8"/>
      <c r="I149" s="19"/>
      <c r="K149"/>
    </row>
    <row r="150" spans="1:11" s="25" customFormat="1" x14ac:dyDescent="0.25">
      <c r="A150" s="8"/>
      <c r="B150" s="8"/>
      <c r="C150" s="15"/>
      <c r="D150" s="18"/>
      <c r="E150" s="18"/>
      <c r="F150" s="18"/>
      <c r="G150" s="18"/>
      <c r="H150" s="18"/>
      <c r="I150" s="20"/>
      <c r="K150"/>
    </row>
    <row r="151" spans="1:11" s="25" customFormat="1" x14ac:dyDescent="0.25">
      <c r="A151" s="8"/>
      <c r="B151" s="8"/>
      <c r="C151" s="15"/>
      <c r="D151" s="8"/>
      <c r="E151" s="8"/>
      <c r="F151" s="11"/>
      <c r="G151" s="8"/>
      <c r="H151" s="8"/>
      <c r="I151" s="19"/>
      <c r="K151"/>
    </row>
    <row r="152" spans="1:11" s="25" customFormat="1" x14ac:dyDescent="0.25">
      <c r="A152" s="8"/>
      <c r="B152" s="8"/>
      <c r="C152" s="15"/>
      <c r="D152" s="8"/>
      <c r="E152" s="8"/>
      <c r="F152" s="11"/>
      <c r="G152" s="8"/>
      <c r="H152" s="8"/>
      <c r="I152" s="19"/>
      <c r="K152"/>
    </row>
    <row r="153" spans="1:11" s="25" customFormat="1" x14ac:dyDescent="0.25">
      <c r="A153" s="8"/>
      <c r="B153" s="8"/>
      <c r="C153" s="15"/>
      <c r="D153" s="8"/>
      <c r="E153" s="8"/>
      <c r="F153" s="11"/>
      <c r="G153" s="8"/>
      <c r="H153" s="8"/>
      <c r="I153" s="19"/>
      <c r="K153"/>
    </row>
    <row r="154" spans="1:11" s="25" customFormat="1" x14ac:dyDescent="0.25">
      <c r="A154" s="8"/>
      <c r="B154" s="8"/>
      <c r="C154" s="15"/>
      <c r="D154" s="8"/>
      <c r="E154" s="8"/>
      <c r="F154" s="11"/>
      <c r="G154" s="8"/>
      <c r="H154" s="8"/>
      <c r="I154" s="19"/>
      <c r="K154"/>
    </row>
    <row r="155" spans="1:11" s="25" customFormat="1" x14ac:dyDescent="0.25">
      <c r="A155" s="8"/>
      <c r="B155" s="8"/>
      <c r="C155" s="15"/>
      <c r="D155" s="8"/>
      <c r="E155" s="8"/>
      <c r="F155" s="11"/>
      <c r="G155" s="8"/>
      <c r="H155" s="8"/>
      <c r="I155" s="19"/>
      <c r="K155"/>
    </row>
    <row r="156" spans="1:11" s="25" customFormat="1" x14ac:dyDescent="0.25">
      <c r="A156" s="8"/>
      <c r="B156" s="8"/>
      <c r="C156" s="15"/>
      <c r="D156" s="8"/>
      <c r="E156" s="8"/>
      <c r="F156" s="11"/>
      <c r="G156" s="8"/>
      <c r="H156" s="8"/>
      <c r="I156" s="19"/>
      <c r="K156"/>
    </row>
    <row r="157" spans="1:11" s="25" customFormat="1" x14ac:dyDescent="0.25">
      <c r="A157" s="8"/>
      <c r="B157" s="8"/>
      <c r="C157" s="16"/>
      <c r="D157" s="8"/>
      <c r="E157" s="8"/>
      <c r="F157" s="11"/>
      <c r="G157" s="8"/>
      <c r="H157" s="8"/>
      <c r="I157" s="19"/>
      <c r="K157"/>
    </row>
    <row r="158" spans="1:11" s="25" customFormat="1" x14ac:dyDescent="0.25">
      <c r="A158" s="8"/>
      <c r="B158" s="8"/>
      <c r="C158" s="15"/>
      <c r="D158" s="8"/>
      <c r="E158" s="8"/>
      <c r="F158" s="11"/>
      <c r="G158" s="8"/>
      <c r="H158" s="8"/>
      <c r="I158" s="19"/>
      <c r="K158"/>
    </row>
    <row r="159" spans="1:11" s="25" customFormat="1" x14ac:dyDescent="0.25">
      <c r="A159" s="8"/>
      <c r="B159" s="8"/>
      <c r="C159" s="15"/>
      <c r="D159" s="8"/>
      <c r="E159" s="8"/>
      <c r="F159" s="11"/>
      <c r="G159" s="8"/>
      <c r="H159" s="8"/>
      <c r="I159" s="19"/>
      <c r="K159"/>
    </row>
    <row r="160" spans="1:11" s="25" customFormat="1" x14ac:dyDescent="0.25">
      <c r="A160" s="8"/>
      <c r="B160" s="8"/>
      <c r="C160" s="15"/>
      <c r="D160" s="8"/>
      <c r="E160" s="8"/>
      <c r="F160" s="11"/>
      <c r="G160" s="8"/>
      <c r="H160" s="8"/>
      <c r="I160" s="19"/>
      <c r="K160"/>
    </row>
    <row r="161" spans="1:11" s="25" customFormat="1" x14ac:dyDescent="0.25">
      <c r="A161" s="8"/>
      <c r="B161" s="8"/>
      <c r="C161" s="15"/>
      <c r="D161" s="8"/>
      <c r="E161" s="8"/>
      <c r="F161" s="11"/>
      <c r="G161" s="8"/>
      <c r="H161" s="8"/>
      <c r="I161" s="19"/>
      <c r="K161"/>
    </row>
    <row r="162" spans="1:11" s="25" customFormat="1" x14ac:dyDescent="0.25">
      <c r="A162" s="8"/>
      <c r="B162" s="8"/>
      <c r="C162" s="15"/>
      <c r="D162" s="8"/>
      <c r="E162" s="8"/>
      <c r="F162" s="11"/>
      <c r="G162" s="8"/>
      <c r="H162" s="8"/>
      <c r="I162" s="19"/>
      <c r="K162"/>
    </row>
    <row r="163" spans="1:11" s="25" customFormat="1" x14ac:dyDescent="0.25">
      <c r="A163" s="8"/>
      <c r="B163" s="8"/>
      <c r="C163" s="15"/>
      <c r="D163" s="8"/>
      <c r="E163" s="8"/>
      <c r="F163" s="11"/>
      <c r="G163" s="8"/>
      <c r="H163" s="8"/>
      <c r="I163" s="19"/>
      <c r="K163"/>
    </row>
    <row r="164" spans="1:11" s="25" customFormat="1" x14ac:dyDescent="0.25">
      <c r="A164" s="8"/>
      <c r="B164" s="8"/>
      <c r="C164" s="15"/>
      <c r="D164" s="8"/>
      <c r="E164" s="8"/>
      <c r="F164" s="11"/>
      <c r="G164" s="8"/>
      <c r="H164" s="8"/>
      <c r="I164" s="19"/>
      <c r="K164"/>
    </row>
    <row r="165" spans="1:11" s="25" customFormat="1" x14ac:dyDescent="0.25">
      <c r="A165" s="8"/>
      <c r="B165" s="8"/>
      <c r="C165" s="15"/>
      <c r="D165" s="8"/>
      <c r="E165" s="8"/>
      <c r="F165" s="11"/>
      <c r="G165" s="8"/>
      <c r="H165" s="8"/>
      <c r="I165" s="19"/>
      <c r="K165"/>
    </row>
    <row r="166" spans="1:11" s="25" customFormat="1" x14ac:dyDescent="0.25">
      <c r="A166" s="8"/>
      <c r="B166" s="8"/>
      <c r="C166" s="15"/>
      <c r="D166" s="8"/>
      <c r="E166" s="8"/>
      <c r="F166" s="11"/>
      <c r="G166" s="8"/>
      <c r="H166" s="8"/>
      <c r="I166" s="19"/>
      <c r="K166"/>
    </row>
    <row r="167" spans="1:11" s="25" customFormat="1" x14ac:dyDescent="0.25">
      <c r="A167" s="8"/>
      <c r="B167" s="8"/>
      <c r="C167" s="15"/>
      <c r="D167" s="8"/>
      <c r="E167" s="8"/>
      <c r="F167" s="11"/>
      <c r="G167" s="8"/>
      <c r="H167" s="8"/>
      <c r="I167" s="19"/>
      <c r="K167"/>
    </row>
    <row r="168" spans="1:11" s="25" customFormat="1" x14ac:dyDescent="0.25">
      <c r="A168" s="8"/>
      <c r="B168" s="8"/>
      <c r="C168" s="15"/>
      <c r="D168" s="8"/>
      <c r="E168" s="8"/>
      <c r="F168" s="11"/>
      <c r="G168" s="8"/>
      <c r="H168" s="8"/>
      <c r="I168" s="19"/>
      <c r="K168"/>
    </row>
    <row r="169" spans="1:11" s="25" customFormat="1" x14ac:dyDescent="0.25">
      <c r="A169" s="8"/>
      <c r="B169" s="8"/>
      <c r="C169" s="15"/>
      <c r="D169" s="8"/>
      <c r="E169" s="8"/>
      <c r="F169" s="11"/>
      <c r="G169" s="8"/>
      <c r="H169" s="8"/>
      <c r="I169" s="19"/>
      <c r="K169"/>
    </row>
    <row r="170" spans="1:11" s="25" customFormat="1" x14ac:dyDescent="0.25">
      <c r="A170" s="8"/>
      <c r="B170" s="8"/>
      <c r="C170" s="15"/>
      <c r="D170" s="8"/>
      <c r="E170" s="8"/>
      <c r="F170" s="11"/>
      <c r="G170" s="8"/>
      <c r="H170" s="8"/>
      <c r="I170" s="19"/>
      <c r="K170"/>
    </row>
    <row r="171" spans="1:11" s="25" customFormat="1" x14ac:dyDescent="0.25">
      <c r="A171" s="8"/>
      <c r="B171" s="8"/>
      <c r="C171" s="15"/>
      <c r="D171" s="8"/>
      <c r="E171" s="8"/>
      <c r="F171" s="11"/>
      <c r="G171" s="8"/>
      <c r="H171" s="8"/>
      <c r="I171" s="19"/>
      <c r="K171"/>
    </row>
    <row r="172" spans="1:11" s="25" customFormat="1" x14ac:dyDescent="0.25">
      <c r="A172" s="8"/>
      <c r="B172" s="8"/>
      <c r="C172" s="15"/>
      <c r="D172" s="8"/>
      <c r="E172" s="8"/>
      <c r="F172" s="11"/>
      <c r="G172" s="8"/>
      <c r="H172" s="8"/>
      <c r="I172" s="19"/>
      <c r="K172"/>
    </row>
    <row r="173" spans="1:11" s="25" customFormat="1" x14ac:dyDescent="0.25">
      <c r="A173" s="8"/>
      <c r="B173" s="8"/>
      <c r="C173" s="15"/>
      <c r="D173" s="8"/>
      <c r="E173" s="8"/>
      <c r="F173" s="11"/>
      <c r="G173" s="8"/>
      <c r="H173" s="8"/>
      <c r="I173" s="19"/>
      <c r="K173"/>
    </row>
    <row r="174" spans="1:11" s="25" customFormat="1" x14ac:dyDescent="0.25">
      <c r="A174" s="8"/>
      <c r="B174" s="8"/>
      <c r="C174" s="15"/>
      <c r="D174" s="8"/>
      <c r="E174" s="8"/>
      <c r="F174" s="11"/>
      <c r="G174" s="8"/>
      <c r="H174" s="8"/>
      <c r="I174" s="19"/>
      <c r="K174"/>
    </row>
    <row r="175" spans="1:11" s="25" customFormat="1" x14ac:dyDescent="0.25">
      <c r="A175" s="8"/>
      <c r="B175" s="8"/>
      <c r="C175" s="15"/>
      <c r="D175" s="8"/>
      <c r="E175" s="8"/>
      <c r="F175" s="11"/>
      <c r="G175" s="8"/>
      <c r="H175" s="8"/>
      <c r="I175" s="19"/>
      <c r="K175"/>
    </row>
    <row r="176" spans="1:11" s="25" customFormat="1" x14ac:dyDescent="0.25">
      <c r="A176" s="8"/>
      <c r="B176" s="8"/>
      <c r="C176" s="15"/>
      <c r="D176" s="8"/>
      <c r="E176" s="8"/>
      <c r="F176" s="11"/>
      <c r="G176" s="8"/>
      <c r="H176" s="8"/>
      <c r="I176" s="19"/>
      <c r="K176"/>
    </row>
    <row r="177" spans="1:11" s="25" customFormat="1" x14ac:dyDescent="0.25">
      <c r="A177" s="8"/>
      <c r="B177" s="8"/>
      <c r="C177" s="15"/>
      <c r="D177" s="8"/>
      <c r="E177" s="8"/>
      <c r="F177" s="11"/>
      <c r="G177" s="8"/>
      <c r="H177" s="8"/>
      <c r="I177" s="19"/>
      <c r="K177"/>
    </row>
    <row r="178" spans="1:11" s="25" customFormat="1" x14ac:dyDescent="0.25">
      <c r="A178" s="8"/>
      <c r="B178" s="8"/>
      <c r="C178" s="15"/>
      <c r="D178" s="8"/>
      <c r="E178" s="8"/>
      <c r="F178" s="11"/>
      <c r="G178" s="8"/>
      <c r="H178" s="8"/>
      <c r="I178" s="19"/>
      <c r="K178"/>
    </row>
    <row r="179" spans="1:11" s="25" customFormat="1" x14ac:dyDescent="0.25">
      <c r="A179" s="8"/>
      <c r="B179" s="8"/>
      <c r="C179" s="15"/>
      <c r="D179" s="8"/>
      <c r="E179" s="8"/>
      <c r="F179" s="11"/>
      <c r="G179" s="8"/>
      <c r="H179" s="8"/>
      <c r="I179" s="19"/>
      <c r="K179"/>
    </row>
    <row r="180" spans="1:11" s="25" customFormat="1" x14ac:dyDescent="0.25">
      <c r="A180" s="8"/>
      <c r="B180" s="8"/>
      <c r="C180" s="15"/>
      <c r="D180" s="18"/>
      <c r="E180" s="18"/>
      <c r="F180" s="18"/>
      <c r="G180" s="18"/>
      <c r="H180" s="18"/>
      <c r="I180" s="19"/>
      <c r="K180"/>
    </row>
    <row r="181" spans="1:11" s="25" customFormat="1" x14ac:dyDescent="0.25">
      <c r="A181" s="8"/>
      <c r="B181" s="8"/>
      <c r="C181" s="15"/>
      <c r="D181" s="8"/>
      <c r="E181" s="8"/>
      <c r="F181" s="11"/>
      <c r="G181" s="8"/>
      <c r="H181" s="8"/>
      <c r="I181" s="19"/>
      <c r="K181"/>
    </row>
    <row r="182" spans="1:11" s="25" customFormat="1" x14ac:dyDescent="0.25">
      <c r="A182" s="8"/>
      <c r="B182" s="8"/>
      <c r="C182" s="15"/>
      <c r="D182" s="8"/>
      <c r="E182" s="8"/>
      <c r="F182" s="11"/>
      <c r="G182" s="8"/>
      <c r="H182" s="8"/>
      <c r="I182" s="19"/>
      <c r="K182"/>
    </row>
    <row r="183" spans="1:11" s="25" customFormat="1" x14ac:dyDescent="0.25">
      <c r="A183" s="8"/>
      <c r="B183" s="8"/>
      <c r="C183" s="15"/>
      <c r="D183" s="8"/>
      <c r="E183" s="8"/>
      <c r="F183" s="11"/>
      <c r="G183" s="8"/>
      <c r="H183" s="8"/>
      <c r="I183" s="19"/>
      <c r="K183"/>
    </row>
    <row r="184" spans="1:11" s="25" customFormat="1" x14ac:dyDescent="0.25">
      <c r="A184" s="8"/>
      <c r="B184" s="8"/>
      <c r="C184" s="15"/>
      <c r="D184" s="8"/>
      <c r="E184" s="8"/>
      <c r="F184" s="11"/>
      <c r="G184" s="8"/>
      <c r="H184" s="8"/>
      <c r="I184" s="19"/>
      <c r="K184"/>
    </row>
    <row r="185" spans="1:11" s="25" customFormat="1" x14ac:dyDescent="0.25">
      <c r="A185" s="8"/>
      <c r="B185" s="8"/>
      <c r="C185" s="15"/>
      <c r="D185" s="8"/>
      <c r="E185" s="8"/>
      <c r="F185" s="11"/>
      <c r="G185" s="8"/>
      <c r="H185" s="8"/>
      <c r="I185" s="19"/>
      <c r="K185"/>
    </row>
    <row r="186" spans="1:11" s="25" customFormat="1" x14ac:dyDescent="0.25">
      <c r="A186" s="8"/>
      <c r="B186" s="8"/>
      <c r="C186" s="15"/>
      <c r="D186" s="8"/>
      <c r="E186" s="8"/>
      <c r="F186" s="11"/>
      <c r="G186" s="8"/>
      <c r="H186" s="8"/>
      <c r="I186" s="19"/>
      <c r="K186"/>
    </row>
    <row r="187" spans="1:11" s="25" customFormat="1" x14ac:dyDescent="0.25">
      <c r="A187" s="8"/>
      <c r="B187" s="8"/>
      <c r="C187" s="15"/>
      <c r="D187" s="8"/>
      <c r="E187" s="8"/>
      <c r="F187" s="11"/>
      <c r="G187" s="8"/>
      <c r="H187" s="8"/>
      <c r="I187" s="19"/>
      <c r="K187"/>
    </row>
    <row r="188" spans="1:11" s="25" customFormat="1" x14ac:dyDescent="0.25">
      <c r="A188" s="8"/>
      <c r="B188" s="8"/>
      <c r="C188" s="15"/>
      <c r="D188" s="8"/>
      <c r="E188" s="8"/>
      <c r="F188" s="11"/>
      <c r="G188" s="8"/>
      <c r="H188" s="8"/>
      <c r="I188" s="19"/>
      <c r="K188"/>
    </row>
    <row r="189" spans="1:11" s="25" customFormat="1" x14ac:dyDescent="0.25">
      <c r="A189" s="8"/>
      <c r="B189" s="8"/>
      <c r="C189" s="15"/>
      <c r="D189" s="8"/>
      <c r="E189" s="8"/>
      <c r="F189" s="11"/>
      <c r="G189" s="8"/>
      <c r="H189" s="8"/>
      <c r="I189" s="19"/>
      <c r="K189"/>
    </row>
    <row r="190" spans="1:11" s="25" customFormat="1" x14ac:dyDescent="0.25">
      <c r="A190" s="8"/>
      <c r="B190" s="8"/>
      <c r="C190" s="15"/>
      <c r="D190" s="8"/>
      <c r="E190" s="8"/>
      <c r="F190" s="11"/>
      <c r="G190" s="8"/>
      <c r="H190" s="8"/>
      <c r="I190" s="19"/>
      <c r="K190"/>
    </row>
    <row r="191" spans="1:11" s="25" customFormat="1" x14ac:dyDescent="0.25">
      <c r="A191" s="8"/>
      <c r="B191" s="8"/>
      <c r="C191" s="15"/>
      <c r="D191" s="8"/>
      <c r="E191" s="8"/>
      <c r="F191" s="11"/>
      <c r="G191" s="8"/>
      <c r="H191" s="8"/>
      <c r="I191" s="19"/>
      <c r="K191"/>
    </row>
    <row r="192" spans="1:11" s="25" customFormat="1" x14ac:dyDescent="0.25">
      <c r="A192" s="8"/>
      <c r="B192" s="8"/>
      <c r="C192" s="16"/>
      <c r="D192" s="8"/>
      <c r="E192" s="8"/>
      <c r="F192" s="11"/>
      <c r="G192" s="8"/>
      <c r="H192" s="8"/>
      <c r="I192" s="19"/>
      <c r="K192"/>
    </row>
    <row r="193" spans="1:11" s="25" customFormat="1" x14ac:dyDescent="0.25">
      <c r="A193" s="8"/>
      <c r="B193" s="8"/>
      <c r="C193" s="15"/>
      <c r="D193" s="8"/>
      <c r="E193" s="8"/>
      <c r="F193" s="11"/>
      <c r="G193" s="8"/>
      <c r="H193" s="8"/>
      <c r="I193" s="19"/>
      <c r="K193"/>
    </row>
    <row r="194" spans="1:11" s="25" customFormat="1" x14ac:dyDescent="0.25">
      <c r="A194" s="8"/>
      <c r="B194" s="8"/>
      <c r="C194" s="15"/>
      <c r="D194" s="8"/>
      <c r="E194" s="8"/>
      <c r="F194" s="11"/>
      <c r="G194" s="8"/>
      <c r="H194" s="8"/>
      <c r="I194" s="19"/>
      <c r="K194"/>
    </row>
    <row r="195" spans="1:11" s="25" customFormat="1" x14ac:dyDescent="0.25">
      <c r="A195" s="8"/>
      <c r="B195" s="8"/>
      <c r="C195" s="15"/>
      <c r="D195" s="8"/>
      <c r="E195" s="8"/>
      <c r="F195" s="11"/>
      <c r="G195" s="8"/>
      <c r="H195" s="8"/>
      <c r="I195" s="19"/>
      <c r="K195"/>
    </row>
    <row r="196" spans="1:11" s="25" customFormat="1" x14ac:dyDescent="0.25">
      <c r="A196" s="8"/>
      <c r="B196" s="8"/>
      <c r="C196" s="15"/>
      <c r="D196" s="18"/>
      <c r="E196" s="18"/>
      <c r="F196" s="18"/>
      <c r="G196" s="18"/>
      <c r="H196" s="18"/>
      <c r="I196" s="20"/>
      <c r="K196"/>
    </row>
    <row r="197" spans="1:11" s="25" customFormat="1" x14ac:dyDescent="0.25">
      <c r="A197" s="8"/>
      <c r="B197" s="8"/>
      <c r="C197" s="16"/>
      <c r="D197" s="8"/>
      <c r="E197" s="8"/>
      <c r="F197" s="11"/>
      <c r="G197" s="8"/>
      <c r="H197" s="8"/>
      <c r="I197" s="19"/>
      <c r="K197"/>
    </row>
    <row r="198" spans="1:11" s="25" customFormat="1" x14ac:dyDescent="0.25">
      <c r="A198" s="8"/>
      <c r="B198" s="8"/>
      <c r="C198" s="15"/>
      <c r="D198" s="8"/>
      <c r="E198" s="8"/>
      <c r="F198" s="11"/>
      <c r="G198" s="8"/>
      <c r="H198" s="8"/>
      <c r="I198" s="19"/>
      <c r="K198"/>
    </row>
    <row r="199" spans="1:11" s="25" customFormat="1" x14ac:dyDescent="0.25">
      <c r="A199" s="8"/>
      <c r="B199" s="8"/>
      <c r="C199" s="16"/>
      <c r="D199" s="8"/>
      <c r="E199" s="8"/>
      <c r="F199" s="11"/>
      <c r="G199" s="8"/>
      <c r="H199" s="8"/>
      <c r="I199" s="19"/>
      <c r="K199"/>
    </row>
    <row r="200" spans="1:11" s="25" customFormat="1" x14ac:dyDescent="0.25">
      <c r="A200" s="8"/>
      <c r="B200" s="8"/>
      <c r="C200" s="15"/>
      <c r="D200" s="8"/>
      <c r="E200" s="8"/>
      <c r="F200" s="11"/>
      <c r="G200" s="8"/>
      <c r="H200" s="8"/>
      <c r="I200" s="19"/>
      <c r="K200"/>
    </row>
    <row r="201" spans="1:11" s="25" customFormat="1" x14ac:dyDescent="0.25">
      <c r="A201" s="8"/>
      <c r="B201" s="8"/>
      <c r="C201" s="16"/>
      <c r="D201" s="8"/>
      <c r="E201" s="8"/>
      <c r="F201" s="11"/>
      <c r="G201" s="8"/>
      <c r="H201" s="8"/>
      <c r="I201" s="19"/>
      <c r="K201"/>
    </row>
    <row r="202" spans="1:11" s="25" customFormat="1" x14ac:dyDescent="0.25">
      <c r="A202" s="8"/>
      <c r="B202" s="8"/>
      <c r="C202" s="15"/>
      <c r="D202" s="8"/>
      <c r="E202" s="8"/>
      <c r="F202" s="11"/>
      <c r="G202" s="8"/>
      <c r="H202" s="8"/>
      <c r="I202" s="19"/>
      <c r="K202"/>
    </row>
    <row r="203" spans="1:11" s="25" customFormat="1" x14ac:dyDescent="0.25">
      <c r="A203" s="8"/>
      <c r="B203" s="8"/>
      <c r="C203" s="16"/>
      <c r="D203" s="8"/>
      <c r="E203" s="8"/>
      <c r="F203" s="11"/>
      <c r="G203" s="8"/>
      <c r="H203" s="8"/>
      <c r="I203" s="19"/>
      <c r="K203"/>
    </row>
    <row r="204" spans="1:11" s="25" customFormat="1" x14ac:dyDescent="0.25">
      <c r="A204" s="8"/>
      <c r="B204" s="8"/>
      <c r="C204" s="15"/>
      <c r="D204" s="8"/>
      <c r="E204" s="8"/>
      <c r="F204" s="11"/>
      <c r="G204" s="8"/>
      <c r="H204" s="8"/>
      <c r="I204" s="19"/>
      <c r="K204"/>
    </row>
    <row r="205" spans="1:11" s="25" customFormat="1" x14ac:dyDescent="0.25">
      <c r="A205" s="8"/>
      <c r="B205" s="8"/>
      <c r="C205" s="15"/>
      <c r="D205" s="18"/>
      <c r="E205" s="18"/>
      <c r="F205" s="18"/>
      <c r="G205" s="18"/>
      <c r="H205" s="18"/>
      <c r="I205" s="19"/>
      <c r="K205"/>
    </row>
    <row r="206" spans="1:11" s="25" customFormat="1" x14ac:dyDescent="0.25">
      <c r="A206" s="8"/>
      <c r="B206" s="8"/>
      <c r="C206" s="15"/>
      <c r="D206" s="8"/>
      <c r="E206" s="8"/>
      <c r="F206" s="11"/>
      <c r="G206" s="8"/>
      <c r="H206" s="8"/>
      <c r="I206" s="19"/>
      <c r="K206"/>
    </row>
    <row r="207" spans="1:11" s="25" customFormat="1" x14ac:dyDescent="0.25">
      <c r="A207" s="8"/>
      <c r="B207" s="8"/>
      <c r="C207" s="15"/>
      <c r="D207" s="8"/>
      <c r="E207" s="8"/>
      <c r="F207" s="11"/>
      <c r="G207" s="8"/>
      <c r="H207" s="8"/>
      <c r="I207" s="19"/>
      <c r="K207"/>
    </row>
    <row r="208" spans="1:11" s="25" customFormat="1" x14ac:dyDescent="0.25">
      <c r="A208" s="8"/>
      <c r="B208" s="8"/>
      <c r="C208" s="15"/>
      <c r="D208" s="8"/>
      <c r="E208" s="8"/>
      <c r="F208" s="11"/>
      <c r="G208" s="8"/>
      <c r="H208" s="8"/>
      <c r="I208" s="19"/>
      <c r="K208"/>
    </row>
    <row r="209" spans="1:11" s="25" customFormat="1" x14ac:dyDescent="0.25">
      <c r="A209" s="8"/>
      <c r="B209" s="8"/>
      <c r="C209" s="15"/>
      <c r="D209" s="8"/>
      <c r="E209" s="8"/>
      <c r="F209" s="11"/>
      <c r="G209" s="8"/>
      <c r="H209" s="8"/>
      <c r="I209" s="19"/>
      <c r="K209"/>
    </row>
    <row r="210" spans="1:11" s="25" customFormat="1" x14ac:dyDescent="0.25">
      <c r="A210" s="8"/>
      <c r="B210" s="8"/>
      <c r="C210" s="16"/>
      <c r="D210" s="8"/>
      <c r="E210" s="8"/>
      <c r="F210" s="11"/>
      <c r="G210" s="8"/>
      <c r="H210" s="8"/>
      <c r="I210" s="19"/>
      <c r="K210"/>
    </row>
    <row r="211" spans="1:11" s="25" customFormat="1" x14ac:dyDescent="0.25">
      <c r="A211" s="8"/>
      <c r="B211" s="8"/>
      <c r="C211" s="15"/>
      <c r="D211" s="8"/>
      <c r="E211" s="8"/>
      <c r="F211" s="11"/>
      <c r="G211" s="8"/>
      <c r="H211" s="8"/>
      <c r="I211" s="19"/>
      <c r="K211"/>
    </row>
    <row r="212" spans="1:11" s="25" customFormat="1" x14ac:dyDescent="0.25">
      <c r="A212" s="8"/>
      <c r="B212" s="8"/>
      <c r="C212" s="15"/>
      <c r="D212" s="8"/>
      <c r="E212" s="8"/>
      <c r="F212" s="11"/>
      <c r="G212" s="8"/>
      <c r="H212" s="8"/>
      <c r="I212" s="19"/>
      <c r="K212"/>
    </row>
    <row r="213" spans="1:11" s="25" customFormat="1" x14ac:dyDescent="0.25">
      <c r="A213" s="8"/>
      <c r="B213" s="8"/>
      <c r="C213" s="15"/>
      <c r="D213" s="8"/>
      <c r="E213" s="8"/>
      <c r="F213" s="11"/>
      <c r="G213" s="8"/>
      <c r="H213" s="8"/>
      <c r="I213" s="19"/>
      <c r="K213"/>
    </row>
    <row r="214" spans="1:11" s="25" customFormat="1" x14ac:dyDescent="0.25">
      <c r="A214" s="8"/>
      <c r="B214" s="8"/>
      <c r="C214" s="15"/>
      <c r="D214" s="8"/>
      <c r="E214" s="8"/>
      <c r="F214" s="11"/>
      <c r="G214" s="8"/>
      <c r="H214" s="8"/>
      <c r="I214" s="19"/>
      <c r="K214"/>
    </row>
    <row r="215" spans="1:11" s="25" customFormat="1" x14ac:dyDescent="0.25">
      <c r="A215" s="8"/>
      <c r="B215" s="8"/>
      <c r="C215" s="15"/>
      <c r="D215" s="8"/>
      <c r="E215" s="8"/>
      <c r="F215" s="11"/>
      <c r="G215" s="8"/>
      <c r="H215" s="8"/>
      <c r="I215" s="19"/>
      <c r="K215"/>
    </row>
    <row r="216" spans="1:11" s="25" customFormat="1" x14ac:dyDescent="0.25">
      <c r="A216" s="8"/>
      <c r="B216" s="8"/>
      <c r="C216" s="15"/>
      <c r="D216" s="8"/>
      <c r="E216" s="8"/>
      <c r="F216" s="11"/>
      <c r="G216" s="8"/>
      <c r="H216" s="8"/>
      <c r="I216" s="19"/>
      <c r="K216"/>
    </row>
    <row r="217" spans="1:11" s="25" customFormat="1" x14ac:dyDescent="0.25">
      <c r="A217" s="8"/>
      <c r="B217" s="8"/>
      <c r="C217" s="15"/>
      <c r="D217" s="8"/>
      <c r="E217" s="8"/>
      <c r="F217" s="11"/>
      <c r="G217" s="8"/>
      <c r="H217" s="8"/>
      <c r="I217" s="19"/>
      <c r="K217"/>
    </row>
    <row r="218" spans="1:11" x14ac:dyDescent="0.25">
      <c r="A218" s="1"/>
      <c r="B218" s="8"/>
      <c r="C218" s="15"/>
      <c r="D218" s="8"/>
      <c r="E218" s="8"/>
      <c r="F218" s="11"/>
      <c r="G218" s="8"/>
      <c r="H218" s="8"/>
      <c r="I218" s="19"/>
    </row>
    <row r="219" spans="1:11" x14ac:dyDescent="0.25">
      <c r="A219" s="1"/>
      <c r="B219" s="8"/>
      <c r="C219" s="15"/>
      <c r="D219" s="8"/>
      <c r="E219" s="8"/>
      <c r="F219" s="11"/>
      <c r="G219" s="8"/>
      <c r="H219" s="8"/>
      <c r="I219" s="19"/>
    </row>
    <row r="220" spans="1:11" x14ac:dyDescent="0.25">
      <c r="A220" s="1"/>
      <c r="B220" s="8"/>
      <c r="C220" s="16"/>
      <c r="D220" s="8"/>
      <c r="E220" s="8"/>
      <c r="F220" s="11"/>
      <c r="G220" s="8"/>
      <c r="H220" s="8"/>
      <c r="I220" s="19"/>
    </row>
    <row r="221" spans="1:11" x14ac:dyDescent="0.25">
      <c r="A221" s="1"/>
      <c r="B221" s="8"/>
      <c r="C221" s="15"/>
      <c r="D221" s="8"/>
      <c r="E221" s="8"/>
      <c r="F221" s="11"/>
      <c r="G221" s="8"/>
      <c r="H221" s="8"/>
      <c r="I221" s="19"/>
    </row>
    <row r="222" spans="1:11" x14ac:dyDescent="0.25">
      <c r="A222" s="1"/>
      <c r="B222" s="8"/>
      <c r="C222" s="15"/>
      <c r="D222" s="8"/>
      <c r="E222" s="8"/>
      <c r="F222" s="11"/>
      <c r="G222" s="8"/>
      <c r="H222" s="8"/>
      <c r="I222" s="19"/>
    </row>
    <row r="223" spans="1:11" x14ac:dyDescent="0.25">
      <c r="A223" s="1"/>
      <c r="B223" s="8"/>
      <c r="C223" s="15"/>
      <c r="D223" s="8"/>
      <c r="E223" s="8"/>
      <c r="F223" s="11"/>
      <c r="G223" s="8"/>
      <c r="H223" s="8"/>
      <c r="I223" s="19"/>
    </row>
    <row r="224" spans="1:11" x14ac:dyDescent="0.25">
      <c r="A224" s="1"/>
      <c r="B224" s="8"/>
      <c r="C224" s="15"/>
      <c r="D224" s="8"/>
      <c r="E224" s="8"/>
      <c r="F224" s="11"/>
      <c r="G224" s="8"/>
      <c r="H224" s="8"/>
      <c r="I224" s="19"/>
    </row>
    <row r="225" spans="1:11" x14ac:dyDescent="0.25">
      <c r="A225" s="1"/>
      <c r="B225" s="8"/>
      <c r="C225" s="15"/>
      <c r="D225" s="8"/>
      <c r="E225" s="8"/>
      <c r="F225" s="11"/>
      <c r="G225" s="8"/>
      <c r="H225" s="8"/>
      <c r="I225" s="19"/>
    </row>
    <row r="226" spans="1:11" x14ac:dyDescent="0.25">
      <c r="A226" s="1"/>
      <c r="B226" s="8"/>
      <c r="C226" s="15"/>
      <c r="D226" s="8"/>
      <c r="E226" s="8"/>
      <c r="F226" s="11"/>
      <c r="G226" s="8"/>
      <c r="H226" s="8"/>
      <c r="I226" s="19"/>
    </row>
    <row r="227" spans="1:11" x14ac:dyDescent="0.25">
      <c r="A227" s="1"/>
      <c r="B227" s="8"/>
      <c r="C227" s="15"/>
      <c r="D227" s="8"/>
      <c r="E227" s="8"/>
      <c r="F227" s="8"/>
      <c r="G227" s="8"/>
      <c r="H227" s="8"/>
      <c r="I227" s="21"/>
    </row>
    <row r="228" spans="1:11" ht="15.75" x14ac:dyDescent="0.25">
      <c r="A228" s="1"/>
      <c r="B228" s="8"/>
      <c r="C228" s="17"/>
      <c r="D228" s="10"/>
      <c r="E228" s="10"/>
      <c r="F228" s="10"/>
      <c r="G228" s="10"/>
      <c r="H228" s="10"/>
      <c r="I228" s="22"/>
    </row>
    <row r="229" spans="1:11" s="9" customFormat="1" ht="15.75" x14ac:dyDescent="0.25">
      <c r="A229" s="1"/>
      <c r="B229" s="8"/>
      <c r="C229" s="17"/>
      <c r="D229" s="7"/>
      <c r="E229" s="7"/>
      <c r="F229" s="7"/>
      <c r="G229" s="7"/>
      <c r="H229" s="7"/>
      <c r="I229" s="22"/>
      <c r="J229" s="83"/>
    </row>
    <row r="230" spans="1:11" s="9" customFormat="1" ht="15.75" x14ac:dyDescent="0.25">
      <c r="A230" s="1"/>
      <c r="B230" s="8"/>
      <c r="C230" s="7"/>
      <c r="D230" s="7"/>
      <c r="E230" s="7"/>
      <c r="F230" s="7"/>
      <c r="G230" s="7"/>
      <c r="H230" s="7"/>
      <c r="I230" s="22"/>
      <c r="J230" s="83"/>
    </row>
    <row r="231" spans="1:11" ht="15.75" x14ac:dyDescent="0.25">
      <c r="A231" s="1"/>
      <c r="B231" s="8"/>
      <c r="C231" s="7"/>
      <c r="D231" s="7"/>
      <c r="E231" s="7"/>
      <c r="F231" s="7"/>
      <c r="G231" s="7"/>
      <c r="H231" s="7"/>
      <c r="I231" s="22"/>
    </row>
    <row r="232" spans="1:11" x14ac:dyDescent="0.25">
      <c r="A232" s="1"/>
      <c r="B232" s="1"/>
      <c r="C232" s="5"/>
      <c r="D232" s="5"/>
      <c r="E232" s="5"/>
      <c r="F232" s="5"/>
      <c r="G232" s="5"/>
      <c r="H232" s="4"/>
      <c r="I232" s="23"/>
    </row>
    <row r="233" spans="1:11" x14ac:dyDescent="0.25">
      <c r="A233" s="1"/>
      <c r="B233" s="1"/>
      <c r="C233" s="5"/>
      <c r="D233" s="5"/>
      <c r="E233" s="5"/>
      <c r="F233" s="5"/>
      <c r="G233" s="5"/>
      <c r="H233" s="4"/>
      <c r="I233" s="23"/>
    </row>
    <row r="234" spans="1:11" s="25" customFormat="1" ht="33.75" customHeight="1" x14ac:dyDescent="0.25">
      <c r="A234" s="1"/>
      <c r="B234" s="1"/>
      <c r="C234" s="6"/>
      <c r="D234" s="5"/>
      <c r="E234" s="5"/>
      <c r="F234" s="5"/>
      <c r="G234" s="5"/>
      <c r="H234" s="4"/>
      <c r="I234" s="23"/>
      <c r="K234"/>
    </row>
    <row r="235" spans="1:11" s="25" customFormat="1" x14ac:dyDescent="0.25">
      <c r="A235" s="1"/>
      <c r="B235" s="1"/>
      <c r="C235" s="6"/>
      <c r="D235" s="5"/>
      <c r="E235" s="5"/>
      <c r="F235" s="5"/>
      <c r="G235" s="5"/>
      <c r="H235" s="4"/>
      <c r="I235" s="23"/>
      <c r="K235"/>
    </row>
    <row r="236" spans="1:11" s="25" customFormat="1" ht="18.75" x14ac:dyDescent="0.3">
      <c r="A236" s="1"/>
      <c r="B236" s="1"/>
      <c r="C236" s="3"/>
      <c r="D236" s="3"/>
      <c r="E236" s="3"/>
      <c r="F236" s="3"/>
      <c r="G236" s="3"/>
      <c r="H236" s="2"/>
      <c r="I236" s="24"/>
      <c r="K236"/>
    </row>
    <row r="237" spans="1:11" s="25" customFormat="1" x14ac:dyDescent="0.25">
      <c r="A237" s="1"/>
      <c r="B237" s="1"/>
      <c r="C237" s="1"/>
      <c r="D237" s="1"/>
      <c r="E237" s="1"/>
      <c r="F237" s="1"/>
      <c r="G237" s="1"/>
      <c r="H237" s="1"/>
      <c r="I237" s="19"/>
      <c r="K237"/>
    </row>
    <row r="238" spans="1:11" s="25" customFormat="1" x14ac:dyDescent="0.25">
      <c r="A238" s="1"/>
      <c r="B238" s="1"/>
      <c r="C238" s="1"/>
      <c r="D238" s="1"/>
      <c r="E238" s="1"/>
      <c r="F238" s="1"/>
      <c r="G238" s="1"/>
      <c r="H238" s="1"/>
      <c r="I238" s="19"/>
      <c r="K238"/>
    </row>
    <row r="239" spans="1:11" s="25" customFormat="1" x14ac:dyDescent="0.25">
      <c r="A239" s="1"/>
      <c r="B239" s="1"/>
      <c r="C239" s="1"/>
      <c r="D239" s="1"/>
      <c r="E239" s="1"/>
      <c r="F239" s="1"/>
      <c r="G239" s="1"/>
      <c r="H239" s="1"/>
      <c r="I239" s="19"/>
      <c r="K239"/>
    </row>
  </sheetData>
  <mergeCells count="15">
    <mergeCell ref="C122:H122"/>
    <mergeCell ref="C123:H123"/>
    <mergeCell ref="C121:H121"/>
    <mergeCell ref="B1:J1"/>
    <mergeCell ref="B2:D2"/>
    <mergeCell ref="B3:J3"/>
    <mergeCell ref="B4:C4"/>
    <mergeCell ref="H4:J4"/>
    <mergeCell ref="B5:C5"/>
    <mergeCell ref="H5:J5"/>
    <mergeCell ref="C70:H70"/>
    <mergeCell ref="C78:H78"/>
    <mergeCell ref="C96:H96"/>
    <mergeCell ref="C119:H119"/>
    <mergeCell ref="C120:H120"/>
  </mergeCells>
  <pageMargins left="1" right="1" top="1" bottom="1" header="0.5" footer="0.5"/>
  <pageSetup paperSize="8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opLeftCell="A83" zoomScaleNormal="100" workbookViewId="0">
      <selection activeCell="E74" sqref="E74"/>
    </sheetView>
  </sheetViews>
  <sheetFormatPr defaultRowHeight="15" x14ac:dyDescent="0.25"/>
  <cols>
    <col min="2" max="2" width="4.28515625" bestFit="1" customWidth="1"/>
    <col min="3" max="3" width="40.85546875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2.5703125" style="25" bestFit="1" customWidth="1"/>
    <col min="10" max="10" width="11.5703125" style="25" bestFit="1" customWidth="1"/>
  </cols>
  <sheetData>
    <row r="1" spans="1:10" ht="21.75" thickBot="1" x14ac:dyDescent="0.4">
      <c r="B1" s="203" t="s">
        <v>10</v>
      </c>
      <c r="C1" s="204"/>
      <c r="D1" s="204"/>
      <c r="E1" s="204"/>
      <c r="F1" s="204"/>
      <c r="G1" s="204"/>
      <c r="H1" s="204"/>
      <c r="I1" s="204"/>
      <c r="J1" s="205"/>
    </row>
    <row r="2" spans="1:10" ht="67.5" customHeight="1" thickBot="1" x14ac:dyDescent="0.3">
      <c r="B2" s="206" t="s">
        <v>9</v>
      </c>
      <c r="C2" s="207"/>
      <c r="D2" s="207"/>
      <c r="E2" s="76"/>
      <c r="F2" s="76"/>
      <c r="G2" s="76"/>
      <c r="H2" s="76"/>
      <c r="I2" s="77"/>
      <c r="J2" s="77"/>
    </row>
    <row r="3" spans="1:10" ht="19.5" customHeight="1" thickBot="1" x14ac:dyDescent="0.35">
      <c r="A3" t="s">
        <v>70</v>
      </c>
      <c r="B3" s="208" t="s">
        <v>11</v>
      </c>
      <c r="C3" s="209"/>
      <c r="D3" s="209"/>
      <c r="E3" s="209"/>
      <c r="F3" s="209"/>
      <c r="G3" s="209"/>
      <c r="H3" s="209"/>
      <c r="I3" s="209"/>
      <c r="J3" s="210"/>
    </row>
    <row r="4" spans="1:10" ht="15.75" thickBot="1" x14ac:dyDescent="0.3">
      <c r="B4" s="211" t="s">
        <v>8</v>
      </c>
      <c r="C4" s="212"/>
      <c r="D4" s="14"/>
      <c r="E4" s="14"/>
      <c r="F4" s="14"/>
      <c r="G4" s="14"/>
      <c r="H4" s="249" t="s">
        <v>97</v>
      </c>
      <c r="I4" s="250"/>
      <c r="J4" s="251"/>
    </row>
    <row r="5" spans="1:10" ht="30.75" customHeight="1" thickBot="1" x14ac:dyDescent="0.3">
      <c r="B5" s="215" t="s">
        <v>95</v>
      </c>
      <c r="C5" s="216"/>
      <c r="D5" s="75"/>
      <c r="E5" s="75"/>
      <c r="F5" s="75"/>
      <c r="G5" s="75"/>
      <c r="H5" s="217" t="s">
        <v>98</v>
      </c>
      <c r="I5" s="234"/>
      <c r="J5" s="218"/>
    </row>
    <row r="6" spans="1:10" s="13" customFormat="1" ht="30.75" customHeight="1" thickBot="1" x14ac:dyDescent="0.3">
      <c r="B6" s="78" t="s">
        <v>7</v>
      </c>
      <c r="C6" s="79" t="s">
        <v>6</v>
      </c>
      <c r="D6" s="80" t="s">
        <v>5</v>
      </c>
      <c r="E6" s="80" t="s">
        <v>4</v>
      </c>
      <c r="F6" s="80" t="s">
        <v>3</v>
      </c>
      <c r="G6" s="81" t="s">
        <v>2</v>
      </c>
      <c r="H6" s="81" t="s">
        <v>1</v>
      </c>
      <c r="I6" s="82" t="s">
        <v>0</v>
      </c>
      <c r="J6" s="82" t="s">
        <v>0</v>
      </c>
    </row>
    <row r="7" spans="1:10" x14ac:dyDescent="0.25">
      <c r="A7" s="8"/>
      <c r="B7" s="33"/>
      <c r="C7" s="34"/>
      <c r="D7" s="35"/>
      <c r="E7" s="35"/>
      <c r="F7" s="36"/>
      <c r="G7" s="35"/>
      <c r="H7" s="35"/>
      <c r="I7" s="37"/>
      <c r="J7" s="37"/>
    </row>
    <row r="8" spans="1:10" ht="15.75" customHeight="1" x14ac:dyDescent="0.25">
      <c r="A8" s="8"/>
      <c r="B8" s="42" t="s">
        <v>13</v>
      </c>
      <c r="C8" s="41" t="s">
        <v>14</v>
      </c>
      <c r="D8" s="31"/>
      <c r="E8" s="31"/>
      <c r="F8" s="31"/>
      <c r="G8" s="31"/>
      <c r="H8" s="31"/>
      <c r="I8" s="50"/>
      <c r="J8" s="50"/>
    </row>
    <row r="9" spans="1:10" x14ac:dyDescent="0.25">
      <c r="A9" s="8"/>
      <c r="B9" s="27"/>
      <c r="C9" s="30"/>
      <c r="D9" s="31"/>
      <c r="E9" s="31"/>
      <c r="F9" s="31"/>
      <c r="G9" s="31"/>
      <c r="H9" s="31"/>
      <c r="I9" s="50"/>
      <c r="J9" s="50"/>
    </row>
    <row r="10" spans="1:10" x14ac:dyDescent="0.25">
      <c r="A10" s="43"/>
      <c r="B10" s="42" t="s">
        <v>16</v>
      </c>
      <c r="C10" s="41" t="s">
        <v>15</v>
      </c>
      <c r="D10" s="31"/>
      <c r="E10" s="31"/>
      <c r="F10" s="31"/>
      <c r="G10" s="31"/>
      <c r="H10" s="31"/>
      <c r="I10" s="50"/>
      <c r="J10" s="50"/>
    </row>
    <row r="11" spans="1:10" x14ac:dyDescent="0.25">
      <c r="A11" s="8"/>
      <c r="B11" s="27">
        <v>1</v>
      </c>
      <c r="C11" s="30" t="s">
        <v>27</v>
      </c>
      <c r="D11" s="26">
        <v>30</v>
      </c>
      <c r="E11" s="31">
        <v>45</v>
      </c>
      <c r="F11" s="32">
        <f>E11*D11/144</f>
        <v>9.375</v>
      </c>
      <c r="G11" s="26">
        <v>1350</v>
      </c>
      <c r="H11" s="26">
        <v>1</v>
      </c>
      <c r="I11" s="50">
        <f>H11*G11*F11</f>
        <v>12656.25</v>
      </c>
      <c r="J11" s="50">
        <v>0</v>
      </c>
    </row>
    <row r="12" spans="1:10" x14ac:dyDescent="0.25">
      <c r="A12" s="8"/>
      <c r="B12" s="27">
        <v>2</v>
      </c>
      <c r="C12" s="30" t="s">
        <v>28</v>
      </c>
      <c r="D12" s="26">
        <v>41</v>
      </c>
      <c r="E12" s="31">
        <v>81</v>
      </c>
      <c r="F12" s="32"/>
      <c r="G12" s="26"/>
      <c r="H12" s="26">
        <v>1</v>
      </c>
      <c r="I12" s="50">
        <v>22000</v>
      </c>
      <c r="J12" s="50">
        <f t="shared" ref="J12" si="0">I12</f>
        <v>22000</v>
      </c>
    </row>
    <row r="13" spans="1:10" x14ac:dyDescent="0.25">
      <c r="A13" s="8"/>
      <c r="B13" s="27">
        <v>3</v>
      </c>
      <c r="C13" s="30" t="s">
        <v>68</v>
      </c>
      <c r="D13" s="26">
        <v>45</v>
      </c>
      <c r="E13" s="31">
        <v>53</v>
      </c>
      <c r="F13" s="32">
        <f t="shared" ref="F13:F59" si="1">E13*D13/144</f>
        <v>16.5625</v>
      </c>
      <c r="G13" s="26">
        <v>380</v>
      </c>
      <c r="H13" s="26">
        <v>1</v>
      </c>
      <c r="I13" s="50">
        <f t="shared" ref="I13:I57" si="2">H13*G13*F13</f>
        <v>6293.75</v>
      </c>
      <c r="J13" s="50">
        <v>0</v>
      </c>
    </row>
    <row r="14" spans="1:10" x14ac:dyDescent="0.25">
      <c r="A14" s="8"/>
      <c r="B14" s="27">
        <v>4</v>
      </c>
      <c r="C14" s="30" t="s">
        <v>35</v>
      </c>
      <c r="D14" s="26"/>
      <c r="E14" s="31"/>
      <c r="F14" s="32">
        <f t="shared" si="1"/>
        <v>0</v>
      </c>
      <c r="G14" s="26">
        <v>4000</v>
      </c>
      <c r="H14" s="26">
        <v>1</v>
      </c>
      <c r="I14" s="50">
        <f>H14*G14</f>
        <v>4000</v>
      </c>
      <c r="J14" s="50">
        <v>0</v>
      </c>
    </row>
    <row r="15" spans="1:10" x14ac:dyDescent="0.25">
      <c r="A15" s="8"/>
      <c r="B15" s="27"/>
      <c r="C15" s="30"/>
      <c r="D15" s="26"/>
      <c r="E15" s="31"/>
      <c r="F15" s="32"/>
      <c r="G15" s="26"/>
      <c r="H15" s="26"/>
      <c r="I15" s="50"/>
      <c r="J15" s="50"/>
    </row>
    <row r="16" spans="1:10" s="12" customFormat="1" ht="15.75" x14ac:dyDescent="0.25">
      <c r="A16" s="8"/>
      <c r="B16" s="42" t="s">
        <v>18</v>
      </c>
      <c r="C16" s="41" t="s">
        <v>17</v>
      </c>
      <c r="D16" s="26"/>
      <c r="E16" s="31"/>
      <c r="F16" s="32"/>
      <c r="G16" s="31"/>
      <c r="H16" s="31"/>
      <c r="I16" s="50"/>
      <c r="J16" s="50"/>
    </row>
    <row r="17" spans="1:10" x14ac:dyDescent="0.25">
      <c r="A17" s="8"/>
      <c r="B17" s="27">
        <v>1</v>
      </c>
      <c r="C17" s="30" t="s">
        <v>31</v>
      </c>
      <c r="D17" s="26">
        <v>292</v>
      </c>
      <c r="E17" s="31">
        <v>13</v>
      </c>
      <c r="F17" s="32">
        <f t="shared" si="1"/>
        <v>26.361111111111111</v>
      </c>
      <c r="G17" s="26">
        <v>380</v>
      </c>
      <c r="H17" s="26">
        <v>1</v>
      </c>
      <c r="I17" s="50">
        <f t="shared" si="2"/>
        <v>10017.222222222223</v>
      </c>
      <c r="J17" s="50">
        <v>0</v>
      </c>
    </row>
    <row r="18" spans="1:10" x14ac:dyDescent="0.25">
      <c r="A18" s="8"/>
      <c r="B18" s="27">
        <v>2</v>
      </c>
      <c r="C18" s="30" t="s">
        <v>32</v>
      </c>
      <c r="D18" s="26">
        <v>73</v>
      </c>
      <c r="E18" s="31">
        <v>95</v>
      </c>
      <c r="F18" s="32">
        <f t="shared" si="1"/>
        <v>48.159722222222221</v>
      </c>
      <c r="G18" s="26">
        <v>900</v>
      </c>
      <c r="H18" s="26">
        <v>1</v>
      </c>
      <c r="I18" s="50">
        <f t="shared" si="2"/>
        <v>43343.75</v>
      </c>
      <c r="J18" s="50">
        <v>0</v>
      </c>
    </row>
    <row r="19" spans="1:10" x14ac:dyDescent="0.25">
      <c r="A19" s="8"/>
      <c r="B19" s="27">
        <v>3</v>
      </c>
      <c r="C19" s="30" t="s">
        <v>33</v>
      </c>
      <c r="D19" s="26"/>
      <c r="E19" s="31"/>
      <c r="F19" s="32">
        <f t="shared" si="1"/>
        <v>0</v>
      </c>
      <c r="G19" s="26"/>
      <c r="H19" s="26">
        <v>1</v>
      </c>
      <c r="I19" s="50">
        <v>6000</v>
      </c>
      <c r="J19" s="50">
        <v>0</v>
      </c>
    </row>
    <row r="20" spans="1:10" x14ac:dyDescent="0.25">
      <c r="A20" s="8"/>
      <c r="B20" s="27">
        <v>4</v>
      </c>
      <c r="C20" s="30" t="s">
        <v>34</v>
      </c>
      <c r="D20" s="26">
        <v>11</v>
      </c>
      <c r="E20" s="31">
        <v>45</v>
      </c>
      <c r="F20" s="32">
        <f t="shared" si="1"/>
        <v>3.4375</v>
      </c>
      <c r="G20" s="26">
        <v>550</v>
      </c>
      <c r="H20" s="26">
        <v>1</v>
      </c>
      <c r="I20" s="50">
        <f t="shared" si="2"/>
        <v>1890.625</v>
      </c>
      <c r="J20" s="50">
        <v>0</v>
      </c>
    </row>
    <row r="21" spans="1:10" x14ac:dyDescent="0.25">
      <c r="A21" s="8"/>
      <c r="B21" s="27">
        <v>5</v>
      </c>
      <c r="C21" s="30" t="s">
        <v>29</v>
      </c>
      <c r="D21" s="26">
        <v>21</v>
      </c>
      <c r="E21" s="31">
        <v>23</v>
      </c>
      <c r="F21" s="32">
        <f t="shared" si="1"/>
        <v>3.3541666666666665</v>
      </c>
      <c r="G21" s="26">
        <v>1350</v>
      </c>
      <c r="H21" s="26">
        <v>1</v>
      </c>
      <c r="I21" s="50">
        <f t="shared" si="2"/>
        <v>4528.125</v>
      </c>
      <c r="J21" s="50">
        <f>I21</f>
        <v>4528.125</v>
      </c>
    </row>
    <row r="22" spans="1:10" x14ac:dyDescent="0.25">
      <c r="A22" s="8"/>
      <c r="B22" s="27">
        <v>6</v>
      </c>
      <c r="C22" s="30" t="s">
        <v>30</v>
      </c>
      <c r="D22" s="26">
        <v>21</v>
      </c>
      <c r="E22" s="31">
        <v>24</v>
      </c>
      <c r="F22" s="32">
        <f t="shared" si="1"/>
        <v>3.5</v>
      </c>
      <c r="G22" s="26">
        <v>1350</v>
      </c>
      <c r="H22" s="26">
        <v>1</v>
      </c>
      <c r="I22" s="50">
        <f t="shared" si="2"/>
        <v>4725</v>
      </c>
      <c r="J22" s="50">
        <f>I22</f>
        <v>4725</v>
      </c>
    </row>
    <row r="23" spans="1:10" x14ac:dyDescent="0.25">
      <c r="A23" s="8"/>
      <c r="B23" s="27">
        <v>7</v>
      </c>
      <c r="C23" s="30" t="s">
        <v>36</v>
      </c>
      <c r="D23" s="26"/>
      <c r="E23" s="31"/>
      <c r="F23" s="32">
        <v>18</v>
      </c>
      <c r="G23" s="26">
        <v>3400</v>
      </c>
      <c r="H23" s="26">
        <v>1</v>
      </c>
      <c r="I23" s="50">
        <f t="shared" si="2"/>
        <v>61200</v>
      </c>
      <c r="J23" s="50">
        <v>0</v>
      </c>
    </row>
    <row r="24" spans="1:10" x14ac:dyDescent="0.25">
      <c r="A24" s="8"/>
      <c r="B24" s="27">
        <v>8</v>
      </c>
      <c r="C24" s="30" t="s">
        <v>37</v>
      </c>
      <c r="D24" s="26"/>
      <c r="E24" s="31"/>
      <c r="F24" s="32"/>
      <c r="G24" s="26"/>
      <c r="H24" s="26">
        <v>1</v>
      </c>
      <c r="I24" s="50">
        <v>12000</v>
      </c>
      <c r="J24" s="50">
        <v>0</v>
      </c>
    </row>
    <row r="25" spans="1:10" x14ac:dyDescent="0.25">
      <c r="A25" s="8"/>
      <c r="B25" s="27">
        <v>9</v>
      </c>
      <c r="C25" s="30" t="s">
        <v>38</v>
      </c>
      <c r="D25" s="26">
        <v>21</v>
      </c>
      <c r="E25" s="31">
        <v>118</v>
      </c>
      <c r="F25" s="32">
        <f>E25*D25/144</f>
        <v>17.208333333333332</v>
      </c>
      <c r="G25" s="26">
        <v>550</v>
      </c>
      <c r="H25" s="26">
        <v>1</v>
      </c>
      <c r="I25" s="50">
        <f t="shared" si="2"/>
        <v>9464.5833333333321</v>
      </c>
      <c r="J25" s="50">
        <v>0</v>
      </c>
    </row>
    <row r="26" spans="1:10" x14ac:dyDescent="0.25">
      <c r="A26" s="8"/>
      <c r="B26" s="27">
        <v>10</v>
      </c>
      <c r="C26" s="30" t="s">
        <v>96</v>
      </c>
      <c r="D26" s="26">
        <v>73</v>
      </c>
      <c r="E26" s="31">
        <v>95</v>
      </c>
      <c r="F26" s="32">
        <f>E26*D26/144</f>
        <v>48.159722222222221</v>
      </c>
      <c r="G26" s="26">
        <v>750</v>
      </c>
      <c r="H26" s="26">
        <v>1</v>
      </c>
      <c r="I26" s="50">
        <f>H26*G26*F26</f>
        <v>36119.791666666664</v>
      </c>
      <c r="J26" s="50">
        <f>I26</f>
        <v>36119.791666666664</v>
      </c>
    </row>
    <row r="27" spans="1:10" x14ac:dyDescent="0.25">
      <c r="A27" s="8"/>
      <c r="B27" s="27"/>
      <c r="C27" s="30"/>
      <c r="D27" s="26"/>
      <c r="E27" s="31"/>
      <c r="F27" s="32"/>
      <c r="G27" s="26"/>
      <c r="H27" s="26"/>
      <c r="I27" s="50"/>
      <c r="J27" s="50"/>
    </row>
    <row r="28" spans="1:10" x14ac:dyDescent="0.25">
      <c r="A28" s="8"/>
      <c r="B28" s="42" t="s">
        <v>19</v>
      </c>
      <c r="C28" s="41" t="s">
        <v>22</v>
      </c>
      <c r="D28" s="26"/>
      <c r="E28" s="31"/>
      <c r="F28" s="32"/>
      <c r="G28" s="26"/>
      <c r="H28" s="26"/>
      <c r="I28" s="50"/>
      <c r="J28" s="50"/>
    </row>
    <row r="29" spans="1:10" x14ac:dyDescent="0.25">
      <c r="A29" s="8"/>
      <c r="B29" s="27">
        <v>1</v>
      </c>
      <c r="C29" s="44" t="s">
        <v>39</v>
      </c>
      <c r="D29" s="26">
        <v>126</v>
      </c>
      <c r="E29" s="31">
        <v>29</v>
      </c>
      <c r="F29" s="32">
        <f t="shared" si="1"/>
        <v>25.375</v>
      </c>
      <c r="G29" s="26">
        <v>2700</v>
      </c>
      <c r="H29" s="26">
        <v>1</v>
      </c>
      <c r="I29" s="50">
        <f t="shared" si="2"/>
        <v>68512.5</v>
      </c>
      <c r="J29" s="50">
        <f t="shared" ref="J29:J32" si="3">I29</f>
        <v>68512.5</v>
      </c>
    </row>
    <row r="30" spans="1:10" x14ac:dyDescent="0.25">
      <c r="A30" s="8"/>
      <c r="B30" s="27">
        <v>2</v>
      </c>
      <c r="C30" s="44" t="s">
        <v>40</v>
      </c>
      <c r="D30" s="26">
        <v>94</v>
      </c>
      <c r="E30" s="31">
        <v>28</v>
      </c>
      <c r="F30" s="32">
        <f t="shared" si="1"/>
        <v>18.277777777777779</v>
      </c>
      <c r="G30" s="26">
        <v>1350</v>
      </c>
      <c r="H30" s="26">
        <v>1</v>
      </c>
      <c r="I30" s="50">
        <f t="shared" si="2"/>
        <v>24675</v>
      </c>
      <c r="J30" s="50">
        <f t="shared" si="3"/>
        <v>24675</v>
      </c>
    </row>
    <row r="31" spans="1:10" x14ac:dyDescent="0.25">
      <c r="A31" s="8"/>
      <c r="B31" s="27">
        <v>3</v>
      </c>
      <c r="C31" s="44" t="s">
        <v>41</v>
      </c>
      <c r="D31" s="26">
        <v>117</v>
      </c>
      <c r="E31" s="31">
        <v>29</v>
      </c>
      <c r="F31" s="32">
        <f t="shared" si="1"/>
        <v>23.5625</v>
      </c>
      <c r="G31" s="26">
        <v>680</v>
      </c>
      <c r="H31" s="26">
        <v>1</v>
      </c>
      <c r="I31" s="50">
        <f t="shared" si="2"/>
        <v>16022.5</v>
      </c>
      <c r="J31" s="50">
        <f t="shared" si="3"/>
        <v>16022.5</v>
      </c>
    </row>
    <row r="32" spans="1:10" x14ac:dyDescent="0.25">
      <c r="A32" s="8"/>
      <c r="B32" s="27">
        <v>4</v>
      </c>
      <c r="C32" s="44" t="s">
        <v>42</v>
      </c>
      <c r="D32" s="26">
        <v>69</v>
      </c>
      <c r="E32" s="31">
        <v>113</v>
      </c>
      <c r="F32" s="32">
        <f t="shared" si="1"/>
        <v>54.145833333333336</v>
      </c>
      <c r="G32" s="26">
        <v>680</v>
      </c>
      <c r="H32" s="26">
        <v>1</v>
      </c>
      <c r="I32" s="50">
        <f t="shared" si="2"/>
        <v>36819.166666666672</v>
      </c>
      <c r="J32" s="50">
        <f t="shared" si="3"/>
        <v>36819.166666666672</v>
      </c>
    </row>
    <row r="33" spans="1:10" x14ac:dyDescent="0.25">
      <c r="A33" s="8"/>
      <c r="B33" s="27">
        <v>5</v>
      </c>
      <c r="C33" s="44" t="s">
        <v>43</v>
      </c>
      <c r="D33" s="26">
        <v>54</v>
      </c>
      <c r="E33" s="31">
        <v>30</v>
      </c>
      <c r="F33" s="32">
        <f t="shared" si="1"/>
        <v>11.25</v>
      </c>
      <c r="G33" s="26"/>
      <c r="H33" s="26">
        <v>1</v>
      </c>
      <c r="I33" s="50">
        <v>9000</v>
      </c>
      <c r="J33" s="50">
        <v>0</v>
      </c>
    </row>
    <row r="34" spans="1:10" x14ac:dyDescent="0.25">
      <c r="A34" s="8"/>
      <c r="B34" s="27">
        <v>6</v>
      </c>
      <c r="C34" s="44" t="s">
        <v>63</v>
      </c>
      <c r="D34" s="26"/>
      <c r="E34" s="31"/>
      <c r="F34" s="32">
        <f t="shared" si="1"/>
        <v>0</v>
      </c>
      <c r="G34" s="26">
        <v>4200</v>
      </c>
      <c r="H34" s="26">
        <v>4</v>
      </c>
      <c r="I34" s="50">
        <f>H34*G34</f>
        <v>16800</v>
      </c>
      <c r="J34" s="50">
        <v>0</v>
      </c>
    </row>
    <row r="35" spans="1:10" x14ac:dyDescent="0.25">
      <c r="A35" s="8"/>
      <c r="B35" s="27"/>
      <c r="C35" s="44"/>
      <c r="D35" s="26"/>
      <c r="E35" s="31"/>
      <c r="F35" s="32"/>
      <c r="G35" s="26"/>
      <c r="H35" s="26"/>
      <c r="I35" s="50"/>
      <c r="J35" s="50"/>
    </row>
    <row r="36" spans="1:10" x14ac:dyDescent="0.25">
      <c r="A36" s="8"/>
      <c r="B36" s="42" t="s">
        <v>20</v>
      </c>
      <c r="C36" s="41" t="s">
        <v>23</v>
      </c>
      <c r="D36" s="26"/>
      <c r="E36" s="31"/>
      <c r="F36" s="32"/>
      <c r="G36" s="26"/>
      <c r="H36" s="26"/>
      <c r="I36" s="50"/>
      <c r="J36" s="50"/>
    </row>
    <row r="37" spans="1:10" x14ac:dyDescent="0.25">
      <c r="A37" s="8"/>
      <c r="B37" s="27">
        <v>1</v>
      </c>
      <c r="C37" s="44" t="s">
        <v>44</v>
      </c>
      <c r="D37" s="26">
        <v>21</v>
      </c>
      <c r="E37" s="31">
        <v>114</v>
      </c>
      <c r="F37" s="32">
        <f t="shared" si="1"/>
        <v>16.625</v>
      </c>
      <c r="G37" s="26">
        <v>550</v>
      </c>
      <c r="H37" s="26">
        <v>1</v>
      </c>
      <c r="I37" s="50">
        <f t="shared" si="2"/>
        <v>9143.75</v>
      </c>
      <c r="J37" s="50">
        <v>0</v>
      </c>
    </row>
    <row r="38" spans="1:10" x14ac:dyDescent="0.25">
      <c r="A38" s="8"/>
      <c r="B38" s="27">
        <v>2</v>
      </c>
      <c r="C38" s="44" t="s">
        <v>45</v>
      </c>
      <c r="D38" s="26">
        <v>36</v>
      </c>
      <c r="E38" s="31">
        <v>72</v>
      </c>
      <c r="F38" s="32">
        <f t="shared" si="1"/>
        <v>18</v>
      </c>
      <c r="G38" s="26">
        <v>1350</v>
      </c>
      <c r="H38" s="26">
        <v>1</v>
      </c>
      <c r="I38" s="50">
        <f t="shared" si="2"/>
        <v>24300</v>
      </c>
      <c r="J38" s="50">
        <v>0</v>
      </c>
    </row>
    <row r="39" spans="1:10" x14ac:dyDescent="0.25">
      <c r="A39" s="8"/>
      <c r="B39" s="27"/>
      <c r="C39" s="30"/>
      <c r="D39" s="26"/>
      <c r="E39" s="31"/>
      <c r="F39" s="32"/>
      <c r="G39" s="26"/>
      <c r="H39" s="26"/>
      <c r="I39" s="50"/>
      <c r="J39" s="50"/>
    </row>
    <row r="40" spans="1:10" x14ac:dyDescent="0.25">
      <c r="A40" s="8"/>
      <c r="B40" s="42" t="s">
        <v>21</v>
      </c>
      <c r="C40" s="41" t="s">
        <v>24</v>
      </c>
      <c r="D40" s="26"/>
      <c r="E40" s="31"/>
      <c r="F40" s="32"/>
      <c r="G40" s="26"/>
      <c r="H40" s="26"/>
      <c r="I40" s="50"/>
      <c r="J40" s="50"/>
    </row>
    <row r="41" spans="1:10" x14ac:dyDescent="0.25">
      <c r="A41" s="8"/>
      <c r="B41" s="27">
        <v>1</v>
      </c>
      <c r="C41" s="30" t="s">
        <v>46</v>
      </c>
      <c r="D41" s="26">
        <v>85</v>
      </c>
      <c r="E41" s="31">
        <v>84</v>
      </c>
      <c r="F41" s="32">
        <f t="shared" si="1"/>
        <v>49.583333333333336</v>
      </c>
      <c r="G41" s="26">
        <v>1350</v>
      </c>
      <c r="H41" s="26">
        <v>1</v>
      </c>
      <c r="I41" s="50">
        <f t="shared" si="2"/>
        <v>66937.5</v>
      </c>
      <c r="J41" s="50">
        <f t="shared" ref="J41:J44" si="4">I41</f>
        <v>66937.5</v>
      </c>
    </row>
    <row r="42" spans="1:10" x14ac:dyDescent="0.25">
      <c r="A42" s="8"/>
      <c r="B42" s="27">
        <v>2</v>
      </c>
      <c r="C42" s="30" t="s">
        <v>41</v>
      </c>
      <c r="D42" s="26">
        <v>28</v>
      </c>
      <c r="E42" s="31">
        <v>118</v>
      </c>
      <c r="F42" s="32">
        <f t="shared" si="1"/>
        <v>22.944444444444443</v>
      </c>
      <c r="G42" s="26">
        <v>680</v>
      </c>
      <c r="H42" s="26">
        <v>1</v>
      </c>
      <c r="I42" s="50">
        <f t="shared" si="2"/>
        <v>15602.222222222221</v>
      </c>
      <c r="J42" s="50">
        <f t="shared" si="4"/>
        <v>15602.222222222221</v>
      </c>
    </row>
    <row r="43" spans="1:10" x14ac:dyDescent="0.25">
      <c r="A43" s="8"/>
      <c r="B43" s="27">
        <v>3</v>
      </c>
      <c r="C43" s="30" t="s">
        <v>47</v>
      </c>
      <c r="D43" s="26"/>
      <c r="E43" s="31"/>
      <c r="F43" s="32">
        <f t="shared" si="1"/>
        <v>0</v>
      </c>
      <c r="G43" s="26"/>
      <c r="H43" s="26">
        <v>1</v>
      </c>
      <c r="I43" s="50">
        <v>26000</v>
      </c>
      <c r="J43" s="50">
        <f t="shared" si="4"/>
        <v>26000</v>
      </c>
    </row>
    <row r="44" spans="1:10" x14ac:dyDescent="0.25">
      <c r="A44" s="8"/>
      <c r="B44" s="27">
        <v>4</v>
      </c>
      <c r="C44" s="30" t="s">
        <v>48</v>
      </c>
      <c r="D44" s="26">
        <v>92</v>
      </c>
      <c r="E44" s="31">
        <v>42</v>
      </c>
      <c r="F44" s="32">
        <f t="shared" si="1"/>
        <v>26.833333333333332</v>
      </c>
      <c r="G44" s="26">
        <v>550</v>
      </c>
      <c r="H44" s="26">
        <v>1</v>
      </c>
      <c r="I44" s="50">
        <f t="shared" si="2"/>
        <v>14758.333333333332</v>
      </c>
      <c r="J44" s="50">
        <f t="shared" si="4"/>
        <v>14758.333333333332</v>
      </c>
    </row>
    <row r="45" spans="1:10" x14ac:dyDescent="0.25">
      <c r="A45" s="8"/>
      <c r="B45" s="27">
        <v>5</v>
      </c>
      <c r="C45" s="30" t="s">
        <v>49</v>
      </c>
      <c r="D45" s="26">
        <v>16</v>
      </c>
      <c r="E45" s="31">
        <v>48</v>
      </c>
      <c r="F45" s="32">
        <f t="shared" si="1"/>
        <v>5.333333333333333</v>
      </c>
      <c r="G45" s="26"/>
      <c r="H45" s="26">
        <v>1</v>
      </c>
      <c r="I45" s="50">
        <v>6000</v>
      </c>
      <c r="J45" s="50">
        <v>0</v>
      </c>
    </row>
    <row r="46" spans="1:10" x14ac:dyDescent="0.25">
      <c r="A46" s="8"/>
      <c r="B46" s="27">
        <v>6</v>
      </c>
      <c r="C46" s="30" t="s">
        <v>44</v>
      </c>
      <c r="D46" s="26">
        <v>21</v>
      </c>
      <c r="E46" s="31">
        <v>147</v>
      </c>
      <c r="F46" s="32">
        <f t="shared" si="1"/>
        <v>21.4375</v>
      </c>
      <c r="G46" s="26">
        <v>550</v>
      </c>
      <c r="H46" s="26">
        <v>1</v>
      </c>
      <c r="I46" s="50">
        <f t="shared" si="2"/>
        <v>11790.625</v>
      </c>
      <c r="J46" s="50">
        <v>0</v>
      </c>
    </row>
    <row r="47" spans="1:10" x14ac:dyDescent="0.25">
      <c r="A47" s="8"/>
      <c r="B47" s="27">
        <v>7</v>
      </c>
      <c r="C47" s="30" t="s">
        <v>50</v>
      </c>
      <c r="D47" s="26">
        <v>20</v>
      </c>
      <c r="E47" s="31">
        <v>23</v>
      </c>
      <c r="F47" s="32">
        <f t="shared" si="1"/>
        <v>3.1944444444444446</v>
      </c>
      <c r="G47" s="26">
        <v>1350</v>
      </c>
      <c r="H47" s="26">
        <v>1</v>
      </c>
      <c r="I47" s="50">
        <f t="shared" si="2"/>
        <v>4312.5</v>
      </c>
      <c r="J47" s="50">
        <f>I47</f>
        <v>4312.5</v>
      </c>
    </row>
    <row r="48" spans="1:10" x14ac:dyDescent="0.25">
      <c r="A48" s="8"/>
      <c r="B48" s="27">
        <v>8</v>
      </c>
      <c r="C48" s="30" t="s">
        <v>51</v>
      </c>
      <c r="D48" s="26">
        <v>24</v>
      </c>
      <c r="E48" s="31">
        <v>23</v>
      </c>
      <c r="F48" s="32">
        <f t="shared" si="1"/>
        <v>3.8333333333333335</v>
      </c>
      <c r="G48" s="26">
        <v>1350</v>
      </c>
      <c r="H48" s="26">
        <v>1</v>
      </c>
      <c r="I48" s="50">
        <f t="shared" si="2"/>
        <v>5175</v>
      </c>
      <c r="J48" s="50">
        <f>I48</f>
        <v>5175</v>
      </c>
    </row>
    <row r="49" spans="1:10" x14ac:dyDescent="0.25">
      <c r="A49" s="8"/>
      <c r="B49" s="27"/>
      <c r="C49" s="30"/>
      <c r="D49" s="26"/>
      <c r="E49" s="31"/>
      <c r="F49" s="32"/>
      <c r="G49" s="26"/>
      <c r="H49" s="26"/>
      <c r="I49" s="50"/>
      <c r="J49" s="50"/>
    </row>
    <row r="50" spans="1:10" x14ac:dyDescent="0.25">
      <c r="A50" s="8"/>
      <c r="B50" s="42" t="s">
        <v>25</v>
      </c>
      <c r="C50" s="41" t="s">
        <v>26</v>
      </c>
      <c r="D50" s="26"/>
      <c r="E50" s="31"/>
      <c r="F50" s="32"/>
      <c r="G50" s="26"/>
      <c r="H50" s="26"/>
      <c r="I50" s="50"/>
      <c r="J50" s="50"/>
    </row>
    <row r="51" spans="1:10" x14ac:dyDescent="0.25">
      <c r="A51" s="8"/>
      <c r="B51" s="27">
        <v>1</v>
      </c>
      <c r="C51" s="30" t="s">
        <v>46</v>
      </c>
      <c r="D51" s="26">
        <v>78</v>
      </c>
      <c r="E51" s="31">
        <v>84</v>
      </c>
      <c r="F51" s="32">
        <f t="shared" si="1"/>
        <v>45.5</v>
      </c>
      <c r="G51" s="26">
        <v>1350</v>
      </c>
      <c r="H51" s="26">
        <v>1</v>
      </c>
      <c r="I51" s="50">
        <f t="shared" si="2"/>
        <v>61425</v>
      </c>
      <c r="J51" s="50">
        <v>0</v>
      </c>
    </row>
    <row r="52" spans="1:10" x14ac:dyDescent="0.25">
      <c r="A52" s="8"/>
      <c r="B52" s="27">
        <v>2</v>
      </c>
      <c r="C52" s="30" t="s">
        <v>52</v>
      </c>
      <c r="D52" s="26">
        <v>28</v>
      </c>
      <c r="E52" s="31">
        <v>78</v>
      </c>
      <c r="F52" s="32">
        <f t="shared" si="1"/>
        <v>15.166666666666666</v>
      </c>
      <c r="G52" s="26">
        <v>680</v>
      </c>
      <c r="H52" s="26">
        <v>1</v>
      </c>
      <c r="I52" s="50">
        <f t="shared" si="2"/>
        <v>10313.333333333332</v>
      </c>
      <c r="J52" s="50">
        <v>0</v>
      </c>
    </row>
    <row r="53" spans="1:10" x14ac:dyDescent="0.25">
      <c r="A53" s="8"/>
      <c r="B53" s="27">
        <v>3</v>
      </c>
      <c r="C53" s="30" t="s">
        <v>69</v>
      </c>
      <c r="D53" s="26">
        <v>33</v>
      </c>
      <c r="E53" s="31">
        <v>84</v>
      </c>
      <c r="F53" s="32">
        <f t="shared" si="1"/>
        <v>19.25</v>
      </c>
      <c r="G53" s="26">
        <v>1350</v>
      </c>
      <c r="H53" s="26">
        <v>1</v>
      </c>
      <c r="I53" s="50">
        <f t="shared" si="2"/>
        <v>25987.5</v>
      </c>
      <c r="J53" s="50">
        <f>J1</f>
        <v>0</v>
      </c>
    </row>
    <row r="54" spans="1:10" x14ac:dyDescent="0.25">
      <c r="A54" s="8"/>
      <c r="B54" s="27">
        <v>4</v>
      </c>
      <c r="C54" s="30" t="s">
        <v>53</v>
      </c>
      <c r="D54" s="26">
        <v>21</v>
      </c>
      <c r="E54" s="31">
        <v>114</v>
      </c>
      <c r="F54" s="32">
        <f t="shared" si="1"/>
        <v>16.625</v>
      </c>
      <c r="G54" s="26">
        <v>550</v>
      </c>
      <c r="H54" s="26">
        <v>1</v>
      </c>
      <c r="I54" s="50">
        <f t="shared" si="2"/>
        <v>9143.75</v>
      </c>
      <c r="J54" s="50">
        <f>J2</f>
        <v>0</v>
      </c>
    </row>
    <row r="55" spans="1:10" x14ac:dyDescent="0.25">
      <c r="A55" s="8"/>
      <c r="B55" s="27">
        <v>5</v>
      </c>
      <c r="C55" s="46" t="s">
        <v>54</v>
      </c>
      <c r="D55" s="38">
        <v>24</v>
      </c>
      <c r="E55" s="39">
        <v>9</v>
      </c>
      <c r="F55" s="32">
        <f t="shared" si="1"/>
        <v>1.5</v>
      </c>
      <c r="G55" s="38">
        <v>1350</v>
      </c>
      <c r="H55" s="38">
        <v>1</v>
      </c>
      <c r="I55" s="50">
        <f t="shared" si="2"/>
        <v>2025</v>
      </c>
      <c r="J55" s="50">
        <f>J3</f>
        <v>0</v>
      </c>
    </row>
    <row r="56" spans="1:10" x14ac:dyDescent="0.25">
      <c r="A56" s="8"/>
      <c r="B56" s="27">
        <v>6</v>
      </c>
      <c r="C56" s="46" t="s">
        <v>55</v>
      </c>
      <c r="D56" s="38">
        <v>20</v>
      </c>
      <c r="E56" s="39">
        <v>23</v>
      </c>
      <c r="F56" s="32">
        <f t="shared" si="1"/>
        <v>3.1944444444444446</v>
      </c>
      <c r="G56" s="38">
        <v>1350</v>
      </c>
      <c r="H56" s="38">
        <v>1</v>
      </c>
      <c r="I56" s="50">
        <f t="shared" si="2"/>
        <v>4312.5</v>
      </c>
      <c r="J56" s="50">
        <f>I56</f>
        <v>4312.5</v>
      </c>
    </row>
    <row r="57" spans="1:10" x14ac:dyDescent="0.25">
      <c r="A57" s="8"/>
      <c r="B57" s="27">
        <v>7</v>
      </c>
      <c r="C57" s="46" t="s">
        <v>51</v>
      </c>
      <c r="D57" s="38">
        <v>24</v>
      </c>
      <c r="E57" s="39">
        <v>23</v>
      </c>
      <c r="F57" s="32">
        <f t="shared" si="1"/>
        <v>3.8333333333333335</v>
      </c>
      <c r="G57" s="38">
        <v>1350</v>
      </c>
      <c r="H57" s="38">
        <v>1</v>
      </c>
      <c r="I57" s="50">
        <f t="shared" si="2"/>
        <v>5175</v>
      </c>
      <c r="J57" s="50">
        <f>I57</f>
        <v>5175</v>
      </c>
    </row>
    <row r="58" spans="1:10" x14ac:dyDescent="0.25">
      <c r="A58" s="8"/>
      <c r="B58" s="27"/>
      <c r="C58" s="46"/>
      <c r="D58" s="38"/>
      <c r="E58" s="39"/>
      <c r="F58" s="32"/>
      <c r="G58" s="38"/>
      <c r="H58" s="38"/>
      <c r="I58" s="50"/>
      <c r="J58" s="50"/>
    </row>
    <row r="59" spans="1:10" ht="15.75" thickBot="1" x14ac:dyDescent="0.3">
      <c r="A59" s="8"/>
      <c r="B59" s="45">
        <v>8</v>
      </c>
      <c r="C59" s="46" t="s">
        <v>67</v>
      </c>
      <c r="D59" s="38"/>
      <c r="E59" s="39"/>
      <c r="F59" s="47">
        <f t="shared" si="1"/>
        <v>0</v>
      </c>
      <c r="G59" s="38">
        <v>5600</v>
      </c>
      <c r="H59" s="38">
        <v>7</v>
      </c>
      <c r="I59" s="63">
        <f>H59*G59</f>
        <v>39200</v>
      </c>
      <c r="J59" s="50">
        <f t="shared" ref="J59" si="5">I59</f>
        <v>39200</v>
      </c>
    </row>
    <row r="60" spans="1:10" ht="15.75" thickBot="1" x14ac:dyDescent="0.3">
      <c r="A60" s="8"/>
      <c r="B60" s="28"/>
      <c r="C60" s="201" t="s">
        <v>86</v>
      </c>
      <c r="D60" s="202"/>
      <c r="E60" s="202"/>
      <c r="F60" s="202"/>
      <c r="G60" s="202"/>
      <c r="H60" s="236"/>
      <c r="I60" s="29">
        <f>SUM(I11:I59)</f>
        <v>747670.27777777798</v>
      </c>
      <c r="J60" s="29">
        <f>SUM(J11:J59)</f>
        <v>394875.13888888888</v>
      </c>
    </row>
    <row r="61" spans="1:10" x14ac:dyDescent="0.25">
      <c r="A61" s="8"/>
      <c r="B61" s="64"/>
      <c r="C61" s="65"/>
      <c r="D61" s="66"/>
      <c r="E61" s="67"/>
      <c r="F61" s="68"/>
      <c r="G61" s="66"/>
      <c r="H61" s="66"/>
      <c r="I61" s="61"/>
      <c r="J61" s="61"/>
    </row>
    <row r="62" spans="1:10" x14ac:dyDescent="0.25">
      <c r="A62" s="8"/>
      <c r="B62" s="49" t="s">
        <v>56</v>
      </c>
      <c r="C62" s="48" t="s">
        <v>71</v>
      </c>
      <c r="D62" s="38"/>
      <c r="E62" s="39"/>
      <c r="F62" s="47"/>
      <c r="G62" s="38"/>
      <c r="H62" s="38"/>
      <c r="I62" s="40"/>
      <c r="J62" s="40"/>
    </row>
    <row r="63" spans="1:10" x14ac:dyDescent="0.25">
      <c r="A63" s="8"/>
      <c r="B63" s="45">
        <v>1</v>
      </c>
      <c r="C63" s="46" t="s">
        <v>105</v>
      </c>
      <c r="D63" s="38">
        <v>88</v>
      </c>
      <c r="E63" s="39">
        <v>104</v>
      </c>
      <c r="F63" s="32">
        <f t="shared" ref="F63:F67" si="6">E63*D63/144</f>
        <v>63.555555555555557</v>
      </c>
      <c r="G63" s="38">
        <v>160</v>
      </c>
      <c r="H63" s="38"/>
      <c r="I63" s="40">
        <f>G63*F63</f>
        <v>10168.888888888889</v>
      </c>
      <c r="J63" s="40">
        <v>0</v>
      </c>
    </row>
    <row r="64" spans="1:10" x14ac:dyDescent="0.25">
      <c r="A64" s="8"/>
      <c r="B64" s="45">
        <v>2</v>
      </c>
      <c r="C64" s="46" t="s">
        <v>45</v>
      </c>
      <c r="D64" s="38">
        <v>125</v>
      </c>
      <c r="E64" s="39">
        <v>104</v>
      </c>
      <c r="F64" s="32">
        <f t="shared" si="6"/>
        <v>90.277777777777771</v>
      </c>
      <c r="G64" s="38">
        <v>160</v>
      </c>
      <c r="H64" s="38"/>
      <c r="I64" s="40">
        <f t="shared" ref="I64:I67" si="7">G64*F64</f>
        <v>14444.444444444443</v>
      </c>
      <c r="J64" s="40">
        <v>0</v>
      </c>
    </row>
    <row r="65" spans="1:10" x14ac:dyDescent="0.25">
      <c r="A65" s="8"/>
      <c r="B65" s="45">
        <v>3</v>
      </c>
      <c r="C65" s="46" t="s">
        <v>59</v>
      </c>
      <c r="D65" s="38">
        <v>125</v>
      </c>
      <c r="E65" s="39">
        <v>104</v>
      </c>
      <c r="F65" s="32">
        <f t="shared" si="6"/>
        <v>90.277777777777771</v>
      </c>
      <c r="G65" s="38">
        <v>160</v>
      </c>
      <c r="H65" s="38"/>
      <c r="I65" s="40">
        <f t="shared" si="7"/>
        <v>14444.444444444443</v>
      </c>
      <c r="J65" s="40">
        <v>0</v>
      </c>
    </row>
    <row r="66" spans="1:10" x14ac:dyDescent="0.25">
      <c r="A66" s="8"/>
      <c r="B66" s="45">
        <v>4</v>
      </c>
      <c r="C66" s="46" t="s">
        <v>60</v>
      </c>
      <c r="D66" s="38">
        <v>111</v>
      </c>
      <c r="E66" s="39">
        <v>104</v>
      </c>
      <c r="F66" s="32">
        <f t="shared" si="6"/>
        <v>80.166666666666671</v>
      </c>
      <c r="G66" s="38">
        <v>160</v>
      </c>
      <c r="H66" s="38"/>
      <c r="I66" s="40">
        <f t="shared" si="7"/>
        <v>12826.666666666668</v>
      </c>
      <c r="J66" s="40">
        <v>0</v>
      </c>
    </row>
    <row r="67" spans="1:10" ht="15.75" thickBot="1" x14ac:dyDescent="0.3">
      <c r="A67" s="8"/>
      <c r="B67" s="45">
        <v>5</v>
      </c>
      <c r="C67" s="46" t="s">
        <v>61</v>
      </c>
      <c r="D67" s="38">
        <v>112</v>
      </c>
      <c r="E67" s="39">
        <v>57</v>
      </c>
      <c r="F67" s="47">
        <f t="shared" si="6"/>
        <v>44.333333333333336</v>
      </c>
      <c r="G67" s="38">
        <v>160</v>
      </c>
      <c r="H67" s="38"/>
      <c r="I67" s="40">
        <f t="shared" si="7"/>
        <v>7093.3333333333339</v>
      </c>
      <c r="J67" s="40">
        <v>0</v>
      </c>
    </row>
    <row r="68" spans="1:10" ht="15.75" thickBot="1" x14ac:dyDescent="0.3">
      <c r="A68" s="8"/>
      <c r="B68" s="28"/>
      <c r="C68" s="201" t="s">
        <v>85</v>
      </c>
      <c r="D68" s="202"/>
      <c r="E68" s="202"/>
      <c r="F68" s="202"/>
      <c r="G68" s="202"/>
      <c r="H68" s="236"/>
      <c r="I68" s="29">
        <f>SUM(I63:I67)</f>
        <v>58977.777777777774</v>
      </c>
      <c r="J68" s="29">
        <f>SUM(J63:J67)</f>
        <v>0</v>
      </c>
    </row>
    <row r="69" spans="1:10" x14ac:dyDescent="0.25">
      <c r="A69" s="8"/>
      <c r="B69" s="69"/>
      <c r="C69" s="70"/>
      <c r="D69" s="71"/>
      <c r="E69" s="71"/>
      <c r="F69" s="71"/>
      <c r="G69" s="71"/>
      <c r="H69" s="72"/>
      <c r="I69" s="73"/>
      <c r="J69" s="73"/>
    </row>
    <row r="70" spans="1:10" x14ac:dyDescent="0.25">
      <c r="A70" s="8"/>
      <c r="B70" s="51" t="s">
        <v>62</v>
      </c>
      <c r="C70" s="52" t="s">
        <v>72</v>
      </c>
      <c r="D70" s="53"/>
      <c r="E70" s="53"/>
      <c r="F70" s="53"/>
      <c r="G70" s="53"/>
      <c r="H70" s="53"/>
      <c r="I70" s="58"/>
      <c r="J70" s="58"/>
    </row>
    <row r="71" spans="1:10" x14ac:dyDescent="0.25">
      <c r="A71" s="8"/>
      <c r="B71" s="54">
        <v>1</v>
      </c>
      <c r="C71" s="53" t="s">
        <v>87</v>
      </c>
      <c r="D71" s="53"/>
      <c r="E71" s="53"/>
      <c r="F71" s="53"/>
      <c r="G71" s="53">
        <v>590</v>
      </c>
      <c r="H71" s="53">
        <v>85</v>
      </c>
      <c r="I71" s="58">
        <f>G71*H71</f>
        <v>50150</v>
      </c>
      <c r="J71" s="58">
        <v>0</v>
      </c>
    </row>
    <row r="72" spans="1:10" x14ac:dyDescent="0.25">
      <c r="A72" s="8"/>
      <c r="B72" s="54">
        <v>2</v>
      </c>
      <c r="C72" s="53" t="s">
        <v>88</v>
      </c>
      <c r="D72" s="53"/>
      <c r="E72" s="53"/>
      <c r="F72" s="53"/>
      <c r="G72" s="53">
        <v>2600</v>
      </c>
      <c r="H72" s="53">
        <v>5</v>
      </c>
      <c r="I72" s="58">
        <f>G72*H72</f>
        <v>13000</v>
      </c>
      <c r="J72" s="58">
        <v>0</v>
      </c>
    </row>
    <row r="73" spans="1:10" x14ac:dyDescent="0.25">
      <c r="A73" s="8"/>
      <c r="B73" s="54">
        <v>3</v>
      </c>
      <c r="C73" s="53" t="s">
        <v>74</v>
      </c>
      <c r="D73" s="53"/>
      <c r="E73" s="53"/>
      <c r="F73" s="53">
        <v>250</v>
      </c>
      <c r="G73" s="53">
        <v>42</v>
      </c>
      <c r="H73" s="53"/>
      <c r="I73" s="58">
        <f>F73*G73</f>
        <v>10500</v>
      </c>
      <c r="J73" s="58">
        <v>0</v>
      </c>
    </row>
    <row r="74" spans="1:10" x14ac:dyDescent="0.25">
      <c r="A74" s="8"/>
      <c r="B74" s="54">
        <v>4</v>
      </c>
      <c r="C74" s="53" t="s">
        <v>75</v>
      </c>
      <c r="D74" s="53"/>
      <c r="E74" s="53"/>
      <c r="F74" s="53">
        <v>270</v>
      </c>
      <c r="G74" s="53">
        <v>36</v>
      </c>
      <c r="H74" s="53"/>
      <c r="I74" s="58">
        <f>F74*G74</f>
        <v>9720</v>
      </c>
      <c r="J74" s="58">
        <v>0</v>
      </c>
    </row>
    <row r="75" spans="1:10" x14ac:dyDescent="0.25">
      <c r="A75" s="8"/>
      <c r="B75" s="54">
        <v>5</v>
      </c>
      <c r="C75" s="53" t="s">
        <v>111</v>
      </c>
      <c r="D75" s="53"/>
      <c r="E75" s="53"/>
      <c r="F75" s="53"/>
      <c r="G75" s="53">
        <v>150</v>
      </c>
      <c r="H75" s="53">
        <v>10</v>
      </c>
      <c r="I75" s="58">
        <f>G75*H75</f>
        <v>1500</v>
      </c>
      <c r="J75" s="58">
        <v>0</v>
      </c>
    </row>
    <row r="76" spans="1:10" x14ac:dyDescent="0.25">
      <c r="A76" s="8"/>
      <c r="B76" s="54">
        <v>6</v>
      </c>
      <c r="C76" s="53" t="s">
        <v>110</v>
      </c>
      <c r="D76" s="53"/>
      <c r="E76" s="53"/>
      <c r="F76" s="53"/>
      <c r="G76" s="53">
        <v>90</v>
      </c>
      <c r="H76" s="53">
        <v>70</v>
      </c>
      <c r="I76" s="58">
        <f t="shared" ref="I76:I79" si="8">G76*H76</f>
        <v>6300</v>
      </c>
      <c r="J76" s="58">
        <v>0</v>
      </c>
    </row>
    <row r="77" spans="1:10" x14ac:dyDescent="0.25">
      <c r="A77" s="8"/>
      <c r="B77" s="54">
        <v>7</v>
      </c>
      <c r="C77" s="53" t="s">
        <v>109</v>
      </c>
      <c r="D77" s="53"/>
      <c r="E77" s="53"/>
      <c r="F77" s="53"/>
      <c r="G77" s="53">
        <v>650</v>
      </c>
      <c r="H77" s="53">
        <v>6</v>
      </c>
      <c r="I77" s="58">
        <f t="shared" si="8"/>
        <v>3900</v>
      </c>
      <c r="J77" s="58">
        <v>0</v>
      </c>
    </row>
    <row r="78" spans="1:10" x14ac:dyDescent="0.25">
      <c r="A78" s="8"/>
      <c r="B78" s="54">
        <v>8</v>
      </c>
      <c r="C78" s="53" t="s">
        <v>79</v>
      </c>
      <c r="D78" s="53"/>
      <c r="E78" s="53"/>
      <c r="F78" s="53"/>
      <c r="G78" s="53">
        <v>575</v>
      </c>
      <c r="H78" s="53">
        <v>30</v>
      </c>
      <c r="I78" s="58">
        <f t="shared" si="8"/>
        <v>17250</v>
      </c>
      <c r="J78" s="58">
        <v>0</v>
      </c>
    </row>
    <row r="79" spans="1:10" x14ac:dyDescent="0.25">
      <c r="A79" s="8"/>
      <c r="B79" s="54">
        <v>9</v>
      </c>
      <c r="C79" s="53" t="s">
        <v>108</v>
      </c>
      <c r="D79" s="53"/>
      <c r="E79" s="53"/>
      <c r="F79" s="53"/>
      <c r="G79" s="53">
        <v>210</v>
      </c>
      <c r="H79" s="53">
        <v>15</v>
      </c>
      <c r="I79" s="58">
        <f t="shared" si="8"/>
        <v>3150</v>
      </c>
      <c r="J79" s="58">
        <v>0</v>
      </c>
    </row>
    <row r="80" spans="1:10" x14ac:dyDescent="0.25">
      <c r="A80" s="8"/>
      <c r="B80" s="54">
        <v>10</v>
      </c>
      <c r="C80" s="53" t="s">
        <v>106</v>
      </c>
      <c r="D80" s="53"/>
      <c r="E80" s="53"/>
      <c r="F80" s="53">
        <v>65</v>
      </c>
      <c r="G80" s="53">
        <v>70</v>
      </c>
      <c r="H80" s="53"/>
      <c r="I80" s="58">
        <f>G80*F80</f>
        <v>4550</v>
      </c>
      <c r="J80" s="58">
        <v>0</v>
      </c>
    </row>
    <row r="81" spans="1:10" x14ac:dyDescent="0.25">
      <c r="A81" s="8"/>
      <c r="B81" s="54">
        <v>11</v>
      </c>
      <c r="C81" s="53" t="s">
        <v>107</v>
      </c>
      <c r="D81" s="53"/>
      <c r="E81" s="53"/>
      <c r="F81" s="53"/>
      <c r="G81" s="53">
        <v>60</v>
      </c>
      <c r="H81" s="53">
        <v>10</v>
      </c>
      <c r="I81" s="58">
        <f>H81*G81</f>
        <v>600</v>
      </c>
      <c r="J81" s="58">
        <v>0</v>
      </c>
    </row>
    <row r="82" spans="1:10" x14ac:dyDescent="0.25">
      <c r="A82" s="8"/>
      <c r="B82" s="54">
        <v>12</v>
      </c>
      <c r="C82" s="53" t="s">
        <v>83</v>
      </c>
      <c r="D82" s="53"/>
      <c r="E82" s="53"/>
      <c r="F82" s="53"/>
      <c r="G82" s="53">
        <v>3500</v>
      </c>
      <c r="H82" s="53">
        <v>0</v>
      </c>
      <c r="I82" s="58">
        <f>H82*G82</f>
        <v>0</v>
      </c>
      <c r="J82" s="58">
        <v>0</v>
      </c>
    </row>
    <row r="83" spans="1:10" x14ac:dyDescent="0.25">
      <c r="A83" s="8"/>
      <c r="B83" s="54">
        <v>13</v>
      </c>
      <c r="C83" s="53" t="s">
        <v>84</v>
      </c>
      <c r="D83" s="53"/>
      <c r="E83" s="53"/>
      <c r="F83" s="53"/>
      <c r="G83" s="53">
        <v>1400</v>
      </c>
      <c r="H83" s="53">
        <v>0</v>
      </c>
      <c r="I83" s="58">
        <f>G83*H83</f>
        <v>0</v>
      </c>
      <c r="J83" s="58">
        <v>0</v>
      </c>
    </row>
    <row r="84" spans="1:10" ht="15.75" thickBot="1" x14ac:dyDescent="0.3">
      <c r="A84" s="8"/>
      <c r="B84" s="55">
        <v>14</v>
      </c>
      <c r="C84" s="56" t="s">
        <v>73</v>
      </c>
      <c r="D84" s="56"/>
      <c r="E84" s="56"/>
      <c r="F84" s="56"/>
      <c r="G84" s="56"/>
      <c r="H84" s="56">
        <v>1</v>
      </c>
      <c r="I84" s="59">
        <v>450</v>
      </c>
      <c r="J84" s="59">
        <v>0</v>
      </c>
    </row>
    <row r="85" spans="1:10" ht="15.75" thickBot="1" x14ac:dyDescent="0.3">
      <c r="A85" s="8"/>
      <c r="B85" s="98"/>
      <c r="C85" s="201" t="s">
        <v>93</v>
      </c>
      <c r="D85" s="202"/>
      <c r="E85" s="202"/>
      <c r="F85" s="202"/>
      <c r="G85" s="202"/>
      <c r="H85" s="236"/>
      <c r="I85" s="29">
        <f>SUM(I71:I84)</f>
        <v>121070</v>
      </c>
      <c r="J85" s="29">
        <f>SUM(J71:J84)</f>
        <v>0</v>
      </c>
    </row>
    <row r="86" spans="1:10" x14ac:dyDescent="0.25">
      <c r="A86" s="8"/>
      <c r="B86" s="96"/>
      <c r="C86" s="65"/>
      <c r="D86" s="66"/>
      <c r="E86" s="67"/>
      <c r="F86" s="68"/>
      <c r="G86" s="66"/>
      <c r="H86" s="66"/>
      <c r="I86" s="97"/>
      <c r="J86" s="97"/>
    </row>
    <row r="87" spans="1:10" x14ac:dyDescent="0.25">
      <c r="A87" s="8"/>
      <c r="B87" s="49" t="s">
        <v>64</v>
      </c>
      <c r="C87" s="48" t="s">
        <v>65</v>
      </c>
      <c r="D87" s="38"/>
      <c r="E87" s="39"/>
      <c r="F87" s="47"/>
      <c r="G87" s="38"/>
      <c r="H87" s="38"/>
      <c r="I87" s="57">
        <v>78000</v>
      </c>
      <c r="J87" s="57">
        <v>0</v>
      </c>
    </row>
    <row r="88" spans="1:10" x14ac:dyDescent="0.25">
      <c r="A88" s="8"/>
      <c r="B88" s="45"/>
      <c r="C88" s="46"/>
      <c r="D88" s="38"/>
      <c r="E88" s="39"/>
      <c r="F88" s="47"/>
      <c r="G88" s="38"/>
      <c r="H88" s="38"/>
      <c r="I88" s="57"/>
      <c r="J88" s="57"/>
    </row>
    <row r="89" spans="1:10" x14ac:dyDescent="0.25">
      <c r="A89" s="8"/>
      <c r="B89" s="42" t="s">
        <v>66</v>
      </c>
      <c r="C89" s="41" t="s">
        <v>100</v>
      </c>
      <c r="D89" s="26"/>
      <c r="E89" s="31"/>
      <c r="F89" s="32"/>
      <c r="G89" s="26"/>
      <c r="H89" s="26"/>
      <c r="I89" s="62">
        <v>24000</v>
      </c>
      <c r="J89" s="62">
        <f>I89</f>
        <v>24000</v>
      </c>
    </row>
    <row r="90" spans="1:10" ht="30" x14ac:dyDescent="0.25">
      <c r="A90" s="8"/>
      <c r="B90" s="42"/>
      <c r="C90" s="92" t="s">
        <v>99</v>
      </c>
      <c r="D90" s="93"/>
      <c r="E90" s="93"/>
      <c r="F90" s="94"/>
      <c r="G90" s="93"/>
      <c r="H90" s="93"/>
      <c r="I90" s="95">
        <v>62000</v>
      </c>
      <c r="J90" s="95">
        <f>I90</f>
        <v>62000</v>
      </c>
    </row>
    <row r="91" spans="1:10" x14ac:dyDescent="0.25">
      <c r="A91" s="8"/>
      <c r="B91" s="42"/>
      <c r="C91" s="41"/>
      <c r="D91" s="26"/>
      <c r="E91" s="31"/>
      <c r="F91" s="32"/>
      <c r="G91" s="26"/>
      <c r="H91" s="26"/>
      <c r="I91" s="62"/>
      <c r="J91" s="62"/>
    </row>
    <row r="92" spans="1:10" x14ac:dyDescent="0.25">
      <c r="A92" s="8"/>
      <c r="B92" s="42" t="s">
        <v>91</v>
      </c>
      <c r="C92" s="41" t="s">
        <v>101</v>
      </c>
      <c r="D92" s="26"/>
      <c r="E92" s="31"/>
      <c r="F92" s="32"/>
      <c r="G92" s="26"/>
      <c r="H92" s="26"/>
      <c r="I92" s="62">
        <v>14000</v>
      </c>
      <c r="J92" s="62">
        <f>I92</f>
        <v>14000</v>
      </c>
    </row>
    <row r="93" spans="1:10" ht="15.75" thickBot="1" x14ac:dyDescent="0.3">
      <c r="A93" s="8"/>
      <c r="B93" s="49"/>
      <c r="C93" s="48"/>
      <c r="D93" s="38"/>
      <c r="E93" s="39"/>
      <c r="F93" s="47"/>
      <c r="G93" s="38"/>
      <c r="H93" s="38"/>
      <c r="I93" s="40"/>
      <c r="J93" s="40"/>
    </row>
    <row r="94" spans="1:10" x14ac:dyDescent="0.25">
      <c r="A94" s="8"/>
      <c r="B94" s="84"/>
      <c r="C94" s="239" t="s">
        <v>103</v>
      </c>
      <c r="D94" s="239"/>
      <c r="E94" s="239"/>
      <c r="F94" s="239"/>
      <c r="G94" s="239"/>
      <c r="H94" s="239"/>
      <c r="I94" s="85">
        <f>SUM(I85:I92,I68,I60)</f>
        <v>1105718.0555555557</v>
      </c>
      <c r="J94" s="87">
        <f>SUM(J85:J92,J68,J60)</f>
        <v>494875.13888888888</v>
      </c>
    </row>
    <row r="95" spans="1:10" ht="15.75" thickBot="1" x14ac:dyDescent="0.3">
      <c r="A95" s="8"/>
      <c r="B95" s="45"/>
      <c r="C95" s="247" t="s">
        <v>102</v>
      </c>
      <c r="D95" s="247"/>
      <c r="E95" s="247"/>
      <c r="F95" s="247"/>
      <c r="G95" s="247"/>
      <c r="H95" s="247"/>
      <c r="I95" s="86"/>
      <c r="J95" s="88">
        <v>7000</v>
      </c>
    </row>
    <row r="96" spans="1:10" ht="15.75" thickBot="1" x14ac:dyDescent="0.3">
      <c r="A96" s="8"/>
      <c r="B96" s="89"/>
      <c r="C96" s="242" t="s">
        <v>104</v>
      </c>
      <c r="D96" s="242"/>
      <c r="E96" s="242"/>
      <c r="F96" s="242"/>
      <c r="G96" s="242"/>
      <c r="H96" s="242"/>
      <c r="I96" s="90"/>
      <c r="J96" s="91">
        <f>J94-J95</f>
        <v>487875.13888888888</v>
      </c>
    </row>
    <row r="97" spans="1:9" x14ac:dyDescent="0.25">
      <c r="A97" s="8"/>
      <c r="B97" s="8"/>
      <c r="C97" s="15"/>
      <c r="D97" s="8"/>
      <c r="E97" s="8"/>
      <c r="F97" s="11"/>
      <c r="G97" s="8"/>
      <c r="H97" s="8"/>
      <c r="I97" s="19"/>
    </row>
    <row r="98" spans="1:9" x14ac:dyDescent="0.25">
      <c r="A98" s="8"/>
      <c r="B98" s="8"/>
      <c r="C98" s="15"/>
      <c r="D98" s="8"/>
      <c r="E98" s="8"/>
      <c r="F98" s="11"/>
      <c r="G98" s="8"/>
      <c r="H98" s="8"/>
      <c r="I98" s="19"/>
    </row>
    <row r="99" spans="1:9" x14ac:dyDescent="0.25">
      <c r="A99" s="8"/>
      <c r="B99" s="8"/>
      <c r="C99" s="15"/>
      <c r="D99" s="8"/>
      <c r="E99" s="8"/>
      <c r="F99" s="11"/>
      <c r="G99" s="8"/>
      <c r="H99" s="8"/>
      <c r="I99" s="19"/>
    </row>
    <row r="100" spans="1:9" x14ac:dyDescent="0.25">
      <c r="A100" s="8"/>
      <c r="B100" s="8"/>
      <c r="C100" s="15"/>
      <c r="D100" s="8"/>
      <c r="E100" s="8"/>
      <c r="F100" s="11"/>
      <c r="G100" s="8"/>
      <c r="H100" s="8"/>
      <c r="I100" s="19"/>
    </row>
    <row r="101" spans="1:9" x14ac:dyDescent="0.25">
      <c r="A101" s="8"/>
      <c r="B101" s="8"/>
      <c r="C101" s="15"/>
      <c r="D101" s="8"/>
      <c r="E101" s="8"/>
      <c r="F101" s="11"/>
      <c r="G101" s="8"/>
      <c r="H101" s="8"/>
      <c r="I101" s="19"/>
    </row>
    <row r="102" spans="1:9" x14ac:dyDescent="0.25">
      <c r="A102" s="8"/>
      <c r="B102" s="8"/>
      <c r="C102" s="15"/>
      <c r="D102" s="8"/>
      <c r="E102" s="8"/>
      <c r="F102" s="11"/>
      <c r="G102" s="8"/>
      <c r="H102" s="8"/>
      <c r="I102" s="19"/>
    </row>
    <row r="103" spans="1:9" x14ac:dyDescent="0.25">
      <c r="A103" s="8"/>
      <c r="B103" s="8"/>
      <c r="C103" s="15"/>
      <c r="D103" s="8"/>
      <c r="E103" s="8"/>
      <c r="F103" s="11"/>
      <c r="G103" s="8"/>
      <c r="H103" s="8"/>
      <c r="I103" s="19"/>
    </row>
    <row r="104" spans="1:9" x14ac:dyDescent="0.25">
      <c r="A104" s="8"/>
      <c r="B104" s="8"/>
      <c r="C104" s="15"/>
      <c r="D104" s="8"/>
      <c r="E104" s="8"/>
      <c r="F104" s="11"/>
      <c r="G104" s="8"/>
      <c r="H104" s="8"/>
      <c r="I104" s="19"/>
    </row>
    <row r="105" spans="1:9" x14ac:dyDescent="0.25">
      <c r="A105" s="8"/>
      <c r="B105" s="8"/>
      <c r="C105" s="15"/>
      <c r="D105" s="8"/>
      <c r="E105" s="8"/>
      <c r="F105" s="11"/>
      <c r="G105" s="8"/>
      <c r="H105" s="8"/>
      <c r="I105" s="19"/>
    </row>
    <row r="106" spans="1:9" x14ac:dyDescent="0.25">
      <c r="A106" s="8"/>
      <c r="B106" s="8"/>
      <c r="C106" s="15"/>
      <c r="D106" s="8"/>
      <c r="E106" s="8"/>
      <c r="F106" s="11"/>
      <c r="G106" s="8"/>
      <c r="H106" s="8"/>
      <c r="I106" s="19"/>
    </row>
    <row r="107" spans="1:9" x14ac:dyDescent="0.25">
      <c r="A107" s="8"/>
      <c r="B107" s="8"/>
      <c r="C107" s="15"/>
      <c r="D107" s="8"/>
      <c r="E107" s="8"/>
      <c r="F107" s="11"/>
      <c r="G107" s="8"/>
      <c r="H107" s="8"/>
      <c r="I107" s="19"/>
    </row>
    <row r="108" spans="1:9" x14ac:dyDescent="0.25">
      <c r="A108" s="8"/>
      <c r="B108" s="8"/>
      <c r="C108" s="15"/>
      <c r="D108" s="8"/>
      <c r="E108" s="8"/>
      <c r="F108" s="11"/>
      <c r="G108" s="8"/>
      <c r="H108" s="8"/>
      <c r="I108" s="19"/>
    </row>
    <row r="109" spans="1:9" x14ac:dyDescent="0.25">
      <c r="A109" s="8"/>
      <c r="B109" s="8"/>
      <c r="C109" s="15"/>
      <c r="D109" s="8"/>
      <c r="E109" s="8"/>
      <c r="F109" s="11"/>
      <c r="G109" s="8"/>
      <c r="H109" s="8"/>
      <c r="I109" s="19"/>
    </row>
    <row r="110" spans="1:9" x14ac:dyDescent="0.25">
      <c r="A110" s="8"/>
      <c r="B110" s="8"/>
      <c r="C110" s="15"/>
      <c r="D110" s="8"/>
      <c r="E110" s="8"/>
      <c r="F110" s="11"/>
      <c r="G110" s="8"/>
      <c r="H110" s="8"/>
      <c r="I110" s="19"/>
    </row>
    <row r="111" spans="1:9" x14ac:dyDescent="0.25">
      <c r="A111" s="8"/>
      <c r="B111" s="8"/>
      <c r="C111" s="15"/>
      <c r="D111" s="8"/>
      <c r="E111" s="8"/>
      <c r="F111" s="11"/>
      <c r="G111" s="8"/>
      <c r="H111" s="8"/>
      <c r="I111" s="19"/>
    </row>
    <row r="112" spans="1:9" x14ac:dyDescent="0.25">
      <c r="A112" s="8"/>
      <c r="B112" s="8"/>
      <c r="C112" s="15"/>
      <c r="D112" s="8"/>
      <c r="E112" s="8"/>
      <c r="F112" s="11"/>
      <c r="G112" s="8"/>
      <c r="H112" s="8"/>
      <c r="I112" s="19"/>
    </row>
    <row r="113" spans="1:9" x14ac:dyDescent="0.25">
      <c r="A113" s="8"/>
      <c r="B113" s="8"/>
      <c r="C113" s="15"/>
      <c r="D113" s="8"/>
      <c r="E113" s="8"/>
      <c r="F113" s="11"/>
      <c r="G113" s="8"/>
      <c r="H113" s="8"/>
      <c r="I113" s="19"/>
    </row>
    <row r="114" spans="1:9" x14ac:dyDescent="0.25">
      <c r="A114" s="8"/>
      <c r="B114" s="8"/>
      <c r="C114" s="15"/>
      <c r="D114" s="8"/>
      <c r="E114" s="8"/>
      <c r="F114" s="11"/>
      <c r="G114" s="8"/>
      <c r="H114" s="8"/>
      <c r="I114" s="19"/>
    </row>
    <row r="115" spans="1:9" x14ac:dyDescent="0.25">
      <c r="A115" s="8"/>
      <c r="B115" s="8"/>
      <c r="C115" s="15"/>
      <c r="D115" s="8"/>
      <c r="E115" s="8"/>
      <c r="F115" s="11"/>
      <c r="G115" s="8"/>
      <c r="H115" s="8"/>
      <c r="I115" s="19"/>
    </row>
    <row r="116" spans="1:9" x14ac:dyDescent="0.25">
      <c r="A116" s="8"/>
      <c r="B116" s="8"/>
      <c r="C116" s="15"/>
      <c r="D116" s="8"/>
      <c r="E116" s="8"/>
      <c r="F116" s="11"/>
      <c r="G116" s="8"/>
      <c r="H116" s="8"/>
      <c r="I116" s="19"/>
    </row>
    <row r="117" spans="1:9" x14ac:dyDescent="0.25">
      <c r="A117" s="8"/>
      <c r="B117" s="8"/>
      <c r="C117" s="15"/>
      <c r="D117" s="8"/>
      <c r="E117" s="8"/>
      <c r="F117" s="11"/>
      <c r="G117" s="8"/>
      <c r="H117" s="8"/>
      <c r="I117" s="19"/>
    </row>
    <row r="118" spans="1:9" x14ac:dyDescent="0.25">
      <c r="A118" s="8"/>
      <c r="B118" s="8"/>
      <c r="C118" s="15"/>
      <c r="D118" s="8"/>
      <c r="E118" s="8"/>
      <c r="F118" s="11"/>
      <c r="G118" s="8"/>
      <c r="H118" s="8"/>
      <c r="I118" s="19"/>
    </row>
    <row r="119" spans="1:9" x14ac:dyDescent="0.25">
      <c r="A119" s="8"/>
      <c r="B119" s="8"/>
      <c r="C119" s="15"/>
      <c r="D119" s="8"/>
      <c r="E119" s="8"/>
      <c r="F119" s="11"/>
      <c r="G119" s="8"/>
      <c r="H119" s="8"/>
      <c r="I119" s="19"/>
    </row>
    <row r="120" spans="1:9" x14ac:dyDescent="0.25">
      <c r="A120" s="8"/>
      <c r="B120" s="8"/>
      <c r="C120" s="15"/>
      <c r="D120" s="8"/>
      <c r="E120" s="8"/>
      <c r="F120" s="11"/>
      <c r="G120" s="8"/>
      <c r="H120" s="8"/>
      <c r="I120" s="19"/>
    </row>
    <row r="121" spans="1:9" x14ac:dyDescent="0.25">
      <c r="A121" s="8"/>
      <c r="B121" s="8"/>
      <c r="C121" s="15"/>
      <c r="D121" s="8"/>
      <c r="E121" s="8"/>
      <c r="F121" s="11"/>
      <c r="G121" s="8"/>
      <c r="H121" s="8"/>
      <c r="I121" s="19"/>
    </row>
    <row r="122" spans="1:9" x14ac:dyDescent="0.25">
      <c r="A122" s="8"/>
      <c r="B122" s="8"/>
      <c r="C122" s="15"/>
      <c r="D122" s="8"/>
      <c r="E122" s="8"/>
      <c r="F122" s="11"/>
      <c r="G122" s="8"/>
      <c r="H122" s="8"/>
      <c r="I122" s="19"/>
    </row>
    <row r="123" spans="1:9" x14ac:dyDescent="0.25">
      <c r="A123" s="8"/>
      <c r="B123" s="8"/>
      <c r="C123" s="15"/>
      <c r="D123" s="8"/>
      <c r="E123" s="8"/>
      <c r="F123" s="11"/>
      <c r="G123" s="8"/>
      <c r="H123" s="8"/>
      <c r="I123" s="19"/>
    </row>
    <row r="124" spans="1:9" x14ac:dyDescent="0.25">
      <c r="A124" s="8"/>
      <c r="B124" s="8"/>
      <c r="C124" s="15"/>
      <c r="D124" s="8"/>
      <c r="E124" s="8"/>
      <c r="F124" s="11"/>
      <c r="G124" s="8"/>
      <c r="H124" s="8"/>
      <c r="I124" s="19"/>
    </row>
    <row r="125" spans="1:9" x14ac:dyDescent="0.25">
      <c r="A125" s="8"/>
      <c r="B125" s="8"/>
      <c r="C125" s="15"/>
      <c r="D125" s="18"/>
      <c r="E125" s="18"/>
      <c r="F125" s="18"/>
      <c r="G125" s="18"/>
      <c r="H125" s="18"/>
      <c r="I125" s="20"/>
    </row>
    <row r="126" spans="1:9" x14ac:dyDescent="0.25">
      <c r="A126" s="8"/>
      <c r="B126" s="8"/>
      <c r="C126" s="15"/>
      <c r="D126" s="8"/>
      <c r="E126" s="8"/>
      <c r="F126" s="11"/>
      <c r="G126" s="8"/>
      <c r="H126" s="8"/>
      <c r="I126" s="19"/>
    </row>
    <row r="127" spans="1:9" x14ac:dyDescent="0.25">
      <c r="A127" s="8"/>
      <c r="B127" s="8"/>
      <c r="C127" s="15"/>
      <c r="D127" s="8"/>
      <c r="E127" s="8"/>
      <c r="F127" s="11"/>
      <c r="G127" s="8"/>
      <c r="H127" s="8"/>
      <c r="I127" s="19"/>
    </row>
    <row r="128" spans="1:9" x14ac:dyDescent="0.25">
      <c r="A128" s="8"/>
      <c r="B128" s="8"/>
      <c r="C128" s="15"/>
      <c r="D128" s="8"/>
      <c r="E128" s="8"/>
      <c r="F128" s="11"/>
      <c r="G128" s="8"/>
      <c r="H128" s="8"/>
      <c r="I128" s="19"/>
    </row>
    <row r="129" spans="1:9" x14ac:dyDescent="0.25">
      <c r="A129" s="8"/>
      <c r="B129" s="8"/>
      <c r="C129" s="15"/>
      <c r="D129" s="8"/>
      <c r="E129" s="8"/>
      <c r="F129" s="11"/>
      <c r="G129" s="8"/>
      <c r="H129" s="8"/>
      <c r="I129" s="19"/>
    </row>
    <row r="130" spans="1:9" x14ac:dyDescent="0.25">
      <c r="A130" s="8"/>
      <c r="B130" s="8"/>
      <c r="C130" s="15"/>
      <c r="D130" s="8"/>
      <c r="E130" s="8"/>
      <c r="F130" s="11"/>
      <c r="G130" s="8"/>
      <c r="H130" s="8"/>
      <c r="I130" s="19"/>
    </row>
    <row r="131" spans="1:9" x14ac:dyDescent="0.25">
      <c r="A131" s="8"/>
      <c r="B131" s="8"/>
      <c r="C131" s="15"/>
      <c r="D131" s="8"/>
      <c r="E131" s="8"/>
      <c r="F131" s="11"/>
      <c r="G131" s="8"/>
      <c r="H131" s="8"/>
      <c r="I131" s="19"/>
    </row>
    <row r="132" spans="1:9" x14ac:dyDescent="0.25">
      <c r="A132" s="8"/>
      <c r="B132" s="8"/>
      <c r="C132" s="16"/>
      <c r="D132" s="8"/>
      <c r="E132" s="8"/>
      <c r="F132" s="11"/>
      <c r="G132" s="8"/>
      <c r="H132" s="8"/>
      <c r="I132" s="19"/>
    </row>
    <row r="133" spans="1:9" x14ac:dyDescent="0.25">
      <c r="A133" s="8"/>
      <c r="B133" s="8"/>
      <c r="C133" s="15"/>
      <c r="D133" s="8"/>
      <c r="E133" s="8"/>
      <c r="F133" s="11"/>
      <c r="G133" s="8"/>
      <c r="H133" s="8"/>
      <c r="I133" s="19"/>
    </row>
    <row r="134" spans="1:9" x14ac:dyDescent="0.25">
      <c r="A134" s="8"/>
      <c r="B134" s="8"/>
      <c r="C134" s="15"/>
      <c r="D134" s="8"/>
      <c r="E134" s="8"/>
      <c r="F134" s="11"/>
      <c r="G134" s="8"/>
      <c r="H134" s="8"/>
      <c r="I134" s="19"/>
    </row>
    <row r="135" spans="1:9" x14ac:dyDescent="0.25">
      <c r="A135" s="8"/>
      <c r="B135" s="8"/>
      <c r="C135" s="15"/>
      <c r="D135" s="8"/>
      <c r="E135" s="8"/>
      <c r="F135" s="11"/>
      <c r="G135" s="8"/>
      <c r="H135" s="8"/>
      <c r="I135" s="19"/>
    </row>
    <row r="136" spans="1:9" x14ac:dyDescent="0.25">
      <c r="A136" s="8"/>
      <c r="B136" s="8"/>
      <c r="C136" s="15"/>
      <c r="D136" s="8"/>
      <c r="E136" s="8"/>
      <c r="F136" s="11"/>
      <c r="G136" s="8"/>
      <c r="H136" s="8"/>
      <c r="I136" s="19"/>
    </row>
    <row r="137" spans="1:9" x14ac:dyDescent="0.25">
      <c r="A137" s="8"/>
      <c r="B137" s="8"/>
      <c r="C137" s="15"/>
      <c r="D137" s="8"/>
      <c r="E137" s="8"/>
      <c r="F137" s="11"/>
      <c r="G137" s="8"/>
      <c r="H137" s="8"/>
      <c r="I137" s="19"/>
    </row>
    <row r="138" spans="1:9" x14ac:dyDescent="0.25">
      <c r="A138" s="8"/>
      <c r="B138" s="8"/>
      <c r="C138" s="15"/>
      <c r="D138" s="8"/>
      <c r="E138" s="8"/>
      <c r="F138" s="11"/>
      <c r="G138" s="8"/>
      <c r="H138" s="8"/>
      <c r="I138" s="19"/>
    </row>
    <row r="139" spans="1:9" x14ac:dyDescent="0.25">
      <c r="A139" s="8"/>
      <c r="B139" s="8"/>
      <c r="C139" s="15"/>
      <c r="D139" s="8"/>
      <c r="E139" s="8"/>
      <c r="F139" s="11"/>
      <c r="G139" s="8"/>
      <c r="H139" s="8"/>
      <c r="I139" s="19"/>
    </row>
    <row r="140" spans="1:9" x14ac:dyDescent="0.25">
      <c r="A140" s="8"/>
      <c r="B140" s="8"/>
      <c r="C140" s="15"/>
      <c r="D140" s="8"/>
      <c r="E140" s="8"/>
      <c r="F140" s="11"/>
      <c r="G140" s="8"/>
      <c r="H140" s="8"/>
      <c r="I140" s="19"/>
    </row>
    <row r="141" spans="1:9" x14ac:dyDescent="0.25">
      <c r="A141" s="8"/>
      <c r="B141" s="8"/>
      <c r="C141" s="15"/>
      <c r="D141" s="8"/>
      <c r="E141" s="8"/>
      <c r="F141" s="11"/>
      <c r="G141" s="8"/>
      <c r="H141" s="8"/>
      <c r="I141" s="19"/>
    </row>
    <row r="142" spans="1:9" x14ac:dyDescent="0.25">
      <c r="A142" s="8"/>
      <c r="B142" s="8"/>
      <c r="C142" s="15"/>
      <c r="D142" s="8"/>
      <c r="E142" s="8"/>
      <c r="F142" s="11"/>
      <c r="G142" s="8"/>
      <c r="H142" s="8"/>
      <c r="I142" s="19"/>
    </row>
    <row r="143" spans="1:9" x14ac:dyDescent="0.25">
      <c r="A143" s="8"/>
      <c r="B143" s="8"/>
      <c r="C143" s="15"/>
      <c r="D143" s="8"/>
      <c r="E143" s="8"/>
      <c r="F143" s="11"/>
      <c r="G143" s="8"/>
      <c r="H143" s="8"/>
      <c r="I143" s="19"/>
    </row>
    <row r="144" spans="1:9" x14ac:dyDescent="0.25">
      <c r="A144" s="8"/>
      <c r="B144" s="8"/>
      <c r="C144" s="15"/>
      <c r="D144" s="8"/>
      <c r="E144" s="8"/>
      <c r="F144" s="11"/>
      <c r="G144" s="8"/>
      <c r="H144" s="8"/>
      <c r="I144" s="19"/>
    </row>
    <row r="145" spans="1:9" x14ac:dyDescent="0.25">
      <c r="A145" s="8"/>
      <c r="B145" s="8"/>
      <c r="C145" s="15"/>
      <c r="D145" s="8"/>
      <c r="E145" s="8"/>
      <c r="F145" s="11"/>
      <c r="G145" s="8"/>
      <c r="H145" s="8"/>
      <c r="I145" s="19"/>
    </row>
    <row r="146" spans="1:9" x14ac:dyDescent="0.25">
      <c r="A146" s="8"/>
      <c r="B146" s="8"/>
      <c r="C146" s="15"/>
      <c r="D146" s="8"/>
      <c r="E146" s="8"/>
      <c r="F146" s="11"/>
      <c r="G146" s="8"/>
      <c r="H146" s="8"/>
      <c r="I146" s="19"/>
    </row>
    <row r="147" spans="1:9" x14ac:dyDescent="0.25">
      <c r="A147" s="8"/>
      <c r="B147" s="8"/>
      <c r="C147" s="15"/>
      <c r="D147" s="8"/>
      <c r="E147" s="8"/>
      <c r="F147" s="11"/>
      <c r="G147" s="8"/>
      <c r="H147" s="8"/>
      <c r="I147" s="19"/>
    </row>
    <row r="148" spans="1:9" x14ac:dyDescent="0.25">
      <c r="A148" s="8"/>
      <c r="B148" s="8"/>
      <c r="C148" s="15"/>
      <c r="D148" s="8"/>
      <c r="E148" s="8"/>
      <c r="F148" s="11"/>
      <c r="G148" s="8"/>
      <c r="H148" s="8"/>
      <c r="I148" s="19"/>
    </row>
    <row r="149" spans="1:9" x14ac:dyDescent="0.25">
      <c r="A149" s="8"/>
      <c r="B149" s="8"/>
      <c r="C149" s="15"/>
      <c r="D149" s="8"/>
      <c r="E149" s="8"/>
      <c r="F149" s="11"/>
      <c r="G149" s="8"/>
      <c r="H149" s="8"/>
      <c r="I149" s="19"/>
    </row>
    <row r="150" spans="1:9" x14ac:dyDescent="0.25">
      <c r="A150" s="8"/>
      <c r="B150" s="8"/>
      <c r="C150" s="15"/>
      <c r="D150" s="8"/>
      <c r="E150" s="8"/>
      <c r="F150" s="11"/>
      <c r="G150" s="8"/>
      <c r="H150" s="8"/>
      <c r="I150" s="19"/>
    </row>
    <row r="151" spans="1:9" x14ac:dyDescent="0.25">
      <c r="A151" s="8"/>
      <c r="B151" s="8"/>
      <c r="C151" s="15"/>
      <c r="D151" s="8"/>
      <c r="E151" s="8"/>
      <c r="F151" s="11"/>
      <c r="G151" s="8"/>
      <c r="H151" s="8"/>
      <c r="I151" s="19"/>
    </row>
    <row r="152" spans="1:9" x14ac:dyDescent="0.25">
      <c r="A152" s="8"/>
      <c r="B152" s="8"/>
      <c r="C152" s="15"/>
      <c r="D152" s="8"/>
      <c r="E152" s="8"/>
      <c r="F152" s="11"/>
      <c r="G152" s="8"/>
      <c r="H152" s="8"/>
      <c r="I152" s="19"/>
    </row>
    <row r="153" spans="1:9" x14ac:dyDescent="0.25">
      <c r="A153" s="8"/>
      <c r="B153" s="8"/>
      <c r="C153" s="15"/>
      <c r="D153" s="8"/>
      <c r="E153" s="8"/>
      <c r="F153" s="11"/>
      <c r="G153" s="8"/>
      <c r="H153" s="8"/>
      <c r="I153" s="19"/>
    </row>
    <row r="154" spans="1:9" x14ac:dyDescent="0.25">
      <c r="A154" s="8"/>
      <c r="B154" s="8"/>
      <c r="C154" s="15"/>
      <c r="D154" s="8"/>
      <c r="E154" s="8"/>
      <c r="F154" s="11"/>
      <c r="G154" s="8"/>
      <c r="H154" s="8"/>
      <c r="I154" s="19"/>
    </row>
    <row r="155" spans="1:9" x14ac:dyDescent="0.25">
      <c r="A155" s="8"/>
      <c r="B155" s="8"/>
      <c r="C155" s="15"/>
      <c r="D155" s="18"/>
      <c r="E155" s="18"/>
      <c r="F155" s="18"/>
      <c r="G155" s="18"/>
      <c r="H155" s="18"/>
      <c r="I155" s="19"/>
    </row>
    <row r="156" spans="1:9" x14ac:dyDescent="0.25">
      <c r="A156" s="8"/>
      <c r="B156" s="8"/>
      <c r="C156" s="15"/>
      <c r="D156" s="8"/>
      <c r="E156" s="8"/>
      <c r="F156" s="11"/>
      <c r="G156" s="8"/>
      <c r="H156" s="8"/>
      <c r="I156" s="19"/>
    </row>
    <row r="157" spans="1:9" x14ac:dyDescent="0.25">
      <c r="A157" s="8"/>
      <c r="B157" s="8"/>
      <c r="C157" s="15"/>
      <c r="D157" s="8"/>
      <c r="E157" s="8"/>
      <c r="F157" s="11"/>
      <c r="G157" s="8"/>
      <c r="H157" s="8"/>
      <c r="I157" s="19"/>
    </row>
    <row r="158" spans="1:9" x14ac:dyDescent="0.25">
      <c r="A158" s="8"/>
      <c r="B158" s="8"/>
      <c r="C158" s="15"/>
      <c r="D158" s="8"/>
      <c r="E158" s="8"/>
      <c r="F158" s="11"/>
      <c r="G158" s="8"/>
      <c r="H158" s="8"/>
      <c r="I158" s="19"/>
    </row>
    <row r="159" spans="1:9" x14ac:dyDescent="0.25">
      <c r="A159" s="8"/>
      <c r="B159" s="8"/>
      <c r="C159" s="15"/>
      <c r="D159" s="8"/>
      <c r="E159" s="8"/>
      <c r="F159" s="11"/>
      <c r="G159" s="8"/>
      <c r="H159" s="8"/>
      <c r="I159" s="19"/>
    </row>
    <row r="160" spans="1:9" x14ac:dyDescent="0.25">
      <c r="A160" s="8"/>
      <c r="B160" s="8"/>
      <c r="C160" s="15"/>
      <c r="D160" s="8"/>
      <c r="E160" s="8"/>
      <c r="F160" s="11"/>
      <c r="G160" s="8"/>
      <c r="H160" s="8"/>
      <c r="I160" s="19"/>
    </row>
    <row r="161" spans="1:9" x14ac:dyDescent="0.25">
      <c r="A161" s="8"/>
      <c r="B161" s="8"/>
      <c r="C161" s="15"/>
      <c r="D161" s="8"/>
      <c r="E161" s="8"/>
      <c r="F161" s="11"/>
      <c r="G161" s="8"/>
      <c r="H161" s="8"/>
      <c r="I161" s="19"/>
    </row>
    <row r="162" spans="1:9" x14ac:dyDescent="0.25">
      <c r="A162" s="8"/>
      <c r="B162" s="8"/>
      <c r="C162" s="15"/>
      <c r="D162" s="8"/>
      <c r="E162" s="8"/>
      <c r="F162" s="11"/>
      <c r="G162" s="8"/>
      <c r="H162" s="8"/>
      <c r="I162" s="19"/>
    </row>
    <row r="163" spans="1:9" x14ac:dyDescent="0.25">
      <c r="A163" s="8"/>
      <c r="B163" s="8"/>
      <c r="C163" s="15"/>
      <c r="D163" s="8"/>
      <c r="E163" s="8"/>
      <c r="F163" s="11"/>
      <c r="G163" s="8"/>
      <c r="H163" s="8"/>
      <c r="I163" s="19"/>
    </row>
    <row r="164" spans="1:9" x14ac:dyDescent="0.25">
      <c r="A164" s="8"/>
      <c r="B164" s="8"/>
      <c r="C164" s="15"/>
      <c r="D164" s="8"/>
      <c r="E164" s="8"/>
      <c r="F164" s="11"/>
      <c r="G164" s="8"/>
      <c r="H164" s="8"/>
      <c r="I164" s="19"/>
    </row>
    <row r="165" spans="1:9" x14ac:dyDescent="0.25">
      <c r="A165" s="8"/>
      <c r="B165" s="8"/>
      <c r="C165" s="15"/>
      <c r="D165" s="8"/>
      <c r="E165" s="8"/>
      <c r="F165" s="11"/>
      <c r="G165" s="8"/>
      <c r="H165" s="8"/>
      <c r="I165" s="19"/>
    </row>
    <row r="166" spans="1:9" x14ac:dyDescent="0.25">
      <c r="A166" s="8"/>
      <c r="B166" s="8"/>
      <c r="C166" s="15"/>
      <c r="D166" s="8"/>
      <c r="E166" s="8"/>
      <c r="F166" s="11"/>
      <c r="G166" s="8"/>
      <c r="H166" s="8"/>
      <c r="I166" s="19"/>
    </row>
    <row r="167" spans="1:9" x14ac:dyDescent="0.25">
      <c r="A167" s="8"/>
      <c r="B167" s="8"/>
      <c r="C167" s="16"/>
      <c r="D167" s="8"/>
      <c r="E167" s="8"/>
      <c r="F167" s="11"/>
      <c r="G167" s="8"/>
      <c r="H167" s="8"/>
      <c r="I167" s="19"/>
    </row>
    <row r="168" spans="1:9" x14ac:dyDescent="0.25">
      <c r="A168" s="8"/>
      <c r="B168" s="8"/>
      <c r="C168" s="15"/>
      <c r="D168" s="8"/>
      <c r="E168" s="8"/>
      <c r="F168" s="11"/>
      <c r="G168" s="8"/>
      <c r="H168" s="8"/>
      <c r="I168" s="19"/>
    </row>
    <row r="169" spans="1:9" x14ac:dyDescent="0.25">
      <c r="A169" s="8"/>
      <c r="B169" s="8"/>
      <c r="C169" s="15"/>
      <c r="D169" s="8"/>
      <c r="E169" s="8"/>
      <c r="F169" s="11"/>
      <c r="G169" s="8"/>
      <c r="H169" s="8"/>
      <c r="I169" s="19"/>
    </row>
    <row r="170" spans="1:9" x14ac:dyDescent="0.25">
      <c r="A170" s="8"/>
      <c r="B170" s="8"/>
      <c r="C170" s="15"/>
      <c r="D170" s="8"/>
      <c r="E170" s="8"/>
      <c r="F170" s="11"/>
      <c r="G170" s="8"/>
      <c r="H170" s="8"/>
      <c r="I170" s="19"/>
    </row>
    <row r="171" spans="1:9" x14ac:dyDescent="0.25">
      <c r="A171" s="8"/>
      <c r="B171" s="8"/>
      <c r="C171" s="15"/>
      <c r="D171" s="18"/>
      <c r="E171" s="18"/>
      <c r="F171" s="18"/>
      <c r="G171" s="18"/>
      <c r="H171" s="18"/>
      <c r="I171" s="20"/>
    </row>
    <row r="172" spans="1:9" x14ac:dyDescent="0.25">
      <c r="A172" s="8"/>
      <c r="B172" s="8"/>
      <c r="C172" s="16"/>
      <c r="D172" s="8"/>
      <c r="E172" s="8"/>
      <c r="F172" s="11"/>
      <c r="G172" s="8"/>
      <c r="H172" s="8"/>
      <c r="I172" s="19"/>
    </row>
    <row r="173" spans="1:9" x14ac:dyDescent="0.25">
      <c r="A173" s="8"/>
      <c r="B173" s="8"/>
      <c r="C173" s="15"/>
      <c r="D173" s="8"/>
      <c r="E173" s="8"/>
      <c r="F173" s="11"/>
      <c r="G173" s="8"/>
      <c r="H173" s="8"/>
      <c r="I173" s="19"/>
    </row>
    <row r="174" spans="1:9" x14ac:dyDescent="0.25">
      <c r="A174" s="8"/>
      <c r="B174" s="8"/>
      <c r="C174" s="16"/>
      <c r="D174" s="8"/>
      <c r="E174" s="8"/>
      <c r="F174" s="11"/>
      <c r="G174" s="8"/>
      <c r="H174" s="8"/>
      <c r="I174" s="19"/>
    </row>
    <row r="175" spans="1:9" x14ac:dyDescent="0.25">
      <c r="A175" s="8"/>
      <c r="B175" s="8"/>
      <c r="C175" s="15"/>
      <c r="D175" s="8"/>
      <c r="E175" s="8"/>
      <c r="F175" s="11"/>
      <c r="G175" s="8"/>
      <c r="H175" s="8"/>
      <c r="I175" s="19"/>
    </row>
    <row r="176" spans="1:9" x14ac:dyDescent="0.25">
      <c r="A176" s="8"/>
      <c r="B176" s="8"/>
      <c r="C176" s="16"/>
      <c r="D176" s="8"/>
      <c r="E176" s="8"/>
      <c r="F176" s="11"/>
      <c r="G176" s="8"/>
      <c r="H176" s="8"/>
      <c r="I176" s="19"/>
    </row>
    <row r="177" spans="1:9" x14ac:dyDescent="0.25">
      <c r="A177" s="8"/>
      <c r="B177" s="8"/>
      <c r="C177" s="15"/>
      <c r="D177" s="8"/>
      <c r="E177" s="8"/>
      <c r="F177" s="11"/>
      <c r="G177" s="8"/>
      <c r="H177" s="8"/>
      <c r="I177" s="19"/>
    </row>
    <row r="178" spans="1:9" x14ac:dyDescent="0.25">
      <c r="A178" s="8"/>
      <c r="B178" s="8"/>
      <c r="C178" s="16"/>
      <c r="D178" s="8"/>
      <c r="E178" s="8"/>
      <c r="F178" s="11"/>
      <c r="G178" s="8"/>
      <c r="H178" s="8"/>
      <c r="I178" s="19"/>
    </row>
    <row r="179" spans="1:9" x14ac:dyDescent="0.25">
      <c r="A179" s="8"/>
      <c r="B179" s="8"/>
      <c r="C179" s="15"/>
      <c r="D179" s="8"/>
      <c r="E179" s="8"/>
      <c r="F179" s="11"/>
      <c r="G179" s="8"/>
      <c r="H179" s="8"/>
      <c r="I179" s="19"/>
    </row>
    <row r="180" spans="1:9" x14ac:dyDescent="0.25">
      <c r="A180" s="8"/>
      <c r="B180" s="8"/>
      <c r="C180" s="15"/>
      <c r="D180" s="18"/>
      <c r="E180" s="18"/>
      <c r="F180" s="18"/>
      <c r="G180" s="18"/>
      <c r="H180" s="18"/>
      <c r="I180" s="19"/>
    </row>
    <row r="181" spans="1:9" x14ac:dyDescent="0.25">
      <c r="A181" s="8"/>
      <c r="B181" s="8"/>
      <c r="C181" s="15"/>
      <c r="D181" s="8"/>
      <c r="E181" s="8"/>
      <c r="F181" s="11"/>
      <c r="G181" s="8"/>
      <c r="H181" s="8"/>
      <c r="I181" s="19"/>
    </row>
    <row r="182" spans="1:9" x14ac:dyDescent="0.25">
      <c r="A182" s="8"/>
      <c r="B182" s="8"/>
      <c r="C182" s="15"/>
      <c r="D182" s="8"/>
      <c r="E182" s="8"/>
      <c r="F182" s="11"/>
      <c r="G182" s="8"/>
      <c r="H182" s="8"/>
      <c r="I182" s="19"/>
    </row>
    <row r="183" spans="1:9" x14ac:dyDescent="0.25">
      <c r="A183" s="8"/>
      <c r="B183" s="8"/>
      <c r="C183" s="15"/>
      <c r="D183" s="8"/>
      <c r="E183" s="8"/>
      <c r="F183" s="11"/>
      <c r="G183" s="8"/>
      <c r="H183" s="8"/>
      <c r="I183" s="19"/>
    </row>
    <row r="184" spans="1:9" x14ac:dyDescent="0.25">
      <c r="A184" s="8"/>
      <c r="B184" s="8"/>
      <c r="C184" s="15"/>
      <c r="D184" s="8"/>
      <c r="E184" s="8"/>
      <c r="F184" s="11"/>
      <c r="G184" s="8"/>
      <c r="H184" s="8"/>
      <c r="I184" s="19"/>
    </row>
    <row r="185" spans="1:9" x14ac:dyDescent="0.25">
      <c r="A185" s="8"/>
      <c r="B185" s="8"/>
      <c r="C185" s="16"/>
      <c r="D185" s="8"/>
      <c r="E185" s="8"/>
      <c r="F185" s="11"/>
      <c r="G185" s="8"/>
      <c r="H185" s="8"/>
      <c r="I185" s="19"/>
    </row>
    <row r="186" spans="1:9" x14ac:dyDescent="0.25">
      <c r="A186" s="8"/>
      <c r="B186" s="8"/>
      <c r="C186" s="15"/>
      <c r="D186" s="8"/>
      <c r="E186" s="8"/>
      <c r="F186" s="11"/>
      <c r="G186" s="8"/>
      <c r="H186" s="8"/>
      <c r="I186" s="19"/>
    </row>
    <row r="187" spans="1:9" x14ac:dyDescent="0.25">
      <c r="A187" s="8"/>
      <c r="B187" s="8"/>
      <c r="C187" s="15"/>
      <c r="D187" s="8"/>
      <c r="E187" s="8"/>
      <c r="F187" s="11"/>
      <c r="G187" s="8"/>
      <c r="H187" s="8"/>
      <c r="I187" s="19"/>
    </row>
    <row r="188" spans="1:9" x14ac:dyDescent="0.25">
      <c r="A188" s="8"/>
      <c r="B188" s="8"/>
      <c r="C188" s="15"/>
      <c r="D188" s="8"/>
      <c r="E188" s="8"/>
      <c r="F188" s="11"/>
      <c r="G188" s="8"/>
      <c r="H188" s="8"/>
      <c r="I188" s="19"/>
    </row>
    <row r="189" spans="1:9" x14ac:dyDescent="0.25">
      <c r="A189" s="8"/>
      <c r="B189" s="8"/>
      <c r="C189" s="15"/>
      <c r="D189" s="8"/>
      <c r="E189" s="8"/>
      <c r="F189" s="11"/>
      <c r="G189" s="8"/>
      <c r="H189" s="8"/>
      <c r="I189" s="19"/>
    </row>
    <row r="190" spans="1:9" x14ac:dyDescent="0.25">
      <c r="A190" s="8"/>
      <c r="B190" s="8"/>
      <c r="C190" s="15"/>
      <c r="D190" s="8"/>
      <c r="E190" s="8"/>
      <c r="F190" s="11"/>
      <c r="G190" s="8"/>
      <c r="H190" s="8"/>
      <c r="I190" s="19"/>
    </row>
    <row r="191" spans="1:9" x14ac:dyDescent="0.25">
      <c r="A191" s="8"/>
      <c r="B191" s="8"/>
      <c r="C191" s="15"/>
      <c r="D191" s="8"/>
      <c r="E191" s="8"/>
      <c r="F191" s="11"/>
      <c r="G191" s="8"/>
      <c r="H191" s="8"/>
      <c r="I191" s="19"/>
    </row>
    <row r="192" spans="1:9" x14ac:dyDescent="0.25">
      <c r="A192" s="8"/>
      <c r="B192" s="8"/>
      <c r="C192" s="15"/>
      <c r="D192" s="8"/>
      <c r="E192" s="8"/>
      <c r="F192" s="11"/>
      <c r="G192" s="8"/>
      <c r="H192" s="8"/>
      <c r="I192" s="19"/>
    </row>
    <row r="193" spans="1:10" x14ac:dyDescent="0.25">
      <c r="A193" s="1"/>
      <c r="B193" s="8"/>
      <c r="C193" s="15"/>
      <c r="D193" s="8"/>
      <c r="E193" s="8"/>
      <c r="F193" s="11"/>
      <c r="G193" s="8"/>
      <c r="H193" s="8"/>
      <c r="I193" s="19"/>
    </row>
    <row r="194" spans="1:10" x14ac:dyDescent="0.25">
      <c r="A194" s="1"/>
      <c r="B194" s="8"/>
      <c r="C194" s="15"/>
      <c r="D194" s="8"/>
      <c r="E194" s="8"/>
      <c r="F194" s="11"/>
      <c r="G194" s="8"/>
      <c r="H194" s="8"/>
      <c r="I194" s="19"/>
    </row>
    <row r="195" spans="1:10" x14ac:dyDescent="0.25">
      <c r="A195" s="1"/>
      <c r="B195" s="8"/>
      <c r="C195" s="16"/>
      <c r="D195" s="8"/>
      <c r="E195" s="8"/>
      <c r="F195" s="11"/>
      <c r="G195" s="8"/>
      <c r="H195" s="8"/>
      <c r="I195" s="19"/>
    </row>
    <row r="196" spans="1:10" x14ac:dyDescent="0.25">
      <c r="A196" s="1"/>
      <c r="B196" s="8"/>
      <c r="C196" s="15"/>
      <c r="D196" s="8"/>
      <c r="E196" s="8"/>
      <c r="F196" s="11"/>
      <c r="G196" s="8"/>
      <c r="H196" s="8"/>
      <c r="I196" s="19"/>
    </row>
    <row r="197" spans="1:10" x14ac:dyDescent="0.25">
      <c r="A197" s="1"/>
      <c r="B197" s="8"/>
      <c r="C197" s="15"/>
      <c r="D197" s="8"/>
      <c r="E197" s="8"/>
      <c r="F197" s="11"/>
      <c r="G197" s="8"/>
      <c r="H197" s="8"/>
      <c r="I197" s="19"/>
    </row>
    <row r="198" spans="1:10" x14ac:dyDescent="0.25">
      <c r="A198" s="1"/>
      <c r="B198" s="8"/>
      <c r="C198" s="15"/>
      <c r="D198" s="8"/>
      <c r="E198" s="8"/>
      <c r="F198" s="11"/>
      <c r="G198" s="8"/>
      <c r="H198" s="8"/>
      <c r="I198" s="19"/>
    </row>
    <row r="199" spans="1:10" x14ac:dyDescent="0.25">
      <c r="A199" s="1"/>
      <c r="B199" s="8"/>
      <c r="C199" s="15"/>
      <c r="D199" s="8"/>
      <c r="E199" s="8"/>
      <c r="F199" s="11"/>
      <c r="G199" s="8"/>
      <c r="H199" s="8"/>
      <c r="I199" s="19"/>
    </row>
    <row r="200" spans="1:10" x14ac:dyDescent="0.25">
      <c r="A200" s="1"/>
      <c r="B200" s="8"/>
      <c r="C200" s="15"/>
      <c r="D200" s="8"/>
      <c r="E200" s="8"/>
      <c r="F200" s="11"/>
      <c r="G200" s="8"/>
      <c r="H200" s="8"/>
      <c r="I200" s="19"/>
    </row>
    <row r="201" spans="1:10" x14ac:dyDescent="0.25">
      <c r="A201" s="1"/>
      <c r="B201" s="8"/>
      <c r="C201" s="15"/>
      <c r="D201" s="8"/>
      <c r="E201" s="8"/>
      <c r="F201" s="11"/>
      <c r="G201" s="8"/>
      <c r="H201" s="8"/>
      <c r="I201" s="19"/>
    </row>
    <row r="202" spans="1:10" x14ac:dyDescent="0.25">
      <c r="A202" s="1"/>
      <c r="B202" s="8"/>
      <c r="C202" s="15"/>
      <c r="D202" s="8"/>
      <c r="E202" s="8"/>
      <c r="F202" s="8"/>
      <c r="G202" s="8"/>
      <c r="H202" s="8"/>
      <c r="I202" s="21"/>
    </row>
    <row r="203" spans="1:10" ht="15.75" x14ac:dyDescent="0.25">
      <c r="A203" s="1"/>
      <c r="B203" s="8"/>
      <c r="C203" s="17"/>
      <c r="D203" s="10"/>
      <c r="E203" s="10"/>
      <c r="F203" s="10"/>
      <c r="G203" s="10"/>
      <c r="H203" s="10"/>
      <c r="I203" s="22"/>
    </row>
    <row r="204" spans="1:10" s="9" customFormat="1" ht="15.75" x14ac:dyDescent="0.25">
      <c r="A204" s="1"/>
      <c r="B204" s="8"/>
      <c r="C204" s="17"/>
      <c r="D204" s="7"/>
      <c r="E204" s="7"/>
      <c r="F204" s="7"/>
      <c r="G204" s="7"/>
      <c r="H204" s="7"/>
      <c r="I204" s="22"/>
      <c r="J204" s="83"/>
    </row>
    <row r="205" spans="1:10" s="9" customFormat="1" ht="15.75" x14ac:dyDescent="0.25">
      <c r="A205" s="1"/>
      <c r="B205" s="8"/>
      <c r="C205" s="7"/>
      <c r="D205" s="7"/>
      <c r="E205" s="7"/>
      <c r="F205" s="7"/>
      <c r="G205" s="7"/>
      <c r="H205" s="7"/>
      <c r="I205" s="22"/>
      <c r="J205" s="83"/>
    </row>
    <row r="206" spans="1:10" ht="15.75" x14ac:dyDescent="0.25">
      <c r="A206" s="1"/>
      <c r="B206" s="8"/>
      <c r="C206" s="7"/>
      <c r="D206" s="7"/>
      <c r="E206" s="7"/>
      <c r="F206" s="7"/>
      <c r="G206" s="7"/>
      <c r="H206" s="7"/>
      <c r="I206" s="22"/>
    </row>
    <row r="207" spans="1:10" x14ac:dyDescent="0.25">
      <c r="A207" s="1"/>
      <c r="B207" s="1"/>
      <c r="C207" s="5"/>
      <c r="D207" s="5"/>
      <c r="E207" s="5"/>
      <c r="F207" s="5"/>
      <c r="G207" s="5"/>
      <c r="H207" s="4"/>
      <c r="I207" s="23"/>
    </row>
    <row r="208" spans="1:10" x14ac:dyDescent="0.25">
      <c r="A208" s="1"/>
      <c r="B208" s="1"/>
      <c r="C208" s="5"/>
      <c r="D208" s="5"/>
      <c r="E208" s="5"/>
      <c r="F208" s="5"/>
      <c r="G208" s="5"/>
      <c r="H208" s="4"/>
      <c r="I208" s="23"/>
    </row>
    <row r="209" spans="1:9" ht="33.75" customHeight="1" x14ac:dyDescent="0.25">
      <c r="A209" s="1"/>
      <c r="B209" s="1"/>
      <c r="C209" s="6"/>
      <c r="D209" s="5"/>
      <c r="E209" s="5"/>
      <c r="F209" s="5"/>
      <c r="G209" s="5"/>
      <c r="H209" s="4"/>
      <c r="I209" s="23"/>
    </row>
    <row r="210" spans="1:9" x14ac:dyDescent="0.25">
      <c r="A210" s="1"/>
      <c r="B210" s="1"/>
      <c r="C210" s="6"/>
      <c r="D210" s="5"/>
      <c r="E210" s="5"/>
      <c r="F210" s="5"/>
      <c r="G210" s="5"/>
      <c r="H210" s="4"/>
      <c r="I210" s="23"/>
    </row>
    <row r="211" spans="1:9" ht="18.75" x14ac:dyDescent="0.3">
      <c r="A211" s="1"/>
      <c r="B211" s="1"/>
      <c r="C211" s="3"/>
      <c r="D211" s="3"/>
      <c r="E211" s="3"/>
      <c r="F211" s="3"/>
      <c r="G211" s="3"/>
      <c r="H211" s="2"/>
      <c r="I211" s="24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9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9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9"/>
    </row>
  </sheetData>
  <mergeCells count="13">
    <mergeCell ref="B5:C5"/>
    <mergeCell ref="H5:J5"/>
    <mergeCell ref="B1:J1"/>
    <mergeCell ref="B2:D2"/>
    <mergeCell ref="B3:J3"/>
    <mergeCell ref="B4:C4"/>
    <mergeCell ref="H4:J4"/>
    <mergeCell ref="C95:H95"/>
    <mergeCell ref="C96:H96"/>
    <mergeCell ref="C60:H60"/>
    <mergeCell ref="C68:H68"/>
    <mergeCell ref="C85:H85"/>
    <mergeCell ref="C94:H94"/>
  </mergeCells>
  <pageMargins left="1" right="1" top="1" bottom="1" header="0.5" footer="0.5"/>
  <pageSetup paperSize="8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topLeftCell="A76" zoomScaleNormal="100" workbookViewId="0">
      <selection activeCell="K105" sqref="K105"/>
    </sheetView>
  </sheetViews>
  <sheetFormatPr defaultRowHeight="15" x14ac:dyDescent="0.25"/>
  <cols>
    <col min="2" max="2" width="4.28515625" bestFit="1" customWidth="1"/>
    <col min="3" max="3" width="40.85546875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2.5703125" style="25" bestFit="1" customWidth="1"/>
    <col min="10" max="10" width="11.5703125" bestFit="1" customWidth="1"/>
  </cols>
  <sheetData>
    <row r="1" spans="1:10" ht="21.75" thickBot="1" x14ac:dyDescent="0.4">
      <c r="B1" s="203" t="s">
        <v>10</v>
      </c>
      <c r="C1" s="204"/>
      <c r="D1" s="204"/>
      <c r="E1" s="204"/>
      <c r="F1" s="204"/>
      <c r="G1" s="204"/>
      <c r="H1" s="204"/>
      <c r="I1" s="204"/>
      <c r="J1" s="205"/>
    </row>
    <row r="2" spans="1:10" ht="67.5" customHeight="1" thickBot="1" x14ac:dyDescent="0.3">
      <c r="B2" s="206" t="s">
        <v>9</v>
      </c>
      <c r="C2" s="207"/>
      <c r="D2" s="207"/>
      <c r="E2" s="76"/>
      <c r="F2" s="76"/>
      <c r="G2" s="76"/>
      <c r="H2" s="76"/>
      <c r="I2" s="77"/>
      <c r="J2" s="74"/>
    </row>
    <row r="3" spans="1:10" ht="19.5" customHeight="1" thickBot="1" x14ac:dyDescent="0.35">
      <c r="A3" t="s">
        <v>70</v>
      </c>
      <c r="B3" s="208" t="s">
        <v>11</v>
      </c>
      <c r="C3" s="209"/>
      <c r="D3" s="209"/>
      <c r="E3" s="209"/>
      <c r="F3" s="209"/>
      <c r="G3" s="209"/>
      <c r="H3" s="209"/>
      <c r="I3" s="209"/>
      <c r="J3" s="210"/>
    </row>
    <row r="4" spans="1:10" ht="15.75" thickBot="1" x14ac:dyDescent="0.3">
      <c r="B4" s="211" t="s">
        <v>8</v>
      </c>
      <c r="C4" s="212"/>
      <c r="D4" s="14"/>
      <c r="E4" s="14"/>
      <c r="F4" s="14"/>
      <c r="G4" s="14"/>
      <c r="H4" s="249" t="s">
        <v>12</v>
      </c>
      <c r="I4" s="250"/>
      <c r="J4" s="251"/>
    </row>
    <row r="5" spans="1:10" ht="30.75" customHeight="1" thickBot="1" x14ac:dyDescent="0.3">
      <c r="B5" s="215" t="s">
        <v>95</v>
      </c>
      <c r="C5" s="216"/>
      <c r="D5" s="75"/>
      <c r="E5" s="75"/>
      <c r="F5" s="75"/>
      <c r="G5" s="75"/>
      <c r="H5" s="217" t="s">
        <v>92</v>
      </c>
      <c r="I5" s="234"/>
      <c r="J5" s="218"/>
    </row>
    <row r="6" spans="1:10" s="13" customFormat="1" ht="30.75" customHeight="1" thickBot="1" x14ac:dyDescent="0.3">
      <c r="B6" s="78" t="s">
        <v>7</v>
      </c>
      <c r="C6" s="79" t="s">
        <v>6</v>
      </c>
      <c r="D6" s="80" t="s">
        <v>5</v>
      </c>
      <c r="E6" s="80" t="s">
        <v>4</v>
      </c>
      <c r="F6" s="80" t="s">
        <v>3</v>
      </c>
      <c r="G6" s="81" t="s">
        <v>2</v>
      </c>
      <c r="H6" s="81" t="s">
        <v>1</v>
      </c>
      <c r="I6" s="82" t="s">
        <v>0</v>
      </c>
      <c r="J6" s="82" t="s">
        <v>0</v>
      </c>
    </row>
    <row r="7" spans="1:10" x14ac:dyDescent="0.25">
      <c r="A7" s="8"/>
      <c r="B7" s="33"/>
      <c r="C7" s="34"/>
      <c r="D7" s="35"/>
      <c r="E7" s="35"/>
      <c r="F7" s="36"/>
      <c r="G7" s="35"/>
      <c r="H7" s="35"/>
      <c r="I7" s="37"/>
      <c r="J7" s="37"/>
    </row>
    <row r="8" spans="1:10" ht="15.75" customHeight="1" x14ac:dyDescent="0.25">
      <c r="A8" s="8"/>
      <c r="B8" s="42" t="s">
        <v>13</v>
      </c>
      <c r="C8" s="41" t="s">
        <v>14</v>
      </c>
      <c r="D8" s="31"/>
      <c r="E8" s="31"/>
      <c r="F8" s="31"/>
      <c r="G8" s="31"/>
      <c r="H8" s="31"/>
      <c r="I8" s="50"/>
      <c r="J8" s="50"/>
    </row>
    <row r="9" spans="1:10" x14ac:dyDescent="0.25">
      <c r="A9" s="8"/>
      <c r="B9" s="27"/>
      <c r="C9" s="30"/>
      <c r="D9" s="31"/>
      <c r="E9" s="31"/>
      <c r="F9" s="31"/>
      <c r="G9" s="31"/>
      <c r="H9" s="31"/>
      <c r="I9" s="50"/>
      <c r="J9" s="50"/>
    </row>
    <row r="10" spans="1:10" x14ac:dyDescent="0.25">
      <c r="A10" s="43"/>
      <c r="B10" s="42" t="s">
        <v>16</v>
      </c>
      <c r="C10" s="41" t="s">
        <v>15</v>
      </c>
      <c r="D10" s="31"/>
      <c r="E10" s="31"/>
      <c r="F10" s="31"/>
      <c r="G10" s="31"/>
      <c r="H10" s="31"/>
      <c r="I10" s="50"/>
      <c r="J10" s="50"/>
    </row>
    <row r="11" spans="1:10" x14ac:dyDescent="0.25">
      <c r="A11" s="8"/>
      <c r="B11" s="27">
        <v>1</v>
      </c>
      <c r="C11" s="30" t="s">
        <v>27</v>
      </c>
      <c r="D11" s="26">
        <v>30</v>
      </c>
      <c r="E11" s="31">
        <v>45</v>
      </c>
      <c r="F11" s="32">
        <f>E11*D11/144</f>
        <v>9.375</v>
      </c>
      <c r="G11" s="26">
        <v>1350</v>
      </c>
      <c r="H11" s="26">
        <v>1</v>
      </c>
      <c r="I11" s="50">
        <f>H11*G11*F11</f>
        <v>12656.25</v>
      </c>
      <c r="J11" s="50">
        <v>0</v>
      </c>
    </row>
    <row r="12" spans="1:10" x14ac:dyDescent="0.25">
      <c r="A12" s="8"/>
      <c r="B12" s="27">
        <v>2</v>
      </c>
      <c r="C12" s="30" t="s">
        <v>28</v>
      </c>
      <c r="D12" s="26">
        <v>41</v>
      </c>
      <c r="E12" s="31">
        <v>81</v>
      </c>
      <c r="F12" s="32"/>
      <c r="G12" s="26"/>
      <c r="H12" s="26">
        <v>1</v>
      </c>
      <c r="I12" s="50">
        <v>22000</v>
      </c>
      <c r="J12" s="50">
        <f t="shared" ref="J12" si="0">I12</f>
        <v>22000</v>
      </c>
    </row>
    <row r="13" spans="1:10" x14ac:dyDescent="0.25">
      <c r="A13" s="8"/>
      <c r="B13" s="27">
        <v>3</v>
      </c>
      <c r="C13" s="30" t="s">
        <v>68</v>
      </c>
      <c r="D13" s="26">
        <v>45</v>
      </c>
      <c r="E13" s="31">
        <v>53</v>
      </c>
      <c r="F13" s="32">
        <f t="shared" ref="F13:F59" si="1">E13*D13/144</f>
        <v>16.5625</v>
      </c>
      <c r="G13" s="26">
        <v>380</v>
      </c>
      <c r="H13" s="26">
        <v>1</v>
      </c>
      <c r="I13" s="50">
        <f t="shared" ref="I13:I57" si="2">H13*G13*F13</f>
        <v>6293.75</v>
      </c>
      <c r="J13" s="50">
        <v>0</v>
      </c>
    </row>
    <row r="14" spans="1:10" x14ac:dyDescent="0.25">
      <c r="A14" s="8"/>
      <c r="B14" s="27">
        <v>4</v>
      </c>
      <c r="C14" s="30" t="s">
        <v>35</v>
      </c>
      <c r="D14" s="26"/>
      <c r="E14" s="31"/>
      <c r="F14" s="32">
        <f t="shared" si="1"/>
        <v>0</v>
      </c>
      <c r="G14" s="26">
        <v>4000</v>
      </c>
      <c r="H14" s="26">
        <v>1</v>
      </c>
      <c r="I14" s="50">
        <f>H14*G14</f>
        <v>4000</v>
      </c>
      <c r="J14" s="50">
        <v>0</v>
      </c>
    </row>
    <row r="15" spans="1:10" x14ac:dyDescent="0.25">
      <c r="A15" s="8"/>
      <c r="B15" s="27"/>
      <c r="C15" s="30"/>
      <c r="D15" s="26"/>
      <c r="E15" s="31"/>
      <c r="F15" s="32"/>
      <c r="G15" s="26"/>
      <c r="H15" s="26"/>
      <c r="I15" s="50"/>
      <c r="J15" s="50"/>
    </row>
    <row r="16" spans="1:10" s="12" customFormat="1" ht="15.75" x14ac:dyDescent="0.25">
      <c r="A16" s="8"/>
      <c r="B16" s="42" t="s">
        <v>18</v>
      </c>
      <c r="C16" s="41" t="s">
        <v>17</v>
      </c>
      <c r="D16" s="26"/>
      <c r="E16" s="31"/>
      <c r="F16" s="32"/>
      <c r="G16" s="31"/>
      <c r="H16" s="31"/>
      <c r="I16" s="50"/>
      <c r="J16" s="50"/>
    </row>
    <row r="17" spans="1:10" x14ac:dyDescent="0.25">
      <c r="A17" s="8"/>
      <c r="B17" s="27">
        <v>1</v>
      </c>
      <c r="C17" s="30" t="s">
        <v>31</v>
      </c>
      <c r="D17" s="26">
        <v>292</v>
      </c>
      <c r="E17" s="31">
        <v>13</v>
      </c>
      <c r="F17" s="32">
        <f t="shared" si="1"/>
        <v>26.361111111111111</v>
      </c>
      <c r="G17" s="26">
        <v>380</v>
      </c>
      <c r="H17" s="26">
        <v>1</v>
      </c>
      <c r="I17" s="50">
        <f t="shared" si="2"/>
        <v>10017.222222222223</v>
      </c>
      <c r="J17" s="50">
        <v>0</v>
      </c>
    </row>
    <row r="18" spans="1:10" x14ac:dyDescent="0.25">
      <c r="A18" s="8"/>
      <c r="B18" s="27">
        <v>2</v>
      </c>
      <c r="C18" s="30" t="s">
        <v>32</v>
      </c>
      <c r="D18" s="26">
        <v>73</v>
      </c>
      <c r="E18" s="31">
        <v>95</v>
      </c>
      <c r="F18" s="32">
        <f t="shared" si="1"/>
        <v>48.159722222222221</v>
      </c>
      <c r="G18" s="26">
        <v>900</v>
      </c>
      <c r="H18" s="26">
        <v>1</v>
      </c>
      <c r="I18" s="50">
        <f t="shared" si="2"/>
        <v>43343.75</v>
      </c>
      <c r="J18" s="50">
        <v>0</v>
      </c>
    </row>
    <row r="19" spans="1:10" x14ac:dyDescent="0.25">
      <c r="A19" s="8"/>
      <c r="B19" s="27">
        <v>3</v>
      </c>
      <c r="C19" s="30" t="s">
        <v>33</v>
      </c>
      <c r="D19" s="26"/>
      <c r="E19" s="31"/>
      <c r="F19" s="32">
        <f t="shared" si="1"/>
        <v>0</v>
      </c>
      <c r="G19" s="26"/>
      <c r="H19" s="26">
        <v>1</v>
      </c>
      <c r="I19" s="50">
        <v>6000</v>
      </c>
      <c r="J19" s="50">
        <v>0</v>
      </c>
    </row>
    <row r="20" spans="1:10" x14ac:dyDescent="0.25">
      <c r="A20" s="8"/>
      <c r="B20" s="27">
        <v>4</v>
      </c>
      <c r="C20" s="30" t="s">
        <v>34</v>
      </c>
      <c r="D20" s="26">
        <v>11</v>
      </c>
      <c r="E20" s="31">
        <v>45</v>
      </c>
      <c r="F20" s="32">
        <f t="shared" si="1"/>
        <v>3.4375</v>
      </c>
      <c r="G20" s="26">
        <v>550</v>
      </c>
      <c r="H20" s="26">
        <v>1</v>
      </c>
      <c r="I20" s="50">
        <f t="shared" si="2"/>
        <v>1890.625</v>
      </c>
      <c r="J20" s="50">
        <v>0</v>
      </c>
    </row>
    <row r="21" spans="1:10" x14ac:dyDescent="0.25">
      <c r="A21" s="8"/>
      <c r="B21" s="27">
        <v>5</v>
      </c>
      <c r="C21" s="30" t="s">
        <v>29</v>
      </c>
      <c r="D21" s="26">
        <v>21</v>
      </c>
      <c r="E21" s="31">
        <v>23</v>
      </c>
      <c r="F21" s="32">
        <f t="shared" si="1"/>
        <v>3.3541666666666665</v>
      </c>
      <c r="G21" s="26">
        <v>1350</v>
      </c>
      <c r="H21" s="26">
        <v>1</v>
      </c>
      <c r="I21" s="50">
        <f t="shared" si="2"/>
        <v>4528.125</v>
      </c>
      <c r="J21" s="50">
        <v>0</v>
      </c>
    </row>
    <row r="22" spans="1:10" x14ac:dyDescent="0.25">
      <c r="A22" s="8"/>
      <c r="B22" s="27">
        <v>6</v>
      </c>
      <c r="C22" s="30" t="s">
        <v>30</v>
      </c>
      <c r="D22" s="26">
        <v>21</v>
      </c>
      <c r="E22" s="31">
        <v>24</v>
      </c>
      <c r="F22" s="32">
        <f t="shared" si="1"/>
        <v>3.5</v>
      </c>
      <c r="G22" s="26">
        <v>1350</v>
      </c>
      <c r="H22" s="26">
        <v>1</v>
      </c>
      <c r="I22" s="50">
        <f t="shared" si="2"/>
        <v>4725</v>
      </c>
      <c r="J22" s="50">
        <v>0</v>
      </c>
    </row>
    <row r="23" spans="1:10" x14ac:dyDescent="0.25">
      <c r="A23" s="8"/>
      <c r="B23" s="27">
        <v>7</v>
      </c>
      <c r="C23" s="30" t="s">
        <v>36</v>
      </c>
      <c r="D23" s="26"/>
      <c r="E23" s="31"/>
      <c r="F23" s="32">
        <v>18</v>
      </c>
      <c r="G23" s="26">
        <v>3400</v>
      </c>
      <c r="H23" s="26">
        <v>1</v>
      </c>
      <c r="I23" s="50">
        <f t="shared" si="2"/>
        <v>61200</v>
      </c>
      <c r="J23" s="50">
        <v>0</v>
      </c>
    </row>
    <row r="24" spans="1:10" x14ac:dyDescent="0.25">
      <c r="A24" s="8"/>
      <c r="B24" s="27">
        <v>8</v>
      </c>
      <c r="C24" s="30" t="s">
        <v>37</v>
      </c>
      <c r="D24" s="26"/>
      <c r="E24" s="31"/>
      <c r="F24" s="32"/>
      <c r="G24" s="26"/>
      <c r="H24" s="26">
        <v>1</v>
      </c>
      <c r="I24" s="50">
        <v>12000</v>
      </c>
      <c r="J24" s="50">
        <v>0</v>
      </c>
    </row>
    <row r="25" spans="1:10" x14ac:dyDescent="0.25">
      <c r="A25" s="8"/>
      <c r="B25" s="27">
        <v>9</v>
      </c>
      <c r="C25" s="30" t="s">
        <v>38</v>
      </c>
      <c r="D25" s="26">
        <v>21</v>
      </c>
      <c r="E25" s="31">
        <v>118</v>
      </c>
      <c r="F25" s="32">
        <f>E25*D25/144</f>
        <v>17.208333333333332</v>
      </c>
      <c r="G25" s="26">
        <v>550</v>
      </c>
      <c r="H25" s="26">
        <v>1</v>
      </c>
      <c r="I25" s="50">
        <f t="shared" si="2"/>
        <v>9464.5833333333321</v>
      </c>
      <c r="J25" s="50">
        <v>0</v>
      </c>
    </row>
    <row r="26" spans="1:10" x14ac:dyDescent="0.25">
      <c r="A26" s="8"/>
      <c r="B26" s="27">
        <v>10</v>
      </c>
      <c r="C26" s="30" t="s">
        <v>96</v>
      </c>
      <c r="D26" s="26">
        <v>73</v>
      </c>
      <c r="E26" s="31">
        <v>95</v>
      </c>
      <c r="F26" s="32">
        <f>E26*D26/144</f>
        <v>48.159722222222221</v>
      </c>
      <c r="G26" s="26">
        <v>750</v>
      </c>
      <c r="H26" s="26">
        <v>1</v>
      </c>
      <c r="I26" s="50">
        <f>H26*G26*F26</f>
        <v>36119.791666666664</v>
      </c>
      <c r="J26" s="50">
        <f>I26</f>
        <v>36119.791666666664</v>
      </c>
    </row>
    <row r="27" spans="1:10" x14ac:dyDescent="0.25">
      <c r="A27" s="8"/>
      <c r="B27" s="27"/>
      <c r="C27" s="30"/>
      <c r="D27" s="26"/>
      <c r="E27" s="31"/>
      <c r="F27" s="32"/>
      <c r="G27" s="26"/>
      <c r="H27" s="26"/>
      <c r="I27" s="50"/>
      <c r="J27" s="50"/>
    </row>
    <row r="28" spans="1:10" x14ac:dyDescent="0.25">
      <c r="A28" s="8"/>
      <c r="B28" s="42" t="s">
        <v>19</v>
      </c>
      <c r="C28" s="41" t="s">
        <v>22</v>
      </c>
      <c r="D28" s="26"/>
      <c r="E28" s="31"/>
      <c r="F28" s="32"/>
      <c r="G28" s="26"/>
      <c r="H28" s="26"/>
      <c r="I28" s="50"/>
      <c r="J28" s="50"/>
    </row>
    <row r="29" spans="1:10" x14ac:dyDescent="0.25">
      <c r="A29" s="8"/>
      <c r="B29" s="27">
        <v>1</v>
      </c>
      <c r="C29" s="44" t="s">
        <v>39</v>
      </c>
      <c r="D29" s="26">
        <v>126</v>
      </c>
      <c r="E29" s="31">
        <v>29</v>
      </c>
      <c r="F29" s="32">
        <f t="shared" si="1"/>
        <v>25.375</v>
      </c>
      <c r="G29" s="26">
        <v>2700</v>
      </c>
      <c r="H29" s="26">
        <v>1</v>
      </c>
      <c r="I29" s="50">
        <f t="shared" si="2"/>
        <v>68512.5</v>
      </c>
      <c r="J29" s="50">
        <f t="shared" ref="J29:J32" si="3">I29</f>
        <v>68512.5</v>
      </c>
    </row>
    <row r="30" spans="1:10" x14ac:dyDescent="0.25">
      <c r="A30" s="8"/>
      <c r="B30" s="27">
        <v>2</v>
      </c>
      <c r="C30" s="44" t="s">
        <v>40</v>
      </c>
      <c r="D30" s="26">
        <v>94</v>
      </c>
      <c r="E30" s="31">
        <v>28</v>
      </c>
      <c r="F30" s="32">
        <f t="shared" si="1"/>
        <v>18.277777777777779</v>
      </c>
      <c r="G30" s="26">
        <v>1350</v>
      </c>
      <c r="H30" s="26">
        <v>1</v>
      </c>
      <c r="I30" s="50">
        <f t="shared" si="2"/>
        <v>24675</v>
      </c>
      <c r="J30" s="50">
        <f t="shared" si="3"/>
        <v>24675</v>
      </c>
    </row>
    <row r="31" spans="1:10" x14ac:dyDescent="0.25">
      <c r="A31" s="8"/>
      <c r="B31" s="27">
        <v>3</v>
      </c>
      <c r="C31" s="44" t="s">
        <v>41</v>
      </c>
      <c r="D31" s="26">
        <v>117</v>
      </c>
      <c r="E31" s="31">
        <v>29</v>
      </c>
      <c r="F31" s="32">
        <f t="shared" si="1"/>
        <v>23.5625</v>
      </c>
      <c r="G31" s="26">
        <v>680</v>
      </c>
      <c r="H31" s="26">
        <v>1</v>
      </c>
      <c r="I31" s="50">
        <f t="shared" si="2"/>
        <v>16022.5</v>
      </c>
      <c r="J31" s="50">
        <f t="shared" si="3"/>
        <v>16022.5</v>
      </c>
    </row>
    <row r="32" spans="1:10" x14ac:dyDescent="0.25">
      <c r="A32" s="8"/>
      <c r="B32" s="27">
        <v>4</v>
      </c>
      <c r="C32" s="44" t="s">
        <v>42</v>
      </c>
      <c r="D32" s="26">
        <v>69</v>
      </c>
      <c r="E32" s="31">
        <v>113</v>
      </c>
      <c r="F32" s="32">
        <f t="shared" si="1"/>
        <v>54.145833333333336</v>
      </c>
      <c r="G32" s="26">
        <v>680</v>
      </c>
      <c r="H32" s="26">
        <v>1</v>
      </c>
      <c r="I32" s="50">
        <f t="shared" si="2"/>
        <v>36819.166666666672</v>
      </c>
      <c r="J32" s="50">
        <f t="shared" si="3"/>
        <v>36819.166666666672</v>
      </c>
    </row>
    <row r="33" spans="1:10" x14ac:dyDescent="0.25">
      <c r="A33" s="8"/>
      <c r="B33" s="27">
        <v>5</v>
      </c>
      <c r="C33" s="44" t="s">
        <v>43</v>
      </c>
      <c r="D33" s="26">
        <v>54</v>
      </c>
      <c r="E33" s="31">
        <v>30</v>
      </c>
      <c r="F33" s="32">
        <f t="shared" si="1"/>
        <v>11.25</v>
      </c>
      <c r="G33" s="26"/>
      <c r="H33" s="26">
        <v>1</v>
      </c>
      <c r="I33" s="50">
        <v>9000</v>
      </c>
      <c r="J33" s="50">
        <v>0</v>
      </c>
    </row>
    <row r="34" spans="1:10" x14ac:dyDescent="0.25">
      <c r="A34" s="8"/>
      <c r="B34" s="27">
        <v>6</v>
      </c>
      <c r="C34" s="44" t="s">
        <v>63</v>
      </c>
      <c r="D34" s="26"/>
      <c r="E34" s="31"/>
      <c r="F34" s="32">
        <f t="shared" si="1"/>
        <v>0</v>
      </c>
      <c r="G34" s="26">
        <v>4200</v>
      </c>
      <c r="H34" s="26">
        <v>4</v>
      </c>
      <c r="I34" s="50">
        <f>H34*G34</f>
        <v>16800</v>
      </c>
      <c r="J34" s="50">
        <v>0</v>
      </c>
    </row>
    <row r="35" spans="1:10" x14ac:dyDescent="0.25">
      <c r="A35" s="8"/>
      <c r="B35" s="27"/>
      <c r="C35" s="44"/>
      <c r="D35" s="26"/>
      <c r="E35" s="31"/>
      <c r="F35" s="32"/>
      <c r="G35" s="26"/>
      <c r="H35" s="26"/>
      <c r="I35" s="50"/>
      <c r="J35" s="50"/>
    </row>
    <row r="36" spans="1:10" x14ac:dyDescent="0.25">
      <c r="A36" s="8"/>
      <c r="B36" s="42" t="s">
        <v>20</v>
      </c>
      <c r="C36" s="41" t="s">
        <v>23</v>
      </c>
      <c r="D36" s="26"/>
      <c r="E36" s="31"/>
      <c r="F36" s="32"/>
      <c r="G36" s="26"/>
      <c r="H36" s="26"/>
      <c r="I36" s="50"/>
      <c r="J36" s="50"/>
    </row>
    <row r="37" spans="1:10" x14ac:dyDescent="0.25">
      <c r="A37" s="8"/>
      <c r="B37" s="27">
        <v>1</v>
      </c>
      <c r="C37" s="44" t="s">
        <v>44</v>
      </c>
      <c r="D37" s="26">
        <v>21</v>
      </c>
      <c r="E37" s="31">
        <v>114</v>
      </c>
      <c r="F37" s="32">
        <f t="shared" si="1"/>
        <v>16.625</v>
      </c>
      <c r="G37" s="26">
        <v>550</v>
      </c>
      <c r="H37" s="26">
        <v>1</v>
      </c>
      <c r="I37" s="50">
        <f t="shared" si="2"/>
        <v>9143.75</v>
      </c>
      <c r="J37" s="50">
        <f t="shared" ref="J37" si="4">I37</f>
        <v>9143.75</v>
      </c>
    </row>
    <row r="38" spans="1:10" x14ac:dyDescent="0.25">
      <c r="A38" s="8"/>
      <c r="B38" s="27">
        <v>2</v>
      </c>
      <c r="C38" s="44" t="s">
        <v>45</v>
      </c>
      <c r="D38" s="26">
        <v>36</v>
      </c>
      <c r="E38" s="31">
        <v>72</v>
      </c>
      <c r="F38" s="32">
        <f t="shared" si="1"/>
        <v>18</v>
      </c>
      <c r="G38" s="26">
        <v>1350</v>
      </c>
      <c r="H38" s="26">
        <v>1</v>
      </c>
      <c r="I38" s="50">
        <f t="shared" si="2"/>
        <v>24300</v>
      </c>
      <c r="J38" s="50">
        <v>0</v>
      </c>
    </row>
    <row r="39" spans="1:10" x14ac:dyDescent="0.25">
      <c r="A39" s="8"/>
      <c r="B39" s="27"/>
      <c r="C39" s="30"/>
      <c r="D39" s="26"/>
      <c r="E39" s="31"/>
      <c r="F39" s="32"/>
      <c r="G39" s="26"/>
      <c r="H39" s="26"/>
      <c r="I39" s="50"/>
      <c r="J39" s="50"/>
    </row>
    <row r="40" spans="1:10" x14ac:dyDescent="0.25">
      <c r="A40" s="8"/>
      <c r="B40" s="42" t="s">
        <v>21</v>
      </c>
      <c r="C40" s="41" t="s">
        <v>24</v>
      </c>
      <c r="D40" s="26"/>
      <c r="E40" s="31"/>
      <c r="F40" s="32"/>
      <c r="G40" s="26"/>
      <c r="H40" s="26"/>
      <c r="I40" s="50"/>
      <c r="J40" s="50"/>
    </row>
    <row r="41" spans="1:10" x14ac:dyDescent="0.25">
      <c r="A41" s="8"/>
      <c r="B41" s="27">
        <v>1</v>
      </c>
      <c r="C41" s="30" t="s">
        <v>46</v>
      </c>
      <c r="D41" s="26">
        <v>85</v>
      </c>
      <c r="E41" s="31">
        <v>84</v>
      </c>
      <c r="F41" s="32">
        <f t="shared" si="1"/>
        <v>49.583333333333336</v>
      </c>
      <c r="G41" s="26">
        <v>1350</v>
      </c>
      <c r="H41" s="26">
        <v>1</v>
      </c>
      <c r="I41" s="50">
        <f t="shared" si="2"/>
        <v>66937.5</v>
      </c>
      <c r="J41" s="50">
        <f t="shared" ref="J41:J44" si="5">I41</f>
        <v>66937.5</v>
      </c>
    </row>
    <row r="42" spans="1:10" x14ac:dyDescent="0.25">
      <c r="A42" s="8"/>
      <c r="B42" s="27">
        <v>2</v>
      </c>
      <c r="C42" s="30" t="s">
        <v>41</v>
      </c>
      <c r="D42" s="26">
        <v>28</v>
      </c>
      <c r="E42" s="31">
        <v>118</v>
      </c>
      <c r="F42" s="32">
        <f t="shared" si="1"/>
        <v>22.944444444444443</v>
      </c>
      <c r="G42" s="26">
        <v>680</v>
      </c>
      <c r="H42" s="26">
        <v>1</v>
      </c>
      <c r="I42" s="50">
        <f t="shared" si="2"/>
        <v>15602.222222222221</v>
      </c>
      <c r="J42" s="50">
        <f t="shared" si="5"/>
        <v>15602.222222222221</v>
      </c>
    </row>
    <row r="43" spans="1:10" x14ac:dyDescent="0.25">
      <c r="A43" s="8"/>
      <c r="B43" s="27">
        <v>3</v>
      </c>
      <c r="C43" s="30" t="s">
        <v>47</v>
      </c>
      <c r="D43" s="26"/>
      <c r="E43" s="31"/>
      <c r="F43" s="32">
        <f t="shared" si="1"/>
        <v>0</v>
      </c>
      <c r="G43" s="26"/>
      <c r="H43" s="26">
        <v>1</v>
      </c>
      <c r="I43" s="50">
        <v>26000</v>
      </c>
      <c r="J43" s="50">
        <f t="shared" si="5"/>
        <v>26000</v>
      </c>
    </row>
    <row r="44" spans="1:10" x14ac:dyDescent="0.25">
      <c r="A44" s="8"/>
      <c r="B44" s="27">
        <v>4</v>
      </c>
      <c r="C44" s="30" t="s">
        <v>48</v>
      </c>
      <c r="D44" s="26">
        <v>92</v>
      </c>
      <c r="E44" s="31">
        <v>42</v>
      </c>
      <c r="F44" s="32">
        <f t="shared" si="1"/>
        <v>26.833333333333332</v>
      </c>
      <c r="G44" s="26">
        <v>550</v>
      </c>
      <c r="H44" s="26">
        <v>1</v>
      </c>
      <c r="I44" s="50">
        <f t="shared" si="2"/>
        <v>14758.333333333332</v>
      </c>
      <c r="J44" s="50">
        <f t="shared" si="5"/>
        <v>14758.333333333332</v>
      </c>
    </row>
    <row r="45" spans="1:10" x14ac:dyDescent="0.25">
      <c r="A45" s="8"/>
      <c r="B45" s="27">
        <v>5</v>
      </c>
      <c r="C45" s="30" t="s">
        <v>49</v>
      </c>
      <c r="D45" s="26">
        <v>16</v>
      </c>
      <c r="E45" s="31">
        <v>48</v>
      </c>
      <c r="F45" s="32">
        <f t="shared" si="1"/>
        <v>5.333333333333333</v>
      </c>
      <c r="G45" s="26"/>
      <c r="H45" s="26">
        <v>1</v>
      </c>
      <c r="I45" s="50">
        <v>6000</v>
      </c>
      <c r="J45" s="50">
        <v>0</v>
      </c>
    </row>
    <row r="46" spans="1:10" x14ac:dyDescent="0.25">
      <c r="A46" s="8"/>
      <c r="B46" s="27">
        <v>6</v>
      </c>
      <c r="C46" s="30" t="s">
        <v>44</v>
      </c>
      <c r="D46" s="26">
        <v>21</v>
      </c>
      <c r="E46" s="31">
        <v>147</v>
      </c>
      <c r="F46" s="32">
        <f t="shared" si="1"/>
        <v>21.4375</v>
      </c>
      <c r="G46" s="26">
        <v>550</v>
      </c>
      <c r="H46" s="26">
        <v>1</v>
      </c>
      <c r="I46" s="50">
        <f t="shared" si="2"/>
        <v>11790.625</v>
      </c>
      <c r="J46" s="50">
        <v>0</v>
      </c>
    </row>
    <row r="47" spans="1:10" x14ac:dyDescent="0.25">
      <c r="A47" s="8"/>
      <c r="B47" s="27">
        <v>7</v>
      </c>
      <c r="C47" s="30" t="s">
        <v>50</v>
      </c>
      <c r="D47" s="26">
        <v>20</v>
      </c>
      <c r="E47" s="31">
        <v>23</v>
      </c>
      <c r="F47" s="32">
        <f t="shared" si="1"/>
        <v>3.1944444444444446</v>
      </c>
      <c r="G47" s="26">
        <v>1350</v>
      </c>
      <c r="H47" s="26">
        <v>1</v>
      </c>
      <c r="I47" s="50">
        <f t="shared" si="2"/>
        <v>4312.5</v>
      </c>
      <c r="J47" s="50">
        <v>0</v>
      </c>
    </row>
    <row r="48" spans="1:10" x14ac:dyDescent="0.25">
      <c r="A48" s="8"/>
      <c r="B48" s="27">
        <v>8</v>
      </c>
      <c r="C48" s="30" t="s">
        <v>51</v>
      </c>
      <c r="D48" s="26">
        <v>24</v>
      </c>
      <c r="E48" s="31">
        <v>23</v>
      </c>
      <c r="F48" s="32">
        <f t="shared" si="1"/>
        <v>3.8333333333333335</v>
      </c>
      <c r="G48" s="26">
        <v>1350</v>
      </c>
      <c r="H48" s="26">
        <v>1</v>
      </c>
      <c r="I48" s="50">
        <f t="shared" si="2"/>
        <v>5175</v>
      </c>
      <c r="J48" s="50">
        <v>0</v>
      </c>
    </row>
    <row r="49" spans="1:10" x14ac:dyDescent="0.25">
      <c r="A49" s="8"/>
      <c r="B49" s="27"/>
      <c r="C49" s="30"/>
      <c r="D49" s="26"/>
      <c r="E49" s="31"/>
      <c r="F49" s="32"/>
      <c r="G49" s="26"/>
      <c r="H49" s="26"/>
      <c r="I49" s="50"/>
      <c r="J49" s="50"/>
    </row>
    <row r="50" spans="1:10" x14ac:dyDescent="0.25">
      <c r="A50" s="8"/>
      <c r="B50" s="42" t="s">
        <v>25</v>
      </c>
      <c r="C50" s="41" t="s">
        <v>26</v>
      </c>
      <c r="D50" s="26"/>
      <c r="E50" s="31"/>
      <c r="F50" s="32"/>
      <c r="G50" s="26"/>
      <c r="H50" s="26"/>
      <c r="I50" s="50"/>
      <c r="J50" s="50"/>
    </row>
    <row r="51" spans="1:10" x14ac:dyDescent="0.25">
      <c r="A51" s="8"/>
      <c r="B51" s="27">
        <v>1</v>
      </c>
      <c r="C51" s="30" t="s">
        <v>46</v>
      </c>
      <c r="D51" s="26">
        <v>78</v>
      </c>
      <c r="E51" s="31">
        <v>84</v>
      </c>
      <c r="F51" s="32">
        <f t="shared" si="1"/>
        <v>45.5</v>
      </c>
      <c r="G51" s="26">
        <v>1350</v>
      </c>
      <c r="H51" s="26">
        <v>1</v>
      </c>
      <c r="I51" s="50">
        <f t="shared" si="2"/>
        <v>61425</v>
      </c>
      <c r="J51" s="50">
        <v>0</v>
      </c>
    </row>
    <row r="52" spans="1:10" x14ac:dyDescent="0.25">
      <c r="A52" s="8"/>
      <c r="B52" s="27">
        <v>2</v>
      </c>
      <c r="C52" s="30" t="s">
        <v>52</v>
      </c>
      <c r="D52" s="26">
        <v>28</v>
      </c>
      <c r="E52" s="31">
        <v>78</v>
      </c>
      <c r="F52" s="32">
        <f t="shared" si="1"/>
        <v>15.166666666666666</v>
      </c>
      <c r="G52" s="26">
        <v>680</v>
      </c>
      <c r="H52" s="26">
        <v>1</v>
      </c>
      <c r="I52" s="50">
        <f t="shared" si="2"/>
        <v>10313.333333333332</v>
      </c>
      <c r="J52" s="50">
        <v>0</v>
      </c>
    </row>
    <row r="53" spans="1:10" x14ac:dyDescent="0.25">
      <c r="A53" s="8"/>
      <c r="B53" s="27">
        <v>3</v>
      </c>
      <c r="C53" s="30" t="s">
        <v>69</v>
      </c>
      <c r="D53" s="26">
        <v>33</v>
      </c>
      <c r="E53" s="31">
        <v>84</v>
      </c>
      <c r="F53" s="32">
        <f t="shared" si="1"/>
        <v>19.25</v>
      </c>
      <c r="G53" s="26">
        <v>1350</v>
      </c>
      <c r="H53" s="26">
        <v>1</v>
      </c>
      <c r="I53" s="50">
        <f t="shared" si="2"/>
        <v>25987.5</v>
      </c>
      <c r="J53" s="50">
        <f t="shared" ref="J53:J56" si="6">J1</f>
        <v>0</v>
      </c>
    </row>
    <row r="54" spans="1:10" x14ac:dyDescent="0.25">
      <c r="A54" s="8"/>
      <c r="B54" s="27">
        <v>4</v>
      </c>
      <c r="C54" s="30" t="s">
        <v>53</v>
      </c>
      <c r="D54" s="26">
        <v>21</v>
      </c>
      <c r="E54" s="31">
        <v>114</v>
      </c>
      <c r="F54" s="32">
        <f t="shared" si="1"/>
        <v>16.625</v>
      </c>
      <c r="G54" s="26">
        <v>550</v>
      </c>
      <c r="H54" s="26">
        <v>1</v>
      </c>
      <c r="I54" s="50">
        <f t="shared" si="2"/>
        <v>9143.75</v>
      </c>
      <c r="J54" s="50">
        <f t="shared" si="6"/>
        <v>0</v>
      </c>
    </row>
    <row r="55" spans="1:10" x14ac:dyDescent="0.25">
      <c r="A55" s="8"/>
      <c r="B55" s="27">
        <v>5</v>
      </c>
      <c r="C55" s="46" t="s">
        <v>54</v>
      </c>
      <c r="D55" s="38">
        <v>24</v>
      </c>
      <c r="E55" s="39">
        <v>9</v>
      </c>
      <c r="F55" s="32">
        <f t="shared" si="1"/>
        <v>1.5</v>
      </c>
      <c r="G55" s="38">
        <v>1350</v>
      </c>
      <c r="H55" s="38">
        <v>1</v>
      </c>
      <c r="I55" s="50">
        <f t="shared" si="2"/>
        <v>2025</v>
      </c>
      <c r="J55" s="50">
        <f t="shared" si="6"/>
        <v>0</v>
      </c>
    </row>
    <row r="56" spans="1:10" x14ac:dyDescent="0.25">
      <c r="A56" s="8"/>
      <c r="B56" s="27">
        <v>6</v>
      </c>
      <c r="C56" s="46" t="s">
        <v>55</v>
      </c>
      <c r="D56" s="38">
        <v>20</v>
      </c>
      <c r="E56" s="39">
        <v>23</v>
      </c>
      <c r="F56" s="32">
        <f t="shared" si="1"/>
        <v>3.1944444444444446</v>
      </c>
      <c r="G56" s="38">
        <v>1350</v>
      </c>
      <c r="H56" s="38">
        <v>1</v>
      </c>
      <c r="I56" s="50">
        <f t="shared" si="2"/>
        <v>4312.5</v>
      </c>
      <c r="J56" s="50">
        <f t="shared" si="6"/>
        <v>0</v>
      </c>
    </row>
    <row r="57" spans="1:10" x14ac:dyDescent="0.25">
      <c r="A57" s="8"/>
      <c r="B57" s="27">
        <v>7</v>
      </c>
      <c r="C57" s="46" t="s">
        <v>51</v>
      </c>
      <c r="D57" s="38">
        <v>24</v>
      </c>
      <c r="E57" s="39">
        <v>23</v>
      </c>
      <c r="F57" s="32">
        <f t="shared" si="1"/>
        <v>3.8333333333333335</v>
      </c>
      <c r="G57" s="38">
        <v>1350</v>
      </c>
      <c r="H57" s="38">
        <v>1</v>
      </c>
      <c r="I57" s="50">
        <f t="shared" si="2"/>
        <v>5175</v>
      </c>
      <c r="J57" s="50">
        <f>J5</f>
        <v>0</v>
      </c>
    </row>
    <row r="58" spans="1:10" x14ac:dyDescent="0.25">
      <c r="A58" s="8"/>
      <c r="B58" s="27"/>
      <c r="C58" s="46"/>
      <c r="D58" s="38"/>
      <c r="E58" s="39"/>
      <c r="F58" s="32"/>
      <c r="G58" s="38"/>
      <c r="H58" s="38"/>
      <c r="I58" s="50"/>
      <c r="J58" s="50"/>
    </row>
    <row r="59" spans="1:10" ht="15.75" thickBot="1" x14ac:dyDescent="0.3">
      <c r="A59" s="8"/>
      <c r="B59" s="45">
        <v>8</v>
      </c>
      <c r="C59" s="46" t="s">
        <v>67</v>
      </c>
      <c r="D59" s="38"/>
      <c r="E59" s="39"/>
      <c r="F59" s="47">
        <f t="shared" si="1"/>
        <v>0</v>
      </c>
      <c r="G59" s="38">
        <v>5600</v>
      </c>
      <c r="H59" s="38">
        <v>7</v>
      </c>
      <c r="I59" s="63">
        <f>H59*G59</f>
        <v>39200</v>
      </c>
      <c r="J59" s="50">
        <f t="shared" ref="J59" si="7">I59</f>
        <v>39200</v>
      </c>
    </row>
    <row r="60" spans="1:10" ht="15.75" thickBot="1" x14ac:dyDescent="0.3">
      <c r="A60" s="8"/>
      <c r="B60" s="28"/>
      <c r="C60" s="201" t="s">
        <v>86</v>
      </c>
      <c r="D60" s="202"/>
      <c r="E60" s="202"/>
      <c r="F60" s="202"/>
      <c r="G60" s="202"/>
      <c r="H60" s="236"/>
      <c r="I60" s="29">
        <f>SUM(I11:I59)</f>
        <v>747670.27777777798</v>
      </c>
      <c r="J60" s="29">
        <f>SUM(J11:J59)</f>
        <v>375790.76388888888</v>
      </c>
    </row>
    <row r="61" spans="1:10" x14ac:dyDescent="0.25">
      <c r="A61" s="8"/>
      <c r="B61" s="64"/>
      <c r="C61" s="65"/>
      <c r="D61" s="66"/>
      <c r="E61" s="67"/>
      <c r="F61" s="68"/>
      <c r="G61" s="66"/>
      <c r="H61" s="66"/>
      <c r="I61" s="61"/>
      <c r="J61" s="61"/>
    </row>
    <row r="62" spans="1:10" x14ac:dyDescent="0.25">
      <c r="A62" s="8"/>
      <c r="B62" s="49" t="s">
        <v>56</v>
      </c>
      <c r="C62" s="48" t="s">
        <v>71</v>
      </c>
      <c r="D62" s="38"/>
      <c r="E62" s="39"/>
      <c r="F62" s="47"/>
      <c r="G62" s="38"/>
      <c r="H62" s="38"/>
      <c r="I62" s="40"/>
      <c r="J62" s="40"/>
    </row>
    <row r="63" spans="1:10" x14ac:dyDescent="0.25">
      <c r="A63" s="8"/>
      <c r="B63" s="45">
        <v>1</v>
      </c>
      <c r="C63" s="46" t="s">
        <v>57</v>
      </c>
      <c r="D63" s="38">
        <v>88</v>
      </c>
      <c r="E63" s="39">
        <v>104</v>
      </c>
      <c r="F63" s="32">
        <f t="shared" ref="F63:F67" si="8">E63*D63/144</f>
        <v>63.555555555555557</v>
      </c>
      <c r="G63" s="38">
        <v>160</v>
      </c>
      <c r="H63" s="38"/>
      <c r="I63" s="40">
        <f>G63*F63</f>
        <v>10168.888888888889</v>
      </c>
      <c r="J63" s="40">
        <f>I63</f>
        <v>10168.888888888889</v>
      </c>
    </row>
    <row r="64" spans="1:10" x14ac:dyDescent="0.25">
      <c r="A64" s="8"/>
      <c r="B64" s="45">
        <v>2</v>
      </c>
      <c r="C64" s="46" t="s">
        <v>58</v>
      </c>
      <c r="D64" s="38">
        <v>125</v>
      </c>
      <c r="E64" s="39">
        <v>104</v>
      </c>
      <c r="F64" s="32">
        <f t="shared" si="8"/>
        <v>90.277777777777771</v>
      </c>
      <c r="G64" s="38">
        <v>160</v>
      </c>
      <c r="H64" s="38"/>
      <c r="I64" s="40">
        <f t="shared" ref="I64:I67" si="9">G64*F64</f>
        <v>14444.444444444443</v>
      </c>
      <c r="J64" s="40">
        <f>I64</f>
        <v>14444.444444444443</v>
      </c>
    </row>
    <row r="65" spans="1:10" x14ac:dyDescent="0.25">
      <c r="A65" s="8"/>
      <c r="B65" s="45">
        <v>3</v>
      </c>
      <c r="C65" s="46" t="s">
        <v>59</v>
      </c>
      <c r="D65" s="38">
        <v>125</v>
      </c>
      <c r="E65" s="39">
        <v>104</v>
      </c>
      <c r="F65" s="32">
        <f t="shared" si="8"/>
        <v>90.277777777777771</v>
      </c>
      <c r="G65" s="38">
        <v>160</v>
      </c>
      <c r="H65" s="38"/>
      <c r="I65" s="40">
        <f t="shared" si="9"/>
        <v>14444.444444444443</v>
      </c>
      <c r="J65" s="40">
        <f t="shared" ref="J65:J67" si="10">I65</f>
        <v>14444.444444444443</v>
      </c>
    </row>
    <row r="66" spans="1:10" x14ac:dyDescent="0.25">
      <c r="A66" s="8"/>
      <c r="B66" s="45">
        <v>4</v>
      </c>
      <c r="C66" s="46" t="s">
        <v>60</v>
      </c>
      <c r="D66" s="38">
        <v>111</v>
      </c>
      <c r="E66" s="39">
        <v>104</v>
      </c>
      <c r="F66" s="32">
        <f t="shared" si="8"/>
        <v>80.166666666666671</v>
      </c>
      <c r="G66" s="38">
        <v>160</v>
      </c>
      <c r="H66" s="38"/>
      <c r="I66" s="40">
        <f t="shared" si="9"/>
        <v>12826.666666666668</v>
      </c>
      <c r="J66" s="40">
        <f t="shared" si="10"/>
        <v>12826.666666666668</v>
      </c>
    </row>
    <row r="67" spans="1:10" ht="15.75" thickBot="1" x14ac:dyDescent="0.3">
      <c r="A67" s="8"/>
      <c r="B67" s="45">
        <v>5</v>
      </c>
      <c r="C67" s="46" t="s">
        <v>61</v>
      </c>
      <c r="D67" s="38">
        <v>112</v>
      </c>
      <c r="E67" s="39">
        <v>57</v>
      </c>
      <c r="F67" s="47">
        <f t="shared" si="8"/>
        <v>44.333333333333336</v>
      </c>
      <c r="G67" s="38">
        <v>160</v>
      </c>
      <c r="H67" s="38"/>
      <c r="I67" s="40">
        <f t="shared" si="9"/>
        <v>7093.3333333333339</v>
      </c>
      <c r="J67" s="40">
        <f t="shared" si="10"/>
        <v>7093.3333333333339</v>
      </c>
    </row>
    <row r="68" spans="1:10" ht="15.75" thickBot="1" x14ac:dyDescent="0.3">
      <c r="A68" s="8"/>
      <c r="B68" s="28"/>
      <c r="C68" s="201" t="s">
        <v>85</v>
      </c>
      <c r="D68" s="202"/>
      <c r="E68" s="202"/>
      <c r="F68" s="202"/>
      <c r="G68" s="202"/>
      <c r="H68" s="236"/>
      <c r="I68" s="29">
        <f>SUM(I63:I67)</f>
        <v>58977.777777777774</v>
      </c>
      <c r="J68" s="29">
        <f>SUM(J63:J67)</f>
        <v>58977.777777777774</v>
      </c>
    </row>
    <row r="69" spans="1:10" x14ac:dyDescent="0.25">
      <c r="A69" s="8"/>
      <c r="B69" s="69"/>
      <c r="C69" s="70"/>
      <c r="D69" s="71"/>
      <c r="E69" s="71"/>
      <c r="F69" s="71"/>
      <c r="G69" s="71"/>
      <c r="H69" s="72"/>
      <c r="I69" s="73"/>
      <c r="J69" s="73"/>
    </row>
    <row r="70" spans="1:10" x14ac:dyDescent="0.25">
      <c r="A70" s="8"/>
      <c r="B70" s="51" t="s">
        <v>62</v>
      </c>
      <c r="C70" s="52" t="s">
        <v>72</v>
      </c>
      <c r="D70" s="53"/>
      <c r="E70" s="53"/>
      <c r="F70" s="53"/>
      <c r="G70" s="53"/>
      <c r="H70" s="53"/>
      <c r="I70" s="58"/>
      <c r="J70" s="58"/>
    </row>
    <row r="71" spans="1:10" x14ac:dyDescent="0.25">
      <c r="A71" s="8"/>
      <c r="B71" s="54">
        <v>1</v>
      </c>
      <c r="C71" s="53" t="s">
        <v>87</v>
      </c>
      <c r="D71" s="53"/>
      <c r="E71" s="53"/>
      <c r="F71" s="53"/>
      <c r="G71" s="53">
        <v>590</v>
      </c>
      <c r="H71" s="53">
        <v>85</v>
      </c>
      <c r="I71" s="58">
        <f>G71*H71</f>
        <v>50150</v>
      </c>
      <c r="J71" s="58">
        <v>0</v>
      </c>
    </row>
    <row r="72" spans="1:10" x14ac:dyDescent="0.25">
      <c r="A72" s="8"/>
      <c r="B72" s="54">
        <v>2</v>
      </c>
      <c r="C72" s="53" t="s">
        <v>88</v>
      </c>
      <c r="D72" s="53"/>
      <c r="E72" s="53"/>
      <c r="F72" s="53"/>
      <c r="G72" s="53">
        <v>2600</v>
      </c>
      <c r="H72" s="53">
        <v>5</v>
      </c>
      <c r="I72" s="58">
        <f>G72*H72</f>
        <v>13000</v>
      </c>
      <c r="J72" s="58">
        <v>0</v>
      </c>
    </row>
    <row r="73" spans="1:10" x14ac:dyDescent="0.25">
      <c r="A73" s="8"/>
      <c r="B73" s="54">
        <v>3</v>
      </c>
      <c r="C73" s="53" t="s">
        <v>74</v>
      </c>
      <c r="D73" s="53"/>
      <c r="E73" s="53"/>
      <c r="F73" s="53">
        <v>250</v>
      </c>
      <c r="G73" s="53">
        <v>42</v>
      </c>
      <c r="H73" s="53"/>
      <c r="I73" s="58">
        <f>F73*G73</f>
        <v>10500</v>
      </c>
      <c r="J73" s="58">
        <v>0</v>
      </c>
    </row>
    <row r="74" spans="1:10" x14ac:dyDescent="0.25">
      <c r="A74" s="8"/>
      <c r="B74" s="54">
        <v>4</v>
      </c>
      <c r="C74" s="53" t="s">
        <v>75</v>
      </c>
      <c r="D74" s="53"/>
      <c r="E74" s="53"/>
      <c r="F74" s="53">
        <v>270</v>
      </c>
      <c r="G74" s="53">
        <v>36</v>
      </c>
      <c r="H74" s="53"/>
      <c r="I74" s="58">
        <f>F74*G74</f>
        <v>9720</v>
      </c>
      <c r="J74" s="58">
        <v>0</v>
      </c>
    </row>
    <row r="75" spans="1:10" x14ac:dyDescent="0.25">
      <c r="A75" s="8"/>
      <c r="B75" s="54">
        <v>5</v>
      </c>
      <c r="C75" s="53" t="s">
        <v>76</v>
      </c>
      <c r="D75" s="53"/>
      <c r="E75" s="53"/>
      <c r="F75" s="53"/>
      <c r="G75" s="53">
        <v>150</v>
      </c>
      <c r="H75" s="53">
        <v>10</v>
      </c>
      <c r="I75" s="58">
        <f>G75*H75</f>
        <v>1500</v>
      </c>
      <c r="J75" s="58">
        <v>0</v>
      </c>
    </row>
    <row r="76" spans="1:10" x14ac:dyDescent="0.25">
      <c r="A76" s="8"/>
      <c r="B76" s="54">
        <v>6</v>
      </c>
      <c r="C76" s="53" t="s">
        <v>77</v>
      </c>
      <c r="D76" s="53"/>
      <c r="E76" s="53"/>
      <c r="F76" s="53"/>
      <c r="G76" s="53">
        <v>90</v>
      </c>
      <c r="H76" s="53">
        <v>70</v>
      </c>
      <c r="I76" s="58">
        <f t="shared" ref="I76:I79" si="11">G76*H76</f>
        <v>6300</v>
      </c>
      <c r="J76" s="58">
        <v>0</v>
      </c>
    </row>
    <row r="77" spans="1:10" x14ac:dyDescent="0.25">
      <c r="A77" s="8"/>
      <c r="B77" s="54">
        <v>7</v>
      </c>
      <c r="C77" s="53" t="s">
        <v>78</v>
      </c>
      <c r="D77" s="53"/>
      <c r="E77" s="53"/>
      <c r="F77" s="53"/>
      <c r="G77" s="53">
        <v>650</v>
      </c>
      <c r="H77" s="53">
        <v>6</v>
      </c>
      <c r="I77" s="58">
        <f t="shared" si="11"/>
        <v>3900</v>
      </c>
      <c r="J77" s="58">
        <v>0</v>
      </c>
    </row>
    <row r="78" spans="1:10" x14ac:dyDescent="0.25">
      <c r="A78" s="8"/>
      <c r="B78" s="54">
        <v>8</v>
      </c>
      <c r="C78" s="53" t="s">
        <v>79</v>
      </c>
      <c r="D78" s="53"/>
      <c r="E78" s="53"/>
      <c r="F78" s="53"/>
      <c r="G78" s="53">
        <v>575</v>
      </c>
      <c r="H78" s="53">
        <v>30</v>
      </c>
      <c r="I78" s="58">
        <f t="shared" si="11"/>
        <v>17250</v>
      </c>
      <c r="J78" s="58">
        <v>0</v>
      </c>
    </row>
    <row r="79" spans="1:10" x14ac:dyDescent="0.25">
      <c r="A79" s="8"/>
      <c r="B79" s="54">
        <v>9</v>
      </c>
      <c r="C79" s="53" t="s">
        <v>80</v>
      </c>
      <c r="D79" s="53"/>
      <c r="E79" s="53"/>
      <c r="F79" s="53"/>
      <c r="G79" s="53">
        <v>210</v>
      </c>
      <c r="H79" s="53">
        <v>15</v>
      </c>
      <c r="I79" s="58">
        <f t="shared" si="11"/>
        <v>3150</v>
      </c>
      <c r="J79" s="58">
        <v>0</v>
      </c>
    </row>
    <row r="80" spans="1:10" x14ac:dyDescent="0.25">
      <c r="A80" s="8"/>
      <c r="B80" s="54">
        <v>10</v>
      </c>
      <c r="C80" s="53" t="s">
        <v>81</v>
      </c>
      <c r="D80" s="53"/>
      <c r="E80" s="53"/>
      <c r="F80" s="53">
        <v>65</v>
      </c>
      <c r="G80" s="53">
        <v>70</v>
      </c>
      <c r="H80" s="53"/>
      <c r="I80" s="58">
        <f>G80*F80</f>
        <v>4550</v>
      </c>
      <c r="J80" s="58">
        <v>0</v>
      </c>
    </row>
    <row r="81" spans="1:10" x14ac:dyDescent="0.25">
      <c r="A81" s="8"/>
      <c r="B81" s="54">
        <v>11</v>
      </c>
      <c r="C81" s="53" t="s">
        <v>82</v>
      </c>
      <c r="D81" s="53"/>
      <c r="E81" s="53"/>
      <c r="F81" s="53"/>
      <c r="G81" s="53">
        <v>60</v>
      </c>
      <c r="H81" s="53">
        <v>10</v>
      </c>
      <c r="I81" s="58">
        <f>H81*G81</f>
        <v>600</v>
      </c>
      <c r="J81" s="58">
        <v>0</v>
      </c>
    </row>
    <row r="82" spans="1:10" x14ac:dyDescent="0.25">
      <c r="A82" s="8"/>
      <c r="B82" s="54">
        <v>12</v>
      </c>
      <c r="C82" s="53" t="s">
        <v>83</v>
      </c>
      <c r="D82" s="53"/>
      <c r="E82" s="53"/>
      <c r="F82" s="53"/>
      <c r="G82" s="53">
        <v>3500</v>
      </c>
      <c r="H82" s="53">
        <v>0</v>
      </c>
      <c r="I82" s="58">
        <f>H82*G82</f>
        <v>0</v>
      </c>
      <c r="J82" s="58">
        <v>0</v>
      </c>
    </row>
    <row r="83" spans="1:10" x14ac:dyDescent="0.25">
      <c r="A83" s="8"/>
      <c r="B83" s="54">
        <v>13</v>
      </c>
      <c r="C83" s="53" t="s">
        <v>84</v>
      </c>
      <c r="D83" s="53"/>
      <c r="E83" s="53"/>
      <c r="F83" s="53"/>
      <c r="G83" s="53">
        <v>1400</v>
      </c>
      <c r="H83" s="53">
        <v>0</v>
      </c>
      <c r="I83" s="58">
        <f>G83*H83</f>
        <v>0</v>
      </c>
      <c r="J83" s="58">
        <v>0</v>
      </c>
    </row>
    <row r="84" spans="1:10" x14ac:dyDescent="0.25">
      <c r="A84" s="8"/>
      <c r="B84" s="55">
        <v>14</v>
      </c>
      <c r="C84" s="56" t="s">
        <v>73</v>
      </c>
      <c r="D84" s="56"/>
      <c r="E84" s="56"/>
      <c r="F84" s="56"/>
      <c r="G84" s="56"/>
      <c r="H84" s="56">
        <v>1</v>
      </c>
      <c r="I84" s="59">
        <v>450</v>
      </c>
      <c r="J84" s="58">
        <v>0</v>
      </c>
    </row>
    <row r="85" spans="1:10" x14ac:dyDescent="0.25">
      <c r="A85" s="8"/>
      <c r="B85" s="60"/>
      <c r="C85" s="255" t="s">
        <v>93</v>
      </c>
      <c r="D85" s="256"/>
      <c r="E85" s="256"/>
      <c r="F85" s="256"/>
      <c r="G85" s="256"/>
      <c r="H85" s="257"/>
      <c r="I85" s="57">
        <f>SUM(I71:I84)</f>
        <v>121070</v>
      </c>
      <c r="J85" s="57">
        <f>SUM(J71:J84)</f>
        <v>0</v>
      </c>
    </row>
    <row r="86" spans="1:10" x14ac:dyDescent="0.25">
      <c r="A86" s="8"/>
      <c r="B86" s="60"/>
      <c r="C86" s="46"/>
      <c r="D86" s="38"/>
      <c r="E86" s="39"/>
      <c r="F86" s="47"/>
      <c r="G86" s="38"/>
      <c r="H86" s="38"/>
      <c r="I86" s="57"/>
      <c r="J86" s="57"/>
    </row>
    <row r="87" spans="1:10" x14ac:dyDescent="0.25">
      <c r="A87" s="8"/>
      <c r="B87" s="49" t="s">
        <v>64</v>
      </c>
      <c r="C87" s="48" t="s">
        <v>65</v>
      </c>
      <c r="D87" s="38"/>
      <c r="E87" s="39"/>
      <c r="F87" s="47"/>
      <c r="G87" s="38"/>
      <c r="H87" s="38"/>
      <c r="I87" s="57">
        <v>78000</v>
      </c>
      <c r="J87" s="57">
        <v>0</v>
      </c>
    </row>
    <row r="88" spans="1:10" x14ac:dyDescent="0.25">
      <c r="A88" s="8"/>
      <c r="B88" s="45"/>
      <c r="C88" s="46"/>
      <c r="D88" s="38"/>
      <c r="E88" s="39"/>
      <c r="F88" s="47"/>
      <c r="G88" s="38"/>
      <c r="H88" s="38"/>
      <c r="I88" s="57"/>
      <c r="J88" s="57"/>
    </row>
    <row r="89" spans="1:10" x14ac:dyDescent="0.25">
      <c r="A89" s="8"/>
      <c r="B89" s="42" t="s">
        <v>66</v>
      </c>
      <c r="C89" s="41" t="s">
        <v>89</v>
      </c>
      <c r="D89" s="26"/>
      <c r="E89" s="31"/>
      <c r="F89" s="32"/>
      <c r="G89" s="26"/>
      <c r="H89" s="26"/>
      <c r="I89" s="62">
        <v>86000</v>
      </c>
      <c r="J89" s="62">
        <v>86000</v>
      </c>
    </row>
    <row r="90" spans="1:10" x14ac:dyDescent="0.25">
      <c r="A90" s="8"/>
      <c r="B90" s="42"/>
      <c r="C90" s="41"/>
      <c r="D90" s="26"/>
      <c r="E90" s="31"/>
      <c r="F90" s="32"/>
      <c r="G90" s="26"/>
      <c r="H90" s="26"/>
      <c r="I90" s="62"/>
      <c r="J90" s="62"/>
    </row>
    <row r="91" spans="1:10" x14ac:dyDescent="0.25">
      <c r="A91" s="8"/>
      <c r="B91" s="42" t="s">
        <v>91</v>
      </c>
      <c r="C91" s="41" t="s">
        <v>90</v>
      </c>
      <c r="D91" s="26"/>
      <c r="E91" s="31"/>
      <c r="F91" s="32"/>
      <c r="G91" s="26"/>
      <c r="H91" s="26"/>
      <c r="I91" s="62">
        <v>16000</v>
      </c>
      <c r="J91" s="62">
        <v>16000</v>
      </c>
    </row>
    <row r="92" spans="1:10" ht="15.75" thickBot="1" x14ac:dyDescent="0.3">
      <c r="A92" s="8"/>
      <c r="B92" s="49"/>
      <c r="C92" s="48"/>
      <c r="D92" s="38"/>
      <c r="E92" s="39"/>
      <c r="F92" s="47"/>
      <c r="G92" s="38"/>
      <c r="H92" s="38"/>
      <c r="I92" s="40"/>
      <c r="J92" s="40"/>
    </row>
    <row r="93" spans="1:10" ht="15.75" thickBot="1" x14ac:dyDescent="0.3">
      <c r="A93" s="8"/>
      <c r="B93" s="28"/>
      <c r="C93" s="252" t="s">
        <v>94</v>
      </c>
      <c r="D93" s="253"/>
      <c r="E93" s="253"/>
      <c r="F93" s="253"/>
      <c r="G93" s="253"/>
      <c r="H93" s="254"/>
      <c r="I93" s="29">
        <f>SUM(I85:I91,I68,I60)</f>
        <v>1107718.0555555557</v>
      </c>
      <c r="J93" s="29">
        <f>SUM(J85:J91,J68,J60)</f>
        <v>536768.54166666663</v>
      </c>
    </row>
    <row r="94" spans="1:10" x14ac:dyDescent="0.25">
      <c r="A94" s="8"/>
      <c r="B94" s="8"/>
      <c r="C94" s="15"/>
      <c r="D94" s="8"/>
      <c r="E94" s="8"/>
      <c r="F94" s="11"/>
      <c r="G94" s="8"/>
      <c r="H94" s="8"/>
      <c r="I94" s="19"/>
    </row>
    <row r="95" spans="1:10" x14ac:dyDescent="0.25">
      <c r="A95" s="8"/>
      <c r="B95" s="8"/>
      <c r="C95" s="15"/>
      <c r="D95" s="8"/>
      <c r="E95" s="8"/>
      <c r="F95" s="11"/>
      <c r="G95" s="8" t="s">
        <v>70</v>
      </c>
      <c r="H95" s="8"/>
      <c r="I95" s="19"/>
    </row>
    <row r="96" spans="1:10" x14ac:dyDescent="0.25">
      <c r="A96" s="8"/>
      <c r="B96" s="8"/>
      <c r="C96" s="15"/>
      <c r="D96" s="8"/>
      <c r="E96" s="8"/>
      <c r="F96" s="11"/>
      <c r="G96" s="8"/>
      <c r="H96" s="8"/>
      <c r="I96" s="19"/>
    </row>
    <row r="97" spans="1:9" x14ac:dyDescent="0.25">
      <c r="A97" s="8"/>
      <c r="B97" s="8"/>
      <c r="C97" s="15"/>
      <c r="D97" s="8"/>
      <c r="E97" s="8"/>
      <c r="F97" s="11"/>
      <c r="G97" s="8"/>
      <c r="H97" s="8"/>
      <c r="I97" s="19"/>
    </row>
    <row r="98" spans="1:9" x14ac:dyDescent="0.25">
      <c r="A98" s="8"/>
      <c r="B98" s="8"/>
      <c r="C98" s="15"/>
      <c r="D98" s="8"/>
      <c r="E98" s="8"/>
      <c r="F98" s="11"/>
      <c r="G98" s="8"/>
      <c r="H98" s="8"/>
      <c r="I98" s="19"/>
    </row>
    <row r="99" spans="1:9" x14ac:dyDescent="0.25">
      <c r="A99" s="8"/>
      <c r="B99" s="8"/>
      <c r="C99" s="15"/>
      <c r="D99" s="8"/>
      <c r="E99" s="8"/>
      <c r="F99" s="11"/>
      <c r="G99" s="8"/>
      <c r="H99" s="8"/>
      <c r="I99" s="19"/>
    </row>
    <row r="100" spans="1:9" x14ac:dyDescent="0.25">
      <c r="A100" s="8"/>
      <c r="B100" s="8"/>
      <c r="C100" s="15"/>
      <c r="D100" s="8"/>
      <c r="E100" s="8"/>
      <c r="F100" s="11"/>
      <c r="G100" s="8"/>
      <c r="H100" s="8"/>
      <c r="I100" s="19"/>
    </row>
    <row r="101" spans="1:9" x14ac:dyDescent="0.25">
      <c r="A101" s="8"/>
      <c r="B101" s="8"/>
      <c r="C101" s="15"/>
      <c r="D101" s="8"/>
      <c r="E101" s="8"/>
      <c r="F101" s="11"/>
      <c r="G101" s="8"/>
      <c r="H101" s="8"/>
      <c r="I101" s="19"/>
    </row>
    <row r="102" spans="1:9" x14ac:dyDescent="0.25">
      <c r="A102" s="8"/>
      <c r="B102" s="8"/>
      <c r="C102" s="15"/>
      <c r="D102" s="8"/>
      <c r="E102" s="8"/>
      <c r="F102" s="11"/>
      <c r="G102" s="8"/>
      <c r="H102" s="8"/>
      <c r="I102" s="19"/>
    </row>
    <row r="103" spans="1:9" x14ac:dyDescent="0.25">
      <c r="A103" s="8"/>
      <c r="B103" s="8"/>
      <c r="C103" s="15"/>
      <c r="D103" s="8"/>
      <c r="E103" s="8"/>
      <c r="F103" s="11"/>
      <c r="G103" s="8"/>
      <c r="H103" s="8"/>
      <c r="I103" s="19"/>
    </row>
    <row r="104" spans="1:9" x14ac:dyDescent="0.25">
      <c r="A104" s="8"/>
      <c r="B104" s="8"/>
      <c r="C104" s="15"/>
      <c r="D104" s="8"/>
      <c r="E104" s="8"/>
      <c r="F104" s="11"/>
      <c r="G104" s="8"/>
      <c r="H104" s="8"/>
      <c r="I104" s="19"/>
    </row>
    <row r="105" spans="1:9" x14ac:dyDescent="0.25">
      <c r="A105" s="8"/>
      <c r="B105" s="8"/>
      <c r="C105" s="15"/>
      <c r="D105" s="8"/>
      <c r="E105" s="8"/>
      <c r="F105" s="11"/>
      <c r="G105" s="8"/>
      <c r="H105" s="8"/>
      <c r="I105" s="19"/>
    </row>
    <row r="106" spans="1:9" x14ac:dyDescent="0.25">
      <c r="A106" s="8"/>
      <c r="B106" s="8"/>
      <c r="C106" s="15"/>
      <c r="D106" s="8"/>
      <c r="E106" s="8"/>
      <c r="F106" s="11"/>
      <c r="G106" s="8"/>
      <c r="H106" s="8"/>
      <c r="I106" s="19"/>
    </row>
    <row r="107" spans="1:9" x14ac:dyDescent="0.25">
      <c r="A107" s="8"/>
      <c r="B107" s="8"/>
      <c r="C107" s="15"/>
      <c r="D107" s="8"/>
      <c r="E107" s="8"/>
      <c r="F107" s="11"/>
      <c r="G107" s="8"/>
      <c r="H107" s="8"/>
      <c r="I107" s="19"/>
    </row>
    <row r="108" spans="1:9" x14ac:dyDescent="0.25">
      <c r="A108" s="8"/>
      <c r="B108" s="8"/>
      <c r="C108" s="15"/>
      <c r="D108" s="8"/>
      <c r="E108" s="8"/>
      <c r="F108" s="11"/>
      <c r="G108" s="8"/>
      <c r="H108" s="8"/>
      <c r="I108" s="19"/>
    </row>
    <row r="109" spans="1:9" x14ac:dyDescent="0.25">
      <c r="A109" s="8"/>
      <c r="B109" s="8"/>
      <c r="C109" s="15"/>
      <c r="D109" s="8"/>
      <c r="E109" s="8"/>
      <c r="F109" s="11"/>
      <c r="G109" s="8"/>
      <c r="H109" s="8"/>
      <c r="I109" s="19"/>
    </row>
    <row r="110" spans="1:9" x14ac:dyDescent="0.25">
      <c r="A110" s="8"/>
      <c r="B110" s="8"/>
      <c r="C110" s="15"/>
      <c r="D110" s="8"/>
      <c r="E110" s="8"/>
      <c r="F110" s="11"/>
      <c r="G110" s="8"/>
      <c r="H110" s="8"/>
      <c r="I110" s="19"/>
    </row>
    <row r="111" spans="1:9" x14ac:dyDescent="0.25">
      <c r="A111" s="8"/>
      <c r="B111" s="8"/>
      <c r="C111" s="15"/>
      <c r="D111" s="8"/>
      <c r="E111" s="8"/>
      <c r="F111" s="11"/>
      <c r="G111" s="8"/>
      <c r="H111" s="8"/>
      <c r="I111" s="19"/>
    </row>
    <row r="112" spans="1:9" x14ac:dyDescent="0.25">
      <c r="A112" s="8"/>
      <c r="B112" s="8"/>
      <c r="C112" s="15"/>
      <c r="D112" s="8"/>
      <c r="E112" s="8"/>
      <c r="F112" s="11"/>
      <c r="G112" s="8"/>
      <c r="H112" s="8"/>
      <c r="I112" s="19"/>
    </row>
    <row r="113" spans="1:9" x14ac:dyDescent="0.25">
      <c r="A113" s="8"/>
      <c r="B113" s="8"/>
      <c r="C113" s="15"/>
      <c r="D113" s="8"/>
      <c r="E113" s="8"/>
      <c r="F113" s="11"/>
      <c r="G113" s="8"/>
      <c r="H113" s="8"/>
      <c r="I113" s="19"/>
    </row>
    <row r="114" spans="1:9" x14ac:dyDescent="0.25">
      <c r="A114" s="8"/>
      <c r="B114" s="8"/>
      <c r="C114" s="15"/>
      <c r="D114" s="8"/>
      <c r="E114" s="8"/>
      <c r="F114" s="11"/>
      <c r="G114" s="8"/>
      <c r="H114" s="8"/>
      <c r="I114" s="19"/>
    </row>
    <row r="115" spans="1:9" x14ac:dyDescent="0.25">
      <c r="A115" s="8"/>
      <c r="B115" s="8"/>
      <c r="C115" s="15"/>
      <c r="D115" s="8"/>
      <c r="E115" s="8"/>
      <c r="F115" s="11"/>
      <c r="G115" s="8"/>
      <c r="H115" s="8"/>
      <c r="I115" s="19"/>
    </row>
    <row r="116" spans="1:9" x14ac:dyDescent="0.25">
      <c r="A116" s="8"/>
      <c r="B116" s="8"/>
      <c r="C116" s="15"/>
      <c r="D116" s="8"/>
      <c r="E116" s="8"/>
      <c r="F116" s="11"/>
      <c r="G116" s="8"/>
      <c r="H116" s="8"/>
      <c r="I116" s="19"/>
    </row>
    <row r="117" spans="1:9" x14ac:dyDescent="0.25">
      <c r="A117" s="8"/>
      <c r="B117" s="8"/>
      <c r="C117" s="15"/>
      <c r="D117" s="8"/>
      <c r="E117" s="8"/>
      <c r="F117" s="11"/>
      <c r="G117" s="8"/>
      <c r="H117" s="8"/>
      <c r="I117" s="19"/>
    </row>
    <row r="118" spans="1:9" x14ac:dyDescent="0.25">
      <c r="A118" s="8"/>
      <c r="B118" s="8"/>
      <c r="C118" s="15"/>
      <c r="D118" s="8"/>
      <c r="E118" s="8"/>
      <c r="F118" s="11"/>
      <c r="G118" s="8"/>
      <c r="H118" s="8"/>
      <c r="I118" s="19"/>
    </row>
    <row r="119" spans="1:9" x14ac:dyDescent="0.25">
      <c r="A119" s="8"/>
      <c r="B119" s="8"/>
      <c r="C119" s="15"/>
      <c r="D119" s="8"/>
      <c r="E119" s="8"/>
      <c r="F119" s="11"/>
      <c r="G119" s="8"/>
      <c r="H119" s="8"/>
      <c r="I119" s="19"/>
    </row>
    <row r="120" spans="1:9" x14ac:dyDescent="0.25">
      <c r="A120" s="8"/>
      <c r="B120" s="8"/>
      <c r="C120" s="15"/>
      <c r="D120" s="8"/>
      <c r="E120" s="8"/>
      <c r="F120" s="11"/>
      <c r="G120" s="8"/>
      <c r="H120" s="8"/>
      <c r="I120" s="19"/>
    </row>
    <row r="121" spans="1:9" x14ac:dyDescent="0.25">
      <c r="A121" s="8"/>
      <c r="B121" s="8"/>
      <c r="C121" s="15"/>
      <c r="D121" s="8"/>
      <c r="E121" s="8"/>
      <c r="F121" s="11"/>
      <c r="G121" s="8"/>
      <c r="H121" s="8"/>
      <c r="I121" s="19"/>
    </row>
    <row r="122" spans="1:9" x14ac:dyDescent="0.25">
      <c r="A122" s="8"/>
      <c r="B122" s="8"/>
      <c r="C122" s="15"/>
      <c r="D122" s="8"/>
      <c r="E122" s="8"/>
      <c r="F122" s="11"/>
      <c r="G122" s="8"/>
      <c r="H122" s="8"/>
      <c r="I122" s="19"/>
    </row>
    <row r="123" spans="1:9" x14ac:dyDescent="0.25">
      <c r="A123" s="8"/>
      <c r="B123" s="8"/>
      <c r="C123" s="15"/>
      <c r="D123" s="8"/>
      <c r="E123" s="8"/>
      <c r="F123" s="11"/>
      <c r="G123" s="8"/>
      <c r="H123" s="8"/>
      <c r="I123" s="19"/>
    </row>
    <row r="124" spans="1:9" x14ac:dyDescent="0.25">
      <c r="A124" s="8"/>
      <c r="B124" s="8"/>
      <c r="C124" s="15"/>
      <c r="D124" s="18"/>
      <c r="E124" s="18"/>
      <c r="F124" s="18"/>
      <c r="G124" s="18"/>
      <c r="H124" s="18"/>
      <c r="I124" s="20"/>
    </row>
    <row r="125" spans="1:9" x14ac:dyDescent="0.25">
      <c r="A125" s="8"/>
      <c r="B125" s="8"/>
      <c r="C125" s="15"/>
      <c r="D125" s="8"/>
      <c r="E125" s="8"/>
      <c r="F125" s="11"/>
      <c r="G125" s="8"/>
      <c r="H125" s="8"/>
      <c r="I125" s="19"/>
    </row>
    <row r="126" spans="1:9" x14ac:dyDescent="0.25">
      <c r="A126" s="8"/>
      <c r="B126" s="8"/>
      <c r="C126" s="15"/>
      <c r="D126" s="8"/>
      <c r="E126" s="8"/>
      <c r="F126" s="11"/>
      <c r="G126" s="8"/>
      <c r="H126" s="8"/>
      <c r="I126" s="19"/>
    </row>
    <row r="127" spans="1:9" x14ac:dyDescent="0.25">
      <c r="A127" s="8"/>
      <c r="B127" s="8"/>
      <c r="C127" s="15"/>
      <c r="D127" s="8"/>
      <c r="E127" s="8"/>
      <c r="F127" s="11"/>
      <c r="G127" s="8"/>
      <c r="H127" s="8"/>
      <c r="I127" s="19"/>
    </row>
    <row r="128" spans="1:9" x14ac:dyDescent="0.25">
      <c r="A128" s="8"/>
      <c r="B128" s="8"/>
      <c r="C128" s="15"/>
      <c r="D128" s="8"/>
      <c r="E128" s="8"/>
      <c r="F128" s="11"/>
      <c r="G128" s="8"/>
      <c r="H128" s="8"/>
      <c r="I128" s="19"/>
    </row>
    <row r="129" spans="1:9" x14ac:dyDescent="0.25">
      <c r="A129" s="8"/>
      <c r="B129" s="8"/>
      <c r="C129" s="15"/>
      <c r="D129" s="8"/>
      <c r="E129" s="8"/>
      <c r="F129" s="11"/>
      <c r="G129" s="8"/>
      <c r="H129" s="8"/>
      <c r="I129" s="19"/>
    </row>
    <row r="130" spans="1:9" x14ac:dyDescent="0.25">
      <c r="A130" s="8"/>
      <c r="B130" s="8"/>
      <c r="C130" s="15"/>
      <c r="D130" s="8"/>
      <c r="E130" s="8"/>
      <c r="F130" s="11"/>
      <c r="G130" s="8"/>
      <c r="H130" s="8"/>
      <c r="I130" s="19"/>
    </row>
    <row r="131" spans="1:9" x14ac:dyDescent="0.25">
      <c r="A131" s="8"/>
      <c r="B131" s="8"/>
      <c r="C131" s="16"/>
      <c r="D131" s="8"/>
      <c r="E131" s="8"/>
      <c r="F131" s="11"/>
      <c r="G131" s="8"/>
      <c r="H131" s="8"/>
      <c r="I131" s="19"/>
    </row>
    <row r="132" spans="1:9" x14ac:dyDescent="0.25">
      <c r="A132" s="8"/>
      <c r="B132" s="8"/>
      <c r="C132" s="15"/>
      <c r="D132" s="8"/>
      <c r="E132" s="8"/>
      <c r="F132" s="11"/>
      <c r="G132" s="8"/>
      <c r="H132" s="8"/>
      <c r="I132" s="19"/>
    </row>
    <row r="133" spans="1:9" x14ac:dyDescent="0.25">
      <c r="A133" s="8"/>
      <c r="B133" s="8"/>
      <c r="C133" s="15"/>
      <c r="D133" s="8"/>
      <c r="E133" s="8"/>
      <c r="F133" s="11"/>
      <c r="G133" s="8"/>
      <c r="H133" s="8"/>
      <c r="I133" s="19"/>
    </row>
    <row r="134" spans="1:9" x14ac:dyDescent="0.25">
      <c r="A134" s="8"/>
      <c r="B134" s="8"/>
      <c r="C134" s="15"/>
      <c r="D134" s="8"/>
      <c r="E134" s="8"/>
      <c r="F134" s="11"/>
      <c r="G134" s="8"/>
      <c r="H134" s="8"/>
      <c r="I134" s="19"/>
    </row>
    <row r="135" spans="1:9" x14ac:dyDescent="0.25">
      <c r="A135" s="8"/>
      <c r="B135" s="8"/>
      <c r="C135" s="15"/>
      <c r="D135" s="8"/>
      <c r="E135" s="8"/>
      <c r="F135" s="11"/>
      <c r="G135" s="8"/>
      <c r="H135" s="8"/>
      <c r="I135" s="19"/>
    </row>
    <row r="136" spans="1:9" x14ac:dyDescent="0.25">
      <c r="A136" s="8"/>
      <c r="B136" s="8"/>
      <c r="C136" s="15"/>
      <c r="D136" s="8"/>
      <c r="E136" s="8"/>
      <c r="F136" s="11"/>
      <c r="G136" s="8"/>
      <c r="H136" s="8"/>
      <c r="I136" s="19"/>
    </row>
    <row r="137" spans="1:9" x14ac:dyDescent="0.25">
      <c r="A137" s="8"/>
      <c r="B137" s="8"/>
      <c r="C137" s="15"/>
      <c r="D137" s="8"/>
      <c r="E137" s="8"/>
      <c r="F137" s="11"/>
      <c r="G137" s="8"/>
      <c r="H137" s="8"/>
      <c r="I137" s="19"/>
    </row>
    <row r="138" spans="1:9" x14ac:dyDescent="0.25">
      <c r="A138" s="8"/>
      <c r="B138" s="8"/>
      <c r="C138" s="15"/>
      <c r="D138" s="8"/>
      <c r="E138" s="8"/>
      <c r="F138" s="11"/>
      <c r="G138" s="8"/>
      <c r="H138" s="8"/>
      <c r="I138" s="19"/>
    </row>
    <row r="139" spans="1:9" x14ac:dyDescent="0.25">
      <c r="A139" s="8"/>
      <c r="B139" s="8"/>
      <c r="C139" s="15"/>
      <c r="D139" s="8"/>
      <c r="E139" s="8"/>
      <c r="F139" s="11"/>
      <c r="G139" s="8"/>
      <c r="H139" s="8"/>
      <c r="I139" s="19"/>
    </row>
    <row r="140" spans="1:9" x14ac:dyDescent="0.25">
      <c r="A140" s="8"/>
      <c r="B140" s="8"/>
      <c r="C140" s="15"/>
      <c r="D140" s="8"/>
      <c r="E140" s="8"/>
      <c r="F140" s="11"/>
      <c r="G140" s="8"/>
      <c r="H140" s="8"/>
      <c r="I140" s="19"/>
    </row>
    <row r="141" spans="1:9" x14ac:dyDescent="0.25">
      <c r="A141" s="8"/>
      <c r="B141" s="8"/>
      <c r="C141" s="15"/>
      <c r="D141" s="8"/>
      <c r="E141" s="8"/>
      <c r="F141" s="11"/>
      <c r="G141" s="8"/>
      <c r="H141" s="8"/>
      <c r="I141" s="19"/>
    </row>
    <row r="142" spans="1:9" x14ac:dyDescent="0.25">
      <c r="A142" s="8"/>
      <c r="B142" s="8"/>
      <c r="C142" s="15"/>
      <c r="D142" s="8"/>
      <c r="E142" s="8"/>
      <c r="F142" s="11"/>
      <c r="G142" s="8"/>
      <c r="H142" s="8"/>
      <c r="I142" s="19"/>
    </row>
    <row r="143" spans="1:9" x14ac:dyDescent="0.25">
      <c r="A143" s="8"/>
      <c r="B143" s="8"/>
      <c r="C143" s="15"/>
      <c r="D143" s="8"/>
      <c r="E143" s="8"/>
      <c r="F143" s="11"/>
      <c r="G143" s="8"/>
      <c r="H143" s="8"/>
      <c r="I143" s="19"/>
    </row>
    <row r="144" spans="1:9" x14ac:dyDescent="0.25">
      <c r="A144" s="8"/>
      <c r="B144" s="8"/>
      <c r="C144" s="15"/>
      <c r="D144" s="8"/>
      <c r="E144" s="8"/>
      <c r="F144" s="11"/>
      <c r="G144" s="8"/>
      <c r="H144" s="8"/>
      <c r="I144" s="19"/>
    </row>
    <row r="145" spans="1:9" x14ac:dyDescent="0.25">
      <c r="A145" s="8"/>
      <c r="B145" s="8"/>
      <c r="C145" s="15"/>
      <c r="D145" s="8"/>
      <c r="E145" s="8"/>
      <c r="F145" s="11"/>
      <c r="G145" s="8"/>
      <c r="H145" s="8"/>
      <c r="I145" s="19"/>
    </row>
    <row r="146" spans="1:9" x14ac:dyDescent="0.25">
      <c r="A146" s="8"/>
      <c r="B146" s="8"/>
      <c r="C146" s="15"/>
      <c r="D146" s="8"/>
      <c r="E146" s="8"/>
      <c r="F146" s="11"/>
      <c r="G146" s="8"/>
      <c r="H146" s="8"/>
      <c r="I146" s="19"/>
    </row>
    <row r="147" spans="1:9" x14ac:dyDescent="0.25">
      <c r="A147" s="8"/>
      <c r="B147" s="8"/>
      <c r="C147" s="15"/>
      <c r="D147" s="8"/>
      <c r="E147" s="8"/>
      <c r="F147" s="11"/>
      <c r="G147" s="8"/>
      <c r="H147" s="8"/>
      <c r="I147" s="19"/>
    </row>
    <row r="148" spans="1:9" x14ac:dyDescent="0.25">
      <c r="A148" s="8"/>
      <c r="B148" s="8"/>
      <c r="C148" s="15"/>
      <c r="D148" s="8"/>
      <c r="E148" s="8"/>
      <c r="F148" s="11"/>
      <c r="G148" s="8"/>
      <c r="H148" s="8"/>
      <c r="I148" s="19"/>
    </row>
    <row r="149" spans="1:9" x14ac:dyDescent="0.25">
      <c r="A149" s="8"/>
      <c r="B149" s="8"/>
      <c r="C149" s="15"/>
      <c r="D149" s="8"/>
      <c r="E149" s="8"/>
      <c r="F149" s="11"/>
      <c r="G149" s="8"/>
      <c r="H149" s="8"/>
      <c r="I149" s="19"/>
    </row>
    <row r="150" spans="1:9" x14ac:dyDescent="0.25">
      <c r="A150" s="8"/>
      <c r="B150" s="8"/>
      <c r="C150" s="15"/>
      <c r="D150" s="8"/>
      <c r="E150" s="8"/>
      <c r="F150" s="11"/>
      <c r="G150" s="8"/>
      <c r="H150" s="8"/>
      <c r="I150" s="19"/>
    </row>
    <row r="151" spans="1:9" x14ac:dyDescent="0.25">
      <c r="A151" s="8"/>
      <c r="B151" s="8"/>
      <c r="C151" s="15"/>
      <c r="D151" s="8"/>
      <c r="E151" s="8"/>
      <c r="F151" s="11"/>
      <c r="G151" s="8"/>
      <c r="H151" s="8"/>
      <c r="I151" s="19"/>
    </row>
    <row r="152" spans="1:9" x14ac:dyDescent="0.25">
      <c r="A152" s="8"/>
      <c r="B152" s="8"/>
      <c r="C152" s="15"/>
      <c r="D152" s="8"/>
      <c r="E152" s="8"/>
      <c r="F152" s="11"/>
      <c r="G152" s="8"/>
      <c r="H152" s="8"/>
      <c r="I152" s="19"/>
    </row>
    <row r="153" spans="1:9" x14ac:dyDescent="0.25">
      <c r="A153" s="8"/>
      <c r="B153" s="8"/>
      <c r="C153" s="15"/>
      <c r="D153" s="8"/>
      <c r="E153" s="8"/>
      <c r="F153" s="11"/>
      <c r="G153" s="8"/>
      <c r="H153" s="8"/>
      <c r="I153" s="19"/>
    </row>
    <row r="154" spans="1:9" x14ac:dyDescent="0.25">
      <c r="A154" s="8"/>
      <c r="B154" s="8"/>
      <c r="C154" s="15"/>
      <c r="D154" s="18"/>
      <c r="E154" s="18"/>
      <c r="F154" s="18"/>
      <c r="G154" s="18"/>
      <c r="H154" s="18"/>
      <c r="I154" s="19"/>
    </row>
    <row r="155" spans="1:9" x14ac:dyDescent="0.25">
      <c r="A155" s="8"/>
      <c r="B155" s="8"/>
      <c r="C155" s="15"/>
      <c r="D155" s="8"/>
      <c r="E155" s="8"/>
      <c r="F155" s="11"/>
      <c r="G155" s="8"/>
      <c r="H155" s="8"/>
      <c r="I155" s="19"/>
    </row>
    <row r="156" spans="1:9" x14ac:dyDescent="0.25">
      <c r="A156" s="8"/>
      <c r="B156" s="8"/>
      <c r="C156" s="15"/>
      <c r="D156" s="8"/>
      <c r="E156" s="8"/>
      <c r="F156" s="11"/>
      <c r="G156" s="8"/>
      <c r="H156" s="8"/>
      <c r="I156" s="19"/>
    </row>
    <row r="157" spans="1:9" x14ac:dyDescent="0.25">
      <c r="A157" s="8"/>
      <c r="B157" s="8"/>
      <c r="C157" s="15"/>
      <c r="D157" s="8"/>
      <c r="E157" s="8"/>
      <c r="F157" s="11"/>
      <c r="G157" s="8"/>
      <c r="H157" s="8"/>
      <c r="I157" s="19"/>
    </row>
    <row r="158" spans="1:9" x14ac:dyDescent="0.25">
      <c r="A158" s="8"/>
      <c r="B158" s="8"/>
      <c r="C158" s="15"/>
      <c r="D158" s="8"/>
      <c r="E158" s="8"/>
      <c r="F158" s="11"/>
      <c r="G158" s="8"/>
      <c r="H158" s="8"/>
      <c r="I158" s="19"/>
    </row>
    <row r="159" spans="1:9" x14ac:dyDescent="0.25">
      <c r="A159" s="8"/>
      <c r="B159" s="8"/>
      <c r="C159" s="15"/>
      <c r="D159" s="8"/>
      <c r="E159" s="8"/>
      <c r="F159" s="11"/>
      <c r="G159" s="8"/>
      <c r="H159" s="8"/>
      <c r="I159" s="19"/>
    </row>
    <row r="160" spans="1:9" x14ac:dyDescent="0.25">
      <c r="A160" s="8"/>
      <c r="B160" s="8"/>
      <c r="C160" s="15"/>
      <c r="D160" s="8"/>
      <c r="E160" s="8"/>
      <c r="F160" s="11"/>
      <c r="G160" s="8"/>
      <c r="H160" s="8"/>
      <c r="I160" s="19"/>
    </row>
    <row r="161" spans="1:9" x14ac:dyDescent="0.25">
      <c r="A161" s="8"/>
      <c r="B161" s="8"/>
      <c r="C161" s="15"/>
      <c r="D161" s="8"/>
      <c r="E161" s="8"/>
      <c r="F161" s="11"/>
      <c r="G161" s="8"/>
      <c r="H161" s="8"/>
      <c r="I161" s="19"/>
    </row>
    <row r="162" spans="1:9" x14ac:dyDescent="0.25">
      <c r="A162" s="8"/>
      <c r="B162" s="8"/>
      <c r="C162" s="15"/>
      <c r="D162" s="8"/>
      <c r="E162" s="8"/>
      <c r="F162" s="11"/>
      <c r="G162" s="8"/>
      <c r="H162" s="8"/>
      <c r="I162" s="19"/>
    </row>
    <row r="163" spans="1:9" x14ac:dyDescent="0.25">
      <c r="A163" s="8"/>
      <c r="B163" s="8"/>
      <c r="C163" s="15"/>
      <c r="D163" s="8"/>
      <c r="E163" s="8"/>
      <c r="F163" s="11"/>
      <c r="G163" s="8"/>
      <c r="H163" s="8"/>
      <c r="I163" s="19"/>
    </row>
    <row r="164" spans="1:9" x14ac:dyDescent="0.25">
      <c r="A164" s="8"/>
      <c r="B164" s="8"/>
      <c r="C164" s="15"/>
      <c r="D164" s="8"/>
      <c r="E164" s="8"/>
      <c r="F164" s="11"/>
      <c r="G164" s="8"/>
      <c r="H164" s="8"/>
      <c r="I164" s="19"/>
    </row>
    <row r="165" spans="1:9" x14ac:dyDescent="0.25">
      <c r="A165" s="8"/>
      <c r="B165" s="8"/>
      <c r="C165" s="15"/>
      <c r="D165" s="8"/>
      <c r="E165" s="8"/>
      <c r="F165" s="11"/>
      <c r="G165" s="8"/>
      <c r="H165" s="8"/>
      <c r="I165" s="19"/>
    </row>
    <row r="166" spans="1:9" x14ac:dyDescent="0.25">
      <c r="A166" s="8"/>
      <c r="B166" s="8"/>
      <c r="C166" s="16"/>
      <c r="D166" s="8"/>
      <c r="E166" s="8"/>
      <c r="F166" s="11"/>
      <c r="G166" s="8"/>
      <c r="H166" s="8"/>
      <c r="I166" s="19"/>
    </row>
    <row r="167" spans="1:9" x14ac:dyDescent="0.25">
      <c r="A167" s="8"/>
      <c r="B167" s="8"/>
      <c r="C167" s="15"/>
      <c r="D167" s="8"/>
      <c r="E167" s="8"/>
      <c r="F167" s="11"/>
      <c r="G167" s="8"/>
      <c r="H167" s="8"/>
      <c r="I167" s="19"/>
    </row>
    <row r="168" spans="1:9" x14ac:dyDescent="0.25">
      <c r="A168" s="8"/>
      <c r="B168" s="8"/>
      <c r="C168" s="15"/>
      <c r="D168" s="8"/>
      <c r="E168" s="8"/>
      <c r="F168" s="11"/>
      <c r="G168" s="8"/>
      <c r="H168" s="8"/>
      <c r="I168" s="19"/>
    </row>
    <row r="169" spans="1:9" x14ac:dyDescent="0.25">
      <c r="A169" s="8"/>
      <c r="B169" s="8"/>
      <c r="C169" s="15"/>
      <c r="D169" s="8"/>
      <c r="E169" s="8"/>
      <c r="F169" s="11"/>
      <c r="G169" s="8"/>
      <c r="H169" s="8"/>
      <c r="I169" s="19"/>
    </row>
    <row r="170" spans="1:9" x14ac:dyDescent="0.25">
      <c r="A170" s="8"/>
      <c r="B170" s="8"/>
      <c r="C170" s="15"/>
      <c r="D170" s="18"/>
      <c r="E170" s="18"/>
      <c r="F170" s="18"/>
      <c r="G170" s="18"/>
      <c r="H170" s="18"/>
      <c r="I170" s="20"/>
    </row>
    <row r="171" spans="1:9" x14ac:dyDescent="0.25">
      <c r="A171" s="8"/>
      <c r="B171" s="8"/>
      <c r="C171" s="16"/>
      <c r="D171" s="8"/>
      <c r="E171" s="8"/>
      <c r="F171" s="11"/>
      <c r="G171" s="8"/>
      <c r="H171" s="8"/>
      <c r="I171" s="19"/>
    </row>
    <row r="172" spans="1:9" x14ac:dyDescent="0.25">
      <c r="A172" s="8"/>
      <c r="B172" s="8"/>
      <c r="C172" s="15"/>
      <c r="D172" s="8"/>
      <c r="E172" s="8"/>
      <c r="F172" s="11"/>
      <c r="G172" s="8"/>
      <c r="H172" s="8"/>
      <c r="I172" s="19"/>
    </row>
    <row r="173" spans="1:9" x14ac:dyDescent="0.25">
      <c r="A173" s="8"/>
      <c r="B173" s="8"/>
      <c r="C173" s="16"/>
      <c r="D173" s="8"/>
      <c r="E173" s="8"/>
      <c r="F173" s="11"/>
      <c r="G173" s="8"/>
      <c r="H173" s="8"/>
      <c r="I173" s="19"/>
    </row>
    <row r="174" spans="1:9" x14ac:dyDescent="0.25">
      <c r="A174" s="8"/>
      <c r="B174" s="8"/>
      <c r="C174" s="15"/>
      <c r="D174" s="8"/>
      <c r="E174" s="8"/>
      <c r="F174" s="11"/>
      <c r="G174" s="8"/>
      <c r="H174" s="8"/>
      <c r="I174" s="19"/>
    </row>
    <row r="175" spans="1:9" x14ac:dyDescent="0.25">
      <c r="A175" s="8"/>
      <c r="B175" s="8"/>
      <c r="C175" s="16"/>
      <c r="D175" s="8"/>
      <c r="E175" s="8"/>
      <c r="F175" s="11"/>
      <c r="G175" s="8"/>
      <c r="H175" s="8"/>
      <c r="I175" s="19"/>
    </row>
    <row r="176" spans="1:9" x14ac:dyDescent="0.25">
      <c r="A176" s="8"/>
      <c r="B176" s="8"/>
      <c r="C176" s="15"/>
      <c r="D176" s="8"/>
      <c r="E176" s="8"/>
      <c r="F176" s="11"/>
      <c r="G176" s="8"/>
      <c r="H176" s="8"/>
      <c r="I176" s="19"/>
    </row>
    <row r="177" spans="1:9" x14ac:dyDescent="0.25">
      <c r="A177" s="8"/>
      <c r="B177" s="8"/>
      <c r="C177" s="16"/>
      <c r="D177" s="8"/>
      <c r="E177" s="8"/>
      <c r="F177" s="11"/>
      <c r="G177" s="8"/>
      <c r="H177" s="8"/>
      <c r="I177" s="19"/>
    </row>
    <row r="178" spans="1:9" x14ac:dyDescent="0.25">
      <c r="A178" s="8"/>
      <c r="B178" s="8"/>
      <c r="C178" s="15"/>
      <c r="D178" s="8"/>
      <c r="E178" s="8"/>
      <c r="F178" s="11"/>
      <c r="G178" s="8"/>
      <c r="H178" s="8"/>
      <c r="I178" s="19"/>
    </row>
    <row r="179" spans="1:9" x14ac:dyDescent="0.25">
      <c r="A179" s="8"/>
      <c r="B179" s="8"/>
      <c r="C179" s="15"/>
      <c r="D179" s="18"/>
      <c r="E179" s="18"/>
      <c r="F179" s="18"/>
      <c r="G179" s="18"/>
      <c r="H179" s="18"/>
      <c r="I179" s="19"/>
    </row>
    <row r="180" spans="1:9" x14ac:dyDescent="0.25">
      <c r="A180" s="8"/>
      <c r="B180" s="8"/>
      <c r="C180" s="15"/>
      <c r="D180" s="8"/>
      <c r="E180" s="8"/>
      <c r="F180" s="11"/>
      <c r="G180" s="8"/>
      <c r="H180" s="8"/>
      <c r="I180" s="19"/>
    </row>
    <row r="181" spans="1:9" x14ac:dyDescent="0.25">
      <c r="A181" s="8"/>
      <c r="B181" s="8"/>
      <c r="C181" s="15"/>
      <c r="D181" s="8"/>
      <c r="E181" s="8"/>
      <c r="F181" s="11"/>
      <c r="G181" s="8"/>
      <c r="H181" s="8"/>
      <c r="I181" s="19"/>
    </row>
    <row r="182" spans="1:9" x14ac:dyDescent="0.25">
      <c r="A182" s="8"/>
      <c r="B182" s="8"/>
      <c r="C182" s="15"/>
      <c r="D182" s="8"/>
      <c r="E182" s="8"/>
      <c r="F182" s="11"/>
      <c r="G182" s="8"/>
      <c r="H182" s="8"/>
      <c r="I182" s="19"/>
    </row>
    <row r="183" spans="1:9" x14ac:dyDescent="0.25">
      <c r="A183" s="8"/>
      <c r="B183" s="8"/>
      <c r="C183" s="15"/>
      <c r="D183" s="8"/>
      <c r="E183" s="8"/>
      <c r="F183" s="11"/>
      <c r="G183" s="8"/>
      <c r="H183" s="8"/>
      <c r="I183" s="19"/>
    </row>
    <row r="184" spans="1:9" x14ac:dyDescent="0.25">
      <c r="A184" s="8"/>
      <c r="B184" s="8"/>
      <c r="C184" s="16"/>
      <c r="D184" s="8"/>
      <c r="E184" s="8"/>
      <c r="F184" s="11"/>
      <c r="G184" s="8"/>
      <c r="H184" s="8"/>
      <c r="I184" s="19"/>
    </row>
    <row r="185" spans="1:9" x14ac:dyDescent="0.25">
      <c r="A185" s="8"/>
      <c r="B185" s="8"/>
      <c r="C185" s="15"/>
      <c r="D185" s="8"/>
      <c r="E185" s="8"/>
      <c r="F185" s="11"/>
      <c r="G185" s="8"/>
      <c r="H185" s="8"/>
      <c r="I185" s="19"/>
    </row>
    <row r="186" spans="1:9" x14ac:dyDescent="0.25">
      <c r="A186" s="8"/>
      <c r="B186" s="8"/>
      <c r="C186" s="15"/>
      <c r="D186" s="8"/>
      <c r="E186" s="8"/>
      <c r="F186" s="11"/>
      <c r="G186" s="8"/>
      <c r="H186" s="8"/>
      <c r="I186" s="19"/>
    </row>
    <row r="187" spans="1:9" x14ac:dyDescent="0.25">
      <c r="A187" s="8"/>
      <c r="B187" s="8"/>
      <c r="C187" s="15"/>
      <c r="D187" s="8"/>
      <c r="E187" s="8"/>
      <c r="F187" s="11"/>
      <c r="G187" s="8"/>
      <c r="H187" s="8"/>
      <c r="I187" s="19"/>
    </row>
    <row r="188" spans="1:9" x14ac:dyDescent="0.25">
      <c r="A188" s="8"/>
      <c r="B188" s="8"/>
      <c r="C188" s="15"/>
      <c r="D188" s="8"/>
      <c r="E188" s="8"/>
      <c r="F188" s="11"/>
      <c r="G188" s="8"/>
      <c r="H188" s="8"/>
      <c r="I188" s="19"/>
    </row>
    <row r="189" spans="1:9" x14ac:dyDescent="0.25">
      <c r="A189" s="8"/>
      <c r="B189" s="8"/>
      <c r="C189" s="15"/>
      <c r="D189" s="8"/>
      <c r="E189" s="8"/>
      <c r="F189" s="11"/>
      <c r="G189" s="8"/>
      <c r="H189" s="8"/>
      <c r="I189" s="19"/>
    </row>
    <row r="190" spans="1:9" x14ac:dyDescent="0.25">
      <c r="A190" s="8"/>
      <c r="B190" s="8"/>
      <c r="C190" s="15"/>
      <c r="D190" s="8"/>
      <c r="E190" s="8"/>
      <c r="F190" s="11"/>
      <c r="G190" s="8"/>
      <c r="H190" s="8"/>
      <c r="I190" s="19"/>
    </row>
    <row r="191" spans="1:9" x14ac:dyDescent="0.25">
      <c r="A191" s="8"/>
      <c r="B191" s="8"/>
      <c r="C191" s="15"/>
      <c r="D191" s="8"/>
      <c r="E191" s="8"/>
      <c r="F191" s="11"/>
      <c r="G191" s="8"/>
      <c r="H191" s="8"/>
      <c r="I191" s="19"/>
    </row>
    <row r="192" spans="1:9" x14ac:dyDescent="0.25">
      <c r="A192" s="1"/>
      <c r="B192" s="8"/>
      <c r="C192" s="15"/>
      <c r="D192" s="8"/>
      <c r="E192" s="8"/>
      <c r="F192" s="11"/>
      <c r="G192" s="8"/>
      <c r="H192" s="8"/>
      <c r="I192" s="19"/>
    </row>
    <row r="193" spans="1:9" x14ac:dyDescent="0.25">
      <c r="A193" s="1"/>
      <c r="B193" s="8"/>
      <c r="C193" s="15"/>
      <c r="D193" s="8"/>
      <c r="E193" s="8"/>
      <c r="F193" s="11"/>
      <c r="G193" s="8"/>
      <c r="H193" s="8"/>
      <c r="I193" s="19"/>
    </row>
    <row r="194" spans="1:9" x14ac:dyDescent="0.25">
      <c r="A194" s="1"/>
      <c r="B194" s="8"/>
      <c r="C194" s="16"/>
      <c r="D194" s="8"/>
      <c r="E194" s="8"/>
      <c r="F194" s="11"/>
      <c r="G194" s="8"/>
      <c r="H194" s="8"/>
      <c r="I194" s="19"/>
    </row>
    <row r="195" spans="1:9" x14ac:dyDescent="0.25">
      <c r="A195" s="1"/>
      <c r="B195" s="8"/>
      <c r="C195" s="15"/>
      <c r="D195" s="8"/>
      <c r="E195" s="8"/>
      <c r="F195" s="11"/>
      <c r="G195" s="8"/>
      <c r="H195" s="8"/>
      <c r="I195" s="19"/>
    </row>
    <row r="196" spans="1:9" x14ac:dyDescent="0.25">
      <c r="A196" s="1"/>
      <c r="B196" s="8"/>
      <c r="C196" s="15"/>
      <c r="D196" s="8"/>
      <c r="E196" s="8"/>
      <c r="F196" s="11"/>
      <c r="G196" s="8"/>
      <c r="H196" s="8"/>
      <c r="I196" s="19"/>
    </row>
    <row r="197" spans="1:9" x14ac:dyDescent="0.25">
      <c r="A197" s="1"/>
      <c r="B197" s="8"/>
      <c r="C197" s="15"/>
      <c r="D197" s="8"/>
      <c r="E197" s="8"/>
      <c r="F197" s="11"/>
      <c r="G197" s="8"/>
      <c r="H197" s="8"/>
      <c r="I197" s="19"/>
    </row>
    <row r="198" spans="1:9" x14ac:dyDescent="0.25">
      <c r="A198" s="1"/>
      <c r="B198" s="8"/>
      <c r="C198" s="15"/>
      <c r="D198" s="8"/>
      <c r="E198" s="8"/>
      <c r="F198" s="11"/>
      <c r="G198" s="8"/>
      <c r="H198" s="8"/>
      <c r="I198" s="19"/>
    </row>
    <row r="199" spans="1:9" x14ac:dyDescent="0.25">
      <c r="A199" s="1"/>
      <c r="B199" s="8"/>
      <c r="C199" s="15"/>
      <c r="D199" s="8"/>
      <c r="E199" s="8"/>
      <c r="F199" s="11"/>
      <c r="G199" s="8"/>
      <c r="H199" s="8"/>
      <c r="I199" s="19"/>
    </row>
    <row r="200" spans="1:9" x14ac:dyDescent="0.25">
      <c r="A200" s="1"/>
      <c r="B200" s="8"/>
      <c r="C200" s="15"/>
      <c r="D200" s="8"/>
      <c r="E200" s="8"/>
      <c r="F200" s="11"/>
      <c r="G200" s="8"/>
      <c r="H200" s="8"/>
      <c r="I200" s="19"/>
    </row>
    <row r="201" spans="1:9" x14ac:dyDescent="0.25">
      <c r="A201" s="1"/>
      <c r="B201" s="8"/>
      <c r="C201" s="15"/>
      <c r="D201" s="8"/>
      <c r="E201" s="8"/>
      <c r="F201" s="8"/>
      <c r="G201" s="8"/>
      <c r="H201" s="8"/>
      <c r="I201" s="21"/>
    </row>
    <row r="202" spans="1:9" ht="15.75" x14ac:dyDescent="0.25">
      <c r="A202" s="1"/>
      <c r="B202" s="8"/>
      <c r="C202" s="17"/>
      <c r="D202" s="10"/>
      <c r="E202" s="10"/>
      <c r="F202" s="10"/>
      <c r="G202" s="10"/>
      <c r="H202" s="10"/>
      <c r="I202" s="22"/>
    </row>
    <row r="203" spans="1:9" s="9" customFormat="1" ht="15.75" x14ac:dyDescent="0.25">
      <c r="A203" s="1"/>
      <c r="B203" s="8"/>
      <c r="C203" s="17"/>
      <c r="D203" s="7"/>
      <c r="E203" s="7"/>
      <c r="F203" s="7"/>
      <c r="G203" s="7"/>
      <c r="H203" s="7"/>
      <c r="I203" s="22"/>
    </row>
    <row r="204" spans="1:9" s="9" customFormat="1" ht="15.75" x14ac:dyDescent="0.25">
      <c r="A204" s="1"/>
      <c r="B204" s="8"/>
      <c r="C204" s="7"/>
      <c r="D204" s="7"/>
      <c r="E204" s="7"/>
      <c r="F204" s="7"/>
      <c r="G204" s="7"/>
      <c r="H204" s="7"/>
      <c r="I204" s="22"/>
    </row>
    <row r="205" spans="1:9" ht="15.75" x14ac:dyDescent="0.25">
      <c r="A205" s="1"/>
      <c r="B205" s="8"/>
      <c r="C205" s="7"/>
      <c r="D205" s="7"/>
      <c r="E205" s="7"/>
      <c r="F205" s="7"/>
      <c r="G205" s="7"/>
      <c r="H205" s="7"/>
      <c r="I205" s="22"/>
    </row>
    <row r="206" spans="1:9" x14ac:dyDescent="0.25">
      <c r="A206" s="1"/>
      <c r="B206" s="1"/>
      <c r="C206" s="5"/>
      <c r="D206" s="5"/>
      <c r="E206" s="5"/>
      <c r="F206" s="5"/>
      <c r="G206" s="5"/>
      <c r="H206" s="4"/>
      <c r="I206" s="23"/>
    </row>
    <row r="207" spans="1:9" x14ac:dyDescent="0.25">
      <c r="A207" s="1"/>
      <c r="B207" s="1"/>
      <c r="C207" s="5"/>
      <c r="D207" s="5"/>
      <c r="E207" s="5"/>
      <c r="F207" s="5"/>
      <c r="G207" s="5"/>
      <c r="H207" s="4"/>
      <c r="I207" s="23"/>
    </row>
    <row r="208" spans="1:9" ht="33.75" customHeight="1" x14ac:dyDescent="0.25">
      <c r="A208" s="1"/>
      <c r="B208" s="1"/>
      <c r="C208" s="6"/>
      <c r="D208" s="5"/>
      <c r="E208" s="5"/>
      <c r="F208" s="5"/>
      <c r="G208" s="5"/>
      <c r="H208" s="4"/>
      <c r="I208" s="23"/>
    </row>
    <row r="209" spans="1:9" x14ac:dyDescent="0.25">
      <c r="A209" s="1"/>
      <c r="B209" s="1"/>
      <c r="C209" s="6"/>
      <c r="D209" s="5"/>
      <c r="E209" s="5"/>
      <c r="F209" s="5"/>
      <c r="G209" s="5"/>
      <c r="H209" s="4"/>
      <c r="I209" s="23"/>
    </row>
    <row r="210" spans="1:9" ht="18.75" x14ac:dyDescent="0.3">
      <c r="A210" s="1"/>
      <c r="B210" s="1"/>
      <c r="C210" s="3"/>
      <c r="D210" s="3"/>
      <c r="E210" s="3"/>
      <c r="F210" s="3"/>
      <c r="G210" s="3"/>
      <c r="H210" s="2"/>
      <c r="I210" s="24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9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9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9"/>
    </row>
  </sheetData>
  <mergeCells count="11">
    <mergeCell ref="B1:J1"/>
    <mergeCell ref="C93:H93"/>
    <mergeCell ref="B2:D2"/>
    <mergeCell ref="B4:C4"/>
    <mergeCell ref="B5:C5"/>
    <mergeCell ref="C60:H60"/>
    <mergeCell ref="C68:H68"/>
    <mergeCell ref="C85:H85"/>
    <mergeCell ref="H4:J4"/>
    <mergeCell ref="H5:J5"/>
    <mergeCell ref="B3:J3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Sherbahadur</vt:lpstr>
      <vt:lpstr>Estimate-8</vt:lpstr>
      <vt:lpstr>Estimate-7</vt:lpstr>
      <vt:lpstr>Estimate-6</vt:lpstr>
      <vt:lpstr>Estimate-5</vt:lpstr>
      <vt:lpstr>Estimate-4</vt:lpstr>
      <vt:lpstr>Estimate-3</vt:lpstr>
      <vt:lpstr>Estimate-2</vt:lpstr>
      <vt:lpstr>Estimate</vt:lpstr>
      <vt:lpstr>Estimate!Print_Area</vt:lpstr>
      <vt:lpstr>'Estimate-2'!Print_Area</vt:lpstr>
      <vt:lpstr>'Estimate-3'!Print_Area</vt:lpstr>
      <vt:lpstr>'Estimate-4'!Print_Area</vt:lpstr>
      <vt:lpstr>'Estimate-5'!Print_Area</vt:lpstr>
      <vt:lpstr>'Estimate-6'!Print_Area</vt:lpstr>
      <vt:lpstr>'Estimate-7'!Print_Area</vt:lpstr>
      <vt:lpstr>'Estimate-8'!Print_Area</vt:lpstr>
      <vt:lpstr>Sherbahadur!Print_Area</vt:lpstr>
      <vt:lpstr>Estimate!Print_Titles</vt:lpstr>
      <vt:lpstr>'Estimate-2'!Print_Titles</vt:lpstr>
      <vt:lpstr>'Estimate-3'!Print_Titles</vt:lpstr>
      <vt:lpstr>'Estimate-4'!Print_Titles</vt:lpstr>
      <vt:lpstr>'Estimate-5'!Print_Titles</vt:lpstr>
      <vt:lpstr>'Estimate-6'!Print_Titles</vt:lpstr>
      <vt:lpstr>'Estimate-7'!Print_Titles</vt:lpstr>
      <vt:lpstr>'Estimate-8'!Print_Titles</vt:lpstr>
      <vt:lpstr>Sherbahadur!Print_Titles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2025-03-13T16:31:33Z</cp:lastPrinted>
  <dcterms:created xsi:type="dcterms:W3CDTF">2024-03-31T04:29:11Z</dcterms:created>
  <dcterms:modified xsi:type="dcterms:W3CDTF">2025-03-14T04:59:26Z</dcterms:modified>
</cp:coreProperties>
</file>