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Estimate!$B$1:$I$98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" i="2" l="1"/>
  <c r="I37" i="2" l="1"/>
  <c r="I50" i="2"/>
  <c r="I80" i="2" l="1"/>
  <c r="I65" i="2"/>
  <c r="I63" i="2"/>
  <c r="I57" i="2"/>
  <c r="I56" i="2"/>
  <c r="I55" i="2"/>
  <c r="I48" i="2"/>
  <c r="I47" i="2"/>
  <c r="I46" i="2"/>
  <c r="I59" i="2" l="1"/>
  <c r="I81" i="2"/>
  <c r="I79" i="2"/>
  <c r="I77" i="2"/>
  <c r="I76" i="2"/>
  <c r="I75" i="2"/>
  <c r="I74" i="2"/>
  <c r="I73" i="2"/>
  <c r="I72" i="2"/>
  <c r="I71" i="2"/>
  <c r="I70" i="2"/>
  <c r="I69" i="2"/>
  <c r="I68" i="2"/>
  <c r="I67" i="2"/>
  <c r="I66" i="2"/>
  <c r="I64" i="2"/>
  <c r="I62" i="2"/>
  <c r="I83" i="2" l="1"/>
  <c r="F41" i="2"/>
  <c r="I41" i="2" s="1"/>
  <c r="F40" i="2"/>
  <c r="I40" i="2" s="1"/>
  <c r="F39" i="2"/>
  <c r="I39" i="2" s="1"/>
  <c r="F33" i="2"/>
  <c r="I33" i="2" s="1"/>
  <c r="F19" i="2"/>
  <c r="I19" i="2" s="1"/>
  <c r="F29" i="2" l="1"/>
  <c r="I29" i="2" s="1"/>
  <c r="F20" i="2"/>
  <c r="I20" i="2" s="1"/>
  <c r="F44" i="2"/>
  <c r="I44" i="2" s="1"/>
  <c r="F35" i="2"/>
  <c r="I35" i="2" s="1"/>
  <c r="F34" i="2"/>
  <c r="I34" i="2" s="1"/>
  <c r="F30" i="2"/>
  <c r="I30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18" i="2"/>
  <c r="I18" i="2" s="1"/>
  <c r="F17" i="2"/>
  <c r="I17" i="2" s="1"/>
  <c r="F16" i="2"/>
  <c r="I16" i="2" s="1"/>
  <c r="F15" i="2"/>
  <c r="I15" i="2" s="1"/>
  <c r="F13" i="2"/>
  <c r="I13" i="2" s="1"/>
  <c r="F12" i="2"/>
  <c r="I12" i="2" s="1"/>
  <c r="F11" i="2"/>
  <c r="I11" i="2" s="1"/>
  <c r="I52" i="2" l="1"/>
  <c r="I98" i="2" s="1"/>
</calcChain>
</file>

<file path=xl/sharedStrings.xml><?xml version="1.0" encoding="utf-8"?>
<sst xmlns="http://schemas.openxmlformats.org/spreadsheetml/2006/main" count="129" uniqueCount="100">
  <si>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</si>
  <si>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</si>
  <si>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</si>
  <si>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</si>
  <si>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</si>
  <si>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</si>
  <si>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</si>
  <si>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</si>
  <si>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</si>
  <si>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t>RAMANAND S VISHWAKARMA FURNITURE</t>
  </si>
  <si>
    <t>WITH MATERIAL ESTIMATE</t>
  </si>
  <si>
    <t>Estimate No:-01</t>
  </si>
  <si>
    <t>A</t>
  </si>
  <si>
    <t>Furniture work</t>
  </si>
  <si>
    <t>Kitchen</t>
  </si>
  <si>
    <t>A1.</t>
  </si>
  <si>
    <t>Hall</t>
  </si>
  <si>
    <t xml:space="preserve">TV unit panel </t>
  </si>
  <si>
    <t xml:space="preserve">safety door </t>
  </si>
  <si>
    <t>washbasin box</t>
  </si>
  <si>
    <t>A2.</t>
  </si>
  <si>
    <t>tandem platform</t>
  </si>
  <si>
    <t>chimany showcase</t>
  </si>
  <si>
    <t>maliya</t>
  </si>
  <si>
    <t>service platform</t>
  </si>
  <si>
    <t>service platform showcase</t>
  </si>
  <si>
    <t>tample-</t>
  </si>
  <si>
    <t>A3.</t>
  </si>
  <si>
    <t>kapat</t>
  </si>
  <si>
    <t>A4.</t>
  </si>
  <si>
    <t>bed back gadi panel</t>
  </si>
  <si>
    <t>ok</t>
  </si>
  <si>
    <t xml:space="preserve">store room door and panel </t>
  </si>
  <si>
    <t xml:space="preserve">TV unit side box </t>
  </si>
  <si>
    <t xml:space="preserve">shoes box </t>
  </si>
  <si>
    <t xml:space="preserve">AC panel </t>
  </si>
  <si>
    <t>light mirror</t>
  </si>
  <si>
    <t>bed 6'×6.5'</t>
  </si>
  <si>
    <t>dressing box type</t>
  </si>
  <si>
    <t>Master bedroom</t>
  </si>
  <si>
    <t>Children bedroom</t>
  </si>
  <si>
    <t>Mirror</t>
  </si>
  <si>
    <t>FURNITURE WORK TOTAL AMOUNT</t>
  </si>
  <si>
    <t>Door laminate -9nung</t>
  </si>
  <si>
    <t>Door frame laminate -6nung</t>
  </si>
  <si>
    <t>Kitchen Window frame Laminate  -1nung</t>
  </si>
  <si>
    <t>B</t>
  </si>
  <si>
    <t>Electric work</t>
  </si>
  <si>
    <t>C</t>
  </si>
  <si>
    <t>Asian company premium paint</t>
  </si>
  <si>
    <t>D</t>
  </si>
  <si>
    <t>E</t>
  </si>
  <si>
    <t>5a point</t>
  </si>
  <si>
    <t>15a point</t>
  </si>
  <si>
    <t xml:space="preserve">4 square mm circuit </t>
  </si>
  <si>
    <t>1.5 square mm circuit</t>
  </si>
  <si>
    <t>fan fitting</t>
  </si>
  <si>
    <t>light fitting</t>
  </si>
  <si>
    <t>anchor fasner</t>
  </si>
  <si>
    <t>12V panel light</t>
  </si>
  <si>
    <t>button light</t>
  </si>
  <si>
    <t xml:space="preserve">Track light-6ft </t>
  </si>
  <si>
    <t>sport light</t>
  </si>
  <si>
    <t>linear light</t>
  </si>
  <si>
    <t>rope light</t>
  </si>
  <si>
    <t xml:space="preserve">rope light adaptor </t>
  </si>
  <si>
    <t>atomberg company fan</t>
  </si>
  <si>
    <t xml:space="preserve">channel cable </t>
  </si>
  <si>
    <t>camera cable</t>
  </si>
  <si>
    <t>profile light</t>
  </si>
  <si>
    <t xml:space="preserve">profile light adaptor </t>
  </si>
  <si>
    <t>ELECTRIC WORK TOTAL AMOUNT</t>
  </si>
  <si>
    <t>ESTIMATE TOTAL AMOUNT</t>
  </si>
  <si>
    <t>Exhaust fan-</t>
  </si>
  <si>
    <t xml:space="preserve"> Mirror</t>
  </si>
  <si>
    <t>service platform panel</t>
  </si>
  <si>
    <t xml:space="preserve"> drainage piping</t>
  </si>
  <si>
    <t xml:space="preserve">master bedroom AC Piping -15' </t>
  </si>
  <si>
    <t xml:space="preserve">Hall AC Piping 25' </t>
  </si>
  <si>
    <t>Door SS Hardware Fitting holdraf - 9set</t>
  </si>
  <si>
    <t>POP Work (HALL,Dining, Kitchen, passage, MASTER BEDROOM)</t>
  </si>
  <si>
    <t>Wooden patti polish</t>
  </si>
  <si>
    <t>F</t>
  </si>
  <si>
    <t>Gas Pipe line</t>
  </si>
  <si>
    <t>G</t>
  </si>
  <si>
    <t>AC Piping Work</t>
  </si>
  <si>
    <t>AC Piping WORK TOTAL AMOUNT</t>
  </si>
  <si>
    <t xml:space="preserve"> n</t>
  </si>
  <si>
    <t>Bed Extra Trolley</t>
  </si>
  <si>
    <t xml:space="preserve">SIDE Location:- F 301 Akshat Paradise sargasan gandhinagar 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</si>
  <si>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</si>
  <si>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>Date:-01-03-2024</t>
  </si>
  <si>
    <t xml:space="preserve"> </t>
  </si>
  <si>
    <t>Bed mattress sweetdream company 5"</t>
  </si>
  <si>
    <t>RECEIVED TOTAL AMOUNT</t>
  </si>
  <si>
    <t>PENDING TOTAL AMOUNT</t>
  </si>
  <si>
    <t>Chimany</t>
  </si>
  <si>
    <t>Chimany fitting charge</t>
  </si>
  <si>
    <t>H</t>
  </si>
  <si>
    <t>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</si>
</sst>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Font="1" applyFill="1" applyBorder="1"/>
    <xf numFmtId="0" fontId="2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/>
    <xf numFmtId="0" fontId="0" fillId="0" borderId="21" xfId="0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0" fillId="0" borderId="25" xfId="0" applyFont="1" applyFill="1" applyBorder="1"/>
    <xf numFmtId="2" fontId="0" fillId="0" borderId="25" xfId="0" applyNumberFormat="1" applyFont="1" applyFill="1" applyBorder="1"/>
    <xf numFmtId="43" fontId="0" fillId="0" borderId="26" xfId="1" applyFont="1" applyFill="1" applyBorder="1"/>
    <xf numFmtId="3" fontId="0" fillId="0" borderId="23" xfId="0" applyNumberFormat="1" applyBorder="1"/>
    <xf numFmtId="0" fontId="1" fillId="0" borderId="21" xfId="0" applyFont="1" applyBorder="1"/>
    <xf numFmtId="0" fontId="1" fillId="0" borderId="22" xfId="0" applyFont="1" applyFill="1" applyBorder="1"/>
    <xf numFmtId="0" fontId="0" fillId="0" borderId="0" xfId="0" applyFont="1" applyFill="1" applyAlignment="1"/>
    <xf numFmtId="0" fontId="0" fillId="0" borderId="28" xfId="0" applyFont="1" applyFill="1" applyBorder="1" applyAlignment="1">
      <alignment vertical="top"/>
    </xf>
    <xf numFmtId="164" fontId="0" fillId="0" borderId="28" xfId="0" applyNumberFormat="1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0" fontId="0" fillId="0" borderId="21" xfId="0" applyBorder="1" applyAlignment="1">
      <alignment horizontal="right" vertical="center"/>
    </xf>
    <xf numFmtId="164" fontId="0" fillId="0" borderId="21" xfId="0" applyNumberFormat="1" applyFont="1" applyFill="1" applyBorder="1" applyAlignment="1">
      <alignment horizontal="right" vertical="center"/>
    </xf>
    <xf numFmtId="0" fontId="0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vertical="top"/>
    </xf>
    <xf numFmtId="0" fontId="1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 wrapText="1"/>
    </xf>
    <xf numFmtId="164" fontId="0" fillId="0" borderId="21" xfId="0" applyNumberFormat="1" applyFont="1" applyFill="1" applyBorder="1" applyAlignment="1">
      <alignment vertical="top"/>
    </xf>
    <xf numFmtId="0" fontId="0" fillId="0" borderId="21" xfId="0" applyBorder="1"/>
    <xf numFmtId="165" fontId="0" fillId="0" borderId="23" xfId="1" applyNumberFormat="1" applyFont="1" applyFill="1" applyBorder="1" applyAlignment="1">
      <alignment vertical="top"/>
    </xf>
    <xf numFmtId="165" fontId="0" fillId="0" borderId="23" xfId="1" applyNumberFormat="1" applyFont="1" applyFill="1" applyBorder="1" applyAlignment="1">
      <alignment horizontal="right" vertical="center"/>
    </xf>
    <xf numFmtId="165" fontId="1" fillId="0" borderId="23" xfId="1" applyNumberFormat="1" applyFont="1" applyFill="1" applyBorder="1" applyAlignment="1">
      <alignment horizontal="right" vertical="center"/>
    </xf>
    <xf numFmtId="0" fontId="0" fillId="0" borderId="22" xfId="0" applyBorder="1"/>
    <xf numFmtId="43" fontId="0" fillId="0" borderId="23" xfId="1" applyFont="1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43" fontId="0" fillId="0" borderId="34" xfId="1" applyFont="1" applyBorder="1"/>
    <xf numFmtId="0" fontId="0" fillId="0" borderId="35" xfId="0" applyBorder="1"/>
    <xf numFmtId="43" fontId="1" fillId="0" borderId="38" xfId="1" applyFont="1" applyBorder="1"/>
    <xf numFmtId="0" fontId="0" fillId="0" borderId="39" xfId="0" applyBorder="1"/>
    <xf numFmtId="0" fontId="0" fillId="0" borderId="24" xfId="0" applyBorder="1"/>
    <xf numFmtId="0" fontId="0" fillId="0" borderId="25" xfId="0" applyBorder="1"/>
    <xf numFmtId="43" fontId="0" fillId="0" borderId="26" xfId="1" applyFont="1" applyBorder="1"/>
    <xf numFmtId="0" fontId="1" fillId="0" borderId="22" xfId="0" applyFont="1" applyBorder="1"/>
    <xf numFmtId="43" fontId="0" fillId="0" borderId="31" xfId="1" applyFont="1" applyBorder="1"/>
    <xf numFmtId="0" fontId="0" fillId="0" borderId="28" xfId="0" applyBorder="1"/>
    <xf numFmtId="0" fontId="0" fillId="0" borderId="21" xfId="0" applyFill="1" applyBorder="1"/>
    <xf numFmtId="0" fontId="0" fillId="0" borderId="27" xfId="0" applyBorder="1"/>
    <xf numFmtId="43" fontId="0" fillId="0" borderId="43" xfId="1" applyFont="1" applyBorder="1"/>
    <xf numFmtId="0" fontId="1" fillId="0" borderId="35" xfId="0" applyFont="1" applyBorder="1"/>
    <xf numFmtId="165" fontId="0" fillId="0" borderId="43" xfId="1" applyNumberFormat="1" applyFont="1" applyBorder="1"/>
    <xf numFmtId="165" fontId="0" fillId="0" borderId="23" xfId="1" applyNumberFormat="1" applyFont="1" applyBorder="1"/>
    <xf numFmtId="0" fontId="0" fillId="0" borderId="30" xfId="0" applyFill="1" applyBorder="1"/>
    <xf numFmtId="0" fontId="0" fillId="0" borderId="30" xfId="0" applyFont="1" applyFill="1" applyBorder="1" applyAlignment="1">
      <alignment vertical="top"/>
    </xf>
    <xf numFmtId="164" fontId="0" fillId="0" borderId="30" xfId="0" applyNumberFormat="1" applyFont="1" applyFill="1" applyBorder="1" applyAlignment="1">
      <alignment vertical="top"/>
    </xf>
    <xf numFmtId="165" fontId="0" fillId="0" borderId="31" xfId="1" applyNumberFormat="1" applyFont="1" applyBorder="1"/>
    <xf numFmtId="43" fontId="1" fillId="0" borderId="42" xfId="1" applyFont="1" applyBorder="1"/>
    <xf numFmtId="0" fontId="1" fillId="0" borderId="32" xfId="0" applyFont="1" applyBorder="1"/>
    <xf numFmtId="0" fontId="1" fillId="0" borderId="33" xfId="0" applyFont="1" applyBorder="1"/>
    <xf numFmtId="0" fontId="0" fillId="5" borderId="45" xfId="0" applyFill="1" applyBorder="1"/>
    <xf numFmtId="43" fontId="1" fillId="5" borderId="47" xfId="1" applyFont="1" applyFill="1" applyBorder="1"/>
    <xf numFmtId="0" fontId="1" fillId="0" borderId="44" xfId="0" applyFont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/>
    </xf>
    <xf numFmtId="0" fontId="4" fillId="4" borderId="12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43" fontId="1" fillId="0" borderId="23" xfId="1" applyFont="1" applyBorder="1"/>
    <xf numFmtId="43" fontId="1" fillId="0" borderId="34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74" zoomScaleNormal="100" workbookViewId="0">
      <selection activeCell="A93" sqref="A93"/>
    </sheetView>
  </sheetViews>
  <sheetFormatPr defaultRowHeight="15" x14ac:dyDescent="0.25"/>
  <cols>
    <col min="2" max="2" width="4.28515625" bestFit="1" customWidth="1"/>
    <col min="3" max="3" width="37.7109375" bestFit="1" customWidth="1"/>
    <col min="4" max="5" width="6.140625" bestFit="1" customWidth="1"/>
    <col min="6" max="6" width="5.5703125" bestFit="1" customWidth="1"/>
    <col min="7" max="7" width="6.85546875" customWidth="1"/>
    <col min="8" max="8" width="4.140625" customWidth="1"/>
    <col min="9" max="9" width="12.5703125" style="13" bestFit="1" customWidth="1"/>
    <col min="10" max="10" width="40.85546875" customWidth="1"/>
  </cols>
  <sheetData>
    <row r="1" spans="1:9" ht="21.75" thickBot="1" x14ac:dyDescent="0.4">
      <c r="B1" s="80" t="s">
        <v>9</v>
      </c>
      <c r="C1" s="81"/>
      <c r="D1" s="81"/>
      <c r="E1" s="81"/>
      <c r="F1" s="81"/>
      <c r="G1" s="81"/>
      <c r="H1" s="81"/>
      <c r="I1" s="82"/>
    </row>
    <row r="2" spans="1:9" ht="67.5" customHeight="1" thickBot="1" x14ac:dyDescent="0.3">
      <c r="B2" s="83" t="s">
        <v>90</v>
      </c>
      <c r="C2" s="84"/>
      <c r="D2" s="84"/>
      <c r="E2" s="9"/>
      <c r="F2" s="9"/>
      <c r="G2" s="9"/>
      <c r="H2" s="9"/>
      <c r="I2" s="11"/>
    </row>
    <row r="3" spans="1:9" ht="19.5" thickBot="1" x14ac:dyDescent="0.35">
      <c r="B3" s="85" t="s">
        <v>10</v>
      </c>
      <c r="C3" s="86"/>
      <c r="D3" s="86"/>
      <c r="E3" s="86"/>
      <c r="F3" s="86"/>
      <c r="G3" s="86"/>
      <c r="H3" s="87"/>
      <c r="I3" s="88"/>
    </row>
    <row r="4" spans="1:9" ht="15.75" thickBot="1" x14ac:dyDescent="0.3">
      <c r="B4" s="93" t="s">
        <v>8</v>
      </c>
      <c r="C4" s="94"/>
      <c r="D4" s="8"/>
      <c r="E4" s="8"/>
      <c r="F4" s="8"/>
      <c r="G4" s="8"/>
      <c r="H4" s="89" t="s">
        <v>11</v>
      </c>
      <c r="I4" s="90"/>
    </row>
    <row r="5" spans="1:9" ht="30.75" customHeight="1" thickBot="1" x14ac:dyDescent="0.3">
      <c r="B5" s="95" t="s">
        <v>89</v>
      </c>
      <c r="C5" s="96"/>
      <c r="D5" s="8"/>
      <c r="E5" s="8"/>
      <c r="F5" s="8"/>
      <c r="G5" s="8"/>
      <c r="H5" s="91" t="s">
        <v>91</v>
      </c>
      <c r="I5" s="92"/>
    </row>
    <row r="6" spans="1:9" s="3" customFormat="1" ht="30.75" customHeight="1" thickBot="1" x14ac:dyDescent="0.3">
      <c r="B6" s="7" t="s">
        <v>7</v>
      </c>
      <c r="C6" s="6" t="s">
        <v>6</v>
      </c>
      <c r="D6" s="5" t="s">
        <v>5</v>
      </c>
      <c r="E6" s="5" t="s">
        <v>4</v>
      </c>
      <c r="F6" s="5" t="s">
        <v>3</v>
      </c>
      <c r="G6" s="4" t="s">
        <v>2</v>
      </c>
      <c r="H6" s="4" t="s">
        <v>1</v>
      </c>
      <c r="I6" s="12" t="s">
        <v>0</v>
      </c>
    </row>
    <row r="7" spans="1:9" x14ac:dyDescent="0.25">
      <c r="A7" s="1"/>
      <c r="B7" s="17"/>
      <c r="C7" s="18"/>
      <c r="D7" s="19"/>
      <c r="E7" s="19"/>
      <c r="F7" s="20"/>
      <c r="G7" s="19"/>
      <c r="H7" s="19"/>
      <c r="I7" s="21"/>
    </row>
    <row r="8" spans="1:9" ht="15.75" customHeight="1" x14ac:dyDescent="0.25">
      <c r="A8" s="1"/>
      <c r="B8" s="24" t="s">
        <v>12</v>
      </c>
      <c r="C8" s="23" t="s">
        <v>13</v>
      </c>
      <c r="D8" s="15"/>
      <c r="E8" s="15"/>
      <c r="F8" s="15"/>
      <c r="G8" s="15"/>
      <c r="H8" s="15"/>
      <c r="I8" s="22"/>
    </row>
    <row r="9" spans="1:9" s="2" customFormat="1" ht="15.75" x14ac:dyDescent="0.25">
      <c r="A9" s="1"/>
      <c r="B9" s="24"/>
      <c r="C9" s="23"/>
      <c r="D9" s="14"/>
      <c r="E9" s="15"/>
      <c r="F9" s="16"/>
      <c r="G9" s="15"/>
      <c r="H9" s="15"/>
      <c r="I9" s="22"/>
    </row>
    <row r="10" spans="1:9" x14ac:dyDescent="0.25">
      <c r="A10" s="1"/>
      <c r="B10" s="33" t="s">
        <v>15</v>
      </c>
      <c r="C10" s="34" t="s">
        <v>16</v>
      </c>
      <c r="D10" s="29"/>
      <c r="E10" s="29"/>
      <c r="F10" s="36"/>
      <c r="G10" s="29"/>
      <c r="H10" s="29"/>
      <c r="I10" s="38"/>
    </row>
    <row r="11" spans="1:9" s="25" customFormat="1" x14ac:dyDescent="0.25">
      <c r="A11" s="10" t="s">
        <v>31</v>
      </c>
      <c r="B11" s="28">
        <v>1</v>
      </c>
      <c r="C11" s="29" t="s">
        <v>17</v>
      </c>
      <c r="D11" s="30">
        <v>77</v>
      </c>
      <c r="E11" s="30">
        <v>93</v>
      </c>
      <c r="F11" s="31">
        <f t="shared" ref="F11:F44" si="0">D11*E11/144</f>
        <v>49.729166666666664</v>
      </c>
      <c r="G11" s="30">
        <v>750</v>
      </c>
      <c r="H11" s="32">
        <v>1</v>
      </c>
      <c r="I11" s="39">
        <f t="shared" ref="I11:I44" si="1">F11*G11*H11</f>
        <v>37296.875</v>
      </c>
    </row>
    <row r="12" spans="1:9" s="25" customFormat="1" x14ac:dyDescent="0.25">
      <c r="A12" s="10" t="s">
        <v>31</v>
      </c>
      <c r="B12" s="28">
        <v>2</v>
      </c>
      <c r="C12" s="29" t="s">
        <v>33</v>
      </c>
      <c r="D12" s="30">
        <v>14</v>
      </c>
      <c r="E12" s="30">
        <v>72</v>
      </c>
      <c r="F12" s="31">
        <f t="shared" si="0"/>
        <v>7</v>
      </c>
      <c r="G12" s="30">
        <v>1350</v>
      </c>
      <c r="H12" s="32">
        <v>1</v>
      </c>
      <c r="I12" s="39">
        <f t="shared" si="1"/>
        <v>9450</v>
      </c>
    </row>
    <row r="13" spans="1:9" s="25" customFormat="1" x14ac:dyDescent="0.25">
      <c r="A13" s="10" t="s">
        <v>31</v>
      </c>
      <c r="B13" s="28">
        <v>3</v>
      </c>
      <c r="C13" s="29" t="s">
        <v>34</v>
      </c>
      <c r="D13" s="30">
        <v>34</v>
      </c>
      <c r="E13" s="30">
        <v>40</v>
      </c>
      <c r="F13" s="31">
        <f t="shared" si="0"/>
        <v>9.4444444444444446</v>
      </c>
      <c r="G13" s="30">
        <v>1350</v>
      </c>
      <c r="H13" s="32">
        <v>1</v>
      </c>
      <c r="I13" s="39">
        <f t="shared" si="1"/>
        <v>12750</v>
      </c>
    </row>
    <row r="14" spans="1:9" s="25" customFormat="1" x14ac:dyDescent="0.25">
      <c r="A14" s="10" t="s">
        <v>31</v>
      </c>
      <c r="B14" s="28">
        <v>4</v>
      </c>
      <c r="C14" s="29" t="s">
        <v>18</v>
      </c>
      <c r="D14" s="30">
        <v>42</v>
      </c>
      <c r="E14" s="30">
        <v>89</v>
      </c>
      <c r="F14" s="31"/>
      <c r="G14" s="30"/>
      <c r="H14" s="32"/>
      <c r="I14" s="39">
        <v>22000</v>
      </c>
    </row>
    <row r="15" spans="1:9" s="25" customFormat="1" x14ac:dyDescent="0.25">
      <c r="A15" s="10" t="s">
        <v>31</v>
      </c>
      <c r="B15" s="28">
        <v>5</v>
      </c>
      <c r="C15" s="29" t="s">
        <v>35</v>
      </c>
      <c r="D15" s="30">
        <v>139</v>
      </c>
      <c r="E15" s="30">
        <v>26</v>
      </c>
      <c r="F15" s="31">
        <f t="shared" si="0"/>
        <v>25.097222222222221</v>
      </c>
      <c r="G15" s="30">
        <v>550</v>
      </c>
      <c r="H15" s="32">
        <v>1</v>
      </c>
      <c r="I15" s="39">
        <f t="shared" si="1"/>
        <v>13803.472222222223</v>
      </c>
    </row>
    <row r="16" spans="1:9" s="25" customFormat="1" x14ac:dyDescent="0.25">
      <c r="A16" s="10" t="s">
        <v>31</v>
      </c>
      <c r="B16" s="28">
        <v>6</v>
      </c>
      <c r="C16" s="29" t="s">
        <v>19</v>
      </c>
      <c r="D16" s="30">
        <v>25</v>
      </c>
      <c r="E16" s="30">
        <v>22</v>
      </c>
      <c r="F16" s="31">
        <f t="shared" si="0"/>
        <v>3.8194444444444446</v>
      </c>
      <c r="G16" s="30">
        <v>1350</v>
      </c>
      <c r="H16" s="32">
        <v>1</v>
      </c>
      <c r="I16" s="39">
        <f t="shared" si="1"/>
        <v>5156.25</v>
      </c>
    </row>
    <row r="17" spans="1:9" s="25" customFormat="1" x14ac:dyDescent="0.25">
      <c r="A17" s="10" t="s">
        <v>31</v>
      </c>
      <c r="B17" s="28">
        <v>7</v>
      </c>
      <c r="C17" s="29" t="s">
        <v>19</v>
      </c>
      <c r="D17" s="30">
        <v>25</v>
      </c>
      <c r="E17" s="30">
        <v>23</v>
      </c>
      <c r="F17" s="31">
        <f t="shared" si="0"/>
        <v>3.9930555555555554</v>
      </c>
      <c r="G17" s="30">
        <v>1350</v>
      </c>
      <c r="H17" s="32">
        <v>1</v>
      </c>
      <c r="I17" s="39">
        <f t="shared" si="1"/>
        <v>5390.625</v>
      </c>
    </row>
    <row r="18" spans="1:9" s="25" customFormat="1" x14ac:dyDescent="0.25">
      <c r="A18" s="10" t="s">
        <v>31</v>
      </c>
      <c r="B18" s="28">
        <v>8</v>
      </c>
      <c r="C18" s="29" t="s">
        <v>74</v>
      </c>
      <c r="D18" s="30">
        <v>25</v>
      </c>
      <c r="E18" s="30">
        <v>24</v>
      </c>
      <c r="F18" s="31">
        <f t="shared" si="0"/>
        <v>4.166666666666667</v>
      </c>
      <c r="G18" s="30">
        <v>350</v>
      </c>
      <c r="H18" s="32">
        <v>1</v>
      </c>
      <c r="I18" s="39">
        <f t="shared" si="1"/>
        <v>1458.3333333333335</v>
      </c>
    </row>
    <row r="19" spans="1:9" s="25" customFormat="1" x14ac:dyDescent="0.25">
      <c r="A19" s="10" t="s">
        <v>31</v>
      </c>
      <c r="B19" s="28">
        <v>9</v>
      </c>
      <c r="C19" s="29" t="s">
        <v>74</v>
      </c>
      <c r="D19" s="30">
        <v>27</v>
      </c>
      <c r="E19" s="30">
        <v>21</v>
      </c>
      <c r="F19" s="31">
        <f t="shared" si="0"/>
        <v>3.9375</v>
      </c>
      <c r="G19" s="30">
        <v>350</v>
      </c>
      <c r="H19" s="32">
        <v>1</v>
      </c>
      <c r="I19" s="39">
        <f t="shared" si="1"/>
        <v>1378.125</v>
      </c>
    </row>
    <row r="20" spans="1:9" s="25" customFormat="1" x14ac:dyDescent="0.25">
      <c r="A20" s="10" t="s">
        <v>31</v>
      </c>
      <c r="B20" s="28">
        <v>10</v>
      </c>
      <c r="C20" s="29" t="s">
        <v>26</v>
      </c>
      <c r="D20" s="30">
        <v>71</v>
      </c>
      <c r="E20" s="30">
        <v>92</v>
      </c>
      <c r="F20" s="31">
        <f t="shared" ref="F20" si="2">D20*E20/144</f>
        <v>45.361111111111114</v>
      </c>
      <c r="G20" s="30">
        <v>1250</v>
      </c>
      <c r="H20" s="32">
        <v>1</v>
      </c>
      <c r="I20" s="39">
        <f t="shared" ref="I20" si="3">F20*G20*H20</f>
        <v>56701.388888888891</v>
      </c>
    </row>
    <row r="21" spans="1:9" s="25" customFormat="1" x14ac:dyDescent="0.25">
      <c r="A21" s="10"/>
      <c r="B21" s="28"/>
      <c r="C21" s="29"/>
      <c r="D21" s="30"/>
      <c r="E21" s="30"/>
      <c r="F21" s="31"/>
      <c r="G21" s="30"/>
      <c r="H21" s="32"/>
      <c r="I21" s="40"/>
    </row>
    <row r="22" spans="1:9" s="25" customFormat="1" x14ac:dyDescent="0.25">
      <c r="A22" s="10"/>
      <c r="B22" s="33" t="s">
        <v>20</v>
      </c>
      <c r="C22" s="34" t="s">
        <v>14</v>
      </c>
      <c r="D22" s="30"/>
      <c r="E22" s="30"/>
      <c r="F22" s="31"/>
      <c r="G22" s="30"/>
      <c r="H22" s="32"/>
      <c r="I22" s="39"/>
    </row>
    <row r="23" spans="1:9" s="25" customFormat="1" x14ac:dyDescent="0.25">
      <c r="A23" s="10" t="s">
        <v>31</v>
      </c>
      <c r="B23" s="28">
        <v>1</v>
      </c>
      <c r="C23" s="29" t="s">
        <v>21</v>
      </c>
      <c r="D23" s="30">
        <v>152</v>
      </c>
      <c r="E23" s="30">
        <v>27</v>
      </c>
      <c r="F23" s="31">
        <f t="shared" si="0"/>
        <v>28.5</v>
      </c>
      <c r="G23" s="30">
        <v>2800</v>
      </c>
      <c r="H23" s="32">
        <v>1</v>
      </c>
      <c r="I23" s="39">
        <f t="shared" si="1"/>
        <v>79800</v>
      </c>
    </row>
    <row r="24" spans="1:9" s="25" customFormat="1" x14ac:dyDescent="0.25">
      <c r="A24" s="10" t="s">
        <v>31</v>
      </c>
      <c r="B24" s="28">
        <v>2</v>
      </c>
      <c r="C24" s="29" t="s">
        <v>22</v>
      </c>
      <c r="D24" s="30">
        <v>152</v>
      </c>
      <c r="E24" s="30">
        <v>18.5</v>
      </c>
      <c r="F24" s="31">
        <f t="shared" si="0"/>
        <v>19.527777777777779</v>
      </c>
      <c r="G24" s="30">
        <v>1350</v>
      </c>
      <c r="H24" s="32">
        <v>1</v>
      </c>
      <c r="I24" s="39">
        <f t="shared" si="1"/>
        <v>26362.5</v>
      </c>
    </row>
    <row r="25" spans="1:9" s="25" customFormat="1" x14ac:dyDescent="0.25">
      <c r="A25" s="10" t="s">
        <v>31</v>
      </c>
      <c r="B25" s="28">
        <v>3</v>
      </c>
      <c r="C25" s="29" t="s">
        <v>23</v>
      </c>
      <c r="D25" s="30">
        <v>152</v>
      </c>
      <c r="E25" s="30">
        <v>32</v>
      </c>
      <c r="F25" s="31">
        <f t="shared" si="0"/>
        <v>33.777777777777779</v>
      </c>
      <c r="G25" s="30">
        <v>680</v>
      </c>
      <c r="H25" s="32">
        <v>1</v>
      </c>
      <c r="I25" s="39">
        <f t="shared" si="1"/>
        <v>22968.888888888891</v>
      </c>
    </row>
    <row r="26" spans="1:9" s="25" customFormat="1" x14ac:dyDescent="0.25">
      <c r="A26" s="10" t="s">
        <v>31</v>
      </c>
      <c r="B26" s="28">
        <v>4</v>
      </c>
      <c r="C26" s="29" t="s">
        <v>24</v>
      </c>
      <c r="D26" s="30">
        <v>31</v>
      </c>
      <c r="E26" s="30">
        <v>31</v>
      </c>
      <c r="F26" s="31">
        <f t="shared" si="0"/>
        <v>6.6736111111111107</v>
      </c>
      <c r="G26" s="30">
        <v>1350</v>
      </c>
      <c r="H26" s="32">
        <v>1</v>
      </c>
      <c r="I26" s="39">
        <f t="shared" si="1"/>
        <v>9009.375</v>
      </c>
    </row>
    <row r="27" spans="1:9" s="25" customFormat="1" x14ac:dyDescent="0.25">
      <c r="A27" s="10" t="s">
        <v>31</v>
      </c>
      <c r="B27" s="28">
        <v>5</v>
      </c>
      <c r="C27" s="35" t="s">
        <v>75</v>
      </c>
      <c r="D27" s="30">
        <v>30</v>
      </c>
      <c r="E27" s="30">
        <v>31</v>
      </c>
      <c r="F27" s="31">
        <f t="shared" si="0"/>
        <v>6.458333333333333</v>
      </c>
      <c r="G27" s="30">
        <v>380</v>
      </c>
      <c r="H27" s="32">
        <v>1</v>
      </c>
      <c r="I27" s="39">
        <f t="shared" si="1"/>
        <v>2454.1666666666665</v>
      </c>
    </row>
    <row r="28" spans="1:9" s="25" customFormat="1" x14ac:dyDescent="0.25">
      <c r="A28" s="10" t="s">
        <v>31</v>
      </c>
      <c r="B28" s="28">
        <v>6</v>
      </c>
      <c r="C28" s="29" t="s">
        <v>25</v>
      </c>
      <c r="D28" s="30">
        <v>18.5</v>
      </c>
      <c r="E28" s="30">
        <v>31</v>
      </c>
      <c r="F28" s="31">
        <f t="shared" si="0"/>
        <v>3.9826388888888888</v>
      </c>
      <c r="G28" s="30">
        <v>1350</v>
      </c>
      <c r="H28" s="32">
        <v>1</v>
      </c>
      <c r="I28" s="39">
        <f t="shared" si="1"/>
        <v>5376.5625</v>
      </c>
    </row>
    <row r="29" spans="1:9" s="25" customFormat="1" x14ac:dyDescent="0.25">
      <c r="A29" s="10" t="s">
        <v>31</v>
      </c>
      <c r="B29" s="28">
        <v>7</v>
      </c>
      <c r="C29" s="29" t="s">
        <v>23</v>
      </c>
      <c r="D29" s="30">
        <v>32</v>
      </c>
      <c r="E29" s="30">
        <v>67</v>
      </c>
      <c r="F29" s="31">
        <f t="shared" ref="F29" si="4">D29*E29/144</f>
        <v>14.888888888888889</v>
      </c>
      <c r="G29" s="30">
        <v>680</v>
      </c>
      <c r="H29" s="32">
        <v>1</v>
      </c>
      <c r="I29" s="39">
        <f t="shared" ref="I29" si="5">F29*G29*H29</f>
        <v>10124.444444444445</v>
      </c>
    </row>
    <row r="30" spans="1:9" s="25" customFormat="1" x14ac:dyDescent="0.25">
      <c r="A30" s="10" t="s">
        <v>31</v>
      </c>
      <c r="B30" s="28">
        <v>8</v>
      </c>
      <c r="C30" s="29" t="s">
        <v>32</v>
      </c>
      <c r="D30" s="30">
        <v>46.5</v>
      </c>
      <c r="E30" s="30">
        <v>78</v>
      </c>
      <c r="F30" s="31">
        <f t="shared" si="0"/>
        <v>25.1875</v>
      </c>
      <c r="G30" s="30">
        <v>850</v>
      </c>
      <c r="H30" s="32">
        <v>1</v>
      </c>
      <c r="I30" s="39">
        <f t="shared" si="1"/>
        <v>21409.375</v>
      </c>
    </row>
    <row r="31" spans="1:9" s="25" customFormat="1" x14ac:dyDescent="0.25">
      <c r="A31" s="10"/>
      <c r="B31" s="28"/>
      <c r="C31" s="29"/>
      <c r="D31" s="30"/>
      <c r="E31" s="30"/>
      <c r="F31" s="31"/>
      <c r="G31" s="30"/>
      <c r="H31" s="32"/>
      <c r="I31" s="39"/>
    </row>
    <row r="32" spans="1:9" s="25" customFormat="1" x14ac:dyDescent="0.25">
      <c r="A32" s="10"/>
      <c r="B32" s="33" t="s">
        <v>27</v>
      </c>
      <c r="C32" s="34" t="s">
        <v>39</v>
      </c>
      <c r="D32" s="30"/>
      <c r="E32" s="30"/>
      <c r="F32" s="31"/>
      <c r="G32" s="30"/>
      <c r="H32" s="32"/>
      <c r="I32" s="39"/>
    </row>
    <row r="33" spans="1:9" s="25" customFormat="1" x14ac:dyDescent="0.25">
      <c r="A33" s="10" t="s">
        <v>31</v>
      </c>
      <c r="B33" s="28">
        <v>1</v>
      </c>
      <c r="C33" s="29" t="s">
        <v>36</v>
      </c>
      <c r="D33" s="30">
        <v>30</v>
      </c>
      <c r="E33" s="30">
        <v>30</v>
      </c>
      <c r="F33" s="31">
        <f t="shared" si="0"/>
        <v>6.25</v>
      </c>
      <c r="G33" s="30">
        <v>800</v>
      </c>
      <c r="H33" s="32">
        <v>1</v>
      </c>
      <c r="I33" s="39">
        <f t="shared" si="1"/>
        <v>5000</v>
      </c>
    </row>
    <row r="34" spans="1:9" s="25" customFormat="1" x14ac:dyDescent="0.25">
      <c r="A34" s="10" t="s">
        <v>31</v>
      </c>
      <c r="B34" s="28">
        <v>2</v>
      </c>
      <c r="C34" s="29" t="s">
        <v>28</v>
      </c>
      <c r="D34" s="30">
        <v>92</v>
      </c>
      <c r="E34" s="30">
        <v>104</v>
      </c>
      <c r="F34" s="31">
        <f t="shared" si="0"/>
        <v>66.444444444444443</v>
      </c>
      <c r="G34" s="30">
        <v>1350</v>
      </c>
      <c r="H34" s="32">
        <v>1</v>
      </c>
      <c r="I34" s="39">
        <f t="shared" si="1"/>
        <v>89700</v>
      </c>
    </row>
    <row r="35" spans="1:9" s="25" customFormat="1" x14ac:dyDescent="0.25">
      <c r="A35" s="10" t="s">
        <v>31</v>
      </c>
      <c r="B35" s="28">
        <v>3</v>
      </c>
      <c r="C35" s="29" t="s">
        <v>23</v>
      </c>
      <c r="D35" s="30">
        <v>18</v>
      </c>
      <c r="E35" s="30">
        <v>143</v>
      </c>
      <c r="F35" s="31">
        <f t="shared" si="0"/>
        <v>17.875</v>
      </c>
      <c r="G35" s="30">
        <v>680</v>
      </c>
      <c r="H35" s="32">
        <v>1</v>
      </c>
      <c r="I35" s="39">
        <f t="shared" si="1"/>
        <v>12155</v>
      </c>
    </row>
    <row r="36" spans="1:9" s="25" customFormat="1" x14ac:dyDescent="0.25">
      <c r="A36" s="10" t="s">
        <v>31</v>
      </c>
      <c r="B36" s="28">
        <v>4</v>
      </c>
      <c r="C36" s="29" t="s">
        <v>37</v>
      </c>
      <c r="D36" s="30"/>
      <c r="E36" s="30"/>
      <c r="F36" s="31"/>
      <c r="G36" s="30"/>
      <c r="H36" s="32">
        <v>1</v>
      </c>
      <c r="I36" s="39">
        <v>27000</v>
      </c>
    </row>
    <row r="37" spans="1:9" s="25" customFormat="1" x14ac:dyDescent="0.25">
      <c r="A37" s="10"/>
      <c r="B37" s="28">
        <v>5</v>
      </c>
      <c r="C37" s="29" t="s">
        <v>88</v>
      </c>
      <c r="D37" s="30"/>
      <c r="E37" s="30"/>
      <c r="F37" s="31"/>
      <c r="G37" s="30">
        <v>3500</v>
      </c>
      <c r="H37" s="32">
        <v>4</v>
      </c>
      <c r="I37" s="39">
        <f>G37*H37</f>
        <v>14000</v>
      </c>
    </row>
    <row r="38" spans="1:9" s="25" customFormat="1" x14ac:dyDescent="0.25">
      <c r="A38" s="10"/>
      <c r="B38" s="28"/>
      <c r="C38" s="29" t="s">
        <v>93</v>
      </c>
      <c r="D38" s="30"/>
      <c r="E38" s="30"/>
      <c r="F38" s="31"/>
      <c r="G38" s="30"/>
      <c r="H38" s="32">
        <v>1</v>
      </c>
      <c r="I38" s="39">
        <v>13000</v>
      </c>
    </row>
    <row r="39" spans="1:9" s="25" customFormat="1" x14ac:dyDescent="0.25">
      <c r="A39" s="10" t="s">
        <v>31</v>
      </c>
      <c r="B39" s="28">
        <v>6</v>
      </c>
      <c r="C39" s="29" t="s">
        <v>30</v>
      </c>
      <c r="D39" s="30">
        <v>42</v>
      </c>
      <c r="E39" s="30">
        <v>120</v>
      </c>
      <c r="F39" s="31">
        <f t="shared" ref="F39:F41" si="6">D39*E39/144</f>
        <v>35</v>
      </c>
      <c r="G39" s="30">
        <v>550</v>
      </c>
      <c r="H39" s="32">
        <v>1</v>
      </c>
      <c r="I39" s="39">
        <f t="shared" ref="I39:I41" si="7">F39*G39*H39</f>
        <v>19250</v>
      </c>
    </row>
    <row r="40" spans="1:9" s="25" customFormat="1" x14ac:dyDescent="0.25">
      <c r="A40" s="10" t="s">
        <v>31</v>
      </c>
      <c r="B40" s="28">
        <v>7</v>
      </c>
      <c r="C40" s="29" t="s">
        <v>35</v>
      </c>
      <c r="D40" s="30">
        <v>24</v>
      </c>
      <c r="E40" s="30">
        <v>132</v>
      </c>
      <c r="F40" s="31">
        <f t="shared" si="6"/>
        <v>22</v>
      </c>
      <c r="G40" s="30">
        <v>550</v>
      </c>
      <c r="H40" s="32">
        <v>1</v>
      </c>
      <c r="I40" s="39">
        <f t="shared" si="7"/>
        <v>12100</v>
      </c>
    </row>
    <row r="41" spans="1:9" s="25" customFormat="1" x14ac:dyDescent="0.25">
      <c r="A41" s="10" t="s">
        <v>31</v>
      </c>
      <c r="B41" s="28">
        <v>8</v>
      </c>
      <c r="C41" s="29" t="s">
        <v>38</v>
      </c>
      <c r="D41" s="30">
        <v>90</v>
      </c>
      <c r="E41" s="30">
        <v>35</v>
      </c>
      <c r="F41" s="31">
        <f t="shared" si="6"/>
        <v>21.875</v>
      </c>
      <c r="G41" s="30">
        <v>1350</v>
      </c>
      <c r="H41" s="32">
        <v>1</v>
      </c>
      <c r="I41" s="39">
        <f t="shared" si="7"/>
        <v>29531.25</v>
      </c>
    </row>
    <row r="42" spans="1:9" s="25" customFormat="1" x14ac:dyDescent="0.25">
      <c r="A42" s="10"/>
      <c r="B42" s="28"/>
      <c r="C42" s="29"/>
      <c r="D42" s="30"/>
      <c r="E42" s="30"/>
      <c r="F42" s="31"/>
      <c r="G42" s="30"/>
      <c r="H42" s="32"/>
      <c r="I42" s="40"/>
    </row>
    <row r="43" spans="1:9" s="25" customFormat="1" x14ac:dyDescent="0.25">
      <c r="A43" s="10"/>
      <c r="B43" s="33" t="s">
        <v>29</v>
      </c>
      <c r="C43" s="34" t="s">
        <v>40</v>
      </c>
      <c r="D43" s="30"/>
      <c r="E43" s="30"/>
      <c r="F43" s="31"/>
      <c r="G43" s="30"/>
      <c r="H43" s="32"/>
      <c r="I43" s="39"/>
    </row>
    <row r="44" spans="1:9" s="25" customFormat="1" x14ac:dyDescent="0.25">
      <c r="A44" s="10"/>
      <c r="B44" s="28">
        <v>1</v>
      </c>
      <c r="C44" s="29" t="s">
        <v>41</v>
      </c>
      <c r="D44" s="30">
        <v>21</v>
      </c>
      <c r="E44" s="30">
        <v>30</v>
      </c>
      <c r="F44" s="31">
        <f t="shared" si="0"/>
        <v>4.375</v>
      </c>
      <c r="G44" s="30">
        <v>350</v>
      </c>
      <c r="H44" s="32">
        <v>1</v>
      </c>
      <c r="I44" s="39">
        <f t="shared" si="1"/>
        <v>1531.25</v>
      </c>
    </row>
    <row r="45" spans="1:9" x14ac:dyDescent="0.25">
      <c r="B45" s="41"/>
      <c r="C45" s="37"/>
      <c r="D45" s="37"/>
      <c r="E45" s="37"/>
      <c r="F45" s="37"/>
      <c r="G45" s="37"/>
      <c r="H45" s="37"/>
      <c r="I45" s="42"/>
    </row>
    <row r="46" spans="1:9" x14ac:dyDescent="0.25">
      <c r="B46" s="41">
        <v>2</v>
      </c>
      <c r="C46" s="37" t="s">
        <v>43</v>
      </c>
      <c r="D46" s="37"/>
      <c r="E46" s="37"/>
      <c r="F46" s="37"/>
      <c r="G46" s="37">
        <v>5600</v>
      </c>
      <c r="H46" s="37">
        <v>9</v>
      </c>
      <c r="I46" s="42">
        <f>H46*G46</f>
        <v>50400</v>
      </c>
    </row>
    <row r="47" spans="1:9" x14ac:dyDescent="0.25">
      <c r="B47" s="41">
        <v>3</v>
      </c>
      <c r="C47" s="37" t="s">
        <v>44</v>
      </c>
      <c r="D47" s="37"/>
      <c r="E47" s="37"/>
      <c r="F47" s="37"/>
      <c r="G47" s="37">
        <v>5200</v>
      </c>
      <c r="H47" s="37">
        <v>6</v>
      </c>
      <c r="I47" s="42">
        <f>H47*G47</f>
        <v>31200</v>
      </c>
    </row>
    <row r="48" spans="1:9" x14ac:dyDescent="0.25">
      <c r="B48" s="41">
        <v>4</v>
      </c>
      <c r="C48" s="37" t="s">
        <v>45</v>
      </c>
      <c r="D48" s="37"/>
      <c r="E48" s="37"/>
      <c r="F48" s="37"/>
      <c r="G48" s="37">
        <v>4400</v>
      </c>
      <c r="H48" s="37">
        <v>1</v>
      </c>
      <c r="I48" s="42">
        <f>H48*G48</f>
        <v>4400</v>
      </c>
    </row>
    <row r="49" spans="2:9" x14ac:dyDescent="0.25">
      <c r="B49" s="45"/>
      <c r="C49" s="46"/>
      <c r="D49" s="46"/>
      <c r="E49" s="46"/>
      <c r="F49" s="46"/>
      <c r="G49" s="46"/>
      <c r="H49" s="46"/>
      <c r="I49" s="47"/>
    </row>
    <row r="50" spans="2:9" x14ac:dyDescent="0.25">
      <c r="B50" s="45">
        <v>5</v>
      </c>
      <c r="C50" s="46" t="s">
        <v>79</v>
      </c>
      <c r="D50" s="46"/>
      <c r="E50" s="46"/>
      <c r="F50" s="46"/>
      <c r="G50" s="46">
        <v>1100</v>
      </c>
      <c r="H50" s="46">
        <v>9</v>
      </c>
      <c r="I50" s="42">
        <f>H50*G50</f>
        <v>9900</v>
      </c>
    </row>
    <row r="51" spans="2:9" ht="15.75" thickBot="1" x14ac:dyDescent="0.3">
      <c r="B51" s="43"/>
      <c r="C51" s="44"/>
      <c r="D51" s="44"/>
      <c r="E51" s="44"/>
      <c r="F51" s="44"/>
      <c r="G51" s="44"/>
      <c r="H51" s="44"/>
      <c r="I51" s="55"/>
    </row>
    <row r="52" spans="2:9" ht="15.75" thickBot="1" x14ac:dyDescent="0.3">
      <c r="B52" s="50"/>
      <c r="C52" s="74" t="s">
        <v>42</v>
      </c>
      <c r="D52" s="75"/>
      <c r="E52" s="75"/>
      <c r="F52" s="75"/>
      <c r="G52" s="75"/>
      <c r="H52" s="76"/>
      <c r="I52" s="67">
        <f>SUM(I11:I51)</f>
        <v>662057.8819444445</v>
      </c>
    </row>
    <row r="53" spans="2:9" x14ac:dyDescent="0.25">
      <c r="B53" s="51"/>
      <c r="C53" s="52"/>
      <c r="D53" s="52"/>
      <c r="E53" s="52"/>
      <c r="F53" s="52"/>
      <c r="G53" s="52"/>
      <c r="H53" s="52"/>
      <c r="I53" s="53"/>
    </row>
    <row r="54" spans="2:9" x14ac:dyDescent="0.25">
      <c r="B54" s="54" t="s">
        <v>46</v>
      </c>
      <c r="C54" s="23" t="s">
        <v>85</v>
      </c>
      <c r="D54" s="37"/>
      <c r="E54" s="37"/>
      <c r="F54" s="37"/>
      <c r="G54" s="37"/>
      <c r="H54" s="37"/>
      <c r="I54" s="42"/>
    </row>
    <row r="55" spans="2:9" x14ac:dyDescent="0.25">
      <c r="B55" s="41">
        <v>1</v>
      </c>
      <c r="C55" s="37" t="s">
        <v>77</v>
      </c>
      <c r="D55" s="37"/>
      <c r="E55" s="37"/>
      <c r="F55" s="37">
        <v>15</v>
      </c>
      <c r="G55" s="37">
        <v>295</v>
      </c>
      <c r="H55" s="37">
        <v>1</v>
      </c>
      <c r="I55" s="39">
        <f t="shared" ref="I55:I57" si="8">F55*G55*H55</f>
        <v>4425</v>
      </c>
    </row>
    <row r="56" spans="2:9" x14ac:dyDescent="0.25">
      <c r="B56" s="41">
        <v>2</v>
      </c>
      <c r="C56" s="37" t="s">
        <v>78</v>
      </c>
      <c r="D56" s="37"/>
      <c r="E56" s="37"/>
      <c r="F56" s="37">
        <v>25</v>
      </c>
      <c r="G56" s="37">
        <v>295</v>
      </c>
      <c r="H56" s="37">
        <v>1</v>
      </c>
      <c r="I56" s="39">
        <f t="shared" si="8"/>
        <v>7375</v>
      </c>
    </row>
    <row r="57" spans="2:9" x14ac:dyDescent="0.25">
      <c r="B57" s="41">
        <v>3</v>
      </c>
      <c r="C57" s="46" t="s">
        <v>76</v>
      </c>
      <c r="D57" s="46"/>
      <c r="E57" s="46"/>
      <c r="F57" s="46">
        <v>40</v>
      </c>
      <c r="G57" s="46">
        <v>35</v>
      </c>
      <c r="H57" s="46">
        <v>1</v>
      </c>
      <c r="I57" s="39">
        <f t="shared" si="8"/>
        <v>1400</v>
      </c>
    </row>
    <row r="58" spans="2:9" ht="15.75" thickBot="1" x14ac:dyDescent="0.3">
      <c r="B58" s="41"/>
      <c r="C58" s="46"/>
      <c r="D58" s="46"/>
      <c r="E58" s="46"/>
      <c r="F58" s="46"/>
      <c r="G58" s="46"/>
      <c r="H58" s="46"/>
      <c r="I58" s="42"/>
    </row>
    <row r="59" spans="2:9" ht="15.75" thickBot="1" x14ac:dyDescent="0.3">
      <c r="B59" s="48"/>
      <c r="C59" s="77" t="s">
        <v>86</v>
      </c>
      <c r="D59" s="78"/>
      <c r="E59" s="78"/>
      <c r="F59" s="78"/>
      <c r="G59" s="78"/>
      <c r="H59" s="79"/>
      <c r="I59" s="49">
        <f>SUM(I55:I58)</f>
        <v>13200</v>
      </c>
    </row>
    <row r="60" spans="2:9" x14ac:dyDescent="0.25">
      <c r="B60" s="51"/>
      <c r="C60" s="52"/>
      <c r="D60" s="52"/>
      <c r="E60" s="52"/>
      <c r="F60" s="52"/>
      <c r="G60" s="52"/>
      <c r="H60" s="52"/>
      <c r="I60" s="53"/>
    </row>
    <row r="61" spans="2:9" x14ac:dyDescent="0.25">
      <c r="B61" s="54" t="s">
        <v>48</v>
      </c>
      <c r="C61" s="23" t="s">
        <v>47</v>
      </c>
      <c r="D61" s="37"/>
      <c r="E61" s="37"/>
      <c r="F61" s="37"/>
      <c r="G61" s="37"/>
      <c r="H61" s="37"/>
      <c r="I61" s="42"/>
    </row>
    <row r="62" spans="2:9" x14ac:dyDescent="0.25">
      <c r="B62" s="41">
        <v>1</v>
      </c>
      <c r="C62" s="56" t="s">
        <v>52</v>
      </c>
      <c r="D62" s="26"/>
      <c r="E62" s="26"/>
      <c r="F62" s="27"/>
      <c r="G62" s="56">
        <v>590</v>
      </c>
      <c r="H62" s="26">
        <v>70</v>
      </c>
      <c r="I62" s="61">
        <f>G62*H62</f>
        <v>41300</v>
      </c>
    </row>
    <row r="63" spans="2:9" x14ac:dyDescent="0.25">
      <c r="B63" s="41">
        <v>2</v>
      </c>
      <c r="C63" s="37" t="s">
        <v>53</v>
      </c>
      <c r="D63" s="29"/>
      <c r="E63" s="29"/>
      <c r="F63" s="36"/>
      <c r="G63" s="37">
        <v>1400</v>
      </c>
      <c r="H63" s="29">
        <v>2</v>
      </c>
      <c r="I63" s="61">
        <f>G63*H63</f>
        <v>2800</v>
      </c>
    </row>
    <row r="64" spans="2:9" x14ac:dyDescent="0.25">
      <c r="B64" s="41">
        <v>3</v>
      </c>
      <c r="C64" s="37" t="s">
        <v>54</v>
      </c>
      <c r="D64" s="29"/>
      <c r="E64" s="29"/>
      <c r="F64" s="36">
        <v>250</v>
      </c>
      <c r="G64" s="37">
        <v>42</v>
      </c>
      <c r="H64" s="29"/>
      <c r="I64" s="62">
        <f>F64*G64</f>
        <v>10500</v>
      </c>
    </row>
    <row r="65" spans="2:9" x14ac:dyDescent="0.25">
      <c r="B65" s="41">
        <v>4</v>
      </c>
      <c r="C65" s="37" t="s">
        <v>55</v>
      </c>
      <c r="D65" s="29"/>
      <c r="E65" s="29"/>
      <c r="F65" s="36">
        <v>270</v>
      </c>
      <c r="G65" s="37">
        <v>36</v>
      </c>
      <c r="H65" s="29"/>
      <c r="I65" s="62">
        <f>G65*F65</f>
        <v>9720</v>
      </c>
    </row>
    <row r="66" spans="2:9" x14ac:dyDescent="0.25">
      <c r="B66" s="41">
        <v>5</v>
      </c>
      <c r="C66" s="37" t="s">
        <v>56</v>
      </c>
      <c r="D66" s="29"/>
      <c r="E66" s="29"/>
      <c r="F66" s="36"/>
      <c r="G66" s="37">
        <v>150</v>
      </c>
      <c r="H66" s="29">
        <v>8</v>
      </c>
      <c r="I66" s="62">
        <f t="shared" ref="I66:I75" si="9">G66*H66</f>
        <v>1200</v>
      </c>
    </row>
    <row r="67" spans="2:9" x14ac:dyDescent="0.25">
      <c r="B67" s="41">
        <v>6</v>
      </c>
      <c r="C67" s="37" t="s">
        <v>57</v>
      </c>
      <c r="D67" s="29"/>
      <c r="E67" s="29"/>
      <c r="F67" s="36"/>
      <c r="G67" s="37">
        <v>90</v>
      </c>
      <c r="H67" s="29">
        <v>50</v>
      </c>
      <c r="I67" s="62">
        <f t="shared" si="9"/>
        <v>4500</v>
      </c>
    </row>
    <row r="68" spans="2:9" x14ac:dyDescent="0.25">
      <c r="B68" s="41">
        <v>7</v>
      </c>
      <c r="C68" s="37" t="s">
        <v>58</v>
      </c>
      <c r="D68" s="29"/>
      <c r="E68" s="29"/>
      <c r="F68" s="36"/>
      <c r="G68" s="37">
        <v>650</v>
      </c>
      <c r="H68" s="29">
        <v>5</v>
      </c>
      <c r="I68" s="62">
        <f t="shared" si="9"/>
        <v>3250</v>
      </c>
    </row>
    <row r="69" spans="2:9" x14ac:dyDescent="0.25">
      <c r="B69" s="41">
        <v>8</v>
      </c>
      <c r="C69" s="37" t="s">
        <v>59</v>
      </c>
      <c r="D69" s="29"/>
      <c r="E69" s="29"/>
      <c r="F69" s="36"/>
      <c r="G69" s="37">
        <v>575</v>
      </c>
      <c r="H69" s="29">
        <v>43</v>
      </c>
      <c r="I69" s="62">
        <f t="shared" si="9"/>
        <v>24725</v>
      </c>
    </row>
    <row r="70" spans="2:9" x14ac:dyDescent="0.25">
      <c r="B70" s="41">
        <v>9</v>
      </c>
      <c r="C70" s="37" t="s">
        <v>60</v>
      </c>
      <c r="D70" s="29"/>
      <c r="E70" s="29"/>
      <c r="F70" s="36"/>
      <c r="G70" s="37">
        <v>210</v>
      </c>
      <c r="H70" s="29">
        <v>6</v>
      </c>
      <c r="I70" s="62">
        <f t="shared" si="9"/>
        <v>1260</v>
      </c>
    </row>
    <row r="71" spans="2:9" x14ac:dyDescent="0.25">
      <c r="B71" s="41">
        <v>10</v>
      </c>
      <c r="C71" s="37" t="s">
        <v>61</v>
      </c>
      <c r="D71" s="29"/>
      <c r="E71" s="29"/>
      <c r="F71" s="36"/>
      <c r="G71" s="37">
        <v>5500</v>
      </c>
      <c r="H71" s="29">
        <v>0</v>
      </c>
      <c r="I71" s="62">
        <f t="shared" si="9"/>
        <v>0</v>
      </c>
    </row>
    <row r="72" spans="2:9" x14ac:dyDescent="0.25">
      <c r="B72" s="41">
        <v>11</v>
      </c>
      <c r="C72" s="37" t="s">
        <v>62</v>
      </c>
      <c r="D72" s="29"/>
      <c r="E72" s="29"/>
      <c r="F72" s="36"/>
      <c r="G72" s="37">
        <v>710</v>
      </c>
      <c r="H72" s="29">
        <v>0</v>
      </c>
      <c r="I72" s="62">
        <f>G72*H72</f>
        <v>0</v>
      </c>
    </row>
    <row r="73" spans="2:9" x14ac:dyDescent="0.25">
      <c r="B73" s="41">
        <v>12</v>
      </c>
      <c r="C73" s="37" t="s">
        <v>63</v>
      </c>
      <c r="D73" s="29"/>
      <c r="E73" s="29"/>
      <c r="F73" s="36"/>
      <c r="G73" s="37">
        <v>1300</v>
      </c>
      <c r="H73" s="29">
        <v>0</v>
      </c>
      <c r="I73" s="62">
        <f>G73*H73</f>
        <v>0</v>
      </c>
    </row>
    <row r="74" spans="2:9" x14ac:dyDescent="0.25">
      <c r="B74" s="41">
        <v>13</v>
      </c>
      <c r="C74" s="37" t="s">
        <v>64</v>
      </c>
      <c r="D74" s="29"/>
      <c r="E74" s="29"/>
      <c r="F74" s="36">
        <v>65</v>
      </c>
      <c r="G74" s="37">
        <v>80</v>
      </c>
      <c r="H74" s="29"/>
      <c r="I74" s="62">
        <f>F74*G74</f>
        <v>5200</v>
      </c>
    </row>
    <row r="75" spans="2:9" x14ac:dyDescent="0.25">
      <c r="B75" s="41">
        <v>14</v>
      </c>
      <c r="C75" s="37" t="s">
        <v>65</v>
      </c>
      <c r="D75" s="29"/>
      <c r="E75" s="29"/>
      <c r="F75" s="36"/>
      <c r="G75" s="37">
        <v>60</v>
      </c>
      <c r="H75" s="29">
        <v>5</v>
      </c>
      <c r="I75" s="62">
        <f t="shared" si="9"/>
        <v>300</v>
      </c>
    </row>
    <row r="76" spans="2:9" x14ac:dyDescent="0.25">
      <c r="B76" s="41">
        <v>15</v>
      </c>
      <c r="C76" s="37" t="s">
        <v>66</v>
      </c>
      <c r="D76" s="29"/>
      <c r="E76" s="29"/>
      <c r="F76" s="36"/>
      <c r="G76" s="37">
        <v>4950</v>
      </c>
      <c r="H76" s="29">
        <v>8</v>
      </c>
      <c r="I76" s="62">
        <f>G76*H76</f>
        <v>39600</v>
      </c>
    </row>
    <row r="77" spans="2:9" x14ac:dyDescent="0.25">
      <c r="B77" s="41">
        <v>16</v>
      </c>
      <c r="C77" s="37" t="s">
        <v>67</v>
      </c>
      <c r="D77" s="29"/>
      <c r="E77" s="29"/>
      <c r="F77" s="36">
        <v>150</v>
      </c>
      <c r="G77" s="37">
        <v>26</v>
      </c>
      <c r="H77" s="29"/>
      <c r="I77" s="62">
        <f>F77*G77</f>
        <v>3900</v>
      </c>
    </row>
    <row r="78" spans="2:9" x14ac:dyDescent="0.25">
      <c r="B78" s="41">
        <v>17</v>
      </c>
      <c r="C78" s="57" t="s">
        <v>68</v>
      </c>
      <c r="D78" s="29"/>
      <c r="E78" s="29"/>
      <c r="F78" s="36">
        <v>155</v>
      </c>
      <c r="G78" s="37">
        <v>30</v>
      </c>
      <c r="H78" s="29"/>
      <c r="I78" s="62"/>
    </row>
    <row r="79" spans="2:9" x14ac:dyDescent="0.25">
      <c r="B79" s="41">
        <v>18</v>
      </c>
      <c r="C79" s="57" t="s">
        <v>73</v>
      </c>
      <c r="D79" s="29"/>
      <c r="E79" s="29"/>
      <c r="F79" s="36"/>
      <c r="G79" s="37">
        <v>1600</v>
      </c>
      <c r="H79" s="29">
        <v>4</v>
      </c>
      <c r="I79" s="62">
        <f>G79*H79</f>
        <v>6400</v>
      </c>
    </row>
    <row r="80" spans="2:9" x14ac:dyDescent="0.25">
      <c r="B80" s="41">
        <v>19</v>
      </c>
      <c r="C80" s="57" t="s">
        <v>69</v>
      </c>
      <c r="D80" s="29"/>
      <c r="E80" s="29"/>
      <c r="F80" s="36">
        <v>155</v>
      </c>
      <c r="G80" s="37">
        <v>160</v>
      </c>
      <c r="H80" s="29">
        <v>1</v>
      </c>
      <c r="I80" s="62">
        <f>F80*G80*H80</f>
        <v>24800</v>
      </c>
    </row>
    <row r="81" spans="2:10" x14ac:dyDescent="0.25">
      <c r="B81" s="41">
        <v>20</v>
      </c>
      <c r="C81" s="57" t="s">
        <v>70</v>
      </c>
      <c r="D81" s="29"/>
      <c r="E81" s="29"/>
      <c r="F81" s="36"/>
      <c r="G81" s="37">
        <v>850</v>
      </c>
      <c r="H81" s="29">
        <v>6</v>
      </c>
      <c r="I81" s="62">
        <f>G81*H81</f>
        <v>5100</v>
      </c>
    </row>
    <row r="82" spans="2:10" ht="15.75" thickBot="1" x14ac:dyDescent="0.3">
      <c r="B82" s="43"/>
      <c r="C82" s="63"/>
      <c r="D82" s="64"/>
      <c r="E82" s="64"/>
      <c r="F82" s="65"/>
      <c r="G82" s="44"/>
      <c r="H82" s="64"/>
      <c r="I82" s="66"/>
    </row>
    <row r="83" spans="2:10" ht="15.75" thickBot="1" x14ac:dyDescent="0.3">
      <c r="B83" s="60"/>
      <c r="C83" s="77" t="s">
        <v>71</v>
      </c>
      <c r="D83" s="78"/>
      <c r="E83" s="78"/>
      <c r="F83" s="78"/>
      <c r="G83" s="78"/>
      <c r="H83" s="79"/>
      <c r="I83" s="49">
        <f>SUM(I62:I82)</f>
        <v>184555</v>
      </c>
    </row>
    <row r="84" spans="2:10" x14ac:dyDescent="0.25">
      <c r="B84" s="58"/>
      <c r="C84" s="56"/>
      <c r="D84" s="56"/>
      <c r="E84" s="56"/>
      <c r="F84" s="56"/>
      <c r="G84" s="56"/>
      <c r="H84" s="56"/>
      <c r="I84" s="59"/>
    </row>
    <row r="85" spans="2:10" x14ac:dyDescent="0.25">
      <c r="B85" s="54" t="s">
        <v>50</v>
      </c>
      <c r="C85" s="23" t="s">
        <v>80</v>
      </c>
      <c r="D85" s="37"/>
      <c r="E85" s="37"/>
      <c r="F85" s="37"/>
      <c r="G85" s="37"/>
      <c r="H85" s="37"/>
      <c r="I85" s="97">
        <v>66000</v>
      </c>
    </row>
    <row r="86" spans="2:10" x14ac:dyDescent="0.25">
      <c r="B86" s="41"/>
      <c r="C86" s="37"/>
      <c r="D86" s="37"/>
      <c r="E86" s="37"/>
      <c r="F86" s="37"/>
      <c r="G86" s="37"/>
      <c r="H86" s="37"/>
      <c r="I86" s="97"/>
    </row>
    <row r="87" spans="2:10" x14ac:dyDescent="0.25">
      <c r="B87" s="54" t="s">
        <v>51</v>
      </c>
      <c r="C87" s="23" t="s">
        <v>49</v>
      </c>
      <c r="D87" s="37"/>
      <c r="E87" s="37"/>
      <c r="F87" s="37"/>
      <c r="G87" s="37"/>
      <c r="H87" s="37"/>
      <c r="I87" s="97">
        <v>118000</v>
      </c>
    </row>
    <row r="88" spans="2:10" x14ac:dyDescent="0.25">
      <c r="B88" s="68"/>
      <c r="C88" s="69"/>
      <c r="D88" s="46"/>
      <c r="E88" s="46"/>
      <c r="F88" s="46"/>
      <c r="G88" s="46"/>
      <c r="H88" s="46"/>
      <c r="I88" s="98"/>
    </row>
    <row r="89" spans="2:10" x14ac:dyDescent="0.25">
      <c r="B89" s="68" t="s">
        <v>82</v>
      </c>
      <c r="C89" s="69" t="s">
        <v>81</v>
      </c>
      <c r="D89" s="46"/>
      <c r="E89" s="46"/>
      <c r="F89" s="46"/>
      <c r="G89" s="46"/>
      <c r="H89" s="46"/>
      <c r="I89" s="98">
        <v>28000</v>
      </c>
    </row>
    <row r="90" spans="2:10" x14ac:dyDescent="0.25">
      <c r="B90" s="68"/>
      <c r="C90" s="69"/>
      <c r="D90" s="46"/>
      <c r="E90" s="46"/>
      <c r="F90" s="46"/>
      <c r="G90" s="46"/>
      <c r="H90" s="46"/>
      <c r="I90" s="98"/>
    </row>
    <row r="91" spans="2:10" x14ac:dyDescent="0.25">
      <c r="B91" s="68" t="s">
        <v>84</v>
      </c>
      <c r="C91" s="69" t="s">
        <v>83</v>
      </c>
      <c r="D91" s="46"/>
      <c r="E91" s="46"/>
      <c r="F91" s="46"/>
      <c r="G91" s="46"/>
      <c r="H91" s="46"/>
      <c r="I91" s="98">
        <v>3800</v>
      </c>
    </row>
    <row r="92" spans="2:10" x14ac:dyDescent="0.25">
      <c r="B92" s="68"/>
      <c r="C92" s="69"/>
      <c r="D92" s="46"/>
      <c r="E92" s="46"/>
      <c r="F92" s="46"/>
      <c r="G92" s="46"/>
      <c r="H92" s="46"/>
      <c r="I92" s="98"/>
    </row>
    <row r="93" spans="2:10" x14ac:dyDescent="0.25">
      <c r="B93" s="68" t="s">
        <v>98</v>
      </c>
      <c r="C93" s="69" t="s">
        <v>96</v>
      </c>
      <c r="D93" s="46"/>
      <c r="E93" s="46"/>
      <c r="F93" s="46"/>
      <c r="G93" s="46"/>
      <c r="H93" s="46"/>
      <c r="I93" s="98">
        <v>9000</v>
      </c>
    </row>
    <row r="94" spans="2:10" x14ac:dyDescent="0.25">
      <c r="B94" s="68" t="s">
        <v>99</v>
      </c>
      <c r="C94" s="69" t="s">
        <v>97</v>
      </c>
      <c r="D94" s="46"/>
      <c r="E94" s="46"/>
      <c r="F94" s="46"/>
      <c r="G94" s="46"/>
      <c r="H94" s="46"/>
      <c r="I94" s="98">
        <v>3500</v>
      </c>
    </row>
    <row r="95" spans="2:10" ht="15.75" thickBot="1" x14ac:dyDescent="0.3">
      <c r="B95" s="45"/>
      <c r="C95" s="46"/>
      <c r="D95" s="46"/>
      <c r="E95" s="46"/>
      <c r="F95" s="46"/>
      <c r="G95" s="46"/>
      <c r="H95" s="46"/>
      <c r="I95" s="47"/>
    </row>
    <row r="96" spans="2:10" ht="15.75" thickBot="1" x14ac:dyDescent="0.3">
      <c r="B96" s="48"/>
      <c r="C96" s="72" t="s">
        <v>72</v>
      </c>
      <c r="D96" s="72"/>
      <c r="E96" s="72"/>
      <c r="F96" s="72"/>
      <c r="G96" s="72"/>
      <c r="H96" s="72"/>
      <c r="I96" s="49">
        <f>SUM(I83:I94,I52,I59)</f>
        <v>1088112.8819444445</v>
      </c>
      <c r="J96" t="s">
        <v>92</v>
      </c>
    </row>
    <row r="97" spans="2:9" ht="15.75" thickBot="1" x14ac:dyDescent="0.3">
      <c r="B97" s="48"/>
      <c r="C97" s="72" t="s">
        <v>94</v>
      </c>
      <c r="D97" s="72"/>
      <c r="E97" s="72"/>
      <c r="F97" s="72"/>
      <c r="G97" s="72"/>
      <c r="H97" s="72"/>
      <c r="I97" s="49">
        <v>300000</v>
      </c>
    </row>
    <row r="98" spans="2:9" ht="15.75" thickBot="1" x14ac:dyDescent="0.3">
      <c r="B98" s="70"/>
      <c r="C98" s="73" t="s">
        <v>95</v>
      </c>
      <c r="D98" s="73"/>
      <c r="E98" s="73"/>
      <c r="F98" s="73"/>
      <c r="G98" s="73"/>
      <c r="H98" s="73"/>
      <c r="I98" s="71">
        <f>I96-I97</f>
        <v>788112.8819444445</v>
      </c>
    </row>
    <row r="100" spans="2:9" x14ac:dyDescent="0.25">
      <c r="I100" s="13" t="s">
        <v>87</v>
      </c>
    </row>
  </sheetData>
  <mergeCells count="13">
    <mergeCell ref="B1:I1"/>
    <mergeCell ref="B2:D2"/>
    <mergeCell ref="B3:I3"/>
    <mergeCell ref="H4:I4"/>
    <mergeCell ref="H5:I5"/>
    <mergeCell ref="B4:C4"/>
    <mergeCell ref="B5:C5"/>
    <mergeCell ref="C97:H97"/>
    <mergeCell ref="C98:H98"/>
    <mergeCell ref="C52:H52"/>
    <mergeCell ref="C83:H83"/>
    <mergeCell ref="C59:H59"/>
    <mergeCell ref="C96:H96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2025-03-01T14:42:16Z</cp:lastPrinted>
  <dcterms:created xsi:type="dcterms:W3CDTF">2024-03-31T04:29:11Z</dcterms:created>
  <dcterms:modified xsi:type="dcterms:W3CDTF">2025-03-01T15:35:50Z</dcterms:modified>
</cp:coreProperties>
</file>