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Estimate!$B$1:$I$49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" l="1"/>
  <c r="I40" i="2"/>
  <c r="I36" i="2"/>
  <c r="F37" i="2"/>
  <c r="I37" i="2"/>
  <c r="I47" i="2"/>
  <c r="I43" i="2"/>
  <c r="I46" i="2"/>
  <c r="I45" i="2"/>
  <c r="I44" i="2"/>
  <c r="I35" i="2"/>
  <c r="I34" i="2"/>
  <c r="I33" i="2"/>
  <c r="I32" i="2"/>
  <c r="F29" i="2"/>
  <c r="I29" i="2" s="1"/>
  <c r="J31" i="2"/>
  <c r="J29" i="2"/>
  <c r="I25" i="2"/>
  <c r="I24" i="2"/>
  <c r="F24" i="2"/>
  <c r="F25" i="2"/>
  <c r="F23" i="2"/>
  <c r="I23" i="2" s="1"/>
  <c r="F22" i="2"/>
  <c r="I22" i="2" s="1"/>
  <c r="F21" i="2"/>
  <c r="F20" i="2"/>
  <c r="I20" i="2" s="1"/>
  <c r="F19" i="2"/>
  <c r="I19" i="2" s="1"/>
  <c r="F18" i="2"/>
  <c r="I18" i="2" s="1"/>
  <c r="I21" i="2"/>
  <c r="I16" i="2"/>
  <c r="J15" i="2"/>
  <c r="F11" i="2"/>
  <c r="I11" i="2" s="1"/>
  <c r="F12" i="2"/>
  <c r="I12" i="2" s="1"/>
  <c r="F13" i="2"/>
  <c r="I13" i="2" s="1"/>
  <c r="F14" i="2"/>
  <c r="I14" i="2" s="1"/>
  <c r="F15" i="2"/>
  <c r="I15" i="2" s="1"/>
  <c r="F17" i="2"/>
  <c r="I17" i="2" s="1"/>
  <c r="F10" i="2"/>
  <c r="I10" i="2" s="1"/>
  <c r="F9" i="2"/>
  <c r="I9" i="2" s="1"/>
  <c r="I27" i="2" l="1"/>
</calcChain>
</file>

<file path=xl/sharedStrings.xml><?xml version="1.0" encoding="utf-8"?>
<sst xmlns="http://schemas.openxmlformats.org/spreadsheetml/2006/main" count="55" uniqueCount="55">
  <si>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</si>
  <si>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</si>
  <si>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</si>
  <si>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</si>
  <si>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</si>
  <si>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</si>
  <si>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</si>
  <si>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</si>
  <si>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RAMANAND S VISHWAKARMA FURNITURE</t>
  </si>
  <si>
    <t>WITH MATERIAL ESTIMATE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</si>
  <si>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</si>
  <si>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</si>
  <si>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 xml:space="preserve">A </t>
  </si>
  <si>
    <t>FURNITURE WORK</t>
  </si>
  <si>
    <t xml:space="preserve">Glass Partition </t>
  </si>
  <si>
    <t>Hidden door partition with panel</t>
  </si>
  <si>
    <t>Pantry Platform</t>
  </si>
  <si>
    <t>Pantry Box</t>
  </si>
  <si>
    <t xml:space="preserve">Main Table L- Type </t>
  </si>
  <si>
    <t>Sofa 3+2 Seater + 4 Handel</t>
  </si>
  <si>
    <t>Waiting Area Table</t>
  </si>
  <si>
    <t>Main Cabin Storage box</t>
  </si>
  <si>
    <t>Shutter Box Panel</t>
  </si>
  <si>
    <t>Waiting Area Storage Box</t>
  </si>
  <si>
    <t xml:space="preserve">Waiting Area Panel </t>
  </si>
  <si>
    <t>Waiting Area Upper Box</t>
  </si>
  <si>
    <t xml:space="preserve">Entry Panel </t>
  </si>
  <si>
    <t>Medium Chair -7 nung</t>
  </si>
  <si>
    <t>B</t>
  </si>
  <si>
    <t>C</t>
  </si>
  <si>
    <t>5A Point</t>
  </si>
  <si>
    <t>Panel light</t>
  </si>
  <si>
    <t>Wall Fan</t>
  </si>
  <si>
    <t>Light Fitting</t>
  </si>
  <si>
    <t>Fan Fitting</t>
  </si>
  <si>
    <t xml:space="preserve">AC Copper piping </t>
  </si>
  <si>
    <t>Jhurry Work</t>
  </si>
  <si>
    <t>D</t>
  </si>
  <si>
    <t>AC Drainage pipe</t>
  </si>
  <si>
    <t>Heavy chair -1 nung</t>
  </si>
  <si>
    <t xml:space="preserve">Pantry Maliya </t>
  </si>
  <si>
    <t>Pantry panel</t>
  </si>
  <si>
    <t xml:space="preserve">New AC </t>
  </si>
  <si>
    <t>FURNITURE WORK TOTAL AMOUNT</t>
  </si>
  <si>
    <t>ELECTRIC WORK TOTAL AMOUNT</t>
  </si>
  <si>
    <t>AC &amp; AC WORK TOTAL AMOUNT</t>
  </si>
  <si>
    <t>ESTIMATE TOTAL AMOUNT</t>
  </si>
  <si>
    <r>
      <rPr>
        <b/>
        <sz val="10"/>
        <color theme="1"/>
        <rFont val="Calibri"/>
        <family val="2"/>
        <scheme val="minor"/>
      </rPr>
      <t>SIDE Location:-</t>
    </r>
    <r>
      <rPr>
        <sz val="10"/>
        <color theme="1"/>
        <rFont val="Calibri"/>
        <family val="2"/>
        <scheme val="minor"/>
      </rPr>
      <t xml:space="preserve"> HITESH BHAI MANIHAR OFFICE WORK GANDHINAGAR</t>
    </r>
  </si>
  <si>
    <r>
      <rPr>
        <b/>
        <sz val="10"/>
        <color theme="1"/>
        <rFont val="Calibri"/>
        <family val="2"/>
        <scheme val="minor"/>
      </rPr>
      <t>Estimate by:</t>
    </r>
    <r>
      <rPr>
        <sz val="10"/>
        <color theme="1"/>
        <rFont val="Calibri"/>
        <family val="2"/>
        <scheme val="minor"/>
      </rPr>
      <t>- Ramanand Vishwakarma</t>
    </r>
  </si>
  <si>
    <t>Date:-03-03-2024</t>
  </si>
  <si>
    <t>POP WORK</t>
  </si>
  <si>
    <t xml:space="preserve">ELECTRIC WORK  </t>
  </si>
  <si>
    <t xml:space="preserve">AC &amp; AC WORK   </t>
  </si>
  <si>
    <t>CAT 6 Cable</t>
  </si>
  <si>
    <t>Wifi Cable Labour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</si>
</sst>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/>
    <xf numFmtId="0" fontId="1" fillId="0" borderId="24" xfId="0" applyFont="1" applyFill="1" applyBorder="1"/>
    <xf numFmtId="0" fontId="1" fillId="0" borderId="25" xfId="0" applyFont="1" applyFill="1" applyBorder="1"/>
    <xf numFmtId="0" fontId="0" fillId="0" borderId="25" xfId="0" applyFont="1" applyFill="1" applyBorder="1"/>
    <xf numFmtId="2" fontId="0" fillId="0" borderId="25" xfId="0" applyNumberFormat="1" applyFont="1" applyFill="1" applyBorder="1"/>
    <xf numFmtId="43" fontId="0" fillId="0" borderId="26" xfId="1" applyFont="1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0" xfId="0" applyFont="1"/>
    <xf numFmtId="0" fontId="0" fillId="0" borderId="21" xfId="0" applyFont="1" applyBorder="1"/>
    <xf numFmtId="43" fontId="8" fillId="0" borderId="23" xfId="1" applyFont="1" applyBorder="1"/>
    <xf numFmtId="0" fontId="0" fillId="0" borderId="22" xfId="0" applyFont="1" applyBorder="1"/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/>
    </xf>
    <xf numFmtId="0" fontId="3" fillId="4" borderId="12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0" fillId="0" borderId="21" xfId="0" applyFont="1" applyFill="1" applyBorder="1"/>
    <xf numFmtId="0" fontId="0" fillId="0" borderId="21" xfId="0" applyBorder="1"/>
    <xf numFmtId="43" fontId="0" fillId="0" borderId="23" xfId="1" applyFont="1" applyBorder="1"/>
    <xf numFmtId="43" fontId="1" fillId="0" borderId="23" xfId="1" applyFont="1" applyBorder="1"/>
    <xf numFmtId="0" fontId="0" fillId="0" borderId="22" xfId="0" applyBorder="1"/>
    <xf numFmtId="0" fontId="0" fillId="0" borderId="27" xfId="0" applyFont="1" applyBorder="1"/>
    <xf numFmtId="0" fontId="0" fillId="0" borderId="28" xfId="0" applyFont="1" applyFill="1" applyBorder="1"/>
    <xf numFmtId="0" fontId="0" fillId="0" borderId="29" xfId="0" applyBorder="1"/>
    <xf numFmtId="0" fontId="0" fillId="0" borderId="29" xfId="0" applyFont="1" applyBorder="1"/>
    <xf numFmtId="0" fontId="0" fillId="0" borderId="29" xfId="0" applyFont="1" applyFill="1" applyBorder="1"/>
    <xf numFmtId="0" fontId="0" fillId="0" borderId="30" xfId="0" applyFont="1" applyFill="1" applyBorder="1"/>
    <xf numFmtId="43" fontId="0" fillId="0" borderId="31" xfId="1" applyFont="1" applyBorder="1"/>
    <xf numFmtId="0" fontId="0" fillId="0" borderId="32" xfId="0" applyFont="1" applyBorder="1"/>
    <xf numFmtId="0" fontId="0" fillId="0" borderId="33" xfId="0" applyBorder="1"/>
    <xf numFmtId="0" fontId="0" fillId="0" borderId="33" xfId="0" applyFont="1" applyBorder="1"/>
    <xf numFmtId="43" fontId="0" fillId="0" borderId="34" xfId="1" applyFont="1" applyBorder="1"/>
    <xf numFmtId="0" fontId="0" fillId="0" borderId="35" xfId="0" applyFont="1" applyBorder="1"/>
    <xf numFmtId="0" fontId="1" fillId="0" borderId="36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43" fontId="1" fillId="0" borderId="38" xfId="1" applyFont="1" applyBorder="1"/>
    <xf numFmtId="0" fontId="0" fillId="0" borderId="27" xfId="0" applyBorder="1"/>
    <xf numFmtId="0" fontId="0" fillId="0" borderId="39" xfId="0" applyBorder="1"/>
    <xf numFmtId="0" fontId="0" fillId="0" borderId="32" xfId="0" applyBorder="1"/>
    <xf numFmtId="0" fontId="0" fillId="0" borderId="35" xfId="0" applyBorder="1"/>
    <xf numFmtId="0" fontId="1" fillId="0" borderId="35" xfId="0" applyFont="1" applyBorder="1"/>
    <xf numFmtId="0" fontId="1" fillId="0" borderId="3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43" fontId="0" fillId="0" borderId="42" xfId="1" applyFont="1" applyBorder="1"/>
    <xf numFmtId="0" fontId="9" fillId="5" borderId="35" xfId="0" applyFont="1" applyFill="1" applyBorder="1"/>
    <xf numFmtId="0" fontId="9" fillId="5" borderId="36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9" fillId="5" borderId="37" xfId="0" applyFont="1" applyFill="1" applyBorder="1" applyAlignment="1">
      <alignment horizontal="center"/>
    </xf>
    <xf numFmtId="43" fontId="9" fillId="5" borderId="38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Normal="100" workbookViewId="0">
      <selection activeCell="C12" sqref="C12"/>
    </sheetView>
  </sheetViews>
  <sheetFormatPr defaultRowHeight="15" x14ac:dyDescent="0.25"/>
  <cols>
    <col min="2" max="2" width="4.28515625" bestFit="1" customWidth="1"/>
    <col min="3" max="3" width="37.7109375" bestFit="1" customWidth="1"/>
    <col min="4" max="5" width="6.140625" bestFit="1" customWidth="1"/>
    <col min="6" max="6" width="5.5703125" bestFit="1" customWidth="1"/>
    <col min="7" max="7" width="6.85546875" customWidth="1"/>
    <col min="8" max="8" width="4.140625" customWidth="1"/>
    <col min="9" max="9" width="13.140625" style="11" bestFit="1" customWidth="1"/>
    <col min="10" max="10" width="40.85546875" customWidth="1"/>
  </cols>
  <sheetData>
    <row r="1" spans="1:10" ht="21.75" thickBot="1" x14ac:dyDescent="0.4">
      <c r="B1" s="23" t="s">
        <v>8</v>
      </c>
      <c r="C1" s="24"/>
      <c r="D1" s="24"/>
      <c r="E1" s="24"/>
      <c r="F1" s="24"/>
      <c r="G1" s="24"/>
      <c r="H1" s="24"/>
      <c r="I1" s="25"/>
    </row>
    <row r="2" spans="1:10" ht="67.5" customHeight="1" thickBot="1" x14ac:dyDescent="0.3">
      <c r="B2" s="26" t="s">
        <v>11</v>
      </c>
      <c r="C2" s="27"/>
      <c r="D2" s="27"/>
      <c r="E2" s="8"/>
      <c r="F2" s="8"/>
      <c r="G2" s="8"/>
      <c r="H2" s="8"/>
      <c r="I2" s="9"/>
    </row>
    <row r="3" spans="1:10" ht="19.5" thickBot="1" x14ac:dyDescent="0.35">
      <c r="B3" s="28" t="s">
        <v>9</v>
      </c>
      <c r="C3" s="29"/>
      <c r="D3" s="29"/>
      <c r="E3" s="29"/>
      <c r="F3" s="29"/>
      <c r="G3" s="29"/>
      <c r="H3" s="30"/>
      <c r="I3" s="31"/>
    </row>
    <row r="4" spans="1:10" ht="15.75" thickBot="1" x14ac:dyDescent="0.3">
      <c r="B4" s="36" t="s">
        <v>48</v>
      </c>
      <c r="C4" s="37"/>
      <c r="D4" s="7"/>
      <c r="E4" s="7"/>
      <c r="F4" s="7"/>
      <c r="G4" s="7"/>
      <c r="H4" s="32" t="s">
        <v>10</v>
      </c>
      <c r="I4" s="33"/>
    </row>
    <row r="5" spans="1:10" ht="30.75" customHeight="1" thickBot="1" x14ac:dyDescent="0.3">
      <c r="B5" s="38" t="s">
        <v>47</v>
      </c>
      <c r="C5" s="39"/>
      <c r="D5" s="7"/>
      <c r="E5" s="7"/>
      <c r="F5" s="7"/>
      <c r="G5" s="7"/>
      <c r="H5" s="34" t="s">
        <v>49</v>
      </c>
      <c r="I5" s="35"/>
    </row>
    <row r="6" spans="1:10" s="2" customFormat="1" ht="30.75" customHeight="1" thickBot="1" x14ac:dyDescent="0.3">
      <c r="B6" s="6" t="s">
        <v>7</v>
      </c>
      <c r="C6" s="5" t="s">
        <v>6</v>
      </c>
      <c r="D6" s="4" t="s">
        <v>5</v>
      </c>
      <c r="E6" s="4" t="s">
        <v>4</v>
      </c>
      <c r="F6" s="4" t="s">
        <v>3</v>
      </c>
      <c r="G6" s="3" t="s">
        <v>2</v>
      </c>
      <c r="H6" s="3" t="s">
        <v>1</v>
      </c>
      <c r="I6" s="10" t="s">
        <v>0</v>
      </c>
    </row>
    <row r="7" spans="1:10" x14ac:dyDescent="0.25">
      <c r="A7" s="1"/>
      <c r="B7" s="12"/>
      <c r="C7" s="13"/>
      <c r="D7" s="14"/>
      <c r="E7" s="14"/>
      <c r="F7" s="15"/>
      <c r="G7" s="14"/>
      <c r="H7" s="14"/>
      <c r="I7" s="16"/>
    </row>
    <row r="8" spans="1:10" s="19" customFormat="1" x14ac:dyDescent="0.25">
      <c r="B8" s="18" t="s">
        <v>12</v>
      </c>
      <c r="C8" s="17" t="s">
        <v>13</v>
      </c>
      <c r="D8" s="17"/>
      <c r="E8" s="17"/>
      <c r="F8" s="17"/>
      <c r="G8" s="17"/>
      <c r="H8" s="17"/>
      <c r="I8" s="43"/>
    </row>
    <row r="9" spans="1:10" s="2" customFormat="1" x14ac:dyDescent="0.25">
      <c r="B9" s="22">
        <v>1</v>
      </c>
      <c r="C9" s="20" t="s">
        <v>14</v>
      </c>
      <c r="D9" s="20">
        <v>132</v>
      </c>
      <c r="E9" s="20">
        <v>126</v>
      </c>
      <c r="F9" s="20">
        <f>E9*D9/144</f>
        <v>115.5</v>
      </c>
      <c r="G9" s="20">
        <v>550</v>
      </c>
      <c r="H9" s="20">
        <v>2</v>
      </c>
      <c r="I9" s="21">
        <f>H9*G9*F9</f>
        <v>127050</v>
      </c>
    </row>
    <row r="10" spans="1:10" s="2" customFormat="1" x14ac:dyDescent="0.25">
      <c r="B10" s="22">
        <v>2</v>
      </c>
      <c r="C10" s="20" t="s">
        <v>15</v>
      </c>
      <c r="D10" s="20">
        <v>132</v>
      </c>
      <c r="E10" s="20">
        <v>126</v>
      </c>
      <c r="F10" s="20">
        <f>E10*D10/144</f>
        <v>115.5</v>
      </c>
      <c r="G10" s="20">
        <v>475</v>
      </c>
      <c r="H10" s="20">
        <v>1</v>
      </c>
      <c r="I10" s="21">
        <f t="shared" ref="I10:I23" si="0">H10*G10*F10</f>
        <v>54862.5</v>
      </c>
    </row>
    <row r="11" spans="1:10" s="2" customFormat="1" x14ac:dyDescent="0.25">
      <c r="B11" s="22">
        <v>3</v>
      </c>
      <c r="C11" s="40" t="s">
        <v>16</v>
      </c>
      <c r="D11" s="20">
        <v>41</v>
      </c>
      <c r="E11" s="20">
        <v>33</v>
      </c>
      <c r="F11" s="20">
        <f t="shared" ref="F11:F25" si="1">E11*D11/144</f>
        <v>9.3958333333333339</v>
      </c>
      <c r="G11" s="20">
        <v>1600</v>
      </c>
      <c r="H11" s="20">
        <v>1</v>
      </c>
      <c r="I11" s="21">
        <f t="shared" si="0"/>
        <v>15033.333333333334</v>
      </c>
    </row>
    <row r="12" spans="1:10" x14ac:dyDescent="0.25">
      <c r="B12" s="22">
        <v>4</v>
      </c>
      <c r="C12" s="40" t="s">
        <v>17</v>
      </c>
      <c r="D12" s="40">
        <v>41</v>
      </c>
      <c r="E12" s="40">
        <v>24</v>
      </c>
      <c r="F12" s="20">
        <f t="shared" si="1"/>
        <v>6.833333333333333</v>
      </c>
      <c r="G12" s="40">
        <v>1350</v>
      </c>
      <c r="H12" s="40">
        <v>1</v>
      </c>
      <c r="I12" s="21">
        <f t="shared" si="0"/>
        <v>9225</v>
      </c>
    </row>
    <row r="13" spans="1:10" x14ac:dyDescent="0.25">
      <c r="B13" s="22">
        <v>5</v>
      </c>
      <c r="C13" s="40" t="s">
        <v>41</v>
      </c>
      <c r="D13" s="40">
        <v>30</v>
      </c>
      <c r="E13" s="40">
        <v>60</v>
      </c>
      <c r="F13" s="20">
        <f t="shared" si="1"/>
        <v>12.5</v>
      </c>
      <c r="G13" s="40">
        <v>410</v>
      </c>
      <c r="H13" s="40">
        <v>1</v>
      </c>
      <c r="I13" s="21">
        <f t="shared" si="0"/>
        <v>5125</v>
      </c>
    </row>
    <row r="14" spans="1:10" x14ac:dyDescent="0.25">
      <c r="B14" s="22">
        <v>6</v>
      </c>
      <c r="C14" s="40" t="s">
        <v>40</v>
      </c>
      <c r="D14" s="40">
        <v>41</v>
      </c>
      <c r="E14" s="40">
        <v>24</v>
      </c>
      <c r="F14" s="20">
        <f t="shared" si="1"/>
        <v>6.833333333333333</v>
      </c>
      <c r="G14" s="40">
        <v>680</v>
      </c>
      <c r="H14" s="40">
        <v>1</v>
      </c>
      <c r="I14" s="21">
        <f t="shared" si="0"/>
        <v>4646.6666666666661</v>
      </c>
    </row>
    <row r="15" spans="1:10" x14ac:dyDescent="0.25">
      <c r="B15" s="22">
        <v>7</v>
      </c>
      <c r="C15" s="40" t="s">
        <v>18</v>
      </c>
      <c r="D15" s="40">
        <v>162</v>
      </c>
      <c r="E15" s="40">
        <v>30</v>
      </c>
      <c r="F15" s="20">
        <f t="shared" si="1"/>
        <v>33.75</v>
      </c>
      <c r="G15" s="40">
        <v>1350</v>
      </c>
      <c r="H15" s="40">
        <v>1</v>
      </c>
      <c r="I15" s="42">
        <f t="shared" si="0"/>
        <v>45562.5</v>
      </c>
      <c r="J15">
        <f>144+18</f>
        <v>162</v>
      </c>
    </row>
    <row r="16" spans="1:10" x14ac:dyDescent="0.25">
      <c r="B16" s="22">
        <v>8</v>
      </c>
      <c r="C16" s="40" t="s">
        <v>19</v>
      </c>
      <c r="D16" s="41"/>
      <c r="E16" s="41"/>
      <c r="F16" s="20">
        <v>16</v>
      </c>
      <c r="G16" s="40">
        <v>3200</v>
      </c>
      <c r="H16" s="40">
        <v>1</v>
      </c>
      <c r="I16" s="42">
        <f t="shared" si="0"/>
        <v>51200</v>
      </c>
    </row>
    <row r="17" spans="2:10" x14ac:dyDescent="0.25">
      <c r="B17" s="22">
        <v>9</v>
      </c>
      <c r="C17" s="40" t="s">
        <v>20</v>
      </c>
      <c r="D17" s="41">
        <v>60</v>
      </c>
      <c r="E17" s="41">
        <v>30</v>
      </c>
      <c r="F17" s="20">
        <f t="shared" si="1"/>
        <v>12.5</v>
      </c>
      <c r="G17" s="40">
        <v>1350</v>
      </c>
      <c r="H17" s="40">
        <v>1</v>
      </c>
      <c r="I17" s="42">
        <f t="shared" si="0"/>
        <v>16875</v>
      </c>
    </row>
    <row r="18" spans="2:10" x14ac:dyDescent="0.25">
      <c r="B18" s="22">
        <v>10</v>
      </c>
      <c r="C18" s="40" t="s">
        <v>21</v>
      </c>
      <c r="D18" s="41">
        <v>30</v>
      </c>
      <c r="E18" s="41">
        <v>86</v>
      </c>
      <c r="F18" s="20">
        <f t="shared" si="1"/>
        <v>17.916666666666668</v>
      </c>
      <c r="G18" s="40">
        <v>1350</v>
      </c>
      <c r="H18" s="40">
        <v>1</v>
      </c>
      <c r="I18" s="42">
        <f t="shared" si="0"/>
        <v>24187.5</v>
      </c>
    </row>
    <row r="19" spans="2:10" x14ac:dyDescent="0.25">
      <c r="B19" s="22">
        <v>11</v>
      </c>
      <c r="C19" s="40" t="s">
        <v>22</v>
      </c>
      <c r="D19" s="41">
        <v>10.5</v>
      </c>
      <c r="E19" s="41">
        <v>46</v>
      </c>
      <c r="F19" s="20">
        <f t="shared" si="1"/>
        <v>3.3541666666666665</v>
      </c>
      <c r="G19" s="40">
        <v>410</v>
      </c>
      <c r="H19" s="40">
        <v>1</v>
      </c>
      <c r="I19" s="42">
        <f t="shared" si="0"/>
        <v>1375.2083333333333</v>
      </c>
    </row>
    <row r="20" spans="2:10" x14ac:dyDescent="0.25">
      <c r="B20" s="22">
        <v>12</v>
      </c>
      <c r="C20" s="40" t="s">
        <v>23</v>
      </c>
      <c r="D20" s="41">
        <v>88</v>
      </c>
      <c r="E20" s="41">
        <v>32</v>
      </c>
      <c r="F20" s="20">
        <f t="shared" si="1"/>
        <v>19.555555555555557</v>
      </c>
      <c r="G20" s="40">
        <v>1350</v>
      </c>
      <c r="H20" s="40">
        <v>1</v>
      </c>
      <c r="I20" s="42">
        <f t="shared" si="0"/>
        <v>26400.000000000004</v>
      </c>
    </row>
    <row r="21" spans="2:10" x14ac:dyDescent="0.25">
      <c r="B21" s="22">
        <v>13</v>
      </c>
      <c r="C21" s="40" t="s">
        <v>24</v>
      </c>
      <c r="D21" s="41">
        <v>88</v>
      </c>
      <c r="E21" s="41">
        <v>27</v>
      </c>
      <c r="F21" s="20">
        <f t="shared" si="1"/>
        <v>16.5</v>
      </c>
      <c r="G21" s="40">
        <v>410</v>
      </c>
      <c r="H21" s="40">
        <v>1</v>
      </c>
      <c r="I21" s="42">
        <f t="shared" si="0"/>
        <v>6765</v>
      </c>
    </row>
    <row r="22" spans="2:10" x14ac:dyDescent="0.25">
      <c r="B22" s="22">
        <v>14</v>
      </c>
      <c r="C22" s="40" t="s">
        <v>25</v>
      </c>
      <c r="D22" s="41">
        <v>88</v>
      </c>
      <c r="E22" s="41">
        <v>27</v>
      </c>
      <c r="F22" s="20">
        <f t="shared" si="1"/>
        <v>16.5</v>
      </c>
      <c r="G22" s="40">
        <v>1350</v>
      </c>
      <c r="H22" s="40">
        <v>1</v>
      </c>
      <c r="I22" s="42">
        <f t="shared" si="0"/>
        <v>22275</v>
      </c>
    </row>
    <row r="23" spans="2:10" x14ac:dyDescent="0.25">
      <c r="B23" s="22">
        <v>15</v>
      </c>
      <c r="C23" s="40" t="s">
        <v>26</v>
      </c>
      <c r="D23" s="41">
        <v>36</v>
      </c>
      <c r="E23" s="41">
        <v>126</v>
      </c>
      <c r="F23" s="20">
        <f t="shared" si="1"/>
        <v>31.5</v>
      </c>
      <c r="G23" s="40">
        <v>410</v>
      </c>
      <c r="H23" s="40">
        <v>1</v>
      </c>
      <c r="I23" s="42">
        <f t="shared" si="0"/>
        <v>12915</v>
      </c>
    </row>
    <row r="24" spans="2:10" x14ac:dyDescent="0.25">
      <c r="B24" s="22">
        <v>16</v>
      </c>
      <c r="C24" s="40" t="s">
        <v>27</v>
      </c>
      <c r="D24" s="41"/>
      <c r="E24" s="41"/>
      <c r="F24" s="20">
        <f t="shared" si="1"/>
        <v>0</v>
      </c>
      <c r="G24" s="40">
        <v>4500</v>
      </c>
      <c r="H24" s="40">
        <v>7</v>
      </c>
      <c r="I24" s="42">
        <f>H24*G24</f>
        <v>31500</v>
      </c>
    </row>
    <row r="25" spans="2:10" x14ac:dyDescent="0.25">
      <c r="B25" s="22">
        <v>17</v>
      </c>
      <c r="C25" s="40" t="s">
        <v>39</v>
      </c>
      <c r="D25" s="41"/>
      <c r="E25" s="41"/>
      <c r="F25" s="20">
        <f t="shared" si="1"/>
        <v>0</v>
      </c>
      <c r="G25" s="40">
        <v>7000</v>
      </c>
      <c r="H25" s="40">
        <v>1</v>
      </c>
      <c r="I25" s="42">
        <f>H25*G25</f>
        <v>7000</v>
      </c>
    </row>
    <row r="26" spans="2:10" ht="15.75" thickBot="1" x14ac:dyDescent="0.3">
      <c r="B26" s="45"/>
      <c r="C26" s="46"/>
      <c r="D26" s="47"/>
      <c r="E26" s="47"/>
      <c r="F26" s="48"/>
      <c r="G26" s="49"/>
      <c r="H26" s="50"/>
      <c r="I26" s="51"/>
    </row>
    <row r="27" spans="2:10" ht="15.75" thickBot="1" x14ac:dyDescent="0.3">
      <c r="B27" s="56"/>
      <c r="C27" s="57" t="s">
        <v>43</v>
      </c>
      <c r="D27" s="58"/>
      <c r="E27" s="58"/>
      <c r="F27" s="58"/>
      <c r="G27" s="58"/>
      <c r="H27" s="59"/>
      <c r="I27" s="60">
        <f>SUM(I9:I25)</f>
        <v>461997.70833333331</v>
      </c>
    </row>
    <row r="28" spans="2:10" x14ac:dyDescent="0.25">
      <c r="B28" s="52"/>
      <c r="C28" s="53"/>
      <c r="D28" s="53"/>
      <c r="E28" s="53"/>
      <c r="F28" s="54"/>
      <c r="G28" s="53"/>
      <c r="H28" s="53"/>
      <c r="I28" s="55"/>
    </row>
    <row r="29" spans="2:10" x14ac:dyDescent="0.25">
      <c r="B29" s="18" t="s">
        <v>28</v>
      </c>
      <c r="C29" s="17" t="s">
        <v>50</v>
      </c>
      <c r="D29" s="17">
        <v>132</v>
      </c>
      <c r="E29" s="17">
        <v>288</v>
      </c>
      <c r="F29" s="17">
        <f>E29*D29/144</f>
        <v>264</v>
      </c>
      <c r="G29" s="17">
        <v>85</v>
      </c>
      <c r="H29" s="17">
        <v>1</v>
      </c>
      <c r="I29" s="43">
        <f>H29*G29*F29</f>
        <v>22440</v>
      </c>
      <c r="J29">
        <f>144+144</f>
        <v>288</v>
      </c>
    </row>
    <row r="30" spans="2:10" x14ac:dyDescent="0.25">
      <c r="B30" s="22"/>
      <c r="C30" s="41"/>
      <c r="D30" s="41"/>
      <c r="E30" s="41"/>
      <c r="F30" s="20"/>
      <c r="G30" s="41"/>
      <c r="H30" s="41"/>
      <c r="I30" s="42"/>
    </row>
    <row r="31" spans="2:10" x14ac:dyDescent="0.25">
      <c r="B31" s="18" t="s">
        <v>29</v>
      </c>
      <c r="C31" s="17" t="s">
        <v>51</v>
      </c>
      <c r="D31" s="41"/>
      <c r="E31" s="41"/>
      <c r="F31" s="41"/>
      <c r="G31" s="41"/>
      <c r="H31" s="41"/>
      <c r="I31" s="42"/>
      <c r="J31">
        <f>24*12</f>
        <v>288</v>
      </c>
    </row>
    <row r="32" spans="2:10" x14ac:dyDescent="0.25">
      <c r="B32" s="44">
        <v>1</v>
      </c>
      <c r="C32" s="41" t="s">
        <v>30</v>
      </c>
      <c r="D32" s="41"/>
      <c r="E32" s="41"/>
      <c r="F32" s="41"/>
      <c r="G32" s="41">
        <v>620</v>
      </c>
      <c r="H32" s="41">
        <v>40</v>
      </c>
      <c r="I32" s="42">
        <f>H32*G32</f>
        <v>24800</v>
      </c>
    </row>
    <row r="33" spans="2:9" x14ac:dyDescent="0.25">
      <c r="B33" s="44">
        <v>2</v>
      </c>
      <c r="C33" s="41" t="s">
        <v>31</v>
      </c>
      <c r="D33" s="41"/>
      <c r="E33" s="41"/>
      <c r="F33" s="41"/>
      <c r="G33" s="41">
        <v>600</v>
      </c>
      <c r="H33" s="41">
        <v>9</v>
      </c>
      <c r="I33" s="42">
        <f>H33*G33</f>
        <v>5400</v>
      </c>
    </row>
    <row r="34" spans="2:9" x14ac:dyDescent="0.25">
      <c r="B34" s="44">
        <v>3</v>
      </c>
      <c r="C34" s="41" t="s">
        <v>32</v>
      </c>
      <c r="D34" s="41"/>
      <c r="E34" s="41"/>
      <c r="F34" s="41"/>
      <c r="G34" s="41">
        <v>2500</v>
      </c>
      <c r="H34" s="41">
        <v>2</v>
      </c>
      <c r="I34" s="42">
        <f>H34*G34</f>
        <v>5000</v>
      </c>
    </row>
    <row r="35" spans="2:9" x14ac:dyDescent="0.25">
      <c r="B35" s="44">
        <v>4</v>
      </c>
      <c r="C35" s="41" t="s">
        <v>33</v>
      </c>
      <c r="D35" s="41"/>
      <c r="E35" s="41"/>
      <c r="F35" s="41"/>
      <c r="G35" s="41">
        <v>90</v>
      </c>
      <c r="H35" s="41">
        <v>12</v>
      </c>
      <c r="I35" s="42">
        <f>H35*G35</f>
        <v>1080</v>
      </c>
    </row>
    <row r="36" spans="2:9" x14ac:dyDescent="0.25">
      <c r="B36" s="44">
        <v>5</v>
      </c>
      <c r="C36" s="62" t="s">
        <v>34</v>
      </c>
      <c r="D36" s="62"/>
      <c r="E36" s="62"/>
      <c r="F36" s="62"/>
      <c r="G36" s="62">
        <v>150</v>
      </c>
      <c r="H36" s="62">
        <v>2</v>
      </c>
      <c r="I36" s="51">
        <f>H36*G36</f>
        <v>300</v>
      </c>
    </row>
    <row r="37" spans="2:9" x14ac:dyDescent="0.25">
      <c r="B37" s="44">
        <v>6</v>
      </c>
      <c r="C37" s="62" t="s">
        <v>53</v>
      </c>
      <c r="D37" s="62"/>
      <c r="E37" s="62"/>
      <c r="F37" s="62">
        <f>200*3.3</f>
        <v>660</v>
      </c>
      <c r="G37" s="62">
        <v>30</v>
      </c>
      <c r="H37" s="62"/>
      <c r="I37" s="51">
        <f>G37*F37</f>
        <v>19800</v>
      </c>
    </row>
    <row r="38" spans="2:9" x14ac:dyDescent="0.25">
      <c r="B38" s="44">
        <v>7</v>
      </c>
      <c r="C38" s="62" t="s">
        <v>54</v>
      </c>
      <c r="D38" s="62"/>
      <c r="E38" s="62"/>
      <c r="F38" s="62"/>
      <c r="G38" s="62"/>
      <c r="H38" s="62"/>
      <c r="I38" s="51">
        <v>1500</v>
      </c>
    </row>
    <row r="39" spans="2:9" ht="15.75" thickBot="1" x14ac:dyDescent="0.3">
      <c r="B39" s="61"/>
      <c r="C39" s="62"/>
      <c r="D39" s="62"/>
      <c r="E39" s="62"/>
      <c r="F39" s="62"/>
      <c r="G39" s="62"/>
      <c r="H39" s="62"/>
      <c r="I39" s="51"/>
    </row>
    <row r="40" spans="2:9" ht="15.75" thickBot="1" x14ac:dyDescent="0.3">
      <c r="B40" s="65"/>
      <c r="C40" s="66" t="s">
        <v>44</v>
      </c>
      <c r="D40" s="67"/>
      <c r="E40" s="67"/>
      <c r="F40" s="67"/>
      <c r="G40" s="67"/>
      <c r="H40" s="68"/>
      <c r="I40" s="60">
        <f>SUM(I32:I39)</f>
        <v>57880</v>
      </c>
    </row>
    <row r="41" spans="2:9" x14ac:dyDescent="0.25">
      <c r="B41" s="63"/>
      <c r="C41" s="53"/>
      <c r="D41" s="53"/>
      <c r="E41" s="53"/>
      <c r="F41" s="53"/>
      <c r="G41" s="53"/>
      <c r="H41" s="53"/>
      <c r="I41" s="55"/>
    </row>
    <row r="42" spans="2:9" x14ac:dyDescent="0.25">
      <c r="B42" s="18" t="s">
        <v>37</v>
      </c>
      <c r="C42" s="17" t="s">
        <v>52</v>
      </c>
      <c r="D42" s="41"/>
      <c r="E42" s="41"/>
      <c r="F42" s="41"/>
      <c r="G42" s="41"/>
      <c r="H42" s="41"/>
      <c r="I42" s="42"/>
    </row>
    <row r="43" spans="2:9" x14ac:dyDescent="0.25">
      <c r="B43" s="44">
        <v>1</v>
      </c>
      <c r="C43" s="41" t="s">
        <v>42</v>
      </c>
      <c r="D43" s="41"/>
      <c r="E43" s="41"/>
      <c r="F43" s="41"/>
      <c r="G43" s="41">
        <v>35000</v>
      </c>
      <c r="H43" s="41">
        <v>2</v>
      </c>
      <c r="I43" s="42">
        <f>H43*G43</f>
        <v>70000</v>
      </c>
    </row>
    <row r="44" spans="2:9" x14ac:dyDescent="0.25">
      <c r="B44" s="44">
        <v>2</v>
      </c>
      <c r="C44" s="41" t="s">
        <v>35</v>
      </c>
      <c r="D44" s="41"/>
      <c r="E44" s="41"/>
      <c r="F44" s="41">
        <v>65</v>
      </c>
      <c r="G44" s="41">
        <v>290</v>
      </c>
      <c r="H44" s="41"/>
      <c r="I44" s="42">
        <f>G44*F44</f>
        <v>18850</v>
      </c>
    </row>
    <row r="45" spans="2:9" x14ac:dyDescent="0.25">
      <c r="B45" s="44">
        <v>3</v>
      </c>
      <c r="C45" s="41" t="s">
        <v>38</v>
      </c>
      <c r="D45" s="41"/>
      <c r="E45" s="41"/>
      <c r="F45" s="41">
        <v>50</v>
      </c>
      <c r="G45" s="41">
        <v>35</v>
      </c>
      <c r="H45" s="41"/>
      <c r="I45" s="42">
        <f>G45*F45</f>
        <v>1750</v>
      </c>
    </row>
    <row r="46" spans="2:9" ht="15.75" thickBot="1" x14ac:dyDescent="0.3">
      <c r="B46" s="61">
        <v>4</v>
      </c>
      <c r="C46" s="62" t="s">
        <v>36</v>
      </c>
      <c r="D46" s="62"/>
      <c r="E46" s="62"/>
      <c r="F46" s="62">
        <v>50</v>
      </c>
      <c r="G46" s="62">
        <v>55</v>
      </c>
      <c r="H46" s="62"/>
      <c r="I46" s="51">
        <f>G46*F46</f>
        <v>2750</v>
      </c>
    </row>
    <row r="47" spans="2:9" ht="15.75" thickBot="1" x14ac:dyDescent="0.3">
      <c r="B47" s="64"/>
      <c r="C47" s="66" t="s">
        <v>45</v>
      </c>
      <c r="D47" s="67"/>
      <c r="E47" s="67"/>
      <c r="F47" s="67"/>
      <c r="G47" s="67"/>
      <c r="H47" s="68"/>
      <c r="I47" s="60">
        <f>SUM(I43:I46)</f>
        <v>93350</v>
      </c>
    </row>
    <row r="48" spans="2:9" ht="15.75" thickBot="1" x14ac:dyDescent="0.3">
      <c r="B48" s="69"/>
      <c r="C48" s="70"/>
      <c r="D48" s="70"/>
      <c r="E48" s="70"/>
      <c r="F48" s="70"/>
      <c r="G48" s="70"/>
      <c r="H48" s="70"/>
      <c r="I48" s="71"/>
    </row>
    <row r="49" spans="2:9" ht="16.5" thickBot="1" x14ac:dyDescent="0.3">
      <c r="B49" s="72"/>
      <c r="C49" s="73" t="s">
        <v>46</v>
      </c>
      <c r="D49" s="74"/>
      <c r="E49" s="74"/>
      <c r="F49" s="74"/>
      <c r="G49" s="74"/>
      <c r="H49" s="75"/>
      <c r="I49" s="76">
        <f>SUM(I47,I40,I29,I27)</f>
        <v>635667.70833333326</v>
      </c>
    </row>
  </sheetData>
  <mergeCells count="11">
    <mergeCell ref="C49:H49"/>
    <mergeCell ref="C47:H47"/>
    <mergeCell ref="C40:H40"/>
    <mergeCell ref="C27:H27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2025-03-03T09:03:15Z</cp:lastPrinted>
  <dcterms:created xsi:type="dcterms:W3CDTF">2024-03-31T04:29:11Z</dcterms:created>
  <dcterms:modified xsi:type="dcterms:W3CDTF">2025-03-03T09:03:20Z</dcterms:modified>
</cp:coreProperties>
</file>