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Estimate!$A$1:$J$61</definedName>
    <definedName name="_xlnm.Print_Titles" localSheetId="0">Estimate!$7:$7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2" l="1"/>
  <c r="H61" i="2"/>
  <c r="J59" i="2"/>
  <c r="H59" i="2"/>
  <c r="J42" i="2"/>
  <c r="H42" i="2"/>
  <c r="J31" i="2"/>
  <c r="H31" i="2"/>
  <c r="H23" i="2"/>
  <c r="J23" i="2"/>
  <c r="E22" i="2"/>
  <c r="E21" i="2"/>
  <c r="J21" i="2"/>
  <c r="H21" i="2"/>
  <c r="J20" i="2"/>
  <c r="H20" i="2"/>
  <c r="J58" i="2"/>
  <c r="H58" i="2"/>
  <c r="J57" i="2"/>
  <c r="H57" i="2"/>
  <c r="J55" i="2"/>
  <c r="H55" i="2"/>
  <c r="E55" i="2"/>
  <c r="J50" i="2"/>
  <c r="H50" i="2"/>
  <c r="J45" i="2"/>
  <c r="H45" i="2"/>
  <c r="J46" i="2"/>
  <c r="H46" i="2"/>
  <c r="E46" i="2"/>
  <c r="E53" i="2"/>
  <c r="J53" i="2" s="1"/>
  <c r="E52" i="2"/>
  <c r="H52" i="2" s="1"/>
  <c r="J51" i="2"/>
  <c r="H51" i="2"/>
  <c r="E51" i="2"/>
  <c r="E49" i="2"/>
  <c r="H49" i="2" s="1"/>
  <c r="E47" i="2"/>
  <c r="J47" i="2" s="1"/>
  <c r="E44" i="2"/>
  <c r="H44" i="2" s="1"/>
  <c r="J39" i="2"/>
  <c r="J40" i="2"/>
  <c r="H39" i="2"/>
  <c r="H40" i="2"/>
  <c r="E39" i="2"/>
  <c r="E40" i="2"/>
  <c r="H38" i="2"/>
  <c r="E38" i="2"/>
  <c r="J38" i="2" s="1"/>
  <c r="J34" i="2"/>
  <c r="J36" i="2"/>
  <c r="J33" i="2"/>
  <c r="E19" i="2"/>
  <c r="J19" i="2" s="1"/>
  <c r="J15" i="2"/>
  <c r="E15" i="2"/>
  <c r="H15" i="2" s="1"/>
  <c r="J30" i="2"/>
  <c r="H30" i="2"/>
  <c r="E30" i="2"/>
  <c r="E18" i="2"/>
  <c r="J18" i="2" s="1"/>
  <c r="J17" i="2"/>
  <c r="E17" i="2"/>
  <c r="H17" i="2" s="1"/>
  <c r="H16" i="2"/>
  <c r="J16" i="2"/>
  <c r="E16" i="2"/>
  <c r="J52" i="2" l="1"/>
  <c r="H47" i="2"/>
  <c r="J44" i="2"/>
  <c r="J49" i="2"/>
  <c r="H53" i="2"/>
  <c r="H18" i="2"/>
  <c r="H19" i="2"/>
  <c r="E29" i="2"/>
  <c r="E28" i="2"/>
  <c r="J28" i="2" s="1"/>
  <c r="E36" i="2"/>
  <c r="H36" i="2" s="1"/>
  <c r="E34" i="2"/>
  <c r="H34" i="2" s="1"/>
  <c r="E33" i="2"/>
  <c r="H33" i="2" s="1"/>
  <c r="E27" i="2"/>
  <c r="E26" i="2"/>
  <c r="H13" i="2"/>
  <c r="E14" i="2"/>
  <c r="J14" i="2" s="1"/>
  <c r="E13" i="2"/>
  <c r="J13" i="2" s="1"/>
  <c r="H26" i="2" l="1"/>
  <c r="J26" i="2"/>
  <c r="H27" i="2"/>
  <c r="J27" i="2"/>
  <c r="H14" i="2"/>
  <c r="H28" i="2"/>
  <c r="H29" i="2"/>
  <c r="J29" i="2"/>
</calcChain>
</file>

<file path=xl/sharedStrings.xml><?xml version="1.0" encoding="utf-8"?>
<sst xmlns="http://schemas.openxmlformats.org/spreadsheetml/2006/main" count="69" uniqueCount="62">
  <si>
    <t xml:space="preserve">Amount </t>
  </si>
  <si>
    <t xml:space="preserve">Item Name </t>
  </si>
  <si>
    <t>Sr 
No-</t>
  </si>
  <si>
    <t>Estimate by:- Ramanand Vishwakarma</t>
  </si>
  <si>
    <t>RAMANAND S VISHWAKARMA FURNITURE</t>
  </si>
  <si>
    <t>Estimate No:-01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</si>
  <si>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24ANNPV7097E1ZD</t>
    </r>
  </si>
  <si>
    <t xml:space="preserve">A </t>
  </si>
  <si>
    <t>FURNITURE WORK</t>
  </si>
  <si>
    <t>KITCHEN</t>
  </si>
  <si>
    <t>A1</t>
  </si>
  <si>
    <t>Tendem platform</t>
  </si>
  <si>
    <t>Service Platform</t>
  </si>
  <si>
    <t>A2</t>
  </si>
  <si>
    <t>TV Unit</t>
  </si>
  <si>
    <t>HALL</t>
  </si>
  <si>
    <t>MDF Design 5 X 10</t>
  </si>
  <si>
    <t>Showcase</t>
  </si>
  <si>
    <t>Chimney Showcase</t>
  </si>
  <si>
    <t>GROUND FLOOR ROOM</t>
  </si>
  <si>
    <t>A3</t>
  </si>
  <si>
    <t>Framing kapat</t>
  </si>
  <si>
    <t xml:space="preserve">Maliya </t>
  </si>
  <si>
    <t>Bed-6'x6.5'</t>
  </si>
  <si>
    <t>Qty.</t>
  </si>
  <si>
    <t>Shefty door</t>
  </si>
  <si>
    <t>With Material</t>
  </si>
  <si>
    <t>Without Material</t>
  </si>
  <si>
    <t>Rate</t>
  </si>
  <si>
    <t>Stair Framing Kapat</t>
  </si>
  <si>
    <t>Washbasin box</t>
  </si>
  <si>
    <t xml:space="preserve">Temple </t>
  </si>
  <si>
    <t xml:space="preserve">Service Platform maliya </t>
  </si>
  <si>
    <t xml:space="preserve">TV Unit box Maliya </t>
  </si>
  <si>
    <t>Wall panel</t>
  </si>
  <si>
    <t>Bed Side box</t>
  </si>
  <si>
    <t>Door Frame</t>
  </si>
  <si>
    <t>Bed back gadi panel L-type</t>
  </si>
  <si>
    <t>Bed back Upper side panel</t>
  </si>
  <si>
    <t>1st FLOOR ROOM</t>
  </si>
  <si>
    <t>A4</t>
  </si>
  <si>
    <t>Drassing Box</t>
  </si>
  <si>
    <t>Mirror panel</t>
  </si>
  <si>
    <t>Bed Mattress Sweetdream company 5"</t>
  </si>
  <si>
    <t>kapat</t>
  </si>
  <si>
    <t>Extra Trolley</t>
  </si>
  <si>
    <t>Drassing  box</t>
  </si>
  <si>
    <t xml:space="preserve">Study Table </t>
  </si>
  <si>
    <t>Study panel</t>
  </si>
  <si>
    <t>Study box</t>
  </si>
  <si>
    <t>Profile wall decore</t>
  </si>
  <si>
    <t xml:space="preserve">All door laminate change </t>
  </si>
  <si>
    <t>Sofa 6 seater</t>
  </si>
  <si>
    <t>Center table</t>
  </si>
  <si>
    <t>Dining Table 4 seater with 4 chair</t>
  </si>
  <si>
    <t xml:space="preserve">SIDE Location:- Palanpur </t>
  </si>
  <si>
    <t>WITH &amp; WITHOUT MATERIAL ESTIMATE</t>
  </si>
  <si>
    <t>Date:-03-03-2025</t>
  </si>
  <si>
    <t>TOTAL AMOUNT</t>
  </si>
  <si>
    <t>L</t>
  </si>
  <si>
    <t>B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</si>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</sst>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.0_ ;_ * \-#,##0.0_ ;_ * &quot;-&quot;??_ ;_ @_ 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Font="1"/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43" fontId="0" fillId="0" borderId="0" xfId="1" applyFont="1"/>
    <xf numFmtId="0" fontId="1" fillId="0" borderId="14" xfId="0" applyFont="1" applyFill="1" applyBorder="1"/>
    <xf numFmtId="0" fontId="1" fillId="0" borderId="15" xfId="0" applyFont="1" applyFill="1" applyBorder="1"/>
    <xf numFmtId="0" fontId="0" fillId="0" borderId="15" xfId="0" applyFont="1" applyFill="1" applyBorder="1"/>
    <xf numFmtId="2" fontId="0" fillId="0" borderId="15" xfId="0" applyNumberFormat="1" applyFont="1" applyFill="1" applyBorder="1"/>
    <xf numFmtId="43" fontId="0" fillId="0" borderId="16" xfId="1" applyFont="1" applyFill="1" applyBorder="1"/>
    <xf numFmtId="0" fontId="1" fillId="0" borderId="11" xfId="0" applyFont="1" applyBorder="1"/>
    <xf numFmtId="0" fontId="1" fillId="0" borderId="12" xfId="0" applyFont="1" applyBorder="1"/>
    <xf numFmtId="0" fontId="0" fillId="0" borderId="11" xfId="0" applyFont="1" applyBorder="1"/>
    <xf numFmtId="43" fontId="8" fillId="0" borderId="13" xfId="1" applyFont="1" applyBorder="1"/>
    <xf numFmtId="0" fontId="0" fillId="0" borderId="12" xfId="0" applyFont="1" applyBorder="1"/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1" fillId="0" borderId="11" xfId="0" applyFont="1" applyFill="1" applyBorder="1"/>
    <xf numFmtId="0" fontId="0" fillId="0" borderId="11" xfId="0" applyFont="1" applyFill="1" applyBorder="1"/>
    <xf numFmtId="0" fontId="0" fillId="0" borderId="11" xfId="0" applyBorder="1"/>
    <xf numFmtId="43" fontId="0" fillId="0" borderId="16" xfId="1" applyFont="1" applyBorder="1"/>
    <xf numFmtId="43" fontId="0" fillId="0" borderId="13" xfId="1" applyFont="1" applyBorder="1"/>
    <xf numFmtId="0" fontId="0" fillId="0" borderId="19" xfId="0" applyFont="1" applyBorder="1"/>
    <xf numFmtId="0" fontId="0" fillId="0" borderId="20" xfId="0" applyFont="1" applyBorder="1"/>
    <xf numFmtId="0" fontId="2" fillId="3" borderId="7" xfId="0" applyFont="1" applyFill="1" applyBorder="1" applyAlignment="1">
      <alignment horizontal="left" vertical="top" wrapText="1"/>
    </xf>
    <xf numFmtId="0" fontId="0" fillId="3" borderId="28" xfId="0" applyFont="1" applyFill="1" applyBorder="1" applyAlignment="1">
      <alignment horizontal="center"/>
    </xf>
    <xf numFmtId="0" fontId="0" fillId="3" borderId="24" xfId="0" applyFill="1" applyBorder="1"/>
    <xf numFmtId="0" fontId="0" fillId="3" borderId="24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23" xfId="0" applyFill="1" applyBorder="1"/>
    <xf numFmtId="0" fontId="0" fillId="5" borderId="10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43" fontId="0" fillId="0" borderId="0" xfId="0" applyNumberFormat="1"/>
    <xf numFmtId="0" fontId="0" fillId="0" borderId="20" xfId="0" applyBorder="1"/>
    <xf numFmtId="0" fontId="0" fillId="0" borderId="32" xfId="0" applyBorder="1"/>
    <xf numFmtId="0" fontId="0" fillId="0" borderId="12" xfId="0" applyFont="1" applyFill="1" applyBorder="1"/>
    <xf numFmtId="0" fontId="0" fillId="0" borderId="12" xfId="0" applyBorder="1"/>
    <xf numFmtId="0" fontId="0" fillId="0" borderId="19" xfId="0" applyBorder="1"/>
    <xf numFmtId="0" fontId="5" fillId="0" borderId="1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0" fillId="0" borderId="9" xfId="0" applyBorder="1"/>
    <xf numFmtId="43" fontId="0" fillId="0" borderId="9" xfId="1" applyFont="1" applyBorder="1"/>
    <xf numFmtId="0" fontId="0" fillId="0" borderId="8" xfId="0" applyBorder="1"/>
    <xf numFmtId="0" fontId="2" fillId="3" borderId="26" xfId="0" applyFont="1" applyFill="1" applyBorder="1" applyAlignment="1">
      <alignment horizontal="left" vertical="top"/>
    </xf>
    <xf numFmtId="0" fontId="0" fillId="3" borderId="27" xfId="0" applyFill="1" applyBorder="1" applyAlignment="1">
      <alignment horizontal="left" vertical="top"/>
    </xf>
    <xf numFmtId="0" fontId="0" fillId="3" borderId="17" xfId="0" applyFill="1" applyBorder="1"/>
    <xf numFmtId="0" fontId="0" fillId="3" borderId="18" xfId="0" applyFont="1" applyFill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3" fillId="4" borderId="10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9" fillId="7" borderId="29" xfId="0" applyFont="1" applyFill="1" applyBorder="1"/>
    <xf numFmtId="0" fontId="0" fillId="0" borderId="14" xfId="0" applyBorder="1"/>
    <xf numFmtId="0" fontId="1" fillId="2" borderId="35" xfId="0" applyFont="1" applyFill="1" applyBorder="1" applyAlignment="1">
      <alignment horizontal="center" vertical="top"/>
    </xf>
    <xf numFmtId="0" fontId="0" fillId="0" borderId="36" xfId="0" applyFont="1" applyFill="1" applyBorder="1"/>
    <xf numFmtId="0" fontId="0" fillId="0" borderId="31" xfId="0" applyFont="1" applyBorder="1"/>
    <xf numFmtId="0" fontId="0" fillId="0" borderId="14" xfId="0" applyFont="1" applyFill="1" applyBorder="1"/>
    <xf numFmtId="0" fontId="0" fillId="0" borderId="11" xfId="0" applyFont="1" applyBorder="1" applyAlignment="1">
      <alignment horizontal="right"/>
    </xf>
    <xf numFmtId="0" fontId="0" fillId="0" borderId="31" xfId="0" applyFont="1" applyBorder="1" applyAlignment="1">
      <alignment horizontal="right"/>
    </xf>
    <xf numFmtId="0" fontId="0" fillId="0" borderId="20" xfId="0" applyFont="1" applyBorder="1" applyAlignment="1">
      <alignment horizontal="right"/>
    </xf>
    <xf numFmtId="0" fontId="0" fillId="0" borderId="32" xfId="0" applyFont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31" xfId="0" applyFont="1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31" xfId="0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10" fillId="5" borderId="29" xfId="0" applyFont="1" applyFill="1" applyBorder="1" applyAlignment="1"/>
    <xf numFmtId="0" fontId="10" fillId="6" borderId="29" xfId="0" applyFont="1" applyFill="1" applyBorder="1"/>
    <xf numFmtId="164" fontId="8" fillId="0" borderId="13" xfId="1" applyNumberFormat="1" applyFont="1" applyBorder="1"/>
    <xf numFmtId="164" fontId="1" fillId="0" borderId="13" xfId="1" applyNumberFormat="1" applyFont="1" applyBorder="1"/>
    <xf numFmtId="164" fontId="8" fillId="0" borderId="21" xfId="1" applyNumberFormat="1" applyFont="1" applyBorder="1"/>
    <xf numFmtId="164" fontId="0" fillId="0" borderId="13" xfId="1" applyNumberFormat="1" applyFont="1" applyBorder="1"/>
    <xf numFmtId="164" fontId="1" fillId="0" borderId="21" xfId="1" applyNumberFormat="1" applyFont="1" applyBorder="1"/>
    <xf numFmtId="164" fontId="0" fillId="0" borderId="21" xfId="1" applyNumberFormat="1" applyFont="1" applyBorder="1"/>
    <xf numFmtId="164" fontId="10" fillId="5" borderId="30" xfId="1" applyNumberFormat="1" applyFont="1" applyFill="1" applyBorder="1"/>
    <xf numFmtId="164" fontId="10" fillId="6" borderId="30" xfId="1" applyNumberFormat="1" applyFont="1" applyFill="1" applyBorder="1"/>
    <xf numFmtId="165" fontId="0" fillId="0" borderId="11" xfId="0" applyNumberFormat="1" applyFont="1" applyBorder="1" applyAlignment="1">
      <alignment horizontal="right"/>
    </xf>
    <xf numFmtId="165" fontId="0" fillId="0" borderId="20" xfId="0" applyNumberFormat="1" applyFont="1" applyBorder="1" applyAlignment="1">
      <alignment horizontal="right"/>
    </xf>
    <xf numFmtId="165" fontId="0" fillId="0" borderId="11" xfId="0" applyNumberFormat="1" applyFont="1" applyBorder="1"/>
    <xf numFmtId="0" fontId="1" fillId="5" borderId="22" xfId="0" applyFont="1" applyFill="1" applyBorder="1" applyAlignment="1">
      <alignment horizontal="center" vertical="top"/>
    </xf>
    <xf numFmtId="43" fontId="1" fillId="5" borderId="1" xfId="1" applyFont="1" applyFill="1" applyBorder="1" applyAlignment="1">
      <alignment horizontal="center" vertical="top" wrapText="1"/>
    </xf>
    <xf numFmtId="0" fontId="1" fillId="6" borderId="22" xfId="0" applyFont="1" applyFill="1" applyBorder="1" applyAlignment="1">
      <alignment horizontal="center" vertical="top"/>
    </xf>
    <xf numFmtId="43" fontId="1" fillId="6" borderId="1" xfId="1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155347</xdr:colOff>
      <xdr:row>1</xdr:row>
      <xdr:rowOff>98369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537097" y="374594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zoomScaleNormal="100" workbookViewId="0">
      <selection activeCell="I10" sqref="I10"/>
    </sheetView>
  </sheetViews>
  <sheetFormatPr defaultRowHeight="15" x14ac:dyDescent="0.25"/>
  <cols>
    <col min="1" max="1" width="4.28515625" bestFit="1" customWidth="1"/>
    <col min="2" max="2" width="37.7109375" bestFit="1" customWidth="1"/>
    <col min="3" max="4" width="4" bestFit="1" customWidth="1"/>
    <col min="5" max="5" width="5.140625" bestFit="1" customWidth="1"/>
    <col min="6" max="6" width="4.7109375" bestFit="1" customWidth="1"/>
    <col min="7" max="7" width="5" bestFit="1" customWidth="1"/>
    <col min="8" max="8" width="13.140625" style="6" bestFit="1" customWidth="1"/>
    <col min="9" max="9" width="5" bestFit="1" customWidth="1"/>
    <col min="10" max="10" width="11.85546875" bestFit="1" customWidth="1"/>
  </cols>
  <sheetData>
    <row r="1" spans="1:10" ht="21.75" thickBot="1" x14ac:dyDescent="0.4">
      <c r="A1" s="17" t="s">
        <v>4</v>
      </c>
      <c r="B1" s="18"/>
      <c r="C1" s="18"/>
      <c r="D1" s="18"/>
      <c r="E1" s="18"/>
      <c r="F1" s="18"/>
      <c r="G1" s="18"/>
      <c r="H1" s="18"/>
      <c r="I1" s="18"/>
      <c r="J1" s="19"/>
    </row>
    <row r="2" spans="1:10" ht="67.5" customHeight="1" thickBot="1" x14ac:dyDescent="0.3">
      <c r="A2" s="48" t="s">
        <v>6</v>
      </c>
      <c r="B2" s="49"/>
      <c r="C2" s="49"/>
      <c r="D2" s="50"/>
      <c r="E2" s="50"/>
      <c r="F2" s="50"/>
      <c r="G2" s="50"/>
      <c r="H2" s="51"/>
      <c r="I2" s="50"/>
      <c r="J2" s="52"/>
    </row>
    <row r="3" spans="1:10" ht="19.5" customHeight="1" thickBot="1" x14ac:dyDescent="0.35">
      <c r="A3" s="59" t="s">
        <v>56</v>
      </c>
      <c r="B3" s="60"/>
      <c r="C3" s="60"/>
      <c r="D3" s="60"/>
      <c r="E3" s="60"/>
      <c r="F3" s="60"/>
      <c r="G3" s="60"/>
      <c r="H3" s="60"/>
      <c r="I3" s="60"/>
      <c r="J3" s="61"/>
    </row>
    <row r="4" spans="1:10" ht="15.75" thickBot="1" x14ac:dyDescent="0.3">
      <c r="A4" s="53" t="s">
        <v>3</v>
      </c>
      <c r="B4" s="54"/>
      <c r="C4" s="55"/>
      <c r="D4" s="5"/>
      <c r="E4" s="5"/>
      <c r="F4" s="5"/>
      <c r="G4" s="36"/>
      <c r="H4" s="56"/>
      <c r="I4" s="57" t="s">
        <v>5</v>
      </c>
      <c r="J4" s="58"/>
    </row>
    <row r="5" spans="1:10" ht="30.75" customHeight="1" thickBot="1" x14ac:dyDescent="0.3">
      <c r="A5" s="21" t="s">
        <v>55</v>
      </c>
      <c r="B5" s="31"/>
      <c r="C5" s="37"/>
      <c r="D5" s="33"/>
      <c r="E5" s="33"/>
      <c r="F5" s="33"/>
      <c r="G5" s="34"/>
      <c r="H5" s="35"/>
      <c r="I5" s="32" t="s">
        <v>57</v>
      </c>
      <c r="J5" s="20"/>
    </row>
    <row r="6" spans="1:10" ht="15.75" thickBot="1" x14ac:dyDescent="0.3">
      <c r="A6" s="22"/>
      <c r="B6" s="23"/>
      <c r="C6" s="33"/>
      <c r="D6" s="33"/>
      <c r="E6" s="33"/>
      <c r="F6" s="33"/>
      <c r="G6" s="38" t="s">
        <v>26</v>
      </c>
      <c r="H6" s="39"/>
      <c r="I6" s="40" t="s">
        <v>27</v>
      </c>
      <c r="J6" s="41"/>
    </row>
    <row r="7" spans="1:10" s="1" customFormat="1" ht="30.75" customHeight="1" thickBot="1" x14ac:dyDescent="0.3">
      <c r="A7" s="4" t="s">
        <v>2</v>
      </c>
      <c r="B7" s="3" t="s">
        <v>1</v>
      </c>
      <c r="C7" s="2" t="s">
        <v>59</v>
      </c>
      <c r="D7" s="2" t="s">
        <v>60</v>
      </c>
      <c r="E7" s="2" t="s">
        <v>61</v>
      </c>
      <c r="F7" s="64" t="s">
        <v>24</v>
      </c>
      <c r="G7" s="92" t="s">
        <v>28</v>
      </c>
      <c r="H7" s="93" t="s">
        <v>0</v>
      </c>
      <c r="I7" s="94" t="s">
        <v>28</v>
      </c>
      <c r="J7" s="95" t="s">
        <v>0</v>
      </c>
    </row>
    <row r="8" spans="1:10" x14ac:dyDescent="0.25">
      <c r="A8" s="7"/>
      <c r="B8" s="8"/>
      <c r="C8" s="9"/>
      <c r="D8" s="9"/>
      <c r="E8" s="10"/>
      <c r="F8" s="65"/>
      <c r="G8" s="67"/>
      <c r="H8" s="11"/>
      <c r="I8" s="63"/>
      <c r="J8" s="27"/>
    </row>
    <row r="9" spans="1:10" s="1" customFormat="1" x14ac:dyDescent="0.25">
      <c r="A9" s="13" t="s">
        <v>7</v>
      </c>
      <c r="B9" s="12" t="s">
        <v>8</v>
      </c>
      <c r="C9" s="14"/>
      <c r="D9" s="14"/>
      <c r="E9" s="14"/>
      <c r="F9" s="66"/>
      <c r="G9" s="16"/>
      <c r="H9" s="15"/>
      <c r="I9" s="16"/>
      <c r="J9" s="28"/>
    </row>
    <row r="10" spans="1:10" s="1" customFormat="1" x14ac:dyDescent="0.25">
      <c r="A10" s="16"/>
      <c r="B10" s="14"/>
      <c r="C10" s="14"/>
      <c r="D10" s="14"/>
      <c r="E10" s="14"/>
      <c r="F10" s="66"/>
      <c r="G10" s="16"/>
      <c r="H10" s="15"/>
      <c r="I10" s="16"/>
      <c r="J10" s="28"/>
    </row>
    <row r="11" spans="1:10" s="1" customFormat="1" x14ac:dyDescent="0.25">
      <c r="A11" s="13" t="s">
        <v>10</v>
      </c>
      <c r="B11" s="12" t="s">
        <v>15</v>
      </c>
      <c r="C11" s="14"/>
      <c r="D11" s="14"/>
      <c r="E11" s="14"/>
      <c r="F11" s="66"/>
      <c r="G11" s="16"/>
      <c r="H11" s="81"/>
      <c r="I11" s="16"/>
      <c r="J11" s="84"/>
    </row>
    <row r="12" spans="1:10" s="1" customFormat="1" x14ac:dyDescent="0.25">
      <c r="A12" s="16">
        <v>1</v>
      </c>
      <c r="B12" s="14" t="s">
        <v>25</v>
      </c>
      <c r="C12" s="14"/>
      <c r="D12" s="14"/>
      <c r="E12" s="14"/>
      <c r="F12" s="66"/>
      <c r="G12" s="16"/>
      <c r="H12" s="81">
        <v>22000</v>
      </c>
      <c r="I12" s="16"/>
      <c r="J12" s="84">
        <v>7000</v>
      </c>
    </row>
    <row r="13" spans="1:10" s="1" customFormat="1" x14ac:dyDescent="0.25">
      <c r="A13" s="16">
        <v>2</v>
      </c>
      <c r="B13" s="14" t="s">
        <v>16</v>
      </c>
      <c r="C13" s="14">
        <v>82</v>
      </c>
      <c r="D13" s="14">
        <v>42</v>
      </c>
      <c r="E13" s="91">
        <f>D13*C13/144</f>
        <v>23.916666666666668</v>
      </c>
      <c r="F13" s="66">
        <v>1</v>
      </c>
      <c r="G13" s="16">
        <v>900</v>
      </c>
      <c r="H13" s="81">
        <f>G13*F13*E13</f>
        <v>21525</v>
      </c>
      <c r="I13" s="16">
        <v>390</v>
      </c>
      <c r="J13" s="84">
        <f>I13*E13*F13</f>
        <v>9327.5</v>
      </c>
    </row>
    <row r="14" spans="1:10" s="1" customFormat="1" x14ac:dyDescent="0.25">
      <c r="A14" s="16">
        <v>3</v>
      </c>
      <c r="B14" s="25" t="s">
        <v>14</v>
      </c>
      <c r="C14" s="14">
        <v>84</v>
      </c>
      <c r="D14" s="14">
        <v>113</v>
      </c>
      <c r="E14" s="91">
        <f>D14*C14/144</f>
        <v>65.916666666666671</v>
      </c>
      <c r="F14" s="66">
        <v>1</v>
      </c>
      <c r="G14" s="16">
        <v>750</v>
      </c>
      <c r="H14" s="81">
        <f>G14*F14*E14</f>
        <v>49437.5</v>
      </c>
      <c r="I14" s="16">
        <v>280</v>
      </c>
      <c r="J14" s="84">
        <f t="shared" ref="J14:J21" si="0">I14*E14*F14</f>
        <v>18456.666666666668</v>
      </c>
    </row>
    <row r="15" spans="1:10" s="1" customFormat="1" x14ac:dyDescent="0.25">
      <c r="A15" s="16">
        <v>4</v>
      </c>
      <c r="B15" s="25" t="s">
        <v>33</v>
      </c>
      <c r="C15" s="14">
        <v>113</v>
      </c>
      <c r="D15" s="14">
        <v>27</v>
      </c>
      <c r="E15" s="91">
        <f>D15*C15/144</f>
        <v>21.1875</v>
      </c>
      <c r="F15" s="66">
        <v>1</v>
      </c>
      <c r="G15" s="16">
        <v>1350</v>
      </c>
      <c r="H15" s="81">
        <f>G15*F15*E15</f>
        <v>28603.125</v>
      </c>
      <c r="I15" s="16">
        <v>390</v>
      </c>
      <c r="J15" s="84">
        <f t="shared" si="0"/>
        <v>8263.125</v>
      </c>
    </row>
    <row r="16" spans="1:10" s="1" customFormat="1" x14ac:dyDescent="0.25">
      <c r="A16" s="16">
        <v>5</v>
      </c>
      <c r="B16" s="25" t="s">
        <v>29</v>
      </c>
      <c r="C16" s="14">
        <v>60</v>
      </c>
      <c r="D16" s="14">
        <v>84</v>
      </c>
      <c r="E16" s="91">
        <f>D16*C16/144</f>
        <v>35</v>
      </c>
      <c r="F16" s="66">
        <v>1</v>
      </c>
      <c r="G16" s="16">
        <v>680</v>
      </c>
      <c r="H16" s="81">
        <f>G16*F16*E16</f>
        <v>23800</v>
      </c>
      <c r="I16" s="16">
        <v>290</v>
      </c>
      <c r="J16" s="84">
        <f t="shared" si="0"/>
        <v>10150</v>
      </c>
    </row>
    <row r="17" spans="1:10" s="1" customFormat="1" x14ac:dyDescent="0.25">
      <c r="A17" s="16">
        <v>6</v>
      </c>
      <c r="B17" s="25" t="s">
        <v>31</v>
      </c>
      <c r="C17" s="14">
        <v>24</v>
      </c>
      <c r="D17" s="14">
        <v>111</v>
      </c>
      <c r="E17" s="91">
        <f>D17*C17/144</f>
        <v>18.5</v>
      </c>
      <c r="F17" s="66">
        <v>1</v>
      </c>
      <c r="G17" s="16">
        <v>1350</v>
      </c>
      <c r="H17" s="81">
        <f>G17*F17*E17</f>
        <v>24975</v>
      </c>
      <c r="I17" s="16">
        <v>390</v>
      </c>
      <c r="J17" s="84">
        <f t="shared" si="0"/>
        <v>7215</v>
      </c>
    </row>
    <row r="18" spans="1:10" s="1" customFormat="1" x14ac:dyDescent="0.25">
      <c r="A18" s="16">
        <v>7</v>
      </c>
      <c r="B18" s="25" t="s">
        <v>30</v>
      </c>
      <c r="C18" s="14">
        <v>24</v>
      </c>
      <c r="D18" s="14">
        <v>24</v>
      </c>
      <c r="E18" s="91">
        <f>D18*C18/144</f>
        <v>4</v>
      </c>
      <c r="F18" s="66">
        <v>1</v>
      </c>
      <c r="G18" s="16">
        <v>1350</v>
      </c>
      <c r="H18" s="81">
        <f>G18*F18*E18</f>
        <v>5400</v>
      </c>
      <c r="I18" s="16">
        <v>390</v>
      </c>
      <c r="J18" s="84">
        <f t="shared" si="0"/>
        <v>1560</v>
      </c>
    </row>
    <row r="19" spans="1:10" s="1" customFormat="1" x14ac:dyDescent="0.25">
      <c r="A19" s="16">
        <v>8</v>
      </c>
      <c r="B19" s="25" t="s">
        <v>34</v>
      </c>
      <c r="C19" s="14">
        <v>111</v>
      </c>
      <c r="D19" s="14">
        <v>100</v>
      </c>
      <c r="E19" s="91">
        <f>D19*C19/144</f>
        <v>77.083333333333329</v>
      </c>
      <c r="F19" s="66">
        <v>1</v>
      </c>
      <c r="G19" s="16">
        <v>380</v>
      </c>
      <c r="H19" s="81">
        <f>G19*F19*E19</f>
        <v>29291.666666666664</v>
      </c>
      <c r="I19" s="16">
        <v>240</v>
      </c>
      <c r="J19" s="84">
        <f t="shared" si="0"/>
        <v>18500</v>
      </c>
    </row>
    <row r="20" spans="1:10" s="1" customFormat="1" x14ac:dyDescent="0.25">
      <c r="A20" s="16">
        <v>9</v>
      </c>
      <c r="B20" s="25" t="s">
        <v>52</v>
      </c>
      <c r="C20" s="14"/>
      <c r="D20" s="14"/>
      <c r="E20" s="91">
        <v>17</v>
      </c>
      <c r="F20" s="66">
        <v>1</v>
      </c>
      <c r="G20" s="16">
        <v>3400</v>
      </c>
      <c r="H20" s="81">
        <f>G20*F20*E20</f>
        <v>57800</v>
      </c>
      <c r="I20" s="16">
        <v>350</v>
      </c>
      <c r="J20" s="84">
        <f t="shared" si="0"/>
        <v>5950</v>
      </c>
    </row>
    <row r="21" spans="1:10" s="1" customFormat="1" x14ac:dyDescent="0.25">
      <c r="A21" s="16">
        <v>10</v>
      </c>
      <c r="B21" s="25" t="s">
        <v>53</v>
      </c>
      <c r="C21" s="14">
        <v>36</v>
      </c>
      <c r="D21" s="14">
        <v>24</v>
      </c>
      <c r="E21" s="91">
        <f>D21*C21/144</f>
        <v>6</v>
      </c>
      <c r="F21" s="66">
        <v>1</v>
      </c>
      <c r="G21" s="16">
        <v>600</v>
      </c>
      <c r="H21" s="81">
        <f>G21*F21*E21</f>
        <v>3600</v>
      </c>
      <c r="I21" s="16">
        <v>250</v>
      </c>
      <c r="J21" s="84">
        <f t="shared" si="0"/>
        <v>1500</v>
      </c>
    </row>
    <row r="22" spans="1:10" s="1" customFormat="1" x14ac:dyDescent="0.25">
      <c r="A22" s="16">
        <v>11</v>
      </c>
      <c r="B22" s="25" t="s">
        <v>54</v>
      </c>
      <c r="C22" s="14">
        <v>54</v>
      </c>
      <c r="D22" s="14">
        <v>30</v>
      </c>
      <c r="E22" s="91">
        <f>D22*C22/144</f>
        <v>11.25</v>
      </c>
      <c r="F22" s="66">
        <v>1</v>
      </c>
      <c r="G22" s="16"/>
      <c r="H22" s="81">
        <v>45000</v>
      </c>
      <c r="I22" s="16"/>
      <c r="J22" s="84">
        <v>18000</v>
      </c>
    </row>
    <row r="23" spans="1:10" s="1" customFormat="1" x14ac:dyDescent="0.25">
      <c r="A23" s="16"/>
      <c r="B23" s="25"/>
      <c r="C23" s="14"/>
      <c r="D23" s="14"/>
      <c r="E23" s="14"/>
      <c r="F23" s="66"/>
      <c r="G23" s="16"/>
      <c r="H23" s="82">
        <f>SUM(H12:H22)</f>
        <v>311432.29166666663</v>
      </c>
      <c r="I23" s="16"/>
      <c r="J23" s="82">
        <f>SUM(J12:J22)</f>
        <v>105922.29166666667</v>
      </c>
    </row>
    <row r="24" spans="1:10" s="1" customFormat="1" x14ac:dyDescent="0.25">
      <c r="A24" s="16"/>
      <c r="B24" s="14"/>
      <c r="C24" s="14"/>
      <c r="D24" s="14"/>
      <c r="E24" s="14"/>
      <c r="F24" s="66"/>
      <c r="G24" s="16"/>
      <c r="H24" s="81"/>
      <c r="I24" s="16"/>
      <c r="J24" s="84"/>
    </row>
    <row r="25" spans="1:10" s="1" customFormat="1" x14ac:dyDescent="0.25">
      <c r="A25" s="13" t="s">
        <v>13</v>
      </c>
      <c r="B25" s="24" t="s">
        <v>9</v>
      </c>
      <c r="C25" s="14"/>
      <c r="D25" s="14"/>
      <c r="E25" s="14"/>
      <c r="F25" s="66"/>
      <c r="G25" s="16"/>
      <c r="H25" s="81"/>
      <c r="I25" s="16"/>
      <c r="J25" s="84"/>
    </row>
    <row r="26" spans="1:10" s="1" customFormat="1" x14ac:dyDescent="0.25">
      <c r="A26" s="16">
        <v>1</v>
      </c>
      <c r="B26" s="14" t="s">
        <v>11</v>
      </c>
      <c r="C26" s="68">
        <v>168</v>
      </c>
      <c r="D26" s="68">
        <v>27</v>
      </c>
      <c r="E26" s="89">
        <f>D26*C26/144</f>
        <v>31.5</v>
      </c>
      <c r="F26" s="69">
        <v>1</v>
      </c>
      <c r="G26" s="16">
        <v>2600</v>
      </c>
      <c r="H26" s="81">
        <f>G26*F26*E26</f>
        <v>81900</v>
      </c>
      <c r="I26" s="16">
        <v>600</v>
      </c>
      <c r="J26" s="84">
        <f t="shared" ref="J26:J30" si="1">I26*E26*F26</f>
        <v>18900</v>
      </c>
    </row>
    <row r="27" spans="1:10" s="1" customFormat="1" x14ac:dyDescent="0.25">
      <c r="A27" s="16">
        <v>2</v>
      </c>
      <c r="B27" s="14" t="s">
        <v>18</v>
      </c>
      <c r="C27" s="68">
        <v>112</v>
      </c>
      <c r="D27" s="68">
        <v>27</v>
      </c>
      <c r="E27" s="89">
        <f>D27*C27/144</f>
        <v>21</v>
      </c>
      <c r="F27" s="69">
        <v>1</v>
      </c>
      <c r="G27" s="16">
        <v>1350</v>
      </c>
      <c r="H27" s="81">
        <f>G27*F27*E27</f>
        <v>28350</v>
      </c>
      <c r="I27" s="16">
        <v>390</v>
      </c>
      <c r="J27" s="84">
        <f t="shared" si="1"/>
        <v>8190</v>
      </c>
    </row>
    <row r="28" spans="1:10" s="1" customFormat="1" x14ac:dyDescent="0.25">
      <c r="A28" s="16">
        <v>3</v>
      </c>
      <c r="B28" s="14" t="s">
        <v>12</v>
      </c>
      <c r="C28" s="68">
        <v>92</v>
      </c>
      <c r="D28" s="68">
        <v>30</v>
      </c>
      <c r="E28" s="89">
        <f>D28*C28/144</f>
        <v>19.166666666666668</v>
      </c>
      <c r="F28" s="69">
        <v>1</v>
      </c>
      <c r="G28" s="16">
        <v>1350</v>
      </c>
      <c r="H28" s="81">
        <f t="shared" ref="H28:H30" si="2">G28*F28*E28</f>
        <v>25875</v>
      </c>
      <c r="I28" s="16">
        <v>390</v>
      </c>
      <c r="J28" s="84">
        <f t="shared" si="1"/>
        <v>7475.0000000000009</v>
      </c>
    </row>
    <row r="29" spans="1:10" s="1" customFormat="1" x14ac:dyDescent="0.25">
      <c r="A29" s="16">
        <v>4</v>
      </c>
      <c r="B29" s="14" t="s">
        <v>17</v>
      </c>
      <c r="C29" s="68">
        <v>92</v>
      </c>
      <c r="D29" s="68">
        <v>28</v>
      </c>
      <c r="E29" s="89">
        <f>D29*C29/144</f>
        <v>17.888888888888889</v>
      </c>
      <c r="F29" s="69">
        <v>1</v>
      </c>
      <c r="G29" s="16">
        <v>1350</v>
      </c>
      <c r="H29" s="81">
        <f t="shared" si="2"/>
        <v>24150</v>
      </c>
      <c r="I29" s="16">
        <v>390</v>
      </c>
      <c r="J29" s="84">
        <f t="shared" si="1"/>
        <v>6976.666666666667</v>
      </c>
    </row>
    <row r="30" spans="1:10" s="1" customFormat="1" x14ac:dyDescent="0.25">
      <c r="A30" s="16">
        <v>5</v>
      </c>
      <c r="B30" s="14" t="s">
        <v>32</v>
      </c>
      <c r="C30" s="68">
        <v>92</v>
      </c>
      <c r="D30" s="68">
        <v>27</v>
      </c>
      <c r="E30" s="89">
        <f>D30*C30/144</f>
        <v>17.25</v>
      </c>
      <c r="F30" s="69">
        <v>1</v>
      </c>
      <c r="G30" s="16">
        <v>680</v>
      </c>
      <c r="H30" s="81">
        <f t="shared" si="2"/>
        <v>11730</v>
      </c>
      <c r="I30" s="16">
        <v>290</v>
      </c>
      <c r="J30" s="84">
        <f t="shared" si="1"/>
        <v>5002.5</v>
      </c>
    </row>
    <row r="31" spans="1:10" s="1" customFormat="1" x14ac:dyDescent="0.25">
      <c r="A31" s="16"/>
      <c r="B31" s="14"/>
      <c r="C31" s="68"/>
      <c r="D31" s="68"/>
      <c r="E31" s="89"/>
      <c r="F31" s="69"/>
      <c r="G31" s="16"/>
      <c r="H31" s="82">
        <f>SUM(H26:H30)</f>
        <v>172005</v>
      </c>
      <c r="I31" s="16"/>
      <c r="J31" s="82">
        <f>SUM(J26:J30)</f>
        <v>46544.166666666664</v>
      </c>
    </row>
    <row r="32" spans="1:10" s="1" customFormat="1" x14ac:dyDescent="0.25">
      <c r="A32" s="13" t="s">
        <v>20</v>
      </c>
      <c r="B32" s="12" t="s">
        <v>19</v>
      </c>
      <c r="C32" s="68"/>
      <c r="D32" s="68"/>
      <c r="E32" s="89"/>
      <c r="F32" s="69"/>
      <c r="G32" s="16"/>
      <c r="H32" s="81"/>
      <c r="I32" s="16"/>
      <c r="J32" s="84"/>
    </row>
    <row r="33" spans="1:10" s="1" customFormat="1" x14ac:dyDescent="0.25">
      <c r="A33" s="16">
        <v>1</v>
      </c>
      <c r="B33" s="14" t="s">
        <v>21</v>
      </c>
      <c r="C33" s="68">
        <v>84</v>
      </c>
      <c r="D33" s="68">
        <v>84</v>
      </c>
      <c r="E33" s="89">
        <f>D33*C33/144</f>
        <v>49</v>
      </c>
      <c r="F33" s="69">
        <v>1</v>
      </c>
      <c r="G33" s="16">
        <v>800</v>
      </c>
      <c r="H33" s="81">
        <f>E33*F33*G33</f>
        <v>39200</v>
      </c>
      <c r="I33" s="16">
        <v>310</v>
      </c>
      <c r="J33" s="84">
        <f t="shared" ref="J33:J40" si="3">I33*E33*F33</f>
        <v>15190</v>
      </c>
    </row>
    <row r="34" spans="1:10" s="1" customFormat="1" x14ac:dyDescent="0.25">
      <c r="A34" s="16">
        <v>2</v>
      </c>
      <c r="B34" s="14" t="s">
        <v>22</v>
      </c>
      <c r="C34" s="68">
        <v>131</v>
      </c>
      <c r="D34" s="68">
        <v>28</v>
      </c>
      <c r="E34" s="89">
        <f>D34*C34/144</f>
        <v>25.472222222222221</v>
      </c>
      <c r="F34" s="69">
        <v>1</v>
      </c>
      <c r="G34" s="16">
        <v>680</v>
      </c>
      <c r="H34" s="81">
        <f t="shared" ref="H34:H40" si="4">E34*F34*G34</f>
        <v>17321.111111111109</v>
      </c>
      <c r="I34" s="16">
        <v>290</v>
      </c>
      <c r="J34" s="84">
        <f t="shared" si="3"/>
        <v>7386.9444444444443</v>
      </c>
    </row>
    <row r="35" spans="1:10" s="1" customFormat="1" x14ac:dyDescent="0.25">
      <c r="A35" s="16">
        <v>3</v>
      </c>
      <c r="B35" s="14" t="s">
        <v>23</v>
      </c>
      <c r="C35" s="68"/>
      <c r="D35" s="68"/>
      <c r="E35" s="89"/>
      <c r="F35" s="69">
        <v>1</v>
      </c>
      <c r="G35" s="16"/>
      <c r="H35" s="81">
        <v>28000</v>
      </c>
      <c r="I35" s="16"/>
      <c r="J35" s="84">
        <v>9000</v>
      </c>
    </row>
    <row r="36" spans="1:10" s="1" customFormat="1" x14ac:dyDescent="0.25">
      <c r="A36" s="16">
        <v>4</v>
      </c>
      <c r="B36" s="14" t="s">
        <v>37</v>
      </c>
      <c r="C36" s="68">
        <v>42</v>
      </c>
      <c r="D36" s="68">
        <v>168</v>
      </c>
      <c r="E36" s="89">
        <f>D36*C36/144</f>
        <v>49</v>
      </c>
      <c r="F36" s="69">
        <v>1</v>
      </c>
      <c r="G36" s="16">
        <v>550</v>
      </c>
      <c r="H36" s="81">
        <f t="shared" si="4"/>
        <v>26950</v>
      </c>
      <c r="I36" s="16">
        <v>210</v>
      </c>
      <c r="J36" s="84">
        <f t="shared" si="3"/>
        <v>10290</v>
      </c>
    </row>
    <row r="37" spans="1:10" s="1" customFormat="1" x14ac:dyDescent="0.25">
      <c r="A37" s="16">
        <v>5</v>
      </c>
      <c r="B37" s="14" t="s">
        <v>35</v>
      </c>
      <c r="C37" s="68"/>
      <c r="D37" s="68"/>
      <c r="E37" s="89"/>
      <c r="F37" s="69">
        <v>1</v>
      </c>
      <c r="G37" s="16"/>
      <c r="H37" s="81">
        <v>5600</v>
      </c>
      <c r="I37" s="16"/>
      <c r="J37" s="84">
        <v>3200</v>
      </c>
    </row>
    <row r="38" spans="1:10" s="1" customFormat="1" x14ac:dyDescent="0.25">
      <c r="A38" s="16">
        <v>6</v>
      </c>
      <c r="B38" s="14" t="s">
        <v>38</v>
      </c>
      <c r="C38" s="68">
        <v>36</v>
      </c>
      <c r="D38" s="68">
        <v>27</v>
      </c>
      <c r="E38" s="89">
        <f>D38*C38/144</f>
        <v>6.75</v>
      </c>
      <c r="F38" s="69">
        <v>1</v>
      </c>
      <c r="G38" s="16">
        <v>550</v>
      </c>
      <c r="H38" s="81">
        <f t="shared" si="4"/>
        <v>3712.5</v>
      </c>
      <c r="I38" s="16">
        <v>240</v>
      </c>
      <c r="J38" s="84">
        <f t="shared" si="3"/>
        <v>1620</v>
      </c>
    </row>
    <row r="39" spans="1:10" s="1" customFormat="1" x14ac:dyDescent="0.25">
      <c r="A39" s="16">
        <v>7</v>
      </c>
      <c r="B39" s="14" t="s">
        <v>41</v>
      </c>
      <c r="C39" s="68">
        <v>72</v>
      </c>
      <c r="D39" s="68">
        <v>12</v>
      </c>
      <c r="E39" s="89">
        <f t="shared" ref="E39:E40" si="5">D39*C39/144</f>
        <v>6</v>
      </c>
      <c r="F39" s="69">
        <v>1</v>
      </c>
      <c r="G39" s="16">
        <v>1350</v>
      </c>
      <c r="H39" s="81">
        <f t="shared" si="4"/>
        <v>8100</v>
      </c>
      <c r="I39" s="16">
        <v>390</v>
      </c>
      <c r="J39" s="84">
        <f t="shared" si="3"/>
        <v>2340</v>
      </c>
    </row>
    <row r="40" spans="1:10" s="1" customFormat="1" x14ac:dyDescent="0.25">
      <c r="A40" s="16">
        <v>8</v>
      </c>
      <c r="B40" s="14" t="s">
        <v>42</v>
      </c>
      <c r="C40" s="68">
        <v>72</v>
      </c>
      <c r="D40" s="68">
        <v>27</v>
      </c>
      <c r="E40" s="89">
        <f t="shared" si="5"/>
        <v>13.5</v>
      </c>
      <c r="F40" s="69">
        <v>1</v>
      </c>
      <c r="G40" s="16">
        <v>550</v>
      </c>
      <c r="H40" s="81">
        <f t="shared" si="4"/>
        <v>7425</v>
      </c>
      <c r="I40" s="16">
        <v>210</v>
      </c>
      <c r="J40" s="84">
        <f t="shared" si="3"/>
        <v>2835</v>
      </c>
    </row>
    <row r="41" spans="1:10" s="1" customFormat="1" x14ac:dyDescent="0.25">
      <c r="A41" s="16">
        <v>9</v>
      </c>
      <c r="B41" s="14" t="s">
        <v>43</v>
      </c>
      <c r="C41" s="68"/>
      <c r="D41" s="68"/>
      <c r="E41" s="89"/>
      <c r="F41" s="69"/>
      <c r="G41" s="16"/>
      <c r="H41" s="81">
        <v>13000</v>
      </c>
      <c r="I41" s="16"/>
      <c r="J41" s="84">
        <v>0</v>
      </c>
    </row>
    <row r="42" spans="1:10" s="1" customFormat="1" x14ac:dyDescent="0.25">
      <c r="A42" s="16"/>
      <c r="B42" s="14"/>
      <c r="C42" s="68"/>
      <c r="D42" s="68"/>
      <c r="E42" s="89"/>
      <c r="F42" s="69"/>
      <c r="G42" s="16"/>
      <c r="H42" s="82">
        <f>SUM(H33:H41)</f>
        <v>149308.61111111112</v>
      </c>
      <c r="I42" s="16"/>
      <c r="J42" s="82">
        <f>SUM(J33:J41)</f>
        <v>51861.944444444445</v>
      </c>
    </row>
    <row r="43" spans="1:10" s="1" customFormat="1" x14ac:dyDescent="0.25">
      <c r="A43" s="13" t="s">
        <v>40</v>
      </c>
      <c r="B43" s="12" t="s">
        <v>39</v>
      </c>
      <c r="C43" s="68"/>
      <c r="D43" s="68"/>
      <c r="E43" s="89"/>
      <c r="F43" s="69"/>
      <c r="G43" s="16"/>
      <c r="H43" s="81"/>
      <c r="I43" s="16"/>
      <c r="J43" s="84"/>
    </row>
    <row r="44" spans="1:10" x14ac:dyDescent="0.25">
      <c r="A44" s="16">
        <v>1</v>
      </c>
      <c r="B44" s="14" t="s">
        <v>44</v>
      </c>
      <c r="C44" s="68">
        <v>75</v>
      </c>
      <c r="D44" s="68">
        <v>84</v>
      </c>
      <c r="E44" s="89">
        <f>D44*C44/144</f>
        <v>43.75</v>
      </c>
      <c r="F44" s="69">
        <v>1</v>
      </c>
      <c r="G44" s="16">
        <v>1350</v>
      </c>
      <c r="H44" s="81">
        <f>E44*F44*G44</f>
        <v>59062.5</v>
      </c>
      <c r="I44" s="16">
        <v>310</v>
      </c>
      <c r="J44" s="84">
        <f t="shared" ref="J44:J47" si="6">I44*E44*F44</f>
        <v>13562.5</v>
      </c>
    </row>
    <row r="45" spans="1:10" x14ac:dyDescent="0.25">
      <c r="A45" s="16">
        <v>2</v>
      </c>
      <c r="B45" s="14" t="s">
        <v>45</v>
      </c>
      <c r="C45" s="68"/>
      <c r="D45" s="68"/>
      <c r="E45" s="89"/>
      <c r="F45" s="69">
        <v>6</v>
      </c>
      <c r="G45" s="16">
        <v>3600</v>
      </c>
      <c r="H45" s="81">
        <f>G45*F45</f>
        <v>21600</v>
      </c>
      <c r="I45" s="16">
        <v>1800</v>
      </c>
      <c r="J45" s="84">
        <f>I45*F45</f>
        <v>10800</v>
      </c>
    </row>
    <row r="46" spans="1:10" x14ac:dyDescent="0.25">
      <c r="A46" s="16">
        <v>3</v>
      </c>
      <c r="B46" s="14" t="s">
        <v>46</v>
      </c>
      <c r="C46" s="68">
        <v>68</v>
      </c>
      <c r="D46" s="68">
        <v>84</v>
      </c>
      <c r="E46" s="89">
        <f>D46*C46/144</f>
        <v>39.666666666666664</v>
      </c>
      <c r="F46" s="69">
        <v>1</v>
      </c>
      <c r="G46" s="16">
        <v>1350</v>
      </c>
      <c r="H46" s="81">
        <f t="shared" ref="H46:H47" si="7">E46*F46*G46</f>
        <v>53550</v>
      </c>
      <c r="I46" s="16">
        <v>390</v>
      </c>
      <c r="J46" s="84">
        <f t="shared" si="6"/>
        <v>15469.999999999998</v>
      </c>
    </row>
    <row r="47" spans="1:10" x14ac:dyDescent="0.25">
      <c r="A47" s="16">
        <v>4</v>
      </c>
      <c r="B47" s="14" t="s">
        <v>22</v>
      </c>
      <c r="C47" s="68">
        <v>143</v>
      </c>
      <c r="D47" s="68">
        <v>27</v>
      </c>
      <c r="E47" s="89">
        <f>D47*C47/144</f>
        <v>26.8125</v>
      </c>
      <c r="F47" s="69">
        <v>1</v>
      </c>
      <c r="G47" s="16">
        <v>680</v>
      </c>
      <c r="H47" s="81">
        <f t="shared" si="7"/>
        <v>18232.5</v>
      </c>
      <c r="I47" s="16">
        <v>290</v>
      </c>
      <c r="J47" s="84">
        <f t="shared" si="6"/>
        <v>7775.625</v>
      </c>
    </row>
    <row r="48" spans="1:10" x14ac:dyDescent="0.25">
      <c r="A48" s="16">
        <v>5</v>
      </c>
      <c r="B48" s="14" t="s">
        <v>23</v>
      </c>
      <c r="C48" s="68"/>
      <c r="D48" s="68"/>
      <c r="E48" s="89"/>
      <c r="F48" s="69">
        <v>1</v>
      </c>
      <c r="G48" s="16"/>
      <c r="H48" s="81">
        <v>28000</v>
      </c>
      <c r="I48" s="16"/>
      <c r="J48" s="84">
        <v>9000</v>
      </c>
    </row>
    <row r="49" spans="1:10" x14ac:dyDescent="0.25">
      <c r="A49" s="16">
        <v>6</v>
      </c>
      <c r="B49" s="14" t="s">
        <v>37</v>
      </c>
      <c r="C49" s="68">
        <v>42</v>
      </c>
      <c r="D49" s="68">
        <v>102</v>
      </c>
      <c r="E49" s="89">
        <f>D49*C49/144</f>
        <v>29.75</v>
      </c>
      <c r="F49" s="69">
        <v>1</v>
      </c>
      <c r="G49" s="16">
        <v>550</v>
      </c>
      <c r="H49" s="81">
        <f t="shared" ref="H49:H54" si="8">E49*F49*G49</f>
        <v>16362.5</v>
      </c>
      <c r="I49" s="16">
        <v>210</v>
      </c>
      <c r="J49" s="84">
        <f t="shared" ref="J49" si="9">I49*E49*F49</f>
        <v>6247.5</v>
      </c>
    </row>
    <row r="50" spans="1:10" x14ac:dyDescent="0.25">
      <c r="A50" s="16">
        <v>7</v>
      </c>
      <c r="B50" s="14" t="s">
        <v>35</v>
      </c>
      <c r="C50" s="68"/>
      <c r="D50" s="68"/>
      <c r="E50" s="89"/>
      <c r="F50" s="69">
        <v>2</v>
      </c>
      <c r="G50" s="16">
        <v>5600</v>
      </c>
      <c r="H50" s="81">
        <f>G50*F50</f>
        <v>11200</v>
      </c>
      <c r="I50" s="16">
        <v>3200</v>
      </c>
      <c r="J50" s="84">
        <f>I50*F50</f>
        <v>6400</v>
      </c>
    </row>
    <row r="51" spans="1:10" x14ac:dyDescent="0.25">
      <c r="A51" s="16">
        <v>8</v>
      </c>
      <c r="B51" s="14" t="s">
        <v>47</v>
      </c>
      <c r="C51" s="68">
        <v>30</v>
      </c>
      <c r="D51" s="68">
        <v>63</v>
      </c>
      <c r="E51" s="89">
        <f>D51*C51/144</f>
        <v>13.125</v>
      </c>
      <c r="F51" s="69">
        <v>1</v>
      </c>
      <c r="G51" s="16">
        <v>1350</v>
      </c>
      <c r="H51" s="81">
        <f t="shared" ref="H51:H55" si="10">E51*F51*G51</f>
        <v>17718.75</v>
      </c>
      <c r="I51" s="16">
        <v>390</v>
      </c>
      <c r="J51" s="84">
        <f t="shared" ref="J51:J55" si="11">I51*E51*F51</f>
        <v>5118.75</v>
      </c>
    </row>
    <row r="52" spans="1:10" x14ac:dyDescent="0.25">
      <c r="A52" s="16">
        <v>9</v>
      </c>
      <c r="B52" s="14" t="s">
        <v>48</v>
      </c>
      <c r="C52" s="68">
        <v>30</v>
      </c>
      <c r="D52" s="68">
        <v>63</v>
      </c>
      <c r="E52" s="89">
        <f t="shared" ref="E52:E55" si="12">D52*C52/144</f>
        <v>13.125</v>
      </c>
      <c r="F52" s="69">
        <v>1</v>
      </c>
      <c r="G52" s="16">
        <v>380</v>
      </c>
      <c r="H52" s="81">
        <f t="shared" si="10"/>
        <v>4987.5</v>
      </c>
      <c r="I52" s="16">
        <v>210</v>
      </c>
      <c r="J52" s="84">
        <f t="shared" si="11"/>
        <v>2756.25</v>
      </c>
    </row>
    <row r="53" spans="1:10" x14ac:dyDescent="0.25">
      <c r="A53" s="16">
        <v>10</v>
      </c>
      <c r="B53" s="14" t="s">
        <v>49</v>
      </c>
      <c r="C53" s="68">
        <v>63</v>
      </c>
      <c r="D53" s="68">
        <v>54</v>
      </c>
      <c r="E53" s="89">
        <f t="shared" si="12"/>
        <v>23.625</v>
      </c>
      <c r="F53" s="69">
        <v>1</v>
      </c>
      <c r="G53" s="16">
        <v>1350</v>
      </c>
      <c r="H53" s="81">
        <f t="shared" si="10"/>
        <v>31893.75</v>
      </c>
      <c r="I53" s="16">
        <v>390</v>
      </c>
      <c r="J53" s="84">
        <f t="shared" si="11"/>
        <v>9213.75</v>
      </c>
    </row>
    <row r="54" spans="1:10" x14ac:dyDescent="0.25">
      <c r="A54" s="16">
        <v>11</v>
      </c>
      <c r="B54" s="30" t="s">
        <v>43</v>
      </c>
      <c r="C54" s="70"/>
      <c r="D54" s="70"/>
      <c r="E54" s="90"/>
      <c r="F54" s="71"/>
      <c r="G54" s="29"/>
      <c r="H54" s="83">
        <v>13000</v>
      </c>
      <c r="I54" s="29"/>
      <c r="J54" s="86"/>
    </row>
    <row r="55" spans="1:10" x14ac:dyDescent="0.25">
      <c r="A55" s="16">
        <v>12</v>
      </c>
      <c r="B55" s="25" t="s">
        <v>50</v>
      </c>
      <c r="C55" s="72">
        <v>24</v>
      </c>
      <c r="D55" s="72">
        <v>60</v>
      </c>
      <c r="E55" s="89">
        <f t="shared" si="12"/>
        <v>10</v>
      </c>
      <c r="F55" s="73">
        <v>1</v>
      </c>
      <c r="G55" s="45">
        <v>380</v>
      </c>
      <c r="H55" s="81">
        <f t="shared" si="10"/>
        <v>3800</v>
      </c>
      <c r="I55" s="45">
        <v>210</v>
      </c>
      <c r="J55" s="84">
        <f t="shared" si="11"/>
        <v>2100</v>
      </c>
    </row>
    <row r="56" spans="1:10" x14ac:dyDescent="0.25">
      <c r="A56" s="46"/>
      <c r="B56" s="26"/>
      <c r="C56" s="74"/>
      <c r="D56" s="74"/>
      <c r="E56" s="74"/>
      <c r="F56" s="75"/>
      <c r="G56" s="46"/>
      <c r="H56" s="84"/>
      <c r="I56" s="46"/>
      <c r="J56" s="84"/>
    </row>
    <row r="57" spans="1:10" x14ac:dyDescent="0.25">
      <c r="A57" s="46">
        <v>13</v>
      </c>
      <c r="B57" s="26" t="s">
        <v>51</v>
      </c>
      <c r="C57" s="74"/>
      <c r="D57" s="74"/>
      <c r="E57" s="74"/>
      <c r="F57" s="75">
        <v>8</v>
      </c>
      <c r="G57" s="46">
        <v>5600</v>
      </c>
      <c r="H57" s="84">
        <f>G57*F57</f>
        <v>44800</v>
      </c>
      <c r="I57" s="46">
        <v>2200</v>
      </c>
      <c r="J57" s="84">
        <f>I57*F57</f>
        <v>17600</v>
      </c>
    </row>
    <row r="58" spans="1:10" x14ac:dyDescent="0.25">
      <c r="A58" s="46">
        <v>14</v>
      </c>
      <c r="B58" s="26" t="s">
        <v>36</v>
      </c>
      <c r="C58" s="74"/>
      <c r="D58" s="74"/>
      <c r="E58" s="74"/>
      <c r="F58" s="75">
        <v>13</v>
      </c>
      <c r="G58" s="46">
        <v>4600</v>
      </c>
      <c r="H58" s="84">
        <f>G58*F58</f>
        <v>59800</v>
      </c>
      <c r="I58" s="46">
        <v>3100</v>
      </c>
      <c r="J58" s="84">
        <f>I58*F58</f>
        <v>40300</v>
      </c>
    </row>
    <row r="59" spans="1:10" x14ac:dyDescent="0.25">
      <c r="A59" s="47"/>
      <c r="B59" s="43"/>
      <c r="C59" s="43"/>
      <c r="D59" s="43"/>
      <c r="E59" s="43"/>
      <c r="F59" s="44"/>
      <c r="G59" s="47"/>
      <c r="H59" s="85">
        <f>SUM(H44:H58)</f>
        <v>384007.5</v>
      </c>
      <c r="I59" s="47"/>
      <c r="J59" s="85">
        <f>SUM(J44:J58)</f>
        <v>146344.375</v>
      </c>
    </row>
    <row r="60" spans="1:10" ht="15.75" thickBot="1" x14ac:dyDescent="0.3">
      <c r="A60" s="47"/>
      <c r="B60" s="43"/>
      <c r="C60" s="43"/>
      <c r="D60" s="43"/>
      <c r="E60" s="43"/>
      <c r="F60" s="44"/>
      <c r="G60" s="47"/>
      <c r="H60" s="86"/>
      <c r="I60" s="47"/>
      <c r="J60" s="86"/>
    </row>
    <row r="61" spans="1:10" ht="16.5" thickBot="1" x14ac:dyDescent="0.3">
      <c r="A61" s="62"/>
      <c r="B61" s="76" t="s">
        <v>58</v>
      </c>
      <c r="C61" s="77"/>
      <c r="D61" s="77"/>
      <c r="E61" s="77"/>
      <c r="F61" s="78"/>
      <c r="G61" s="79"/>
      <c r="H61" s="87">
        <f>SUM(H59,H42,H31,H23)</f>
        <v>1016753.4027777778</v>
      </c>
      <c r="I61" s="80"/>
      <c r="J61" s="88">
        <f>SUM(J59,J42,J31,J23)</f>
        <v>350672.77777777775</v>
      </c>
    </row>
    <row r="63" spans="1:10" x14ac:dyDescent="0.25">
      <c r="J63" s="42"/>
    </row>
    <row r="64" spans="1:10" x14ac:dyDescent="0.25">
      <c r="J64" s="42"/>
    </row>
  </sheetData>
  <mergeCells count="12">
    <mergeCell ref="A1:J1"/>
    <mergeCell ref="B61:F61"/>
    <mergeCell ref="G6:H6"/>
    <mergeCell ref="I6:J6"/>
    <mergeCell ref="I4:J4"/>
    <mergeCell ref="I5:J5"/>
    <mergeCell ref="A3:J3"/>
    <mergeCell ref="A2:C2"/>
    <mergeCell ref="G4:H4"/>
    <mergeCell ref="G5:H5"/>
    <mergeCell ref="A4:B4"/>
    <mergeCell ref="A5:B5"/>
  </mergeCells>
  <pageMargins left="0.70866141732283472" right="0.70866141732283472" top="0.74803149606299213" bottom="0.74803149606299213" header="0.31496062992125984" footer="0.31496062992125984"/>
  <pageSetup paperSize="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2025-03-03T17:51:05Z</cp:lastPrinted>
  <dcterms:created xsi:type="dcterms:W3CDTF">2024-03-31T04:29:11Z</dcterms:created>
  <dcterms:modified xsi:type="dcterms:W3CDTF">2025-03-03T17:51:08Z</dcterms:modified>
</cp:coreProperties>
</file>