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3" r:id="rId3"/>
    <sheet name="Sheet3" sheetId="4" r:id="rId4"/>
  </sheets>
  <definedNames>
    <definedName name="_xlnm._FilterDatabase" localSheetId="1" hidden="1">Estimate!#REF!</definedName>
    <definedName name="_xlnm.Print_Area" localSheetId="1">Estimate!$B$1:$I$102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2" l="1"/>
  <c r="I44" i="2"/>
  <c r="I37" i="2"/>
  <c r="I15" i="2"/>
  <c r="I94" i="2"/>
  <c r="I92" i="2" l="1"/>
  <c r="I91" i="2"/>
  <c r="I90" i="2"/>
  <c r="I89" i="2"/>
  <c r="I85" i="2"/>
  <c r="I86" i="2"/>
  <c r="I87" i="2"/>
  <c r="I88" i="2"/>
  <c r="I84" i="2"/>
  <c r="I83" i="2"/>
  <c r="I82" i="2"/>
  <c r="I81" i="2"/>
  <c r="I80" i="2"/>
  <c r="F76" i="2"/>
  <c r="I76" i="2" s="1"/>
  <c r="F75" i="2"/>
  <c r="I75" i="2" s="1"/>
  <c r="I19" i="2"/>
  <c r="I26" i="2"/>
  <c r="I24" i="2"/>
  <c r="I77" i="2" l="1"/>
  <c r="F21" i="2"/>
  <c r="F22" i="2"/>
  <c r="F23" i="2"/>
  <c r="I23" i="2" s="1"/>
  <c r="F20" i="2"/>
  <c r="I20" i="2" s="1"/>
  <c r="I21" i="2"/>
  <c r="I22" i="2"/>
  <c r="I32" i="2"/>
  <c r="F10" i="2"/>
  <c r="I10" i="2" s="1"/>
  <c r="F11" i="2"/>
  <c r="I11" i="2" s="1"/>
  <c r="F12" i="2"/>
  <c r="I12" i="2" s="1"/>
  <c r="I25" i="2"/>
  <c r="F27" i="2"/>
  <c r="F28" i="2"/>
  <c r="I28" i="2" s="1"/>
  <c r="F29" i="2"/>
  <c r="I29" i="2" s="1"/>
  <c r="F30" i="2"/>
  <c r="I30" i="2" s="1"/>
  <c r="F31" i="2"/>
  <c r="F33" i="2"/>
  <c r="I33" i="2" s="1"/>
  <c r="F34" i="2"/>
  <c r="I34" i="2" s="1"/>
  <c r="F35" i="2"/>
  <c r="I35" i="2" s="1"/>
  <c r="F36" i="2"/>
  <c r="I36" i="2" s="1"/>
  <c r="F40" i="2"/>
  <c r="I40" i="2" s="1"/>
  <c r="F41" i="2"/>
  <c r="I41" i="2" s="1"/>
  <c r="F42" i="2"/>
  <c r="I42" i="2" s="1"/>
  <c r="F43" i="2"/>
  <c r="I43" i="2" s="1"/>
  <c r="F48" i="2"/>
  <c r="F49" i="2"/>
  <c r="I49" i="2" s="1"/>
  <c r="I50" i="2"/>
  <c r="F51" i="2"/>
  <c r="I51" i="2" s="1"/>
  <c r="F52" i="2"/>
  <c r="I52" i="2" s="1"/>
  <c r="F53" i="2"/>
  <c r="I53" i="2" s="1"/>
  <c r="F54" i="2"/>
  <c r="I54" i="2" s="1"/>
  <c r="I57" i="2" s="1"/>
  <c r="I71" i="2" s="1"/>
  <c r="F55" i="2"/>
  <c r="I55" i="2" s="1"/>
  <c r="F56" i="2"/>
  <c r="I56" i="2" s="1"/>
  <c r="F60" i="2"/>
  <c r="I60" i="2" s="1"/>
  <c r="F61" i="2"/>
  <c r="I61" i="2" s="1"/>
  <c r="F62" i="2"/>
  <c r="F63" i="2"/>
  <c r="I63" i="2" s="1"/>
  <c r="I64" i="2"/>
  <c r="F65" i="2"/>
  <c r="F66" i="2"/>
  <c r="I66" i="2" s="1"/>
  <c r="F67" i="2"/>
  <c r="I67" i="2" s="1"/>
  <c r="F68" i="2"/>
  <c r="I68" i="2" s="1"/>
  <c r="F69" i="2"/>
  <c r="I69" i="2" s="1"/>
  <c r="F9" i="2"/>
  <c r="I9" i="2" s="1"/>
  <c r="I102" i="2" l="1"/>
</calcChain>
</file>

<file path=xl/sharedStrings.xml><?xml version="1.0" encoding="utf-8"?>
<sst xmlns="http://schemas.openxmlformats.org/spreadsheetml/2006/main" count="133" uniqueCount="121">
  <si>
    <t xml:space="preserve">Amount </t>
  </si>
  <si>
    <t>Qty</t>
  </si>
  <si>
    <t>Rate/F</t>
  </si>
  <si>
    <t xml:space="preserve">Item Name </t>
  </si>
  <si>
    <t>Sr 
No-</t>
  </si>
  <si>
    <t>Estimate No:-01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</si>
  <si>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</si>
  <si>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</si>
  <si>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fan fitting 6×150</t>
  </si>
  <si>
    <t>5A point 110×490</t>
  </si>
  <si>
    <t>15A point 5×1400</t>
  </si>
  <si>
    <t>4 square mm circuit 250'×42</t>
  </si>
  <si>
    <t>1.5 square mm circuit 270'×36</t>
  </si>
  <si>
    <t>light fitting 70×90</t>
  </si>
  <si>
    <t>anchor fasner 6×650</t>
  </si>
  <si>
    <t>12 v panel light 35×575</t>
  </si>
  <si>
    <t>button light 25×210</t>
  </si>
  <si>
    <t xml:space="preserve"> rope light 65 m ×70</t>
  </si>
  <si>
    <t>rope light adaptor 10×60</t>
  </si>
  <si>
    <t xml:space="preserve">A </t>
  </si>
  <si>
    <t>Orient company fan 6×3500</t>
  </si>
  <si>
    <t xml:space="preserve"> 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</si>
  <si>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</si>
  <si>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A.</t>
  </si>
  <si>
    <t>FURNITURE</t>
  </si>
  <si>
    <t>A1.</t>
  </si>
  <si>
    <t>Showcase-24"x141"</t>
  </si>
  <si>
    <t>Service platform + panel + Showcase-36"x90"</t>
  </si>
  <si>
    <t>Hall Area</t>
  </si>
  <si>
    <t>Dining Chair -6nung</t>
  </si>
  <si>
    <t>Curtain Panel- 100"x24"</t>
  </si>
  <si>
    <t>Curtain Panel- 122"x24"</t>
  </si>
  <si>
    <t>Curtain Panel-42"x24"</t>
  </si>
  <si>
    <t>Curtain Panel-118"x24"</t>
  </si>
  <si>
    <t>Sofa-18.5'</t>
  </si>
  <si>
    <t>Sofa-18'</t>
  </si>
  <si>
    <t>Center Table-2nung</t>
  </si>
  <si>
    <t>Shefty door-43"x91"</t>
  </si>
  <si>
    <t>Shefty door Panel-38"x110"</t>
  </si>
  <si>
    <t>Shefty Door Panel- 50"x15"</t>
  </si>
  <si>
    <t>Shoes box- 39"x36"</t>
  </si>
  <si>
    <t>Shefty door lock</t>
  </si>
  <si>
    <t>Total door Laminate-7nung</t>
  </si>
  <si>
    <t>Temple -32"x78"</t>
  </si>
  <si>
    <t>Kapat -58"x90"</t>
  </si>
  <si>
    <t>Curtain Panel L type-242"x24"</t>
  </si>
  <si>
    <t>Bathroom Mirror-24"x15"</t>
  </si>
  <si>
    <t>Bathroom Box-21"x16"</t>
  </si>
  <si>
    <t>Master Bed Room</t>
  </si>
  <si>
    <t>Bed -6'x6.5'</t>
  </si>
  <si>
    <t>Bed Mattress- 5"</t>
  </si>
  <si>
    <t>Bed Back Gadi Panel - 40"x115"</t>
  </si>
  <si>
    <t>Bed Side Box -2nung</t>
  </si>
  <si>
    <t>Drassing-29"x85"</t>
  </si>
  <si>
    <t>Kapat-82"x78"</t>
  </si>
  <si>
    <t>Maliya -82"x29"</t>
  </si>
  <si>
    <t>Ac Panel- 24"x118"</t>
  </si>
  <si>
    <t>Bathroom Mirror-15"x24"</t>
  </si>
  <si>
    <t>Bathroom Box-15"x21"</t>
  </si>
  <si>
    <t>Guest Bed Room</t>
  </si>
  <si>
    <t>Kapat -34"x84"</t>
  </si>
  <si>
    <t>Kapat -60"x84"</t>
  </si>
  <si>
    <t>Bed-6.5"x6"</t>
  </si>
  <si>
    <t>Bed Back Gadi Panel-96"x40"</t>
  </si>
  <si>
    <t>Bed Side Box-1nung</t>
  </si>
  <si>
    <t>Bed Mattress-5"</t>
  </si>
  <si>
    <t>Drassing-24"x84"</t>
  </si>
  <si>
    <t>L-type AC Panel-24"x267"</t>
  </si>
  <si>
    <t>Bathroom Mirror-22"x24"</t>
  </si>
  <si>
    <t>Bathroom Box-22"x21"</t>
  </si>
  <si>
    <t>POP Work</t>
  </si>
  <si>
    <t>Electric Work</t>
  </si>
  <si>
    <t>Window Cutting Fitting -99"x86"</t>
  </si>
  <si>
    <t>Window Cutting Fitting -55"x86"</t>
  </si>
  <si>
    <t>KITCHeN AREA</t>
  </si>
  <si>
    <t>Kitchen Tandem Platform-137"x30"</t>
  </si>
  <si>
    <t>Chimney Panel-116"x19"</t>
  </si>
  <si>
    <t>Store room door - 26"x90"</t>
  </si>
  <si>
    <t>Store room door frame- 1nung</t>
  </si>
  <si>
    <t>Dining table 6 Seater</t>
  </si>
  <si>
    <t>Wash basin box-24"x24" --2nung</t>
  </si>
  <si>
    <t>Wash basin panel-53"x37"</t>
  </si>
  <si>
    <t>Wash basin mirror-24"x24"</t>
  </si>
  <si>
    <t xml:space="preserve">Children Bed Room </t>
  </si>
  <si>
    <t>Construction Work</t>
  </si>
  <si>
    <t>Hall wall Remove and chantar Plaster</t>
  </si>
  <si>
    <t>Colour Work (asian company premium paint)</t>
  </si>
  <si>
    <t>A2</t>
  </si>
  <si>
    <t>A3</t>
  </si>
  <si>
    <t>A4</t>
  </si>
  <si>
    <t>A5</t>
  </si>
  <si>
    <t>B.</t>
  </si>
  <si>
    <t>5a point 110</t>
  </si>
  <si>
    <t>15a point 5</t>
  </si>
  <si>
    <t>4 square mm circuit 250'</t>
  </si>
  <si>
    <t>1.5 square mm circuit 270'</t>
  </si>
  <si>
    <t>light fitting 70</t>
  </si>
  <si>
    <t>anchor fasner 6</t>
  </si>
  <si>
    <t>12 v panel light 35</t>
  </si>
  <si>
    <t>button light 25</t>
  </si>
  <si>
    <t>rope light 65 m</t>
  </si>
  <si>
    <t>rope light adaptor 10</t>
  </si>
  <si>
    <t>C.</t>
  </si>
  <si>
    <t>D.</t>
  </si>
  <si>
    <t>E.</t>
  </si>
  <si>
    <t>Orient company fan 9</t>
  </si>
  <si>
    <t xml:space="preserve"> fan fitting 12</t>
  </si>
  <si>
    <t>Bathroom Exhaust fan 3</t>
  </si>
  <si>
    <t>Door bell</t>
  </si>
  <si>
    <t>Boarder patti polish</t>
  </si>
  <si>
    <t>F.</t>
  </si>
  <si>
    <t>TOTAL GRAND AMOUNT</t>
  </si>
  <si>
    <t>FURNITURE WORK TOTAL AMOUNT</t>
  </si>
  <si>
    <t>CONSTRUCTION WORK TOTAL AMOUNT</t>
  </si>
  <si>
    <t>ELECTRIC WORK TOTAL AMOUNT</t>
  </si>
  <si>
    <t xml:space="preserve">A
</t>
  </si>
  <si>
    <t xml:space="preserve">B
</t>
  </si>
  <si>
    <t xml:space="preserve">Area
</t>
  </si>
  <si>
    <r>
      <rPr>
        <b/>
        <sz val="10"/>
        <color theme="1"/>
        <rFont val="Calibri"/>
        <family val="2"/>
        <scheme val="minor"/>
      </rPr>
      <t>SIDE Location:- A-103 atishay shivalaya 3 palm road sargasan</t>
    </r>
    <r>
      <rPr>
        <sz val="10"/>
        <color theme="1"/>
        <rFont val="Calibri"/>
        <family val="2"/>
        <scheme val="minor"/>
      </rPr>
      <t xml:space="preserve">
</t>
    </r>
  </si>
  <si>
    <t>Date:-16-06-2024</t>
  </si>
  <si>
    <t xml:space="preserve">With Material Estimate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</si>
</sst>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ill="1"/>
    <xf numFmtId="0" fontId="6" fillId="0" borderId="0" xfId="0" applyFont="1"/>
    <xf numFmtId="0" fontId="6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0" fillId="3" borderId="0" xfId="0" applyFill="1" applyBorder="1"/>
    <xf numFmtId="0" fontId="0" fillId="0" borderId="10" xfId="0" applyBorder="1"/>
    <xf numFmtId="0" fontId="0" fillId="0" borderId="11" xfId="0" applyBorder="1"/>
    <xf numFmtId="3" fontId="0" fillId="0" borderId="0" xfId="0" applyNumberFormat="1"/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/>
    </xf>
    <xf numFmtId="0" fontId="2" fillId="2" borderId="19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/>
    <xf numFmtId="0" fontId="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vertical="top"/>
    </xf>
    <xf numFmtId="0" fontId="2" fillId="0" borderId="22" xfId="0" applyFont="1" applyFill="1" applyBorder="1"/>
    <xf numFmtId="0" fontId="2" fillId="0" borderId="23" xfId="0" applyFont="1" applyFill="1" applyBorder="1"/>
    <xf numFmtId="0" fontId="0" fillId="0" borderId="23" xfId="0" applyFont="1" applyFill="1" applyBorder="1"/>
    <xf numFmtId="0" fontId="0" fillId="0" borderId="24" xfId="0" applyFont="1" applyFill="1" applyBorder="1"/>
    <xf numFmtId="0" fontId="2" fillId="0" borderId="25" xfId="0" applyFont="1" applyBorder="1"/>
    <xf numFmtId="0" fontId="0" fillId="0" borderId="26" xfId="0" applyBorder="1"/>
    <xf numFmtId="0" fontId="0" fillId="0" borderId="25" xfId="0" applyBorder="1"/>
    <xf numFmtId="164" fontId="0" fillId="0" borderId="26" xfId="0" applyNumberFormat="1" applyBorder="1"/>
    <xf numFmtId="0" fontId="0" fillId="0" borderId="25" xfId="0" applyFont="1" applyBorder="1"/>
    <xf numFmtId="164" fontId="2" fillId="0" borderId="26" xfId="0" applyNumberFormat="1" applyFont="1" applyBorder="1"/>
    <xf numFmtId="164" fontId="0" fillId="0" borderId="26" xfId="0" applyNumberFormat="1" applyFont="1" applyFill="1" applyBorder="1" applyAlignment="1">
      <alignment vertical="top"/>
    </xf>
    <xf numFmtId="0" fontId="0" fillId="0" borderId="26" xfId="0" applyFont="1" applyFill="1" applyBorder="1" applyAlignment="1">
      <alignment vertical="top"/>
    </xf>
    <xf numFmtId="0" fontId="0" fillId="0" borderId="27" xfId="0" applyFont="1" applyBorder="1"/>
    <xf numFmtId="0" fontId="0" fillId="0" borderId="28" xfId="0" applyFont="1" applyFill="1" applyBorder="1" applyAlignment="1">
      <alignment vertical="top"/>
    </xf>
    <xf numFmtId="0" fontId="0" fillId="0" borderId="30" xfId="0" applyFont="1" applyBorder="1"/>
    <xf numFmtId="164" fontId="2" fillId="0" borderId="29" xfId="0" applyNumberFormat="1" applyFont="1" applyFill="1" applyBorder="1" applyAlignment="1">
      <alignment vertical="top"/>
    </xf>
    <xf numFmtId="0" fontId="0" fillId="0" borderId="31" xfId="0" applyFont="1" applyFill="1" applyBorder="1" applyAlignment="1">
      <alignment vertical="top"/>
    </xf>
    <xf numFmtId="0" fontId="2" fillId="6" borderId="36" xfId="0" applyFont="1" applyFill="1" applyBorder="1"/>
    <xf numFmtId="0" fontId="0" fillId="0" borderId="33" xfId="0" applyFont="1" applyBorder="1"/>
    <xf numFmtId="0" fontId="0" fillId="0" borderId="34" xfId="0" applyFont="1" applyFill="1" applyBorder="1" applyAlignment="1">
      <alignment vertical="top"/>
    </xf>
    <xf numFmtId="164" fontId="2" fillId="0" borderId="35" xfId="0" applyNumberFormat="1" applyFont="1" applyFill="1" applyBorder="1" applyAlignment="1">
      <alignment vertical="top"/>
    </xf>
    <xf numFmtId="0" fontId="0" fillId="5" borderId="36" xfId="0" applyFont="1" applyFill="1" applyBorder="1"/>
    <xf numFmtId="164" fontId="2" fillId="5" borderId="38" xfId="0" applyNumberFormat="1" applyFont="1" applyFill="1" applyBorder="1" applyAlignment="1">
      <alignment vertical="top"/>
    </xf>
    <xf numFmtId="164" fontId="0" fillId="0" borderId="32" xfId="0" applyNumberFormat="1" applyFont="1" applyFill="1" applyBorder="1" applyAlignment="1">
      <alignment vertical="top"/>
    </xf>
    <xf numFmtId="0" fontId="2" fillId="0" borderId="34" xfId="0" applyFont="1" applyFill="1" applyBorder="1" applyAlignment="1">
      <alignment vertical="top"/>
    </xf>
    <xf numFmtId="0" fontId="0" fillId="0" borderId="35" xfId="0" applyFont="1" applyFill="1" applyBorder="1" applyAlignment="1">
      <alignment vertical="top"/>
    </xf>
    <xf numFmtId="0" fontId="0" fillId="0" borderId="41" xfId="0" applyFont="1" applyBorder="1"/>
    <xf numFmtId="0" fontId="2" fillId="0" borderId="42" xfId="0" applyFont="1" applyFill="1" applyBorder="1" applyAlignment="1">
      <alignment vertical="top"/>
    </xf>
    <xf numFmtId="0" fontId="0" fillId="0" borderId="42" xfId="0" applyFont="1" applyFill="1" applyBorder="1" applyAlignment="1">
      <alignment vertical="top"/>
    </xf>
    <xf numFmtId="0" fontId="0" fillId="0" borderId="43" xfId="0" applyFont="1" applyFill="1" applyBorder="1" applyAlignment="1">
      <alignment vertical="top"/>
    </xf>
    <xf numFmtId="0" fontId="2" fillId="5" borderId="36" xfId="0" applyFont="1" applyFill="1" applyBorder="1"/>
    <xf numFmtId="0" fontId="2" fillId="5" borderId="37" xfId="0" applyFont="1" applyFill="1" applyBorder="1" applyAlignment="1">
      <alignment vertical="top"/>
    </xf>
    <xf numFmtId="0" fontId="0" fillId="5" borderId="37" xfId="0" applyFont="1" applyFill="1" applyBorder="1" applyAlignment="1">
      <alignment vertical="top"/>
    </xf>
    <xf numFmtId="0" fontId="2" fillId="0" borderId="41" xfId="0" applyFont="1" applyBorder="1"/>
    <xf numFmtId="164" fontId="2" fillId="0" borderId="43" xfId="0" applyNumberFormat="1" applyFont="1" applyFill="1" applyBorder="1" applyAlignment="1">
      <alignment vertical="top"/>
    </xf>
    <xf numFmtId="164" fontId="0" fillId="0" borderId="43" xfId="0" applyNumberFormat="1" applyFont="1" applyFill="1" applyBorder="1" applyAlignment="1">
      <alignment vertical="top"/>
    </xf>
    <xf numFmtId="164" fontId="14" fillId="6" borderId="38" xfId="0" applyNumberFormat="1" applyFont="1" applyFill="1" applyBorder="1" applyAlignment="1">
      <alignment vertical="top"/>
    </xf>
    <xf numFmtId="164" fontId="0" fillId="0" borderId="31" xfId="0" applyNumberFormat="1" applyFont="1" applyFill="1" applyBorder="1" applyAlignment="1">
      <alignment vertical="top"/>
    </xf>
    <xf numFmtId="9" fontId="0" fillId="0" borderId="0" xfId="0" applyNumberFormat="1"/>
    <xf numFmtId="9" fontId="0" fillId="0" borderId="0" xfId="0" applyNumberFormat="1" applyFont="1"/>
    <xf numFmtId="9" fontId="0" fillId="0" borderId="0" xfId="0" applyNumberFormat="1" applyFont="1" applyFill="1" applyBorder="1"/>
    <xf numFmtId="0" fontId="14" fillId="6" borderId="39" xfId="0" applyFont="1" applyFill="1" applyBorder="1" applyAlignment="1">
      <alignment horizontal="center" vertical="top"/>
    </xf>
    <xf numFmtId="0" fontId="14" fillId="6" borderId="14" xfId="0" applyFont="1" applyFill="1" applyBorder="1" applyAlignment="1">
      <alignment horizontal="center" vertical="top"/>
    </xf>
    <xf numFmtId="0" fontId="14" fillId="6" borderId="40" xfId="0" applyFont="1" applyFill="1" applyBorder="1" applyAlignment="1">
      <alignment horizontal="center" vertical="top"/>
    </xf>
    <xf numFmtId="0" fontId="2" fillId="5" borderId="39" xfId="0" applyFont="1" applyFill="1" applyBorder="1" applyAlignment="1">
      <alignment horizontal="center" vertical="top"/>
    </xf>
    <xf numFmtId="0" fontId="2" fillId="5" borderId="14" xfId="0" applyFont="1" applyFill="1" applyBorder="1" applyAlignment="1">
      <alignment horizontal="center" vertical="top"/>
    </xf>
    <xf numFmtId="0" fontId="2" fillId="5" borderId="40" xfId="0" applyFont="1" applyFill="1" applyBorder="1" applyAlignment="1">
      <alignment horizontal="center" vertical="top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8" fillId="4" borderId="20" xfId="0" applyFont="1" applyFill="1" applyBorder="1" applyAlignment="1">
      <alignment horizontal="center" wrapText="1"/>
    </xf>
    <xf numFmtId="0" fontId="8" fillId="4" borderId="2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tabSelected="1" topLeftCell="A85" zoomScale="120" zoomScaleNormal="120" workbookViewId="0">
      <selection activeCell="K94" sqref="K94"/>
    </sheetView>
  </sheetViews>
  <sheetFormatPr defaultRowHeight="15" x14ac:dyDescent="0.25"/>
  <cols>
    <col min="1" max="1" width="9.140625" customWidth="1"/>
    <col min="2" max="2" width="4.28515625" customWidth="1"/>
    <col min="3" max="3" width="42.5703125" bestFit="1" customWidth="1"/>
    <col min="4" max="5" width="4.28515625" bestFit="1" customWidth="1"/>
    <col min="6" max="6" width="5.28515625" bestFit="1" customWidth="1"/>
    <col min="7" max="7" width="7" bestFit="1" customWidth="1"/>
    <col min="8" max="8" width="4.28515625" bestFit="1" customWidth="1"/>
    <col min="9" max="9" width="11.28515625" bestFit="1" customWidth="1"/>
    <col min="10" max="10" width="14" bestFit="1" customWidth="1"/>
    <col min="11" max="11" width="23.85546875" bestFit="1" customWidth="1"/>
  </cols>
  <sheetData>
    <row r="1" spans="2:11" ht="21.75" thickBot="1" x14ac:dyDescent="0.4">
      <c r="B1" s="86" t="s">
        <v>7</v>
      </c>
      <c r="C1" s="87"/>
      <c r="D1" s="87"/>
      <c r="E1" s="87"/>
      <c r="F1" s="87"/>
      <c r="G1" s="87"/>
      <c r="H1" s="87"/>
      <c r="I1" s="88"/>
    </row>
    <row r="2" spans="2:11" ht="59.25" customHeight="1" thickBot="1" x14ac:dyDescent="0.3">
      <c r="B2" s="89" t="s">
        <v>6</v>
      </c>
      <c r="C2" s="90"/>
      <c r="D2" s="90"/>
      <c r="E2" s="23"/>
      <c r="F2" s="23"/>
      <c r="G2" s="23"/>
      <c r="H2" s="23"/>
      <c r="I2" s="22"/>
    </row>
    <row r="3" spans="2:11" ht="19.5" thickBot="1" x14ac:dyDescent="0.35">
      <c r="B3" s="91" t="s">
        <v>120</v>
      </c>
      <c r="C3" s="92"/>
      <c r="D3" s="92"/>
      <c r="E3" s="92"/>
      <c r="F3" s="92"/>
      <c r="G3" s="92"/>
      <c r="H3" s="93"/>
      <c r="I3" s="94"/>
      <c r="J3" s="31"/>
      <c r="K3" s="1"/>
    </row>
    <row r="4" spans="2:11" ht="15.75" thickBot="1" x14ac:dyDescent="0.3">
      <c r="B4" s="99" t="s">
        <v>22</v>
      </c>
      <c r="C4" s="100"/>
      <c r="D4" s="21"/>
      <c r="E4" s="21"/>
      <c r="F4" s="21"/>
      <c r="G4" s="21"/>
      <c r="H4" s="95" t="s">
        <v>5</v>
      </c>
      <c r="I4" s="96"/>
      <c r="J4" s="1"/>
      <c r="K4" s="1"/>
    </row>
    <row r="5" spans="2:11" ht="29.25" customHeight="1" thickBot="1" x14ac:dyDescent="0.3">
      <c r="B5" s="101" t="s">
        <v>118</v>
      </c>
      <c r="C5" s="102"/>
      <c r="D5" s="21"/>
      <c r="E5" s="21"/>
      <c r="F5" s="21"/>
      <c r="G5" s="21"/>
      <c r="H5" s="97" t="s">
        <v>119</v>
      </c>
      <c r="I5" s="98"/>
      <c r="J5" s="1"/>
      <c r="K5" s="1"/>
    </row>
    <row r="6" spans="2:11" s="17" customFormat="1" ht="30.75" customHeight="1" thickBot="1" x14ac:dyDescent="0.3">
      <c r="B6" s="25" t="s">
        <v>4</v>
      </c>
      <c r="C6" s="26" t="s">
        <v>3</v>
      </c>
      <c r="D6" s="27" t="s">
        <v>115</v>
      </c>
      <c r="E6" s="27" t="s">
        <v>116</v>
      </c>
      <c r="F6" s="27" t="s">
        <v>117</v>
      </c>
      <c r="G6" s="28" t="s">
        <v>2</v>
      </c>
      <c r="H6" s="28" t="s">
        <v>1</v>
      </c>
      <c r="I6" s="29" t="s">
        <v>0</v>
      </c>
      <c r="J6" s="31"/>
      <c r="K6" s="11"/>
    </row>
    <row r="7" spans="2:11" s="20" customFormat="1" ht="30.75" customHeight="1" x14ac:dyDescent="0.25">
      <c r="B7" s="39" t="s">
        <v>23</v>
      </c>
      <c r="C7" s="40" t="s">
        <v>24</v>
      </c>
      <c r="D7" s="41"/>
      <c r="E7" s="41"/>
      <c r="F7" s="41"/>
      <c r="G7" s="41"/>
      <c r="H7" s="41"/>
      <c r="I7" s="42"/>
    </row>
    <row r="8" spans="2:11" ht="15.75" customHeight="1" x14ac:dyDescent="0.25">
      <c r="B8" s="43" t="s">
        <v>25</v>
      </c>
      <c r="C8" s="32" t="s">
        <v>74</v>
      </c>
      <c r="D8" s="33"/>
      <c r="E8" s="33"/>
      <c r="F8" s="33"/>
      <c r="G8" s="33"/>
      <c r="H8" s="33"/>
      <c r="I8" s="44"/>
    </row>
    <row r="9" spans="2:11" ht="15.75" customHeight="1" x14ac:dyDescent="0.25">
      <c r="B9" s="45">
        <v>1</v>
      </c>
      <c r="C9" s="33" t="s">
        <v>75</v>
      </c>
      <c r="D9" s="33">
        <v>137</v>
      </c>
      <c r="E9" s="33">
        <v>30</v>
      </c>
      <c r="F9" s="34">
        <f>D9*E9/144</f>
        <v>28.541666666666668</v>
      </c>
      <c r="G9" s="33">
        <v>3000</v>
      </c>
      <c r="H9" s="33">
        <v>1</v>
      </c>
      <c r="I9" s="46">
        <f>F9*G9*H9</f>
        <v>85625</v>
      </c>
      <c r="J9" s="77"/>
    </row>
    <row r="10" spans="2:11" ht="15.75" customHeight="1" x14ac:dyDescent="0.25">
      <c r="B10" s="45">
        <v>2</v>
      </c>
      <c r="C10" s="33" t="s">
        <v>26</v>
      </c>
      <c r="D10" s="33">
        <v>24</v>
      </c>
      <c r="E10" s="33">
        <v>141</v>
      </c>
      <c r="F10" s="34">
        <f t="shared" ref="F10:F69" si="0">D10*E10/144</f>
        <v>23.5</v>
      </c>
      <c r="G10" s="33">
        <v>1450</v>
      </c>
      <c r="H10" s="33">
        <v>1</v>
      </c>
      <c r="I10" s="46">
        <f t="shared" ref="I10:I69" si="1">F10*G10*H10</f>
        <v>34075</v>
      </c>
      <c r="J10" s="77"/>
    </row>
    <row r="11" spans="2:11" ht="15.75" customHeight="1" x14ac:dyDescent="0.25">
      <c r="B11" s="45">
        <v>3</v>
      </c>
      <c r="C11" s="33" t="s">
        <v>76</v>
      </c>
      <c r="D11" s="33">
        <v>116</v>
      </c>
      <c r="E11" s="33">
        <v>19</v>
      </c>
      <c r="F11" s="34">
        <f t="shared" si="0"/>
        <v>15.305555555555555</v>
      </c>
      <c r="G11" s="33">
        <v>600</v>
      </c>
      <c r="H11" s="33">
        <v>1</v>
      </c>
      <c r="I11" s="46">
        <f t="shared" si="1"/>
        <v>9183.3333333333339</v>
      </c>
      <c r="J11" s="77"/>
    </row>
    <row r="12" spans="2:11" s="15" customFormat="1" ht="15.75" customHeight="1" x14ac:dyDescent="0.25">
      <c r="B12" s="45">
        <v>4</v>
      </c>
      <c r="C12" s="35" t="s">
        <v>27</v>
      </c>
      <c r="D12" s="35">
        <v>36</v>
      </c>
      <c r="E12" s="35">
        <v>90</v>
      </c>
      <c r="F12" s="34">
        <f t="shared" si="0"/>
        <v>22.5</v>
      </c>
      <c r="G12" s="35">
        <v>1450</v>
      </c>
      <c r="H12" s="35">
        <v>1</v>
      </c>
      <c r="I12" s="46">
        <f t="shared" si="1"/>
        <v>32625</v>
      </c>
      <c r="J12" s="77"/>
      <c r="K12"/>
    </row>
    <row r="13" spans="2:11" s="15" customFormat="1" ht="15.75" customHeight="1" x14ac:dyDescent="0.25">
      <c r="B13" s="45">
        <v>5</v>
      </c>
      <c r="C13" s="35" t="s">
        <v>77</v>
      </c>
      <c r="D13" s="35"/>
      <c r="E13" s="35"/>
      <c r="F13" s="33"/>
      <c r="G13" s="35"/>
      <c r="H13" s="35">
        <v>1</v>
      </c>
      <c r="I13" s="46">
        <v>8600</v>
      </c>
      <c r="J13" s="77"/>
    </row>
    <row r="14" spans="2:11" s="15" customFormat="1" ht="15.75" customHeight="1" x14ac:dyDescent="0.25">
      <c r="B14" s="45">
        <v>6</v>
      </c>
      <c r="C14" s="35" t="s">
        <v>78</v>
      </c>
      <c r="D14" s="35"/>
      <c r="E14" s="35"/>
      <c r="F14" s="33"/>
      <c r="G14" s="35"/>
      <c r="H14" s="35">
        <v>1</v>
      </c>
      <c r="I14" s="46">
        <v>6000</v>
      </c>
      <c r="J14" s="77"/>
    </row>
    <row r="15" spans="2:11" s="15" customFormat="1" ht="15.75" customHeight="1" x14ac:dyDescent="0.25">
      <c r="B15" s="47"/>
      <c r="C15" s="35"/>
      <c r="D15" s="35"/>
      <c r="E15" s="35"/>
      <c r="F15" s="33"/>
      <c r="G15" s="35"/>
      <c r="H15" s="35"/>
      <c r="I15" s="48">
        <f>SUM(I9:I14)</f>
        <v>176108.33333333331</v>
      </c>
      <c r="J15" s="17"/>
    </row>
    <row r="16" spans="2:11" s="15" customFormat="1" ht="15.75" customHeight="1" x14ac:dyDescent="0.25">
      <c r="B16" s="47"/>
      <c r="C16" s="35"/>
      <c r="D16" s="35"/>
      <c r="E16" s="35"/>
      <c r="F16" s="33"/>
      <c r="G16" s="35"/>
      <c r="H16" s="35"/>
      <c r="I16" s="48"/>
      <c r="J16" s="17"/>
    </row>
    <row r="17" spans="2:11" s="15" customFormat="1" ht="15.75" customHeight="1" x14ac:dyDescent="0.25">
      <c r="B17" s="43" t="s">
        <v>87</v>
      </c>
      <c r="C17" s="32" t="s">
        <v>28</v>
      </c>
      <c r="D17" s="35"/>
      <c r="E17" s="35"/>
      <c r="F17" s="33"/>
      <c r="G17" s="35"/>
      <c r="H17" s="35"/>
      <c r="I17" s="46"/>
      <c r="J17" s="17"/>
    </row>
    <row r="18" spans="2:11" s="15" customFormat="1" ht="15.75" customHeight="1" x14ac:dyDescent="0.25">
      <c r="B18" s="47">
        <v>7</v>
      </c>
      <c r="C18" s="35" t="s">
        <v>79</v>
      </c>
      <c r="D18" s="35"/>
      <c r="E18" s="35"/>
      <c r="F18" s="33"/>
      <c r="G18" s="35"/>
      <c r="H18" s="35"/>
      <c r="I18" s="46">
        <v>20000</v>
      </c>
      <c r="J18" s="78"/>
    </row>
    <row r="19" spans="2:11" s="15" customFormat="1" ht="15.75" customHeight="1" x14ac:dyDescent="0.25">
      <c r="B19" s="47">
        <v>8</v>
      </c>
      <c r="C19" s="35" t="s">
        <v>29</v>
      </c>
      <c r="D19" s="35"/>
      <c r="E19" s="35"/>
      <c r="F19" s="33"/>
      <c r="G19" s="35">
        <v>4800</v>
      </c>
      <c r="H19" s="35">
        <v>6</v>
      </c>
      <c r="I19" s="46">
        <f>G19*H19</f>
        <v>28800</v>
      </c>
      <c r="J19" s="78"/>
    </row>
    <row r="20" spans="2:11" s="15" customFormat="1" ht="15.75" customHeight="1" x14ac:dyDescent="0.25">
      <c r="B20" s="47">
        <v>9</v>
      </c>
      <c r="C20" s="35" t="s">
        <v>30</v>
      </c>
      <c r="D20" s="35">
        <v>100</v>
      </c>
      <c r="E20" s="35">
        <v>24</v>
      </c>
      <c r="F20" s="34">
        <f>D20*E20/144</f>
        <v>16.666666666666668</v>
      </c>
      <c r="G20" s="35">
        <v>600</v>
      </c>
      <c r="H20" s="35">
        <v>1</v>
      </c>
      <c r="I20" s="46">
        <f t="shared" si="1"/>
        <v>10000</v>
      </c>
      <c r="J20" s="78"/>
    </row>
    <row r="21" spans="2:11" ht="15.75" customHeight="1" x14ac:dyDescent="0.25">
      <c r="B21" s="47">
        <v>10</v>
      </c>
      <c r="C21" s="35" t="s">
        <v>31</v>
      </c>
      <c r="D21" s="35">
        <v>122</v>
      </c>
      <c r="E21" s="35">
        <v>24</v>
      </c>
      <c r="F21" s="34">
        <f t="shared" ref="F21:F23" si="2">D21*E21/144</f>
        <v>20.333333333333332</v>
      </c>
      <c r="G21" s="35">
        <v>600</v>
      </c>
      <c r="H21" s="35">
        <v>1</v>
      </c>
      <c r="I21" s="46">
        <f t="shared" si="1"/>
        <v>12200</v>
      </c>
      <c r="J21" s="78"/>
      <c r="K21" s="15"/>
    </row>
    <row r="22" spans="2:11" ht="15.75" customHeight="1" x14ac:dyDescent="0.25">
      <c r="B22" s="47">
        <v>11</v>
      </c>
      <c r="C22" s="35" t="s">
        <v>32</v>
      </c>
      <c r="D22" s="35">
        <v>42</v>
      </c>
      <c r="E22" s="35">
        <v>24</v>
      </c>
      <c r="F22" s="34">
        <f t="shared" si="2"/>
        <v>7</v>
      </c>
      <c r="G22" s="35">
        <v>600</v>
      </c>
      <c r="H22" s="35">
        <v>1</v>
      </c>
      <c r="I22" s="46">
        <f t="shared" si="1"/>
        <v>4200</v>
      </c>
      <c r="J22" s="78"/>
      <c r="K22" s="15"/>
    </row>
    <row r="23" spans="2:11" ht="15.75" customHeight="1" x14ac:dyDescent="0.25">
      <c r="B23" s="47">
        <v>12</v>
      </c>
      <c r="C23" s="35" t="s">
        <v>33</v>
      </c>
      <c r="D23" s="35">
        <v>118</v>
      </c>
      <c r="E23" s="35">
        <v>24</v>
      </c>
      <c r="F23" s="34">
        <f t="shared" si="2"/>
        <v>19.666666666666668</v>
      </c>
      <c r="G23" s="35">
        <v>600</v>
      </c>
      <c r="H23" s="35">
        <v>1</v>
      </c>
      <c r="I23" s="46">
        <f t="shared" si="1"/>
        <v>11800</v>
      </c>
      <c r="J23" s="78"/>
      <c r="K23" s="15"/>
    </row>
    <row r="24" spans="2:11" ht="15.75" customHeight="1" x14ac:dyDescent="0.25">
      <c r="B24" s="47">
        <v>13</v>
      </c>
      <c r="C24" s="35" t="s">
        <v>34</v>
      </c>
      <c r="D24" s="35"/>
      <c r="E24" s="35"/>
      <c r="F24" s="34">
        <v>18.5</v>
      </c>
      <c r="G24" s="35">
        <v>3900</v>
      </c>
      <c r="H24" s="35">
        <v>1</v>
      </c>
      <c r="I24" s="46">
        <f>F24*G24*H24</f>
        <v>72150</v>
      </c>
      <c r="J24" s="78"/>
      <c r="K24" s="15"/>
    </row>
    <row r="25" spans="2:11" ht="15.75" customHeight="1" x14ac:dyDescent="0.25">
      <c r="B25" s="47">
        <v>14</v>
      </c>
      <c r="C25" s="35" t="s">
        <v>35</v>
      </c>
      <c r="D25" s="35"/>
      <c r="E25" s="35"/>
      <c r="F25" s="34">
        <v>18</v>
      </c>
      <c r="G25" s="35">
        <v>3900</v>
      </c>
      <c r="H25" s="35">
        <v>1</v>
      </c>
      <c r="I25" s="46">
        <f t="shared" si="1"/>
        <v>70200</v>
      </c>
      <c r="J25" s="78"/>
      <c r="K25" s="15"/>
    </row>
    <row r="26" spans="2:11" s="15" customFormat="1" x14ac:dyDescent="0.25">
      <c r="B26" s="47">
        <v>15</v>
      </c>
      <c r="C26" s="35" t="s">
        <v>36</v>
      </c>
      <c r="D26" s="35"/>
      <c r="E26" s="35"/>
      <c r="F26" s="34"/>
      <c r="G26" s="35">
        <v>8500</v>
      </c>
      <c r="H26" s="35">
        <v>2</v>
      </c>
      <c r="I26" s="46">
        <f>G26*H26</f>
        <v>17000</v>
      </c>
      <c r="J26" s="78"/>
    </row>
    <row r="27" spans="2:11" x14ac:dyDescent="0.25">
      <c r="B27" s="47">
        <v>16</v>
      </c>
      <c r="C27" s="35" t="s">
        <v>37</v>
      </c>
      <c r="D27" s="35">
        <v>43</v>
      </c>
      <c r="E27" s="35">
        <v>91</v>
      </c>
      <c r="F27" s="34">
        <f t="shared" si="0"/>
        <v>27.173611111111111</v>
      </c>
      <c r="G27" s="35"/>
      <c r="H27" s="35"/>
      <c r="I27" s="46">
        <v>22500</v>
      </c>
      <c r="J27" s="78"/>
      <c r="K27" s="15"/>
    </row>
    <row r="28" spans="2:11" x14ac:dyDescent="0.25">
      <c r="B28" s="47">
        <v>17</v>
      </c>
      <c r="C28" s="35" t="s">
        <v>38</v>
      </c>
      <c r="D28" s="35">
        <v>38</v>
      </c>
      <c r="E28" s="35">
        <v>110</v>
      </c>
      <c r="F28" s="34">
        <f t="shared" si="0"/>
        <v>29.027777777777779</v>
      </c>
      <c r="G28" s="35">
        <v>400</v>
      </c>
      <c r="H28" s="35">
        <v>1</v>
      </c>
      <c r="I28" s="46">
        <f t="shared" si="1"/>
        <v>11611.111111111111</v>
      </c>
      <c r="J28" s="78"/>
    </row>
    <row r="29" spans="2:11" x14ac:dyDescent="0.25">
      <c r="B29" s="47">
        <v>18</v>
      </c>
      <c r="C29" s="35" t="s">
        <v>39</v>
      </c>
      <c r="D29" s="35">
        <v>50</v>
      </c>
      <c r="E29" s="35">
        <v>15</v>
      </c>
      <c r="F29" s="34">
        <f t="shared" si="0"/>
        <v>5.208333333333333</v>
      </c>
      <c r="G29" s="35">
        <v>400</v>
      </c>
      <c r="H29" s="35">
        <v>1</v>
      </c>
      <c r="I29" s="46">
        <f t="shared" si="1"/>
        <v>2083.333333333333</v>
      </c>
      <c r="J29" s="78"/>
    </row>
    <row r="30" spans="2:11" x14ac:dyDescent="0.25">
      <c r="B30" s="47">
        <v>19</v>
      </c>
      <c r="C30" s="35" t="s">
        <v>40</v>
      </c>
      <c r="D30" s="35">
        <v>39</v>
      </c>
      <c r="E30" s="35">
        <v>36</v>
      </c>
      <c r="F30" s="34">
        <f t="shared" si="0"/>
        <v>9.75</v>
      </c>
      <c r="G30" s="35">
        <v>1450</v>
      </c>
      <c r="H30" s="35">
        <v>1</v>
      </c>
      <c r="I30" s="46">
        <f t="shared" si="1"/>
        <v>14137.5</v>
      </c>
      <c r="J30" s="78"/>
    </row>
    <row r="31" spans="2:11" x14ac:dyDescent="0.25">
      <c r="B31" s="47">
        <v>20</v>
      </c>
      <c r="C31" s="35" t="s">
        <v>41</v>
      </c>
      <c r="D31" s="35"/>
      <c r="E31" s="35"/>
      <c r="F31" s="34">
        <f t="shared" si="0"/>
        <v>0</v>
      </c>
      <c r="G31" s="35"/>
      <c r="H31" s="35"/>
      <c r="I31" s="46">
        <v>3000</v>
      </c>
      <c r="J31" s="78"/>
    </row>
    <row r="32" spans="2:11" x14ac:dyDescent="0.25">
      <c r="B32" s="47">
        <v>21</v>
      </c>
      <c r="C32" s="35" t="s">
        <v>42</v>
      </c>
      <c r="D32" s="35"/>
      <c r="E32" s="35"/>
      <c r="F32" s="34">
        <v>1</v>
      </c>
      <c r="G32" s="35">
        <v>5000</v>
      </c>
      <c r="H32" s="35">
        <v>7</v>
      </c>
      <c r="I32" s="46">
        <f t="shared" si="1"/>
        <v>35000</v>
      </c>
      <c r="J32" s="78"/>
    </row>
    <row r="33" spans="2:11" x14ac:dyDescent="0.25">
      <c r="B33" s="47">
        <v>22</v>
      </c>
      <c r="C33" s="35" t="s">
        <v>80</v>
      </c>
      <c r="D33" s="35">
        <v>24</v>
      </c>
      <c r="E33" s="35">
        <v>24</v>
      </c>
      <c r="F33" s="34">
        <f t="shared" si="0"/>
        <v>4</v>
      </c>
      <c r="G33" s="35">
        <v>1450</v>
      </c>
      <c r="H33" s="35">
        <v>2</v>
      </c>
      <c r="I33" s="46">
        <f t="shared" si="1"/>
        <v>11600</v>
      </c>
      <c r="J33" s="78"/>
    </row>
    <row r="34" spans="2:11" x14ac:dyDescent="0.25">
      <c r="B34" s="47">
        <v>23</v>
      </c>
      <c r="C34" s="35" t="s">
        <v>81</v>
      </c>
      <c r="D34" s="35">
        <v>53</v>
      </c>
      <c r="E34" s="35">
        <v>37</v>
      </c>
      <c r="F34" s="34">
        <f t="shared" si="0"/>
        <v>13.618055555555555</v>
      </c>
      <c r="G34" s="35">
        <v>400</v>
      </c>
      <c r="H34" s="35">
        <v>1</v>
      </c>
      <c r="I34" s="46">
        <f t="shared" si="1"/>
        <v>5447.2222222222217</v>
      </c>
      <c r="J34" s="78"/>
    </row>
    <row r="35" spans="2:11" x14ac:dyDescent="0.25">
      <c r="B35" s="47">
        <v>24</v>
      </c>
      <c r="C35" s="35" t="s">
        <v>43</v>
      </c>
      <c r="D35" s="35">
        <v>32</v>
      </c>
      <c r="E35" s="35">
        <v>78</v>
      </c>
      <c r="F35" s="34">
        <f t="shared" si="0"/>
        <v>17.333333333333332</v>
      </c>
      <c r="G35" s="35">
        <v>1450</v>
      </c>
      <c r="H35" s="35">
        <v>1</v>
      </c>
      <c r="I35" s="46">
        <f t="shared" si="1"/>
        <v>25133.333333333332</v>
      </c>
      <c r="J35" s="78"/>
    </row>
    <row r="36" spans="2:11" x14ac:dyDescent="0.25">
      <c r="B36" s="47">
        <v>25</v>
      </c>
      <c r="C36" s="35" t="s">
        <v>82</v>
      </c>
      <c r="D36" s="35">
        <v>24</v>
      </c>
      <c r="E36" s="35">
        <v>24</v>
      </c>
      <c r="F36" s="34">
        <f t="shared" si="0"/>
        <v>4</v>
      </c>
      <c r="G36" s="35">
        <v>280</v>
      </c>
      <c r="H36" s="35">
        <v>1</v>
      </c>
      <c r="I36" s="46">
        <f>F36*G36*H36</f>
        <v>1120</v>
      </c>
      <c r="J36" s="78"/>
    </row>
    <row r="37" spans="2:11" x14ac:dyDescent="0.25">
      <c r="B37" s="47"/>
      <c r="C37" s="35"/>
      <c r="D37" s="35"/>
      <c r="E37" s="35"/>
      <c r="F37" s="33"/>
      <c r="G37" s="35"/>
      <c r="H37" s="35"/>
      <c r="I37" s="48">
        <f>SUM(I18:I36)</f>
        <v>377982.5</v>
      </c>
      <c r="J37" s="17"/>
    </row>
    <row r="38" spans="2:11" x14ac:dyDescent="0.25">
      <c r="B38" s="47"/>
      <c r="C38" s="35"/>
      <c r="D38" s="35"/>
      <c r="E38" s="35"/>
      <c r="F38" s="33"/>
      <c r="G38" s="35"/>
      <c r="H38" s="35"/>
      <c r="I38" s="48"/>
      <c r="J38" s="17"/>
    </row>
    <row r="39" spans="2:11" x14ac:dyDescent="0.25">
      <c r="B39" s="43" t="s">
        <v>88</v>
      </c>
      <c r="C39" s="32" t="s">
        <v>83</v>
      </c>
      <c r="D39" s="35"/>
      <c r="E39" s="35"/>
      <c r="F39" s="33"/>
      <c r="G39" s="35"/>
      <c r="H39" s="35"/>
      <c r="I39" s="46"/>
      <c r="J39" s="17"/>
    </row>
    <row r="40" spans="2:11" x14ac:dyDescent="0.25">
      <c r="B40" s="47">
        <v>26</v>
      </c>
      <c r="C40" s="35" t="s">
        <v>44</v>
      </c>
      <c r="D40" s="35">
        <v>58</v>
      </c>
      <c r="E40" s="35">
        <v>90</v>
      </c>
      <c r="F40" s="34">
        <f t="shared" si="0"/>
        <v>36.25</v>
      </c>
      <c r="G40" s="35">
        <v>1450</v>
      </c>
      <c r="H40" s="35">
        <v>1</v>
      </c>
      <c r="I40" s="46">
        <f t="shared" si="1"/>
        <v>52562.5</v>
      </c>
      <c r="J40" s="17"/>
    </row>
    <row r="41" spans="2:11" x14ac:dyDescent="0.25">
      <c r="B41" s="47">
        <v>27</v>
      </c>
      <c r="C41" s="35" t="s">
        <v>45</v>
      </c>
      <c r="D41" s="35">
        <v>242</v>
      </c>
      <c r="E41" s="35">
        <v>24</v>
      </c>
      <c r="F41" s="34">
        <f t="shared" si="0"/>
        <v>40.333333333333336</v>
      </c>
      <c r="G41" s="35">
        <v>600</v>
      </c>
      <c r="H41" s="35">
        <v>1</v>
      </c>
      <c r="I41" s="46">
        <f t="shared" si="1"/>
        <v>24200</v>
      </c>
      <c r="J41" s="17"/>
    </row>
    <row r="42" spans="2:11" x14ac:dyDescent="0.25">
      <c r="B42" s="47">
        <v>28</v>
      </c>
      <c r="C42" s="35" t="s">
        <v>46</v>
      </c>
      <c r="D42" s="35">
        <v>24</v>
      </c>
      <c r="E42" s="35">
        <v>15</v>
      </c>
      <c r="F42" s="34">
        <f t="shared" si="0"/>
        <v>2.5</v>
      </c>
      <c r="G42" s="35">
        <v>280</v>
      </c>
      <c r="H42" s="35">
        <v>1</v>
      </c>
      <c r="I42" s="46">
        <f>H42*G42*F42</f>
        <v>700</v>
      </c>
      <c r="J42" s="78"/>
    </row>
    <row r="43" spans="2:11" x14ac:dyDescent="0.25">
      <c r="B43" s="47">
        <v>29</v>
      </c>
      <c r="C43" s="35" t="s">
        <v>47</v>
      </c>
      <c r="D43" s="35">
        <v>21</v>
      </c>
      <c r="E43" s="35">
        <v>16</v>
      </c>
      <c r="F43" s="34">
        <f t="shared" si="0"/>
        <v>2.3333333333333335</v>
      </c>
      <c r="G43" s="35">
        <v>1450</v>
      </c>
      <c r="H43" s="35">
        <v>1</v>
      </c>
      <c r="I43" s="46">
        <f t="shared" si="1"/>
        <v>3383.3333333333335</v>
      </c>
      <c r="J43" s="17"/>
    </row>
    <row r="44" spans="2:11" x14ac:dyDescent="0.25">
      <c r="B44" s="47"/>
      <c r="C44" s="35"/>
      <c r="D44" s="35"/>
      <c r="E44" s="35"/>
      <c r="F44" s="34"/>
      <c r="G44" s="35"/>
      <c r="H44" s="35"/>
      <c r="I44" s="48">
        <f>SUM(I40:I43)</f>
        <v>80845.833333333328</v>
      </c>
      <c r="J44" s="17"/>
    </row>
    <row r="45" spans="2:11" x14ac:dyDescent="0.25">
      <c r="B45" s="47"/>
      <c r="C45" s="35"/>
      <c r="D45" s="35"/>
      <c r="E45" s="35"/>
      <c r="F45" s="34"/>
      <c r="G45" s="35"/>
      <c r="H45" s="35"/>
      <c r="I45" s="46"/>
      <c r="J45" s="17"/>
    </row>
    <row r="46" spans="2:11" x14ac:dyDescent="0.25">
      <c r="B46" s="43" t="s">
        <v>89</v>
      </c>
      <c r="C46" s="32" t="s">
        <v>48</v>
      </c>
      <c r="D46" s="35"/>
      <c r="E46" s="35"/>
      <c r="F46" s="34"/>
      <c r="G46" s="35"/>
      <c r="H46" s="35"/>
      <c r="I46" s="46"/>
      <c r="J46" s="17"/>
    </row>
    <row r="47" spans="2:11" s="15" customFormat="1" x14ac:dyDescent="0.25">
      <c r="B47" s="47">
        <v>30</v>
      </c>
      <c r="C47" s="35" t="s">
        <v>49</v>
      </c>
      <c r="D47" s="35"/>
      <c r="E47" s="35"/>
      <c r="F47" s="34"/>
      <c r="G47" s="35"/>
      <c r="H47" s="35">
        <v>1</v>
      </c>
      <c r="I47" s="46">
        <v>28000</v>
      </c>
      <c r="J47" s="78"/>
    </row>
    <row r="48" spans="2:11" x14ac:dyDescent="0.25">
      <c r="B48" s="47">
        <v>31</v>
      </c>
      <c r="C48" s="35" t="s">
        <v>50</v>
      </c>
      <c r="D48" s="35"/>
      <c r="E48" s="35"/>
      <c r="F48" s="34">
        <f t="shared" si="0"/>
        <v>0</v>
      </c>
      <c r="G48" s="35"/>
      <c r="H48" s="35"/>
      <c r="I48" s="46">
        <v>14000</v>
      </c>
      <c r="J48" s="78"/>
      <c r="K48" s="15"/>
    </row>
    <row r="49" spans="1:12" x14ac:dyDescent="0.25">
      <c r="B49" s="47">
        <v>32</v>
      </c>
      <c r="C49" s="35" t="s">
        <v>51</v>
      </c>
      <c r="D49" s="35">
        <v>40</v>
      </c>
      <c r="E49" s="35">
        <v>115</v>
      </c>
      <c r="F49" s="34">
        <f t="shared" si="0"/>
        <v>31.944444444444443</v>
      </c>
      <c r="G49" s="35">
        <v>600</v>
      </c>
      <c r="H49" s="35">
        <v>1</v>
      </c>
      <c r="I49" s="46">
        <f t="shared" si="1"/>
        <v>19166.666666666664</v>
      </c>
      <c r="J49" s="78"/>
    </row>
    <row r="50" spans="1:12" x14ac:dyDescent="0.25">
      <c r="B50" s="47">
        <v>33</v>
      </c>
      <c r="C50" s="35" t="s">
        <v>52</v>
      </c>
      <c r="D50" s="35"/>
      <c r="E50" s="35"/>
      <c r="F50" s="34">
        <v>1</v>
      </c>
      <c r="G50" s="35">
        <v>6000</v>
      </c>
      <c r="H50" s="35">
        <v>2</v>
      </c>
      <c r="I50" s="46">
        <f t="shared" si="1"/>
        <v>12000</v>
      </c>
      <c r="J50" s="78"/>
    </row>
    <row r="51" spans="1:12" x14ac:dyDescent="0.25">
      <c r="B51" s="47">
        <v>34</v>
      </c>
      <c r="C51" s="35" t="s">
        <v>53</v>
      </c>
      <c r="D51" s="35">
        <v>29</v>
      </c>
      <c r="E51" s="35">
        <v>85</v>
      </c>
      <c r="F51" s="34">
        <f t="shared" si="0"/>
        <v>17.118055555555557</v>
      </c>
      <c r="G51" s="35">
        <v>1450</v>
      </c>
      <c r="H51" s="35">
        <v>1</v>
      </c>
      <c r="I51" s="46">
        <f t="shared" si="1"/>
        <v>24821.180555555558</v>
      </c>
      <c r="J51" s="78"/>
    </row>
    <row r="52" spans="1:12" x14ac:dyDescent="0.25">
      <c r="B52" s="47">
        <v>35</v>
      </c>
      <c r="C52" s="35" t="s">
        <v>54</v>
      </c>
      <c r="D52" s="35">
        <v>82</v>
      </c>
      <c r="E52" s="35">
        <v>78</v>
      </c>
      <c r="F52" s="34">
        <f t="shared" si="0"/>
        <v>44.416666666666664</v>
      </c>
      <c r="G52" s="35">
        <v>1450</v>
      </c>
      <c r="H52" s="35">
        <v>1</v>
      </c>
      <c r="I52" s="46">
        <f t="shared" si="1"/>
        <v>64404.166666666664</v>
      </c>
      <c r="J52" s="78"/>
    </row>
    <row r="53" spans="1:12" x14ac:dyDescent="0.25">
      <c r="B53" s="47">
        <v>36</v>
      </c>
      <c r="C53" s="35" t="s">
        <v>55</v>
      </c>
      <c r="D53" s="35">
        <v>82</v>
      </c>
      <c r="E53" s="35">
        <v>29</v>
      </c>
      <c r="F53" s="34">
        <f t="shared" si="0"/>
        <v>16.513888888888889</v>
      </c>
      <c r="G53" s="35">
        <v>700</v>
      </c>
      <c r="H53" s="35">
        <v>1</v>
      </c>
      <c r="I53" s="46">
        <f t="shared" si="1"/>
        <v>11559.722222222223</v>
      </c>
      <c r="J53" s="78"/>
    </row>
    <row r="54" spans="1:12" x14ac:dyDescent="0.25">
      <c r="A54" s="30"/>
      <c r="B54" s="47">
        <v>37</v>
      </c>
      <c r="C54" s="36" t="s">
        <v>56</v>
      </c>
      <c r="D54" s="35">
        <v>24</v>
      </c>
      <c r="E54" s="35">
        <v>118</v>
      </c>
      <c r="F54" s="34">
        <f t="shared" si="0"/>
        <v>19.666666666666668</v>
      </c>
      <c r="G54" s="36">
        <v>600</v>
      </c>
      <c r="H54" s="36">
        <v>1</v>
      </c>
      <c r="I54" s="46">
        <f t="shared" si="1"/>
        <v>11800</v>
      </c>
      <c r="J54" s="78"/>
      <c r="L54" s="17"/>
    </row>
    <row r="55" spans="1:12" x14ac:dyDescent="0.25">
      <c r="A55" s="30"/>
      <c r="B55" s="47">
        <v>38</v>
      </c>
      <c r="C55" s="36" t="s">
        <v>57</v>
      </c>
      <c r="D55" s="35">
        <v>15</v>
      </c>
      <c r="E55" s="35">
        <v>24</v>
      </c>
      <c r="F55" s="34">
        <f t="shared" si="0"/>
        <v>2.5</v>
      </c>
      <c r="G55" s="36">
        <v>280</v>
      </c>
      <c r="H55" s="36">
        <v>1</v>
      </c>
      <c r="I55" s="46">
        <f>F55*G55*H55</f>
        <v>700</v>
      </c>
      <c r="J55" s="78"/>
      <c r="L55" s="17"/>
    </row>
    <row r="56" spans="1:12" x14ac:dyDescent="0.25">
      <c r="A56" s="30"/>
      <c r="B56" s="47">
        <v>39</v>
      </c>
      <c r="C56" s="36" t="s">
        <v>58</v>
      </c>
      <c r="D56" s="35">
        <v>15</v>
      </c>
      <c r="E56" s="35">
        <v>21</v>
      </c>
      <c r="F56" s="34">
        <f t="shared" si="0"/>
        <v>2.1875</v>
      </c>
      <c r="G56" s="36">
        <v>1450</v>
      </c>
      <c r="H56" s="36">
        <v>1</v>
      </c>
      <c r="I56" s="46">
        <f t="shared" si="1"/>
        <v>3171.875</v>
      </c>
      <c r="J56" s="78"/>
      <c r="L56" s="17"/>
    </row>
    <row r="57" spans="1:12" x14ac:dyDescent="0.25">
      <c r="A57" s="30"/>
      <c r="B57" s="47"/>
      <c r="C57" s="36"/>
      <c r="D57" s="36"/>
      <c r="E57" s="36"/>
      <c r="F57" s="34"/>
      <c r="G57" s="36"/>
      <c r="H57" s="36"/>
      <c r="I57" s="48">
        <f>SUM(I47:I56)</f>
        <v>189623.61111111109</v>
      </c>
      <c r="J57" s="78"/>
      <c r="K57" s="11"/>
      <c r="L57" s="17"/>
    </row>
    <row r="58" spans="1:12" x14ac:dyDescent="0.25">
      <c r="A58" s="30"/>
      <c r="B58" s="47"/>
      <c r="C58" s="36"/>
      <c r="D58" s="36"/>
      <c r="E58" s="36"/>
      <c r="F58" s="34"/>
      <c r="G58" s="36"/>
      <c r="H58" s="36"/>
      <c r="I58" s="46"/>
      <c r="J58" s="11"/>
      <c r="K58" s="11"/>
      <c r="L58" s="17"/>
    </row>
    <row r="59" spans="1:12" x14ac:dyDescent="0.25">
      <c r="A59" s="30"/>
      <c r="B59" s="43" t="s">
        <v>90</v>
      </c>
      <c r="C59" s="37" t="s">
        <v>59</v>
      </c>
      <c r="D59" s="35"/>
      <c r="E59" s="35"/>
      <c r="F59" s="34"/>
      <c r="G59" s="36"/>
      <c r="H59" s="36"/>
      <c r="I59" s="46"/>
      <c r="J59" s="11"/>
      <c r="K59" s="11"/>
      <c r="L59" s="17"/>
    </row>
    <row r="60" spans="1:12" x14ac:dyDescent="0.25">
      <c r="A60" s="30"/>
      <c r="B60" s="47">
        <v>40</v>
      </c>
      <c r="C60" s="36" t="s">
        <v>60</v>
      </c>
      <c r="D60" s="35">
        <v>34</v>
      </c>
      <c r="E60" s="35">
        <v>84</v>
      </c>
      <c r="F60" s="34">
        <f t="shared" si="0"/>
        <v>19.833333333333332</v>
      </c>
      <c r="G60" s="36">
        <v>1450</v>
      </c>
      <c r="H60" s="36">
        <v>1</v>
      </c>
      <c r="I60" s="46">
        <f t="shared" si="1"/>
        <v>28758.333333333332</v>
      </c>
      <c r="J60" s="11"/>
      <c r="K60" s="11"/>
      <c r="L60" s="17"/>
    </row>
    <row r="61" spans="1:12" s="15" customFormat="1" x14ac:dyDescent="0.25">
      <c r="A61" s="30"/>
      <c r="B61" s="47">
        <v>41</v>
      </c>
      <c r="C61" s="36" t="s">
        <v>61</v>
      </c>
      <c r="D61" s="35">
        <v>60</v>
      </c>
      <c r="E61" s="35">
        <v>84</v>
      </c>
      <c r="F61" s="34">
        <f t="shared" si="0"/>
        <v>35</v>
      </c>
      <c r="G61" s="36">
        <v>1450</v>
      </c>
      <c r="H61" s="36">
        <v>1</v>
      </c>
      <c r="I61" s="46">
        <f t="shared" si="1"/>
        <v>50750</v>
      </c>
      <c r="J61" s="11"/>
      <c r="K61" s="16"/>
    </row>
    <row r="62" spans="1:12" x14ac:dyDescent="0.25">
      <c r="A62" s="30"/>
      <c r="B62" s="47">
        <v>42</v>
      </c>
      <c r="C62" s="36" t="s">
        <v>62</v>
      </c>
      <c r="D62" s="35"/>
      <c r="E62" s="35"/>
      <c r="F62" s="34">
        <f t="shared" si="0"/>
        <v>0</v>
      </c>
      <c r="G62" s="36"/>
      <c r="H62" s="36"/>
      <c r="I62" s="46">
        <v>28000</v>
      </c>
      <c r="J62" s="79"/>
      <c r="K62" s="11"/>
      <c r="L62" s="17"/>
    </row>
    <row r="63" spans="1:12" x14ac:dyDescent="0.25">
      <c r="A63" s="30"/>
      <c r="B63" s="47">
        <v>43</v>
      </c>
      <c r="C63" s="36" t="s">
        <v>63</v>
      </c>
      <c r="D63" s="35">
        <v>96</v>
      </c>
      <c r="E63" s="35">
        <v>40</v>
      </c>
      <c r="F63" s="34">
        <f t="shared" si="0"/>
        <v>26.666666666666668</v>
      </c>
      <c r="G63" s="36">
        <v>600</v>
      </c>
      <c r="H63" s="36">
        <v>1</v>
      </c>
      <c r="I63" s="46">
        <f t="shared" si="1"/>
        <v>16000</v>
      </c>
      <c r="J63" s="79"/>
      <c r="K63" s="11"/>
      <c r="L63" s="17"/>
    </row>
    <row r="64" spans="1:12" s="15" customFormat="1" x14ac:dyDescent="0.25">
      <c r="A64" s="30"/>
      <c r="B64" s="47">
        <v>44</v>
      </c>
      <c r="C64" s="36" t="s">
        <v>64</v>
      </c>
      <c r="D64" s="35"/>
      <c r="E64" s="35"/>
      <c r="F64" s="34">
        <v>1</v>
      </c>
      <c r="G64" s="36">
        <v>6000</v>
      </c>
      <c r="H64" s="36">
        <v>1</v>
      </c>
      <c r="I64" s="46">
        <f t="shared" si="1"/>
        <v>6000</v>
      </c>
      <c r="J64" s="79"/>
      <c r="K64" s="16"/>
    </row>
    <row r="65" spans="1:12" x14ac:dyDescent="0.25">
      <c r="A65" s="30"/>
      <c r="B65" s="47">
        <v>45</v>
      </c>
      <c r="C65" s="36" t="s">
        <v>65</v>
      </c>
      <c r="D65" s="35"/>
      <c r="E65" s="35"/>
      <c r="F65" s="34">
        <f t="shared" si="0"/>
        <v>0</v>
      </c>
      <c r="G65" s="36"/>
      <c r="H65" s="36"/>
      <c r="I65" s="46">
        <v>14000</v>
      </c>
      <c r="J65" s="79"/>
      <c r="K65" s="11"/>
      <c r="L65" s="17"/>
    </row>
    <row r="66" spans="1:12" x14ac:dyDescent="0.25">
      <c r="A66" s="30"/>
      <c r="B66" s="47">
        <v>46</v>
      </c>
      <c r="C66" s="36" t="s">
        <v>66</v>
      </c>
      <c r="D66" s="35">
        <v>24</v>
      </c>
      <c r="E66" s="35">
        <v>84</v>
      </c>
      <c r="F66" s="34">
        <f t="shared" si="0"/>
        <v>14</v>
      </c>
      <c r="G66" s="36">
        <v>1450</v>
      </c>
      <c r="H66" s="36">
        <v>1</v>
      </c>
      <c r="I66" s="46">
        <f t="shared" si="1"/>
        <v>20300</v>
      </c>
      <c r="J66" s="79"/>
      <c r="K66" s="11"/>
      <c r="L66" s="17"/>
    </row>
    <row r="67" spans="1:12" x14ac:dyDescent="0.25">
      <c r="A67" s="30"/>
      <c r="B67" s="47">
        <v>47</v>
      </c>
      <c r="C67" s="36" t="s">
        <v>67</v>
      </c>
      <c r="D67" s="35">
        <v>24</v>
      </c>
      <c r="E67" s="35">
        <v>267</v>
      </c>
      <c r="F67" s="34">
        <f t="shared" si="0"/>
        <v>44.5</v>
      </c>
      <c r="G67" s="36">
        <v>600</v>
      </c>
      <c r="H67" s="36">
        <v>1</v>
      </c>
      <c r="I67" s="46">
        <f t="shared" si="1"/>
        <v>26700</v>
      </c>
      <c r="J67" s="79"/>
      <c r="K67" s="11"/>
      <c r="L67" s="17"/>
    </row>
    <row r="68" spans="1:12" x14ac:dyDescent="0.25">
      <c r="A68" s="30"/>
      <c r="B68" s="47">
        <v>48</v>
      </c>
      <c r="C68" s="36" t="s">
        <v>68</v>
      </c>
      <c r="D68" s="35">
        <v>22</v>
      </c>
      <c r="E68" s="35">
        <v>24</v>
      </c>
      <c r="F68" s="34">
        <f t="shared" si="0"/>
        <v>3.6666666666666665</v>
      </c>
      <c r="G68" s="36">
        <v>280</v>
      </c>
      <c r="H68" s="36">
        <v>1</v>
      </c>
      <c r="I68" s="46">
        <f>F68*G68*H68</f>
        <v>1026.6666666666665</v>
      </c>
      <c r="J68" s="79"/>
      <c r="K68" s="11"/>
      <c r="L68" s="17"/>
    </row>
    <row r="69" spans="1:12" x14ac:dyDescent="0.25">
      <c r="A69" s="30"/>
      <c r="B69" s="47">
        <v>49</v>
      </c>
      <c r="C69" s="36" t="s">
        <v>69</v>
      </c>
      <c r="D69" s="35">
        <v>22</v>
      </c>
      <c r="E69" s="35">
        <v>21</v>
      </c>
      <c r="F69" s="34">
        <f t="shared" si="0"/>
        <v>3.2083333333333335</v>
      </c>
      <c r="G69" s="36">
        <v>1450</v>
      </c>
      <c r="H69" s="36">
        <v>1</v>
      </c>
      <c r="I69" s="46">
        <f t="shared" si="1"/>
        <v>4652.0833333333339</v>
      </c>
      <c r="J69" s="79"/>
      <c r="K69" s="11"/>
      <c r="L69" s="17"/>
    </row>
    <row r="70" spans="1:12" ht="15.75" thickBot="1" x14ac:dyDescent="0.3">
      <c r="A70" s="30"/>
      <c r="B70" s="51"/>
      <c r="C70" s="52"/>
      <c r="D70" s="52"/>
      <c r="E70" s="52"/>
      <c r="F70" s="52"/>
      <c r="G70" s="52"/>
      <c r="H70" s="52"/>
      <c r="I70" s="54">
        <f>SUM(I60:I69)</f>
        <v>196187.08333333331</v>
      </c>
      <c r="J70" s="11"/>
      <c r="K70" s="11"/>
      <c r="L70" s="17"/>
    </row>
    <row r="71" spans="1:12" ht="15.75" thickBot="1" x14ac:dyDescent="0.3">
      <c r="A71" s="30"/>
      <c r="B71" s="60"/>
      <c r="C71" s="83" t="s">
        <v>112</v>
      </c>
      <c r="D71" s="84"/>
      <c r="E71" s="84"/>
      <c r="F71" s="84"/>
      <c r="G71" s="84"/>
      <c r="H71" s="85"/>
      <c r="I71" s="61">
        <f>SUM(I70,I57,I44,I37,I15)</f>
        <v>1020747.361111111</v>
      </c>
      <c r="J71" s="11"/>
      <c r="K71" s="11"/>
      <c r="L71" s="17"/>
    </row>
    <row r="72" spans="1:12" x14ac:dyDescent="0.25">
      <c r="A72" s="30"/>
      <c r="B72" s="57"/>
      <c r="C72" s="58"/>
      <c r="D72" s="58"/>
      <c r="E72" s="58"/>
      <c r="F72" s="58"/>
      <c r="G72" s="58"/>
      <c r="H72" s="58"/>
      <c r="I72" s="59"/>
      <c r="J72" s="11"/>
      <c r="K72" s="11"/>
      <c r="L72" s="17"/>
    </row>
    <row r="73" spans="1:12" x14ac:dyDescent="0.25">
      <c r="A73" s="30"/>
      <c r="B73" s="43" t="s">
        <v>91</v>
      </c>
      <c r="C73" s="37" t="s">
        <v>84</v>
      </c>
      <c r="D73" s="36"/>
      <c r="E73" s="36"/>
      <c r="F73" s="36"/>
      <c r="G73" s="36"/>
      <c r="H73" s="36"/>
      <c r="I73" s="49"/>
      <c r="J73" s="11"/>
      <c r="K73" s="11"/>
      <c r="L73" s="17"/>
    </row>
    <row r="74" spans="1:12" x14ac:dyDescent="0.25">
      <c r="A74" s="30"/>
      <c r="B74" s="47"/>
      <c r="C74" s="36" t="s">
        <v>85</v>
      </c>
      <c r="D74" s="36"/>
      <c r="E74" s="36"/>
      <c r="F74" s="36"/>
      <c r="G74" s="36"/>
      <c r="H74" s="36"/>
      <c r="I74" s="49">
        <v>34000</v>
      </c>
      <c r="J74" s="79"/>
      <c r="K74" s="11"/>
      <c r="L74" s="17"/>
    </row>
    <row r="75" spans="1:12" x14ac:dyDescent="0.25">
      <c r="A75" s="30"/>
      <c r="B75" s="47"/>
      <c r="C75" s="36" t="s">
        <v>72</v>
      </c>
      <c r="D75" s="36">
        <v>99</v>
      </c>
      <c r="E75" s="36">
        <v>86</v>
      </c>
      <c r="F75" s="38">
        <f>D75*E75/144</f>
        <v>59.125</v>
      </c>
      <c r="G75" s="36">
        <v>60</v>
      </c>
      <c r="H75" s="36">
        <v>1</v>
      </c>
      <c r="I75" s="49">
        <f>F75*G75*H75</f>
        <v>3547.5</v>
      </c>
      <c r="J75" s="79"/>
      <c r="K75" s="11"/>
      <c r="L75" s="17"/>
    </row>
    <row r="76" spans="1:12" ht="15.75" thickBot="1" x14ac:dyDescent="0.3">
      <c r="A76" s="30"/>
      <c r="B76" s="53"/>
      <c r="C76" s="55" t="s">
        <v>73</v>
      </c>
      <c r="D76" s="55">
        <v>55</v>
      </c>
      <c r="E76" s="55">
        <v>86</v>
      </c>
      <c r="F76" s="76">
        <f>D76*E76/144</f>
        <v>32.847222222222221</v>
      </c>
      <c r="G76" s="55">
        <v>60</v>
      </c>
      <c r="H76" s="55">
        <v>1</v>
      </c>
      <c r="I76" s="62">
        <f>F76*G76*H76</f>
        <v>1970.8333333333333</v>
      </c>
      <c r="J76" s="11"/>
      <c r="K76" s="11"/>
      <c r="L76" s="17"/>
    </row>
    <row r="77" spans="1:12" ht="15.75" thickBot="1" x14ac:dyDescent="0.3">
      <c r="A77" s="30"/>
      <c r="B77" s="60"/>
      <c r="C77" s="83" t="s">
        <v>113</v>
      </c>
      <c r="D77" s="84"/>
      <c r="E77" s="84"/>
      <c r="F77" s="84"/>
      <c r="G77" s="84"/>
      <c r="H77" s="85"/>
      <c r="I77" s="61">
        <f>SUM(I74:I76)</f>
        <v>39518.333333333336</v>
      </c>
      <c r="J77" s="11"/>
      <c r="K77" s="11"/>
      <c r="L77" s="17"/>
    </row>
    <row r="78" spans="1:12" x14ac:dyDescent="0.25">
      <c r="A78" s="30"/>
      <c r="B78" s="57"/>
      <c r="C78" s="63"/>
      <c r="D78" s="58"/>
      <c r="E78" s="58"/>
      <c r="F78" s="58"/>
      <c r="G78" s="58"/>
      <c r="H78" s="58"/>
      <c r="I78" s="64"/>
      <c r="J78" s="11"/>
      <c r="K78" s="11"/>
      <c r="L78" s="17"/>
    </row>
    <row r="79" spans="1:12" x14ac:dyDescent="0.25">
      <c r="A79" s="30"/>
      <c r="B79" s="43" t="s">
        <v>102</v>
      </c>
      <c r="C79" s="37" t="s">
        <v>71</v>
      </c>
      <c r="D79" s="36"/>
      <c r="E79" s="36"/>
      <c r="F79" s="36"/>
      <c r="G79" s="36"/>
      <c r="H79" s="36"/>
      <c r="I79" s="50"/>
      <c r="J79" s="11"/>
      <c r="K79" s="11"/>
      <c r="L79" s="17"/>
    </row>
    <row r="80" spans="1:12" x14ac:dyDescent="0.25">
      <c r="A80" s="30"/>
      <c r="B80" s="47">
        <v>1</v>
      </c>
      <c r="C80" s="36" t="s">
        <v>92</v>
      </c>
      <c r="D80" s="36"/>
      <c r="E80" s="36"/>
      <c r="F80" s="36"/>
      <c r="G80" s="36">
        <v>620</v>
      </c>
      <c r="H80" s="36">
        <v>110</v>
      </c>
      <c r="I80" s="49">
        <f>G80*H80</f>
        <v>68200</v>
      </c>
      <c r="J80" s="79"/>
      <c r="K80" s="11"/>
      <c r="L80" s="17"/>
    </row>
    <row r="81" spans="1:12" x14ac:dyDescent="0.25">
      <c r="A81" s="30"/>
      <c r="B81" s="47">
        <v>2</v>
      </c>
      <c r="C81" s="36" t="s">
        <v>93</v>
      </c>
      <c r="D81" s="36"/>
      <c r="E81" s="36"/>
      <c r="F81" s="36"/>
      <c r="G81" s="36">
        <v>2800</v>
      </c>
      <c r="H81" s="36">
        <v>5</v>
      </c>
      <c r="I81" s="49">
        <f>G81*H81</f>
        <v>14000</v>
      </c>
      <c r="J81" s="79"/>
      <c r="K81" s="11"/>
      <c r="L81" s="17"/>
    </row>
    <row r="82" spans="1:12" x14ac:dyDescent="0.25">
      <c r="A82" s="30"/>
      <c r="B82" s="47">
        <v>3</v>
      </c>
      <c r="C82" s="36" t="s">
        <v>94</v>
      </c>
      <c r="D82" s="36"/>
      <c r="E82" s="36"/>
      <c r="F82" s="36">
        <v>250</v>
      </c>
      <c r="G82" s="36">
        <v>45</v>
      </c>
      <c r="H82" s="36"/>
      <c r="I82" s="49">
        <f>F82*G82</f>
        <v>11250</v>
      </c>
      <c r="J82" s="79"/>
      <c r="K82" s="11"/>
      <c r="L82" s="17"/>
    </row>
    <row r="83" spans="1:12" x14ac:dyDescent="0.25">
      <c r="A83" s="30"/>
      <c r="B83" s="47">
        <v>4</v>
      </c>
      <c r="C83" s="36" t="s">
        <v>95</v>
      </c>
      <c r="D83" s="36"/>
      <c r="E83" s="36"/>
      <c r="F83" s="36">
        <v>270</v>
      </c>
      <c r="G83" s="36">
        <v>40</v>
      </c>
      <c r="H83" s="36"/>
      <c r="I83" s="49">
        <f>F83*G83</f>
        <v>10800</v>
      </c>
      <c r="J83" s="79"/>
      <c r="K83" s="11"/>
      <c r="L83" s="17"/>
    </row>
    <row r="84" spans="1:12" x14ac:dyDescent="0.25">
      <c r="A84" s="30"/>
      <c r="B84" s="47">
        <v>5</v>
      </c>
      <c r="C84" s="36" t="s">
        <v>106</v>
      </c>
      <c r="D84" s="36"/>
      <c r="E84" s="36"/>
      <c r="F84" s="36"/>
      <c r="G84" s="36">
        <v>160</v>
      </c>
      <c r="H84" s="36">
        <v>12</v>
      </c>
      <c r="I84" s="49">
        <f>G84*H84</f>
        <v>1920</v>
      </c>
      <c r="J84" s="79"/>
      <c r="K84" s="11"/>
      <c r="L84" s="17"/>
    </row>
    <row r="85" spans="1:12" x14ac:dyDescent="0.25">
      <c r="A85" s="30"/>
      <c r="B85" s="47">
        <v>6</v>
      </c>
      <c r="C85" s="36" t="s">
        <v>96</v>
      </c>
      <c r="D85" s="36"/>
      <c r="E85" s="36"/>
      <c r="F85" s="36"/>
      <c r="G85" s="36">
        <v>95</v>
      </c>
      <c r="H85" s="36">
        <v>70</v>
      </c>
      <c r="I85" s="49">
        <f t="shared" ref="I85:I88" si="3">G85*H85</f>
        <v>6650</v>
      </c>
      <c r="J85" s="79"/>
      <c r="K85" s="11"/>
      <c r="L85" s="17"/>
    </row>
    <row r="86" spans="1:12" x14ac:dyDescent="0.25">
      <c r="A86" s="30"/>
      <c r="B86" s="47">
        <v>7</v>
      </c>
      <c r="C86" s="36" t="s">
        <v>97</v>
      </c>
      <c r="D86" s="36"/>
      <c r="E86" s="36"/>
      <c r="F86" s="36"/>
      <c r="G86" s="36">
        <v>700</v>
      </c>
      <c r="H86" s="36">
        <v>6</v>
      </c>
      <c r="I86" s="49">
        <f t="shared" si="3"/>
        <v>4200</v>
      </c>
      <c r="J86" s="79"/>
      <c r="K86" s="11"/>
      <c r="L86" s="17"/>
    </row>
    <row r="87" spans="1:12" x14ac:dyDescent="0.25">
      <c r="A87" s="30"/>
      <c r="B87" s="47">
        <v>8</v>
      </c>
      <c r="C87" s="36" t="s">
        <v>98</v>
      </c>
      <c r="D87" s="36"/>
      <c r="E87" s="36"/>
      <c r="F87" s="36"/>
      <c r="G87" s="36">
        <v>610</v>
      </c>
      <c r="H87" s="36">
        <v>35</v>
      </c>
      <c r="I87" s="49">
        <f t="shared" si="3"/>
        <v>21350</v>
      </c>
      <c r="J87" s="79"/>
      <c r="K87" s="11"/>
      <c r="L87" s="17"/>
    </row>
    <row r="88" spans="1:12" x14ac:dyDescent="0.25">
      <c r="A88" s="30"/>
      <c r="B88" s="47">
        <v>9</v>
      </c>
      <c r="C88" s="36" t="s">
        <v>99</v>
      </c>
      <c r="D88" s="36"/>
      <c r="E88" s="36"/>
      <c r="F88" s="36"/>
      <c r="G88" s="36">
        <v>220</v>
      </c>
      <c r="H88" s="36">
        <v>25</v>
      </c>
      <c r="I88" s="49">
        <f t="shared" si="3"/>
        <v>5500</v>
      </c>
      <c r="J88" s="79"/>
      <c r="K88" s="11"/>
      <c r="L88" s="17"/>
    </row>
    <row r="89" spans="1:12" x14ac:dyDescent="0.25">
      <c r="A89" s="30"/>
      <c r="B89" s="47">
        <v>10</v>
      </c>
      <c r="C89" s="36" t="s">
        <v>100</v>
      </c>
      <c r="D89" s="36"/>
      <c r="E89" s="36"/>
      <c r="F89" s="36">
        <v>65</v>
      </c>
      <c r="G89" s="36">
        <v>75</v>
      </c>
      <c r="H89" s="36"/>
      <c r="I89" s="49">
        <f>G89*F89</f>
        <v>4875</v>
      </c>
      <c r="J89" s="79"/>
      <c r="K89" s="11"/>
      <c r="L89" s="17"/>
    </row>
    <row r="90" spans="1:12" x14ac:dyDescent="0.25">
      <c r="A90" s="30"/>
      <c r="B90" s="47">
        <v>11</v>
      </c>
      <c r="C90" s="36" t="s">
        <v>101</v>
      </c>
      <c r="D90" s="36"/>
      <c r="E90" s="36"/>
      <c r="F90" s="36"/>
      <c r="G90" s="36">
        <v>65</v>
      </c>
      <c r="H90" s="36">
        <v>10</v>
      </c>
      <c r="I90" s="49">
        <f>H90*G90</f>
        <v>650</v>
      </c>
      <c r="J90" s="79"/>
      <c r="K90" s="11"/>
      <c r="L90" s="17"/>
    </row>
    <row r="91" spans="1:12" x14ac:dyDescent="0.25">
      <c r="A91" s="30"/>
      <c r="B91" s="47">
        <v>12</v>
      </c>
      <c r="C91" s="36" t="s">
        <v>105</v>
      </c>
      <c r="D91" s="36"/>
      <c r="E91" s="36"/>
      <c r="F91" s="36"/>
      <c r="G91" s="36">
        <v>4000</v>
      </c>
      <c r="H91" s="36">
        <v>9</v>
      </c>
      <c r="I91" s="49">
        <f>H91*G91</f>
        <v>36000</v>
      </c>
      <c r="J91" s="79"/>
      <c r="K91" s="11"/>
      <c r="L91" s="17"/>
    </row>
    <row r="92" spans="1:12" x14ac:dyDescent="0.25">
      <c r="A92" s="30"/>
      <c r="B92" s="47">
        <v>13</v>
      </c>
      <c r="C92" s="36" t="s">
        <v>107</v>
      </c>
      <c r="D92" s="36"/>
      <c r="E92" s="36"/>
      <c r="F92" s="36"/>
      <c r="G92" s="36">
        <v>1500</v>
      </c>
      <c r="H92" s="36">
        <v>3</v>
      </c>
      <c r="I92" s="49">
        <f>G92*H92</f>
        <v>4500</v>
      </c>
      <c r="J92" s="79"/>
      <c r="K92" s="11"/>
      <c r="L92" s="17"/>
    </row>
    <row r="93" spans="1:12" ht="15.75" thickBot="1" x14ac:dyDescent="0.3">
      <c r="A93" s="30"/>
      <c r="B93" s="53">
        <v>14</v>
      </c>
      <c r="C93" s="55" t="s">
        <v>108</v>
      </c>
      <c r="D93" s="55"/>
      <c r="E93" s="55"/>
      <c r="F93" s="55"/>
      <c r="G93" s="55"/>
      <c r="H93" s="55">
        <v>1</v>
      </c>
      <c r="I93" s="62">
        <v>500</v>
      </c>
      <c r="J93" s="79"/>
      <c r="K93" s="11"/>
      <c r="L93" s="17"/>
    </row>
    <row r="94" spans="1:12" ht="15.75" thickBot="1" x14ac:dyDescent="0.3">
      <c r="A94" s="30"/>
      <c r="B94" s="60"/>
      <c r="C94" s="83" t="s">
        <v>114</v>
      </c>
      <c r="D94" s="84"/>
      <c r="E94" s="84"/>
      <c r="F94" s="84"/>
      <c r="G94" s="84"/>
      <c r="H94" s="85"/>
      <c r="I94" s="61">
        <f>SUM(I80:I91,I92,I93)</f>
        <v>190395</v>
      </c>
      <c r="J94" s="11"/>
      <c r="K94" s="11"/>
      <c r="L94" s="17"/>
    </row>
    <row r="95" spans="1:12" ht="15.75" thickBot="1" x14ac:dyDescent="0.3">
      <c r="A95" s="30"/>
      <c r="B95" s="65"/>
      <c r="C95" s="66"/>
      <c r="D95" s="67"/>
      <c r="E95" s="67"/>
      <c r="F95" s="67"/>
      <c r="G95" s="67"/>
      <c r="H95" s="67"/>
      <c r="I95" s="68"/>
      <c r="J95" s="11"/>
      <c r="K95" s="11"/>
      <c r="L95" s="17"/>
    </row>
    <row r="96" spans="1:12" s="15" customFormat="1" ht="15.75" thickBot="1" x14ac:dyDescent="0.3">
      <c r="A96" s="30"/>
      <c r="B96" s="69" t="s">
        <v>103</v>
      </c>
      <c r="C96" s="70" t="s">
        <v>86</v>
      </c>
      <c r="D96" s="71"/>
      <c r="E96" s="71"/>
      <c r="F96" s="71"/>
      <c r="G96" s="71"/>
      <c r="H96" s="71"/>
      <c r="I96" s="61">
        <v>90000</v>
      </c>
      <c r="J96" s="79"/>
      <c r="K96" s="16"/>
    </row>
    <row r="97" spans="1:12" s="15" customFormat="1" ht="15.75" thickBot="1" x14ac:dyDescent="0.3">
      <c r="A97" s="30"/>
      <c r="B97" s="72"/>
      <c r="C97" s="66"/>
      <c r="D97" s="67"/>
      <c r="E97" s="67"/>
      <c r="F97" s="67"/>
      <c r="G97" s="67"/>
      <c r="H97" s="67"/>
      <c r="I97" s="73"/>
      <c r="J97" s="11"/>
      <c r="K97" s="16"/>
    </row>
    <row r="98" spans="1:12" s="15" customFormat="1" ht="15.75" thickBot="1" x14ac:dyDescent="0.3">
      <c r="A98" s="30"/>
      <c r="B98" s="69" t="s">
        <v>104</v>
      </c>
      <c r="C98" s="70" t="s">
        <v>109</v>
      </c>
      <c r="D98" s="71"/>
      <c r="E98" s="71"/>
      <c r="F98" s="71"/>
      <c r="G98" s="71"/>
      <c r="H98" s="71"/>
      <c r="I98" s="61">
        <v>32300</v>
      </c>
      <c r="J98" s="79"/>
      <c r="K98" s="16"/>
    </row>
    <row r="99" spans="1:12" ht="15.75" thickBot="1" x14ac:dyDescent="0.3">
      <c r="A99" s="30"/>
      <c r="B99" s="65"/>
      <c r="C99" s="66"/>
      <c r="D99" s="67"/>
      <c r="E99" s="67"/>
      <c r="F99" s="67"/>
      <c r="G99" s="67"/>
      <c r="H99" s="67"/>
      <c r="I99" s="74"/>
      <c r="J99" s="11"/>
      <c r="K99" s="11"/>
      <c r="L99" s="17"/>
    </row>
    <row r="100" spans="1:12" ht="15.75" thickBot="1" x14ac:dyDescent="0.3">
      <c r="A100" s="30"/>
      <c r="B100" s="69" t="s">
        <v>110</v>
      </c>
      <c r="C100" s="70" t="s">
        <v>70</v>
      </c>
      <c r="D100" s="71"/>
      <c r="E100" s="71"/>
      <c r="F100" s="71"/>
      <c r="G100" s="71"/>
      <c r="H100" s="71"/>
      <c r="I100" s="61">
        <v>100000</v>
      </c>
      <c r="J100" s="79"/>
      <c r="K100" s="11"/>
      <c r="L100" s="17"/>
    </row>
    <row r="101" spans="1:12" s="15" customFormat="1" ht="15.75" thickBot="1" x14ac:dyDescent="0.3">
      <c r="A101" s="30"/>
      <c r="B101" s="65"/>
      <c r="C101" s="67"/>
      <c r="D101" s="67"/>
      <c r="E101" s="67"/>
      <c r="F101" s="67"/>
      <c r="G101" s="67"/>
      <c r="H101" s="67"/>
      <c r="I101" s="68"/>
      <c r="J101" s="11"/>
      <c r="K101" s="16"/>
    </row>
    <row r="102" spans="1:12" ht="16.5" thickBot="1" x14ac:dyDescent="0.3">
      <c r="A102" s="30"/>
      <c r="B102" s="56"/>
      <c r="C102" s="80" t="s">
        <v>111</v>
      </c>
      <c r="D102" s="81"/>
      <c r="E102" s="81"/>
      <c r="F102" s="81"/>
      <c r="G102" s="81"/>
      <c r="H102" s="82"/>
      <c r="I102" s="75">
        <f>SUM(I100,I98,I96,I94,I77,I71)</f>
        <v>1472960.6944444443</v>
      </c>
      <c r="J102" s="11"/>
      <c r="K102" s="11"/>
      <c r="L102" s="17"/>
    </row>
    <row r="103" spans="1:12" x14ac:dyDescent="0.25">
      <c r="A103" s="30"/>
      <c r="B103" s="17"/>
      <c r="C103" s="30"/>
      <c r="D103" s="30"/>
      <c r="E103" s="30"/>
      <c r="F103" s="30"/>
      <c r="G103" s="30"/>
      <c r="H103" s="30"/>
      <c r="I103" s="30"/>
      <c r="J103" s="11"/>
      <c r="K103" s="11"/>
      <c r="L103" s="17"/>
    </row>
    <row r="104" spans="1:12" x14ac:dyDescent="0.25">
      <c r="A104" s="30"/>
      <c r="B104" s="17"/>
      <c r="C104" s="30"/>
      <c r="D104" s="30"/>
      <c r="E104" s="30"/>
      <c r="F104" s="30"/>
      <c r="G104" s="30"/>
      <c r="H104" s="30"/>
      <c r="I104" s="30"/>
      <c r="J104" s="11"/>
      <c r="K104" s="11"/>
      <c r="L104" s="17"/>
    </row>
    <row r="105" spans="1:12" ht="15.75" customHeight="1" x14ac:dyDescent="0.25">
      <c r="A105" s="30"/>
      <c r="B105" s="17"/>
      <c r="C105" s="30"/>
      <c r="D105" s="30"/>
      <c r="E105" s="30"/>
      <c r="F105" s="30"/>
      <c r="G105" s="30"/>
      <c r="H105" s="30"/>
      <c r="I105" s="30"/>
      <c r="J105" s="11"/>
      <c r="K105" s="11"/>
      <c r="L105" s="17"/>
    </row>
    <row r="106" spans="1:12" s="15" customFormat="1" ht="15.75" customHeight="1" x14ac:dyDescent="0.25">
      <c r="A106" s="30"/>
      <c r="B106" s="17"/>
      <c r="C106" s="30"/>
      <c r="D106" s="30"/>
      <c r="E106" s="30"/>
      <c r="F106" s="30"/>
      <c r="G106" s="30"/>
      <c r="H106" s="30"/>
      <c r="I106" s="30"/>
      <c r="J106" s="11"/>
      <c r="K106" s="16"/>
    </row>
    <row r="107" spans="1:12" s="13" customFormat="1" ht="15.75" x14ac:dyDescent="0.25">
      <c r="A107" s="30"/>
      <c r="B107" s="17"/>
      <c r="C107" s="30"/>
      <c r="D107" s="30"/>
      <c r="E107" s="30"/>
      <c r="F107" s="30"/>
      <c r="G107" s="30"/>
      <c r="H107" s="30"/>
      <c r="I107" s="30"/>
      <c r="J107" s="11"/>
      <c r="K107" s="14"/>
    </row>
    <row r="108" spans="1:12" ht="15.75" customHeight="1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11"/>
      <c r="K108" s="1"/>
    </row>
    <row r="109" spans="1:12" ht="15.75" customHeight="1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11"/>
      <c r="K109" s="1"/>
    </row>
    <row r="110" spans="1:12" ht="15.75" customHeight="1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11"/>
      <c r="K110" s="1"/>
    </row>
    <row r="111" spans="1:12" ht="15.75" customHeight="1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11"/>
      <c r="K111" s="1"/>
    </row>
    <row r="112" spans="1:12" ht="15.75" customHeight="1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11"/>
      <c r="K112" s="1"/>
    </row>
    <row r="113" spans="1:11" ht="15.75" customHeight="1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11"/>
      <c r="K113" s="1"/>
    </row>
    <row r="114" spans="1:11" ht="15.75" customHeight="1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11"/>
      <c r="K114" s="1"/>
    </row>
    <row r="115" spans="1:11" ht="15.75" customHeight="1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11"/>
      <c r="K115" s="1"/>
    </row>
    <row r="116" spans="1:11" ht="15.75" customHeight="1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11"/>
      <c r="K116" s="1"/>
    </row>
    <row r="117" spans="1:11" ht="15.75" customHeight="1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11"/>
      <c r="K117" s="1"/>
    </row>
    <row r="118" spans="1:11" ht="15.75" customHeight="1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11"/>
      <c r="K118" s="1"/>
    </row>
    <row r="119" spans="1:11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11"/>
      <c r="K119" s="1"/>
    </row>
    <row r="120" spans="1:11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11"/>
      <c r="K120" s="1"/>
    </row>
    <row r="121" spans="1:11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11"/>
      <c r="K121" s="1"/>
    </row>
    <row r="122" spans="1:11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11"/>
      <c r="K122" s="1"/>
    </row>
    <row r="123" spans="1:11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11"/>
      <c r="K123" s="1"/>
    </row>
    <row r="124" spans="1:11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11"/>
      <c r="K124" s="1"/>
    </row>
    <row r="125" spans="1:11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11"/>
      <c r="K125" s="1"/>
    </row>
    <row r="126" spans="1:11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11"/>
      <c r="K126" s="1"/>
    </row>
    <row r="127" spans="1:11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11"/>
      <c r="K127" s="1"/>
    </row>
    <row r="128" spans="1:11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11"/>
      <c r="K128" s="1"/>
    </row>
    <row r="129" spans="1:11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11"/>
      <c r="K129" s="1"/>
    </row>
    <row r="130" spans="1:11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11"/>
      <c r="K130" s="1"/>
    </row>
    <row r="131" spans="1:11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11"/>
      <c r="K131" s="1"/>
    </row>
    <row r="132" spans="1:11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11"/>
      <c r="K132" s="1"/>
    </row>
    <row r="133" spans="1:11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11"/>
      <c r="K133" s="1"/>
    </row>
    <row r="134" spans="1:11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11"/>
      <c r="K134" s="1"/>
    </row>
    <row r="135" spans="1:11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11"/>
      <c r="K135" s="1"/>
    </row>
    <row r="136" spans="1:11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11"/>
      <c r="K136" s="1"/>
    </row>
    <row r="137" spans="1:11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11"/>
      <c r="K137" s="1"/>
    </row>
    <row r="138" spans="1:11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11"/>
      <c r="K138" s="1"/>
    </row>
    <row r="139" spans="1:11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11"/>
      <c r="K139" s="1"/>
    </row>
    <row r="140" spans="1:11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11"/>
      <c r="K140" s="1"/>
    </row>
    <row r="141" spans="1:11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11"/>
      <c r="K141" s="1"/>
    </row>
    <row r="142" spans="1:11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11"/>
      <c r="K142" s="1"/>
    </row>
    <row r="143" spans="1:11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11"/>
      <c r="K143" s="1"/>
    </row>
    <row r="144" spans="1:11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11"/>
      <c r="K144" s="1"/>
    </row>
    <row r="145" spans="1:11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11"/>
      <c r="K145" s="1"/>
    </row>
    <row r="146" spans="1:11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11"/>
      <c r="K146" s="1"/>
    </row>
    <row r="147" spans="1:11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11"/>
      <c r="K147" s="1"/>
    </row>
    <row r="148" spans="1:11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11"/>
      <c r="K148" s="1"/>
    </row>
    <row r="149" spans="1:11" ht="15.75" customHeight="1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11"/>
      <c r="K149" s="1"/>
    </row>
    <row r="150" spans="1:11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11"/>
      <c r="K150" s="1"/>
    </row>
    <row r="151" spans="1:11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11"/>
      <c r="K151" s="1"/>
    </row>
    <row r="152" spans="1:11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11"/>
      <c r="K152" s="1"/>
    </row>
    <row r="153" spans="1:11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11"/>
      <c r="K153" s="1"/>
    </row>
    <row r="154" spans="1:11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11"/>
      <c r="K154" s="1"/>
    </row>
    <row r="155" spans="1:11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11"/>
      <c r="K155" s="1"/>
    </row>
    <row r="156" spans="1:11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11" t="s">
        <v>21</v>
      </c>
      <c r="K156" s="1"/>
    </row>
    <row r="157" spans="1:11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11"/>
      <c r="K157" s="1"/>
    </row>
    <row r="158" spans="1:11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11"/>
      <c r="K158" s="1"/>
    </row>
    <row r="159" spans="1:11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11"/>
      <c r="K159" s="1"/>
    </row>
    <row r="160" spans="1:11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11"/>
      <c r="K160" s="1"/>
    </row>
    <row r="161" spans="1:11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11"/>
      <c r="K161" s="1"/>
    </row>
    <row r="162" spans="1:11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11"/>
      <c r="K162" s="1"/>
    </row>
    <row r="163" spans="1:11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11"/>
      <c r="K163" s="1"/>
    </row>
    <row r="164" spans="1:11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11"/>
      <c r="K164" s="1"/>
    </row>
    <row r="165" spans="1:11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11"/>
      <c r="K165" s="1"/>
    </row>
    <row r="166" spans="1:11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11"/>
      <c r="K166" s="1"/>
    </row>
    <row r="167" spans="1:11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11"/>
      <c r="K167" s="1"/>
    </row>
    <row r="168" spans="1:11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11"/>
      <c r="K168" s="1"/>
    </row>
    <row r="169" spans="1:11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11"/>
      <c r="K169" s="1"/>
    </row>
    <row r="170" spans="1:11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11"/>
      <c r="K170" s="1"/>
    </row>
    <row r="171" spans="1:11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11"/>
      <c r="K171" s="1"/>
    </row>
    <row r="172" spans="1:11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11"/>
      <c r="K172" s="1"/>
    </row>
    <row r="173" spans="1:11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11"/>
      <c r="K173" s="1"/>
    </row>
    <row r="174" spans="1:11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11"/>
      <c r="K174" s="1"/>
    </row>
    <row r="175" spans="1:11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11"/>
      <c r="K175" s="1"/>
    </row>
    <row r="176" spans="1:11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11"/>
      <c r="K176" s="1"/>
    </row>
    <row r="177" spans="1:11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11"/>
      <c r="K177" s="1"/>
    </row>
    <row r="178" spans="1:11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11"/>
      <c r="K178" s="1"/>
    </row>
    <row r="179" spans="1:11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11"/>
      <c r="K179" s="1"/>
    </row>
    <row r="180" spans="1:11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11"/>
      <c r="K180" s="1"/>
    </row>
    <row r="181" spans="1:11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11"/>
      <c r="K181" s="1"/>
    </row>
    <row r="182" spans="1:11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11"/>
      <c r="K182" s="1"/>
    </row>
    <row r="183" spans="1:11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11"/>
      <c r="K183" s="1"/>
    </row>
    <row r="184" spans="1:11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11"/>
      <c r="K184" s="1"/>
    </row>
    <row r="185" spans="1:11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11"/>
      <c r="K185" s="1"/>
    </row>
    <row r="186" spans="1:11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11"/>
      <c r="K186" s="1"/>
    </row>
    <row r="187" spans="1:11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11"/>
      <c r="K187" s="1"/>
    </row>
    <row r="188" spans="1:11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11"/>
      <c r="K188" s="1"/>
    </row>
    <row r="189" spans="1:11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11"/>
      <c r="K189" s="1"/>
    </row>
    <row r="190" spans="1:11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11"/>
      <c r="K190" s="1"/>
    </row>
    <row r="191" spans="1:11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11"/>
      <c r="K191" s="1"/>
    </row>
    <row r="192" spans="1:11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11"/>
      <c r="K192" s="1"/>
    </row>
    <row r="193" spans="1:11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11"/>
      <c r="K193" s="1"/>
    </row>
    <row r="194" spans="1:11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11"/>
      <c r="K194" s="1"/>
    </row>
    <row r="195" spans="1:11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11"/>
      <c r="K195" s="1"/>
    </row>
    <row r="196" spans="1:11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11"/>
      <c r="K196" s="1"/>
    </row>
    <row r="197" spans="1:11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11"/>
      <c r="K197" s="1"/>
    </row>
    <row r="198" spans="1:11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11"/>
      <c r="K198" s="1"/>
    </row>
    <row r="199" spans="1:11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11"/>
      <c r="K199" s="1"/>
    </row>
    <row r="200" spans="1:11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11"/>
      <c r="K200" s="1"/>
    </row>
    <row r="201" spans="1:11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11"/>
      <c r="K201" s="1"/>
    </row>
    <row r="202" spans="1:11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11"/>
      <c r="K202" s="1"/>
    </row>
    <row r="203" spans="1:11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11"/>
      <c r="K203" s="1"/>
    </row>
    <row r="204" spans="1:11" ht="15.75" customHeight="1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11"/>
      <c r="K204" s="1"/>
    </row>
    <row r="205" spans="1:11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11"/>
      <c r="K205" s="1"/>
    </row>
    <row r="206" spans="1:11" ht="18.75" customHeight="1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11"/>
      <c r="K206" s="1"/>
    </row>
    <row r="207" spans="1:11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11"/>
      <c r="K207" s="1"/>
    </row>
    <row r="208" spans="1:11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11"/>
      <c r="K208" s="1"/>
    </row>
    <row r="209" spans="1:13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11"/>
      <c r="K209" s="1"/>
    </row>
    <row r="210" spans="1:13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11"/>
      <c r="K210" s="1"/>
    </row>
    <row r="211" spans="1:13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11"/>
      <c r="K211" s="1"/>
    </row>
    <row r="212" spans="1:13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11"/>
      <c r="K212" s="1"/>
    </row>
    <row r="213" spans="1:13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11"/>
      <c r="K213" s="1"/>
    </row>
    <row r="214" spans="1:13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11"/>
      <c r="K214" s="1"/>
    </row>
    <row r="215" spans="1:13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11"/>
      <c r="K215" s="1"/>
    </row>
    <row r="216" spans="1:13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11"/>
      <c r="K216" s="1"/>
    </row>
    <row r="217" spans="1:13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11"/>
      <c r="K217" s="1"/>
    </row>
    <row r="218" spans="1:13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11"/>
      <c r="K218" s="1"/>
    </row>
    <row r="219" spans="1:13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11"/>
      <c r="K219" s="1"/>
    </row>
    <row r="220" spans="1:13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11"/>
      <c r="K220" s="1"/>
    </row>
    <row r="221" spans="1:13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11"/>
      <c r="K221" s="1"/>
    </row>
    <row r="222" spans="1:13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11"/>
      <c r="K222" s="1"/>
      <c r="L222" s="1"/>
      <c r="M222" s="1"/>
    </row>
    <row r="223" spans="1:13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11"/>
      <c r="K223" s="1"/>
      <c r="L223" s="1"/>
      <c r="M223" s="1"/>
    </row>
    <row r="224" spans="1:13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11"/>
      <c r="K224" s="1"/>
      <c r="L224" s="1"/>
      <c r="M224" s="1"/>
    </row>
    <row r="225" spans="1:13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11"/>
      <c r="K225" s="1"/>
      <c r="L225" s="1"/>
      <c r="M225" s="1"/>
    </row>
    <row r="226" spans="1:13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1"/>
      <c r="K226" s="1"/>
      <c r="L226" s="1"/>
      <c r="M226" s="1"/>
    </row>
    <row r="227" spans="1:13" ht="15.75" customHeight="1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1"/>
      <c r="K227" s="1"/>
      <c r="L227" s="1"/>
      <c r="M227" s="1"/>
    </row>
    <row r="228" spans="1:13" s="12" customFormat="1" ht="15.75" customHeight="1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1"/>
      <c r="K228" s="1"/>
      <c r="L228" s="1"/>
      <c r="M228" s="1"/>
    </row>
    <row r="229" spans="1:13" s="12" customFormat="1" ht="15.75" customHeight="1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1"/>
      <c r="K229" s="1"/>
      <c r="L229" s="1"/>
      <c r="M229" s="1"/>
    </row>
    <row r="230" spans="1:13" ht="18.75" x14ac:dyDescent="0.3">
      <c r="A230" s="30"/>
      <c r="B230" s="30"/>
      <c r="C230" s="30"/>
      <c r="D230" s="30"/>
      <c r="E230" s="30"/>
      <c r="F230" s="30"/>
      <c r="G230" s="30"/>
      <c r="H230" s="30"/>
      <c r="I230" s="30"/>
      <c r="J230" s="10"/>
      <c r="K230" s="1"/>
      <c r="L230" s="1"/>
      <c r="M230" s="1"/>
    </row>
    <row r="231" spans="1:13" ht="21" x14ac:dyDescent="0.35">
      <c r="A231" s="1"/>
      <c r="B231" s="1"/>
      <c r="C231" s="7"/>
      <c r="D231" s="7"/>
      <c r="E231" s="7"/>
      <c r="F231" s="7"/>
      <c r="G231" s="7"/>
      <c r="H231" s="6"/>
      <c r="I231" s="5"/>
      <c r="J231" s="9"/>
      <c r="K231" s="1"/>
      <c r="L231" s="1"/>
      <c r="M231" s="1"/>
    </row>
    <row r="232" spans="1:13" x14ac:dyDescent="0.25">
      <c r="A232" s="1"/>
      <c r="B232" s="1"/>
      <c r="C232" s="7"/>
      <c r="D232" s="7"/>
      <c r="E232" s="7"/>
      <c r="F232" s="7"/>
      <c r="G232" s="7"/>
      <c r="H232" s="6"/>
      <c r="I232" s="5"/>
      <c r="J232" s="1"/>
      <c r="K232" s="1"/>
      <c r="L232" s="1"/>
      <c r="M232" s="1"/>
    </row>
    <row r="233" spans="1:13" ht="33.75" customHeight="1" x14ac:dyDescent="0.25">
      <c r="A233" s="1"/>
      <c r="B233" s="1"/>
      <c r="C233" s="8"/>
      <c r="D233" s="7"/>
      <c r="E233" s="7"/>
      <c r="F233" s="7"/>
      <c r="G233" s="7"/>
      <c r="H233" s="6"/>
      <c r="I233" s="5"/>
      <c r="J233" s="1"/>
      <c r="K233" s="1"/>
      <c r="L233" s="1"/>
      <c r="M233" s="1"/>
    </row>
    <row r="234" spans="1:13" x14ac:dyDescent="0.25">
      <c r="A234" s="1"/>
      <c r="B234" s="1"/>
      <c r="C234" s="8"/>
      <c r="D234" s="7"/>
      <c r="E234" s="7"/>
      <c r="F234" s="7"/>
      <c r="G234" s="7"/>
      <c r="H234" s="6"/>
      <c r="I234" s="5"/>
      <c r="J234" s="1"/>
      <c r="K234" s="1"/>
      <c r="L234" s="1"/>
      <c r="M234" s="1"/>
    </row>
    <row r="235" spans="1:13" ht="18.75" x14ac:dyDescent="0.3">
      <c r="A235" s="1"/>
      <c r="B235" s="1"/>
      <c r="C235" s="4"/>
      <c r="D235" s="4"/>
      <c r="E235" s="4"/>
      <c r="F235" s="4"/>
      <c r="G235" s="4"/>
      <c r="H235" s="3"/>
      <c r="I235" s="2"/>
      <c r="J235" s="1"/>
      <c r="K235" s="1"/>
      <c r="L235" s="1"/>
      <c r="M235" s="1"/>
    </row>
    <row r="236" spans="1:1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</sheetData>
  <mergeCells count="11">
    <mergeCell ref="C102:H102"/>
    <mergeCell ref="C71:H71"/>
    <mergeCell ref="C77:H77"/>
    <mergeCell ref="C94:H94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7"/>
  <sheetViews>
    <sheetView workbookViewId="0">
      <selection activeCell="H6" sqref="H6:H18"/>
    </sheetView>
  </sheetViews>
  <sheetFormatPr defaultRowHeight="15" x14ac:dyDescent="0.25"/>
  <cols>
    <col min="3" max="3" width="32.85546875" bestFit="1" customWidth="1"/>
    <col min="7" max="7" width="32.28515625" bestFit="1" customWidth="1"/>
  </cols>
  <sheetData>
    <row r="5" spans="3:8" x14ac:dyDescent="0.25">
      <c r="C5" t="s">
        <v>19</v>
      </c>
    </row>
    <row r="6" spans="3:8" x14ac:dyDescent="0.25">
      <c r="C6" s="18" t="s">
        <v>9</v>
      </c>
      <c r="D6" s="24"/>
      <c r="G6" s="18" t="s">
        <v>9</v>
      </c>
      <c r="H6">
        <v>53900</v>
      </c>
    </row>
    <row r="7" spans="3:8" x14ac:dyDescent="0.25">
      <c r="C7" s="18" t="s">
        <v>10</v>
      </c>
      <c r="G7" s="18" t="s">
        <v>10</v>
      </c>
      <c r="H7">
        <v>7000</v>
      </c>
    </row>
    <row r="8" spans="3:8" x14ac:dyDescent="0.25">
      <c r="C8" s="18" t="s">
        <v>11</v>
      </c>
      <c r="D8" s="24"/>
      <c r="G8" s="18" t="s">
        <v>11</v>
      </c>
      <c r="H8">
        <v>10500</v>
      </c>
    </row>
    <row r="9" spans="3:8" x14ac:dyDescent="0.25">
      <c r="C9" s="18" t="s">
        <v>12</v>
      </c>
      <c r="D9" s="24"/>
      <c r="G9" s="18" t="s">
        <v>12</v>
      </c>
      <c r="H9">
        <v>9720</v>
      </c>
    </row>
    <row r="10" spans="3:8" x14ac:dyDescent="0.25">
      <c r="C10" s="18" t="s">
        <v>8</v>
      </c>
      <c r="G10" s="18" t="s">
        <v>8</v>
      </c>
      <c r="H10">
        <v>900</v>
      </c>
    </row>
    <row r="11" spans="3:8" x14ac:dyDescent="0.25">
      <c r="C11" s="18" t="s">
        <v>13</v>
      </c>
      <c r="D11" s="24"/>
      <c r="G11" s="18" t="s">
        <v>13</v>
      </c>
      <c r="H11">
        <v>6300</v>
      </c>
    </row>
    <row r="12" spans="3:8" x14ac:dyDescent="0.25">
      <c r="C12" s="18" t="s">
        <v>14</v>
      </c>
      <c r="D12" s="24"/>
      <c r="G12" s="18" t="s">
        <v>14</v>
      </c>
      <c r="H12">
        <v>3900</v>
      </c>
    </row>
    <row r="13" spans="3:8" x14ac:dyDescent="0.25">
      <c r="C13" s="19" t="s">
        <v>15</v>
      </c>
      <c r="D13" s="24"/>
      <c r="G13" s="19" t="s">
        <v>15</v>
      </c>
      <c r="H13">
        <v>20125</v>
      </c>
    </row>
    <row r="14" spans="3:8" x14ac:dyDescent="0.25">
      <c r="C14" s="18" t="s">
        <v>16</v>
      </c>
      <c r="D14" s="24"/>
      <c r="G14" s="18" t="s">
        <v>16</v>
      </c>
      <c r="H14">
        <v>5250</v>
      </c>
    </row>
    <row r="15" spans="3:8" x14ac:dyDescent="0.25">
      <c r="C15" s="18" t="s">
        <v>17</v>
      </c>
      <c r="D15" s="24"/>
      <c r="G15" s="18" t="s">
        <v>17</v>
      </c>
      <c r="H15">
        <v>4550</v>
      </c>
    </row>
    <row r="16" spans="3:8" x14ac:dyDescent="0.25">
      <c r="C16" s="18" t="s">
        <v>18</v>
      </c>
      <c r="G16" s="18" t="s">
        <v>18</v>
      </c>
      <c r="H16">
        <v>600</v>
      </c>
    </row>
    <row r="17" spans="3:8" x14ac:dyDescent="0.25">
      <c r="C17" s="18" t="s">
        <v>20</v>
      </c>
      <c r="D17" s="24"/>
      <c r="G17" s="18" t="s">
        <v>20</v>
      </c>
      <c r="H17">
        <v>21000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Estimate</vt:lpstr>
      <vt:lpstr>Sheet2</vt:lpstr>
      <vt:lpstr>Sheet3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2024-06-16T11:46:24Z</cp:lastPrinted>
  <dcterms:created xsi:type="dcterms:W3CDTF">2024-03-31T04:29:11Z</dcterms:created>
  <dcterms:modified xsi:type="dcterms:W3CDTF">2024-06-16T11:47:19Z</dcterms:modified>
</cp:coreProperties>
</file>