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xlsrvcdf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RAMANAND S VISHWAKARMA FURNITURE\ESTIMET\"/>
    </mc:Choice>
  </mc:AlternateContent>
  <bookViews>
    <workbookView xWindow="240" yWindow="105" windowWidth="14805" windowHeight="8010"/>
  </bookViews>
  <sheets>
    <sheet name="Sheet1" sheetId="1" r:id="rId1"/>
  </sheets>
  <definedNames>
    <definedName name="_xlnm.Print_Area" localSheetId="0">Sheet1!$B$2:$I$62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I50" i="1" s="1"/>
  <c r="I38" i="1"/>
  <c r="F36" i="1"/>
  <c r="F29" i="1"/>
  <c r="F46" i="1" l="1"/>
  <c r="I46" i="1" s="1"/>
  <c r="F60" i="1"/>
  <c r="F59" i="1"/>
  <c r="F57" i="1"/>
  <c r="I57" i="1" s="1"/>
  <c r="F56" i="1"/>
  <c r="I56" i="1" s="1"/>
  <c r="I58" i="1"/>
  <c r="I59" i="1"/>
  <c r="I60" i="1"/>
  <c r="F55" i="1"/>
  <c r="I55" i="1" s="1"/>
  <c r="I15" i="1"/>
  <c r="I19" i="1"/>
  <c r="I24" i="1"/>
  <c r="I29" i="1"/>
  <c r="I39" i="1"/>
  <c r="I45" i="1"/>
  <c r="I54" i="1"/>
  <c r="F10" i="1"/>
  <c r="I10" i="1" s="1"/>
  <c r="F11" i="1"/>
  <c r="I11" i="1" s="1"/>
  <c r="F12" i="1"/>
  <c r="I12" i="1" s="1"/>
  <c r="F13" i="1"/>
  <c r="I13" i="1" s="1"/>
  <c r="F16" i="1"/>
  <c r="I16" i="1" s="1"/>
  <c r="I20" i="1"/>
  <c r="F21" i="1"/>
  <c r="I21" i="1" s="1"/>
  <c r="F22" i="1"/>
  <c r="I22" i="1" s="1"/>
  <c r="F23" i="1"/>
  <c r="I23" i="1" s="1"/>
  <c r="F25" i="1"/>
  <c r="I25" i="1" s="1"/>
  <c r="F26" i="1"/>
  <c r="I26" i="1" s="1"/>
  <c r="F30" i="1"/>
  <c r="I30" i="1" s="1"/>
  <c r="F31" i="1"/>
  <c r="I31" i="1" s="1"/>
  <c r="F32" i="1"/>
  <c r="I32" i="1" s="1"/>
  <c r="F35" i="1"/>
  <c r="I35" i="1" s="1"/>
  <c r="I36" i="1"/>
  <c r="F37" i="1"/>
  <c r="I37" i="1" s="1"/>
  <c r="F38" i="1"/>
  <c r="F40" i="1"/>
  <c r="I40" i="1" s="1"/>
  <c r="F43" i="1"/>
  <c r="I43" i="1" s="1"/>
  <c r="I44" i="1"/>
  <c r="F47" i="1"/>
  <c r="I47" i="1" s="1"/>
  <c r="F48" i="1"/>
  <c r="I48" i="1" s="1"/>
  <c r="F49" i="1"/>
  <c r="I49" i="1" s="1"/>
  <c r="I53" i="1"/>
  <c r="F9" i="1"/>
  <c r="I9" i="1" s="1"/>
  <c r="I51" i="1" l="1"/>
  <c r="I61" i="1"/>
  <c r="I17" i="1"/>
  <c r="I41" i="1"/>
  <c r="I33" i="1"/>
  <c r="I27" i="1"/>
  <c r="I62" i="1" l="1"/>
</calcChain>
</file>

<file path=xl/sharedStrings.xml><?xml version="1.0" encoding="utf-8"?>
<sst xmlns="http://schemas.openxmlformats.org/spreadsheetml/2006/main" count="68" uniqueCount="64">
  <si>
    <t>RAMANAND S VISHWAKARMA FURNITURE</t>
  </si>
  <si>
    <r>
      <rPr>
        <b/>
        <sz val="11"/>
        <color rgb="FF000000"/>
        <rFont val="Calibri"/>
        <scheme val="minor"/>
      </rPr>
      <t>ADD:-</t>
    </r>
    <r>
      <rPr>
        <sz val="11"/>
        <color rgb="FF000000"/>
        <rFont val="Calibri"/>
        <scheme val="minor"/>
      </rPr>
      <t xml:space="preserve"> G-604, Pancham Pentagon mansarover
 road, IOC road, Chandkheda, Ahmedabad Gujarat-382424
</t>
    </r>
    <r>
      <rPr>
        <b/>
        <sz val="11"/>
        <color rgb="FF000000"/>
        <rFont val="Calibri"/>
        <scheme val="minor"/>
      </rPr>
      <t>Phone No</t>
    </r>
    <r>
      <rPr>
        <sz val="11"/>
        <color rgb="FF000000"/>
        <rFont val="Calibri"/>
        <scheme val="minor"/>
      </rPr>
      <t xml:space="preserve">:- +91-9925482498
</t>
    </r>
    <r>
      <rPr>
        <b/>
        <sz val="11"/>
        <color rgb="FF000000"/>
        <rFont val="Calibri"/>
        <scheme val="minor"/>
      </rPr>
      <t>Email:</t>
    </r>
    <r>
      <rPr>
        <sz val="11"/>
        <color rgb="FF000000"/>
        <rFont val="Calibri"/>
        <scheme val="minor"/>
      </rPr>
      <t xml:space="preserve">-vramanand15@gmail.com
</t>
    </r>
    <r>
      <rPr>
        <b/>
        <sz val="11"/>
        <color rgb="FF000000"/>
        <rFont val="Calibri"/>
        <scheme val="minor"/>
      </rPr>
      <t>GST No:-</t>
    </r>
    <r>
      <rPr>
        <sz val="11"/>
        <color rgb="FF000000"/>
        <rFont val="Calibri"/>
        <scheme val="minor"/>
      </rPr>
      <t>240ANNPV7097E1ZD</t>
    </r>
  </si>
  <si>
    <t>Estimate by:-</t>
  </si>
  <si>
    <t>Ramanand Vishwakarma</t>
  </si>
  <si>
    <t>SIDE 
Location:-</t>
  </si>
  <si>
    <t>Opp:- Pinnacle Building, B/s Royal Orchid, B/h Binori
 Maple, Corporate Road prahlad nagar</t>
  </si>
  <si>
    <t>S. No:-</t>
  </si>
  <si>
    <t xml:space="preserve">Item Name </t>
  </si>
  <si>
    <t>L(inch)</t>
  </si>
  <si>
    <t>B(inch)</t>
  </si>
  <si>
    <t>Area(fitt)</t>
  </si>
  <si>
    <t>Rate/fitt</t>
  </si>
  <si>
    <t>Quantity</t>
  </si>
  <si>
    <t>Amount this
bill</t>
  </si>
  <si>
    <t>KITCHEN</t>
  </si>
  <si>
    <t>Temple 101"x36"</t>
  </si>
  <si>
    <t>Dining table36"x66"</t>
  </si>
  <si>
    <t>Dining table chair</t>
  </si>
  <si>
    <t>HALL</t>
  </si>
  <si>
    <t>center Table-27"x48"</t>
  </si>
  <si>
    <t>MAIN Door-43.5"x91"</t>
  </si>
  <si>
    <t>MAIN Door Jali- 43.5"x91"</t>
  </si>
  <si>
    <t>MAIN Door Panel- 21'</t>
  </si>
  <si>
    <t>Back Door- 38"x92"</t>
  </si>
  <si>
    <t>Kitchen Door- 29"x92"</t>
  </si>
  <si>
    <t>1st FLOOR BED ROOM NO. -01</t>
  </si>
  <si>
    <t xml:space="preserve">  </t>
  </si>
  <si>
    <t>Bed side box 2 nung</t>
  </si>
  <si>
    <t>2nd FLOOR [ROOM-01]</t>
  </si>
  <si>
    <t>Kapat-84"x92"</t>
  </si>
  <si>
    <t>2nd FLOOR [ROOM-02]</t>
  </si>
  <si>
    <t>Bathroom Kapat-95"x88"</t>
  </si>
  <si>
    <t>Bathroom maliya 64"</t>
  </si>
  <si>
    <t>ALL TOTAL AMOUNT:-</t>
  </si>
  <si>
    <t>Tandem platform 175"x31"</t>
  </si>
  <si>
    <t>M</t>
  </si>
  <si>
    <t>Chimny Showcase 125"x39"</t>
  </si>
  <si>
    <t>service Platform With showcase 101"x65"</t>
  </si>
  <si>
    <t>service Platform With showcase 93"x48"</t>
  </si>
  <si>
    <t>Kapat-39"x101"</t>
  </si>
  <si>
    <t>SOFA 48'</t>
  </si>
  <si>
    <t>TV Unit- 98"x114"</t>
  </si>
  <si>
    <t xml:space="preserve">1st FLOOR Study Area </t>
  </si>
  <si>
    <t>Partition + Door- 102"x115"</t>
  </si>
  <si>
    <t xml:space="preserve"> Kapat- 39"x92"</t>
  </si>
  <si>
    <t>Partition Otaly-14"50.5"</t>
  </si>
  <si>
    <t>TV unit With  Sliding Door 129.5"x92"</t>
  </si>
  <si>
    <t>Kapat- 149"x99"</t>
  </si>
  <si>
    <t>Drasing-48.5"x92"</t>
  </si>
  <si>
    <t>TV unit- 140"x92"</t>
  </si>
  <si>
    <t>Bed -6.5'x7'</t>
  </si>
  <si>
    <t>Bed back gadi panel- 129"x92"</t>
  </si>
  <si>
    <t>Kapat- 143"x92"</t>
  </si>
  <si>
    <t>Bed back gadi panel -100"x114"</t>
  </si>
  <si>
    <t>Dressing Box Typ- 92"x42"</t>
  </si>
  <si>
    <t>TV unit- 93"x92"</t>
  </si>
  <si>
    <t>khacha box-16"x92"</t>
  </si>
  <si>
    <t>Bed Back Gadi panel- 130"x92"</t>
  </si>
  <si>
    <t>TV Unit- 92"x92.5"</t>
  </si>
  <si>
    <t>Dressing box - 92"x42"</t>
  </si>
  <si>
    <t>study Table -38"x92"</t>
  </si>
  <si>
    <t>Estimate No:-02</t>
  </si>
  <si>
    <t>2nd LABOUR ESTIMATE</t>
  </si>
  <si>
    <t>Date:-01/12/2023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</si>
</sst>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  <font>
      <b/>
      <sz val="12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4" xfId="0" applyFill="1" applyBorder="1" applyAlignment="1">
      <alignment horizontal="center" vertical="top"/>
    </xf>
    <xf numFmtId="0" fontId="0" fillId="0" borderId="0" xfId="0" applyBorder="1"/>
    <xf numFmtId="0" fontId="0" fillId="0" borderId="8" xfId="0" applyBorder="1"/>
    <xf numFmtId="0" fontId="0" fillId="5" borderId="9" xfId="0" applyFill="1" applyBorder="1"/>
    <xf numFmtId="0" fontId="0" fillId="5" borderId="0" xfId="0" applyFill="1" applyBorder="1"/>
    <xf numFmtId="0" fontId="0" fillId="2" borderId="10" xfId="0" applyFill="1" applyBorder="1"/>
    <xf numFmtId="164" fontId="0" fillId="2" borderId="10" xfId="0" applyNumberFormat="1" applyFill="1" applyBorder="1"/>
    <xf numFmtId="164" fontId="1" fillId="2" borderId="10" xfId="0" applyNumberFormat="1" applyFont="1" applyFill="1" applyBorder="1"/>
    <xf numFmtId="164" fontId="6" fillId="3" borderId="5" xfId="0" applyNumberFormat="1" applyFont="1" applyFill="1" applyBorder="1"/>
    <xf numFmtId="0" fontId="0" fillId="5" borderId="1" xfId="0" applyFill="1" applyBorder="1" applyAlignment="1">
      <alignment horizontal="left" vertical="top" wrapText="1"/>
    </xf>
    <xf numFmtId="0" fontId="0" fillId="5" borderId="3" xfId="0" applyFill="1" applyBorder="1" applyAlignment="1">
      <alignment horizontal="left" vertical="top" wrapText="1"/>
    </xf>
    <xf numFmtId="0" fontId="0" fillId="2" borderId="14" xfId="0" applyFill="1" applyBorder="1" applyAlignment="1">
      <alignment horizontal="center" vertical="top"/>
    </xf>
    <xf numFmtId="0" fontId="0" fillId="2" borderId="15" xfId="0" applyFill="1" applyBorder="1" applyAlignment="1">
      <alignment horizontal="center" vertical="top"/>
    </xf>
    <xf numFmtId="0" fontId="0" fillId="2" borderId="16" xfId="0" applyFill="1" applyBorder="1" applyAlignment="1">
      <alignment horizontal="center" vertical="top" wrapText="1"/>
    </xf>
    <xf numFmtId="164" fontId="0" fillId="0" borderId="0" xfId="0" applyNumberFormat="1"/>
    <xf numFmtId="0" fontId="6" fillId="3" borderId="12" xfId="0" applyFont="1" applyFill="1" applyBorder="1" applyAlignment="1">
      <alignment horizontal="right"/>
    </xf>
    <xf numFmtId="0" fontId="6" fillId="3" borderId="13" xfId="0" applyFont="1" applyFill="1" applyBorder="1" applyAlignment="1">
      <alignment horizontal="right"/>
    </xf>
    <xf numFmtId="0" fontId="2" fillId="3" borderId="7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8" fillId="5" borderId="19" xfId="0" applyFont="1" applyFill="1" applyBorder="1" applyAlignment="1">
      <alignment horizontal="center"/>
    </xf>
    <xf numFmtId="0" fontId="8" fillId="5" borderId="20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7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creativecommons.org/licenses/by-sa/3.0/" TargetMode="External"/><Relationship Id="rId2" Type="http://schemas.openxmlformats.org/officeDocument/2006/relationships/hyperlink" Target="https://en.wikipedia.org/wiki/Vishvakarman" TargetMode="External"/><Relationship Id="rId1" Type="http://schemas.openxmlformats.org/officeDocument/2006/relationships/image" Target="../media/image1.xlsrvcd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133350</xdr:colOff>
      <xdr:row>2</xdr:row>
      <xdr:rowOff>57150</xdr:rowOff>
    </xdr:from>
    <xdr:to>
      <xdr:col>9</xdr:col>
      <xdr:colOff>19050</xdr:colOff>
      <xdr:row>2</xdr:row>
      <xdr:rowOff>1000125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3369C1E-7402-3D20-A21F-3143F3FAF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837473B0-CC2E-450A-ABE3-18F120FF3D39}">
              <a1611:picAttrSrcUrl xmlns=""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905625" y="514350"/>
          <a:ext cx="704850" cy="942975"/>
        </a:xfrm>
        <a:prstGeom prst="rect">
          <a:avLst/>
        </a:prstGeom>
      </xdr:spPr>
    </xdr:pic>
    <xdr:clientData/>
  </xdr:twoCellAnchor>
  <xdr:twoCellAnchor>
    <xdr:from>
      <xdr:col>7</xdr:col>
      <xdr:colOff>600075</xdr:colOff>
      <xdr:row>2</xdr:row>
      <xdr:rowOff>1038225</xdr:rowOff>
    </xdr:from>
    <xdr:to>
      <xdr:col>8</xdr:col>
      <xdr:colOff>95250</xdr:colOff>
      <xdr:row>3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02EB34B3-3825-BBD0-9C9B-605FA283F0FD}"/>
            </a:ext>
            <a:ext uri="{147F2762-F138-4A5C-976F-8EAC2B608ADB}">
              <a16:predDERef xmlns="" xmlns:a16="http://schemas.microsoft.com/office/drawing/2014/main" pred="{E3369C1E-7402-3D20-A21F-3143F3FAFC21}"/>
            </a:ext>
          </a:extLst>
        </xdr:cNvPr>
        <xdr:cNvSpPr txBox="1"/>
      </xdr:nvSpPr>
      <xdr:spPr>
        <a:xfrm>
          <a:off x="6762750" y="1495425"/>
          <a:ext cx="104775" cy="133350"/>
        </a:xfrm>
        <a:prstGeom prst="rect">
          <a:avLst/>
        </a:prstGeom>
        <a:noFill/>
        <a:ln>
          <a:noFill/>
        </a:ln>
      </xdr:spPr>
      <xdr:txBody>
        <a:bodyPr vertOverflow="clip" horzOverflow="clip" rtlCol="0" anchor="t">
          <a:noAutofit/>
        </a:bodyPr>
        <a:lstStyle/>
        <a:p>
          <a:pPr algn="l"/>
          <a:r>
            <a:rPr lang="en-US" sz="900">
              <a:hlinkClick xmlns:r="http://schemas.openxmlformats.org/officeDocument/2006/relationships" r:id="rId2" tooltip="https://en.wikipedia.org/wiki/Vishvakarman"/>
            </a:rPr>
            <a:t>This Photo</a:t>
          </a:r>
          <a:r>
            <a:rPr lang="en-US" sz="900"/>
            <a:t> by Unknown Author is licensed under </a:t>
          </a:r>
          <a:r>
            <a:rPr lang="en-US" sz="900">
              <a:hlinkClick xmlns:r="http://schemas.openxmlformats.org/officeDocument/2006/relationships" r:id="rId3" tooltip="https://creativecommons.org/licenses/by-sa/3.0/"/>
            </a:rPr>
            <a:t>CC BY-SA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2"/>
  <sheetViews>
    <sheetView tabSelected="1" workbookViewId="0">
      <selection activeCell="G3" sqref="G3"/>
    </sheetView>
  </sheetViews>
  <sheetFormatPr defaultRowHeight="15" x14ac:dyDescent="0.25"/>
  <cols>
    <col min="2" max="2" width="7.28515625" customWidth="1"/>
    <col min="3" max="3" width="37.28515625" customWidth="1"/>
    <col min="4" max="4" width="7.42578125" customWidth="1"/>
    <col min="5" max="5" width="7.7109375" customWidth="1"/>
    <col min="6" max="6" width="9.5703125" customWidth="1"/>
    <col min="8" max="8" width="7.5703125" customWidth="1"/>
    <col min="9" max="9" width="12.28515625" customWidth="1"/>
  </cols>
  <sheetData>
    <row r="2" spans="1:9" ht="21" x14ac:dyDescent="0.35">
      <c r="B2" s="30" t="s">
        <v>0</v>
      </c>
      <c r="C2" s="31"/>
      <c r="D2" s="31"/>
      <c r="E2" s="31"/>
      <c r="F2" s="31"/>
      <c r="G2" s="31"/>
      <c r="H2" s="31"/>
      <c r="I2" s="32"/>
    </row>
    <row r="3" spans="1:9" ht="83.25" customHeight="1" x14ac:dyDescent="0.25">
      <c r="B3" s="33" t="s">
        <v>1</v>
      </c>
      <c r="C3" s="34"/>
      <c r="D3" s="34"/>
      <c r="E3" s="2"/>
      <c r="F3" s="2"/>
      <c r="G3" s="2"/>
      <c r="H3" s="2"/>
      <c r="I3" s="3"/>
    </row>
    <row r="4" spans="1:9" ht="18.75" x14ac:dyDescent="0.3">
      <c r="B4" s="26" t="s">
        <v>62</v>
      </c>
      <c r="C4" s="27"/>
      <c r="D4" s="27"/>
      <c r="E4" s="27"/>
      <c r="F4" s="27"/>
      <c r="G4" s="27"/>
      <c r="H4" s="28"/>
      <c r="I4" s="29"/>
    </row>
    <row r="5" spans="1:9" ht="15.75" x14ac:dyDescent="0.25">
      <c r="B5" s="4" t="s">
        <v>2</v>
      </c>
      <c r="C5" s="5" t="s">
        <v>3</v>
      </c>
      <c r="D5" s="5"/>
      <c r="E5" s="5"/>
      <c r="F5" s="5"/>
      <c r="G5" s="5"/>
      <c r="H5" s="35" t="s">
        <v>61</v>
      </c>
      <c r="I5" s="36"/>
    </row>
    <row r="6" spans="1:9" ht="45" x14ac:dyDescent="0.25">
      <c r="B6" s="10" t="s">
        <v>4</v>
      </c>
      <c r="C6" s="11" t="s">
        <v>5</v>
      </c>
      <c r="D6" s="5"/>
      <c r="E6" s="5"/>
      <c r="F6" s="5"/>
      <c r="G6" s="5"/>
      <c r="H6" s="24" t="s">
        <v>63</v>
      </c>
      <c r="I6" s="25"/>
    </row>
    <row r="7" spans="1:9" ht="30" x14ac:dyDescent="0.25">
      <c r="B7" s="12" t="s">
        <v>6</v>
      </c>
      <c r="C7" s="13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3" t="s">
        <v>12</v>
      </c>
      <c r="I7" s="14" t="s">
        <v>13</v>
      </c>
    </row>
    <row r="8" spans="1:9" x14ac:dyDescent="0.25">
      <c r="B8" s="18" t="s">
        <v>14</v>
      </c>
      <c r="C8" s="19"/>
      <c r="D8" s="19"/>
      <c r="E8" s="19"/>
      <c r="F8" s="19"/>
      <c r="G8" s="19"/>
      <c r="H8" s="19"/>
      <c r="I8" s="20"/>
    </row>
    <row r="9" spans="1:9" x14ac:dyDescent="0.25">
      <c r="B9" s="6">
        <v>1</v>
      </c>
      <c r="C9" s="6" t="s">
        <v>34</v>
      </c>
      <c r="D9" s="6">
        <v>175</v>
      </c>
      <c r="E9" s="6">
        <v>31</v>
      </c>
      <c r="F9" s="7">
        <f>D9*E9/144</f>
        <v>37.673611111111114</v>
      </c>
      <c r="G9" s="6">
        <v>650</v>
      </c>
      <c r="H9" s="6">
        <v>1</v>
      </c>
      <c r="I9" s="7">
        <f>F9*G9*H9</f>
        <v>24487.847222222223</v>
      </c>
    </row>
    <row r="10" spans="1:9" x14ac:dyDescent="0.25">
      <c r="B10" s="6">
        <v>2</v>
      </c>
      <c r="C10" s="6" t="s">
        <v>37</v>
      </c>
      <c r="D10" s="6">
        <v>101</v>
      </c>
      <c r="E10" s="6">
        <v>65</v>
      </c>
      <c r="F10" s="7">
        <f t="shared" ref="F10:F50" si="0">D10*E10/144</f>
        <v>45.590277777777779</v>
      </c>
      <c r="G10" s="6">
        <v>390</v>
      </c>
      <c r="H10" s="6">
        <v>1</v>
      </c>
      <c r="I10" s="7">
        <f t="shared" ref="I10:I60" si="1">F10*G10*H10</f>
        <v>17780.208333333332</v>
      </c>
    </row>
    <row r="11" spans="1:9" x14ac:dyDescent="0.25">
      <c r="B11" s="6">
        <v>3</v>
      </c>
      <c r="C11" s="6" t="s">
        <v>38</v>
      </c>
      <c r="D11" s="6">
        <v>93</v>
      </c>
      <c r="E11" s="6">
        <v>48</v>
      </c>
      <c r="F11" s="7">
        <f t="shared" si="0"/>
        <v>31</v>
      </c>
      <c r="G11" s="6">
        <v>390</v>
      </c>
      <c r="H11" s="6">
        <v>1</v>
      </c>
      <c r="I11" s="7">
        <f t="shared" si="1"/>
        <v>12090</v>
      </c>
    </row>
    <row r="12" spans="1:9" x14ac:dyDescent="0.25">
      <c r="B12" s="6">
        <v>4</v>
      </c>
      <c r="C12" s="6" t="s">
        <v>36</v>
      </c>
      <c r="D12" s="6">
        <v>125</v>
      </c>
      <c r="E12" s="6">
        <v>39</v>
      </c>
      <c r="F12" s="7">
        <f t="shared" si="0"/>
        <v>33.854166666666664</v>
      </c>
      <c r="G12" s="6">
        <v>390</v>
      </c>
      <c r="H12" s="6">
        <v>1</v>
      </c>
      <c r="I12" s="7">
        <f t="shared" si="1"/>
        <v>13203.124999999998</v>
      </c>
    </row>
    <row r="13" spans="1:9" x14ac:dyDescent="0.25">
      <c r="B13" s="6">
        <v>5</v>
      </c>
      <c r="C13" s="6" t="s">
        <v>15</v>
      </c>
      <c r="D13" s="6">
        <v>101</v>
      </c>
      <c r="E13" s="6">
        <v>36</v>
      </c>
      <c r="F13" s="7">
        <f t="shared" si="0"/>
        <v>25.25</v>
      </c>
      <c r="G13" s="6">
        <v>390</v>
      </c>
      <c r="H13" s="6">
        <v>1</v>
      </c>
      <c r="I13" s="7">
        <f t="shared" si="1"/>
        <v>9847.5</v>
      </c>
    </row>
    <row r="14" spans="1:9" x14ac:dyDescent="0.25">
      <c r="B14" s="6">
        <v>6</v>
      </c>
      <c r="C14" s="6" t="s">
        <v>16</v>
      </c>
      <c r="D14" s="6">
        <v>36</v>
      </c>
      <c r="E14" s="6">
        <v>66</v>
      </c>
      <c r="F14" s="7">
        <v>1</v>
      </c>
      <c r="G14" s="6">
        <v>14000</v>
      </c>
      <c r="H14" s="6">
        <v>1</v>
      </c>
      <c r="I14" s="7">
        <v>14000</v>
      </c>
    </row>
    <row r="15" spans="1:9" x14ac:dyDescent="0.25">
      <c r="B15" s="6">
        <v>7</v>
      </c>
      <c r="C15" s="6" t="s">
        <v>17</v>
      </c>
      <c r="D15" s="6"/>
      <c r="E15" s="6"/>
      <c r="F15" s="7">
        <v>1</v>
      </c>
      <c r="G15" s="6">
        <v>2200</v>
      </c>
      <c r="H15" s="6">
        <v>8</v>
      </c>
      <c r="I15" s="7">
        <f t="shared" si="1"/>
        <v>17600</v>
      </c>
    </row>
    <row r="16" spans="1:9" x14ac:dyDescent="0.25">
      <c r="A16" t="s">
        <v>35</v>
      </c>
      <c r="B16" s="6">
        <v>8</v>
      </c>
      <c r="C16" s="6" t="s">
        <v>39</v>
      </c>
      <c r="D16" s="6">
        <v>39</v>
      </c>
      <c r="E16" s="6">
        <v>101</v>
      </c>
      <c r="F16" s="7">
        <f t="shared" si="0"/>
        <v>27.354166666666668</v>
      </c>
      <c r="G16" s="6">
        <v>390</v>
      </c>
      <c r="H16" s="6">
        <v>1</v>
      </c>
      <c r="I16" s="7">
        <f t="shared" si="1"/>
        <v>10668.125</v>
      </c>
    </row>
    <row r="17" spans="2:9" x14ac:dyDescent="0.25">
      <c r="B17" s="6"/>
      <c r="C17" s="6"/>
      <c r="D17" s="6"/>
      <c r="E17" s="6"/>
      <c r="F17" s="7"/>
      <c r="G17" s="6"/>
      <c r="H17" s="6"/>
      <c r="I17" s="8">
        <f>SUM(I9:I16)</f>
        <v>119676.80555555555</v>
      </c>
    </row>
    <row r="18" spans="2:9" x14ac:dyDescent="0.25">
      <c r="B18" s="21" t="s">
        <v>18</v>
      </c>
      <c r="C18" s="22"/>
      <c r="D18" s="22"/>
      <c r="E18" s="22"/>
      <c r="F18" s="22"/>
      <c r="G18" s="22"/>
      <c r="H18" s="22"/>
      <c r="I18" s="23"/>
    </row>
    <row r="19" spans="2:9" x14ac:dyDescent="0.25">
      <c r="B19" s="6">
        <v>9</v>
      </c>
      <c r="C19" s="6" t="s">
        <v>40</v>
      </c>
      <c r="D19" s="6"/>
      <c r="E19" s="6"/>
      <c r="F19" s="7">
        <v>48</v>
      </c>
      <c r="G19" s="6">
        <v>400</v>
      </c>
      <c r="H19" s="6">
        <v>1</v>
      </c>
      <c r="I19" s="7">
        <f t="shared" si="1"/>
        <v>19200</v>
      </c>
    </row>
    <row r="20" spans="2:9" x14ac:dyDescent="0.25">
      <c r="B20" s="6">
        <v>10</v>
      </c>
      <c r="C20" s="6" t="s">
        <v>19</v>
      </c>
      <c r="D20" s="6">
        <v>27</v>
      </c>
      <c r="E20" s="6">
        <v>48</v>
      </c>
      <c r="F20" s="7">
        <v>1</v>
      </c>
      <c r="G20" s="6">
        <v>4500</v>
      </c>
      <c r="H20" s="6">
        <v>2</v>
      </c>
      <c r="I20" s="7">
        <f t="shared" si="1"/>
        <v>9000</v>
      </c>
    </row>
    <row r="21" spans="2:9" x14ac:dyDescent="0.25">
      <c r="B21" s="6">
        <v>11</v>
      </c>
      <c r="C21" s="6" t="s">
        <v>41</v>
      </c>
      <c r="D21" s="6">
        <v>98</v>
      </c>
      <c r="E21" s="6">
        <v>114</v>
      </c>
      <c r="F21" s="7">
        <f t="shared" si="0"/>
        <v>77.583333333333329</v>
      </c>
      <c r="G21" s="6">
        <v>280</v>
      </c>
      <c r="H21" s="6">
        <v>1</v>
      </c>
      <c r="I21" s="7">
        <f t="shared" si="1"/>
        <v>21723.333333333332</v>
      </c>
    </row>
    <row r="22" spans="2:9" x14ac:dyDescent="0.25">
      <c r="B22" s="6">
        <v>12</v>
      </c>
      <c r="C22" s="6" t="s">
        <v>20</v>
      </c>
      <c r="D22" s="6">
        <v>43.5</v>
      </c>
      <c r="E22" s="6">
        <v>91</v>
      </c>
      <c r="F22" s="7">
        <f t="shared" si="0"/>
        <v>27.489583333333332</v>
      </c>
      <c r="G22" s="6">
        <v>250</v>
      </c>
      <c r="H22" s="6">
        <v>1</v>
      </c>
      <c r="I22" s="7">
        <f t="shared" si="1"/>
        <v>6872.395833333333</v>
      </c>
    </row>
    <row r="23" spans="2:9" x14ac:dyDescent="0.25">
      <c r="B23" s="6">
        <v>13</v>
      </c>
      <c r="C23" s="6" t="s">
        <v>21</v>
      </c>
      <c r="D23" s="6">
        <v>43.5</v>
      </c>
      <c r="E23" s="6">
        <v>91</v>
      </c>
      <c r="F23" s="7">
        <f t="shared" si="0"/>
        <v>27.489583333333332</v>
      </c>
      <c r="G23" s="6">
        <v>250</v>
      </c>
      <c r="H23" s="6">
        <v>1</v>
      </c>
      <c r="I23" s="7">
        <f t="shared" si="1"/>
        <v>6872.395833333333</v>
      </c>
    </row>
    <row r="24" spans="2:9" x14ac:dyDescent="0.25">
      <c r="B24" s="6">
        <v>14</v>
      </c>
      <c r="C24" s="6" t="s">
        <v>22</v>
      </c>
      <c r="D24" s="6"/>
      <c r="E24" s="6"/>
      <c r="F24" s="7">
        <v>21</v>
      </c>
      <c r="G24" s="6">
        <v>210</v>
      </c>
      <c r="H24" s="6">
        <v>1</v>
      </c>
      <c r="I24" s="7">
        <f t="shared" si="1"/>
        <v>4410</v>
      </c>
    </row>
    <row r="25" spans="2:9" x14ac:dyDescent="0.25">
      <c r="B25" s="6">
        <v>15</v>
      </c>
      <c r="C25" s="6" t="s">
        <v>23</v>
      </c>
      <c r="D25" s="6">
        <v>38</v>
      </c>
      <c r="E25" s="6">
        <v>92</v>
      </c>
      <c r="F25" s="7">
        <f t="shared" si="0"/>
        <v>24.277777777777779</v>
      </c>
      <c r="G25" s="6">
        <v>250</v>
      </c>
      <c r="H25" s="6">
        <v>1</v>
      </c>
      <c r="I25" s="7">
        <f t="shared" si="1"/>
        <v>6069.4444444444443</v>
      </c>
    </row>
    <row r="26" spans="2:9" x14ac:dyDescent="0.25">
      <c r="B26" s="6">
        <v>16</v>
      </c>
      <c r="C26" s="6" t="s">
        <v>24</v>
      </c>
      <c r="D26" s="6">
        <v>29</v>
      </c>
      <c r="E26" s="6">
        <v>92</v>
      </c>
      <c r="F26" s="7">
        <f t="shared" si="0"/>
        <v>18.527777777777779</v>
      </c>
      <c r="G26" s="6">
        <v>150</v>
      </c>
      <c r="H26" s="6">
        <v>1</v>
      </c>
      <c r="I26" s="7">
        <f t="shared" si="1"/>
        <v>2779.166666666667</v>
      </c>
    </row>
    <row r="27" spans="2:9" x14ac:dyDescent="0.25">
      <c r="B27" s="6"/>
      <c r="C27" s="6"/>
      <c r="D27" s="6"/>
      <c r="E27" s="6"/>
      <c r="F27" s="7"/>
      <c r="G27" s="6"/>
      <c r="H27" s="6"/>
      <c r="I27" s="8">
        <f>SUM(I19:I26)</f>
        <v>76926.736111111109</v>
      </c>
    </row>
    <row r="28" spans="2:9" x14ac:dyDescent="0.25">
      <c r="B28" s="21" t="s">
        <v>42</v>
      </c>
      <c r="C28" s="22"/>
      <c r="D28" s="22"/>
      <c r="E28" s="22"/>
      <c r="F28" s="22"/>
      <c r="G28" s="22"/>
      <c r="H28" s="22"/>
      <c r="I28" s="23"/>
    </row>
    <row r="29" spans="2:9" x14ac:dyDescent="0.25">
      <c r="B29" s="6">
        <v>17</v>
      </c>
      <c r="C29" s="6" t="s">
        <v>45</v>
      </c>
      <c r="D29" s="6">
        <v>14</v>
      </c>
      <c r="E29" s="6">
        <v>50.5</v>
      </c>
      <c r="F29" s="7">
        <f>E29*D29/144</f>
        <v>4.9097222222222223</v>
      </c>
      <c r="G29" s="6">
        <v>210</v>
      </c>
      <c r="H29" s="6">
        <v>1</v>
      </c>
      <c r="I29" s="7">
        <f t="shared" si="1"/>
        <v>1031.0416666666667</v>
      </c>
    </row>
    <row r="30" spans="2:9" x14ac:dyDescent="0.25">
      <c r="B30" s="6">
        <v>18</v>
      </c>
      <c r="C30" s="6" t="s">
        <v>46</v>
      </c>
      <c r="D30" s="6">
        <v>129.5</v>
      </c>
      <c r="E30" s="6">
        <v>92</v>
      </c>
      <c r="F30" s="7">
        <f t="shared" si="0"/>
        <v>82.736111111111114</v>
      </c>
      <c r="G30" s="6">
        <v>210</v>
      </c>
      <c r="H30" s="6">
        <v>1</v>
      </c>
      <c r="I30" s="7">
        <f t="shared" si="1"/>
        <v>17374.583333333336</v>
      </c>
    </row>
    <row r="31" spans="2:9" x14ac:dyDescent="0.25">
      <c r="B31" s="6">
        <v>19</v>
      </c>
      <c r="C31" s="6" t="s">
        <v>44</v>
      </c>
      <c r="D31" s="6">
        <v>39</v>
      </c>
      <c r="E31" s="6">
        <v>92</v>
      </c>
      <c r="F31" s="7">
        <f t="shared" si="0"/>
        <v>24.916666666666668</v>
      </c>
      <c r="G31" s="6">
        <v>390</v>
      </c>
      <c r="H31" s="6">
        <v>1</v>
      </c>
      <c r="I31" s="7">
        <f t="shared" si="1"/>
        <v>9717.5</v>
      </c>
    </row>
    <row r="32" spans="2:9" x14ac:dyDescent="0.25">
      <c r="B32" s="6">
        <v>20</v>
      </c>
      <c r="C32" s="6" t="s">
        <v>43</v>
      </c>
      <c r="D32" s="6">
        <v>102</v>
      </c>
      <c r="E32" s="6">
        <v>115</v>
      </c>
      <c r="F32" s="7">
        <f t="shared" si="0"/>
        <v>81.458333333333329</v>
      </c>
      <c r="G32" s="6">
        <v>210</v>
      </c>
      <c r="H32" s="6">
        <v>1</v>
      </c>
      <c r="I32" s="7">
        <f t="shared" si="1"/>
        <v>17106.25</v>
      </c>
    </row>
    <row r="33" spans="2:10" x14ac:dyDescent="0.25">
      <c r="B33" s="6"/>
      <c r="C33" s="6"/>
      <c r="D33" s="6"/>
      <c r="E33" s="6"/>
      <c r="F33" s="7"/>
      <c r="G33" s="6"/>
      <c r="H33" s="6"/>
      <c r="I33" s="8">
        <f>SUM(I29:I32)</f>
        <v>45229.375</v>
      </c>
    </row>
    <row r="34" spans="2:10" x14ac:dyDescent="0.25">
      <c r="B34" s="21" t="s">
        <v>25</v>
      </c>
      <c r="C34" s="22"/>
      <c r="D34" s="22"/>
      <c r="E34" s="22"/>
      <c r="F34" s="22"/>
      <c r="G34" s="22"/>
      <c r="H34" s="22"/>
      <c r="I34" s="23"/>
      <c r="J34" t="s">
        <v>26</v>
      </c>
    </row>
    <row r="35" spans="2:10" x14ac:dyDescent="0.25">
      <c r="B35" s="6">
        <v>21</v>
      </c>
      <c r="C35" s="6" t="s">
        <v>47</v>
      </c>
      <c r="D35" s="6">
        <v>149</v>
      </c>
      <c r="E35" s="6">
        <v>99</v>
      </c>
      <c r="F35" s="7">
        <f t="shared" si="0"/>
        <v>102.4375</v>
      </c>
      <c r="G35" s="6">
        <v>390</v>
      </c>
      <c r="H35" s="6">
        <v>1</v>
      </c>
      <c r="I35" s="7">
        <f t="shared" si="1"/>
        <v>39950.625</v>
      </c>
    </row>
    <row r="36" spans="2:10" x14ac:dyDescent="0.25">
      <c r="B36" s="6">
        <v>22</v>
      </c>
      <c r="C36" s="6" t="s">
        <v>48</v>
      </c>
      <c r="D36" s="6">
        <v>48.5</v>
      </c>
      <c r="E36" s="6">
        <v>92</v>
      </c>
      <c r="F36" s="7">
        <f>E36*D36/144</f>
        <v>30.986111111111111</v>
      </c>
      <c r="G36" s="6">
        <v>390</v>
      </c>
      <c r="H36" s="6">
        <v>1</v>
      </c>
      <c r="I36" s="7">
        <f t="shared" si="1"/>
        <v>12084.583333333334</v>
      </c>
    </row>
    <row r="37" spans="2:10" x14ac:dyDescent="0.25">
      <c r="B37" s="6">
        <v>23</v>
      </c>
      <c r="C37" s="6" t="s">
        <v>49</v>
      </c>
      <c r="D37" s="6">
        <v>140</v>
      </c>
      <c r="E37" s="6">
        <v>92</v>
      </c>
      <c r="F37" s="7">
        <f t="shared" si="0"/>
        <v>89.444444444444443</v>
      </c>
      <c r="G37" s="6">
        <v>280</v>
      </c>
      <c r="H37" s="6">
        <v>1</v>
      </c>
      <c r="I37" s="7">
        <f t="shared" si="1"/>
        <v>25044.444444444445</v>
      </c>
    </row>
    <row r="38" spans="2:10" x14ac:dyDescent="0.25">
      <c r="B38" s="6">
        <v>24</v>
      </c>
      <c r="C38" s="6" t="s">
        <v>50</v>
      </c>
      <c r="D38" s="6"/>
      <c r="E38" s="6"/>
      <c r="F38" s="7">
        <f t="shared" si="0"/>
        <v>0</v>
      </c>
      <c r="G38" s="6">
        <v>12500</v>
      </c>
      <c r="H38" s="6">
        <v>1</v>
      </c>
      <c r="I38" s="7">
        <f>G38</f>
        <v>12500</v>
      </c>
    </row>
    <row r="39" spans="2:10" x14ac:dyDescent="0.25">
      <c r="B39" s="6">
        <v>25</v>
      </c>
      <c r="C39" s="6" t="s">
        <v>27</v>
      </c>
      <c r="D39" s="6"/>
      <c r="E39" s="6"/>
      <c r="F39" s="7">
        <v>1</v>
      </c>
      <c r="G39" s="6">
        <v>3200</v>
      </c>
      <c r="H39" s="6">
        <v>2</v>
      </c>
      <c r="I39" s="7">
        <f t="shared" si="1"/>
        <v>6400</v>
      </c>
    </row>
    <row r="40" spans="2:10" x14ac:dyDescent="0.25">
      <c r="B40" s="6">
        <v>26</v>
      </c>
      <c r="C40" s="6" t="s">
        <v>51</v>
      </c>
      <c r="D40" s="6">
        <v>129</v>
      </c>
      <c r="E40" s="6">
        <v>92</v>
      </c>
      <c r="F40" s="7">
        <f t="shared" si="0"/>
        <v>82.416666666666671</v>
      </c>
      <c r="G40" s="6">
        <v>210</v>
      </c>
      <c r="H40" s="6">
        <v>1</v>
      </c>
      <c r="I40" s="7">
        <f t="shared" si="1"/>
        <v>17307.5</v>
      </c>
    </row>
    <row r="41" spans="2:10" x14ac:dyDescent="0.25">
      <c r="B41" s="6"/>
      <c r="C41" s="6"/>
      <c r="D41" s="6"/>
      <c r="E41" s="6"/>
      <c r="F41" s="7"/>
      <c r="G41" s="6"/>
      <c r="H41" s="6"/>
      <c r="I41" s="8">
        <f>SUM(I35:I40)</f>
        <v>113287.15277777778</v>
      </c>
    </row>
    <row r="42" spans="2:10" x14ac:dyDescent="0.25">
      <c r="B42" s="21" t="s">
        <v>30</v>
      </c>
      <c r="C42" s="22"/>
      <c r="D42" s="22"/>
      <c r="E42" s="22"/>
      <c r="F42" s="22"/>
      <c r="G42" s="22"/>
      <c r="H42" s="22"/>
      <c r="I42" s="23"/>
    </row>
    <row r="43" spans="2:10" x14ac:dyDescent="0.25">
      <c r="B43" s="6">
        <v>27</v>
      </c>
      <c r="C43" s="6" t="s">
        <v>52</v>
      </c>
      <c r="D43" s="6">
        <v>143</v>
      </c>
      <c r="E43" s="6">
        <v>92</v>
      </c>
      <c r="F43" s="7">
        <f t="shared" si="0"/>
        <v>91.361111111111114</v>
      </c>
      <c r="G43" s="6">
        <v>390</v>
      </c>
      <c r="H43" s="6">
        <v>1</v>
      </c>
      <c r="I43" s="7">
        <f t="shared" si="1"/>
        <v>35630.833333333336</v>
      </c>
    </row>
    <row r="44" spans="2:10" x14ac:dyDescent="0.25">
      <c r="B44" s="6">
        <v>28</v>
      </c>
      <c r="C44" s="6" t="s">
        <v>50</v>
      </c>
      <c r="D44" s="6"/>
      <c r="E44" s="6"/>
      <c r="F44" s="7">
        <v>1</v>
      </c>
      <c r="G44" s="6">
        <v>12500</v>
      </c>
      <c r="H44" s="6">
        <v>1</v>
      </c>
      <c r="I44" s="7">
        <f t="shared" si="1"/>
        <v>12500</v>
      </c>
    </row>
    <row r="45" spans="2:10" x14ac:dyDescent="0.25">
      <c r="B45" s="6">
        <v>29</v>
      </c>
      <c r="C45" s="6" t="s">
        <v>27</v>
      </c>
      <c r="D45" s="6"/>
      <c r="E45" s="6"/>
      <c r="F45" s="7">
        <v>1</v>
      </c>
      <c r="G45" s="6">
        <v>3200</v>
      </c>
      <c r="H45" s="6">
        <v>2</v>
      </c>
      <c r="I45" s="7">
        <f t="shared" si="1"/>
        <v>6400</v>
      </c>
    </row>
    <row r="46" spans="2:10" x14ac:dyDescent="0.25">
      <c r="B46" s="6">
        <v>30</v>
      </c>
      <c r="C46" s="6" t="s">
        <v>53</v>
      </c>
      <c r="D46" s="6">
        <v>100</v>
      </c>
      <c r="E46" s="6">
        <v>114</v>
      </c>
      <c r="F46" s="7">
        <f>D46*E46/144</f>
        <v>79.166666666666671</v>
      </c>
      <c r="G46" s="6">
        <v>210</v>
      </c>
      <c r="H46" s="6">
        <v>1</v>
      </c>
      <c r="I46" s="7">
        <f>F46*G46*H46</f>
        <v>16625</v>
      </c>
    </row>
    <row r="47" spans="2:10" x14ac:dyDescent="0.25">
      <c r="B47" s="6">
        <v>31</v>
      </c>
      <c r="C47" s="6" t="s">
        <v>54</v>
      </c>
      <c r="D47" s="6">
        <v>92</v>
      </c>
      <c r="E47" s="6">
        <v>42</v>
      </c>
      <c r="F47" s="7">
        <f t="shared" si="0"/>
        <v>26.833333333333332</v>
      </c>
      <c r="G47" s="6">
        <v>390</v>
      </c>
      <c r="H47" s="6">
        <v>1</v>
      </c>
      <c r="I47" s="7">
        <f t="shared" si="1"/>
        <v>10465</v>
      </c>
    </row>
    <row r="48" spans="2:10" x14ac:dyDescent="0.25">
      <c r="B48" s="6">
        <v>32</v>
      </c>
      <c r="C48" s="6" t="s">
        <v>29</v>
      </c>
      <c r="D48" s="6">
        <v>84</v>
      </c>
      <c r="E48" s="6">
        <v>92</v>
      </c>
      <c r="F48" s="7">
        <f t="shared" si="0"/>
        <v>53.666666666666664</v>
      </c>
      <c r="G48" s="6">
        <v>390</v>
      </c>
      <c r="H48" s="6">
        <v>1</v>
      </c>
      <c r="I48" s="7">
        <f t="shared" si="1"/>
        <v>20930</v>
      </c>
    </row>
    <row r="49" spans="2:10" x14ac:dyDescent="0.25">
      <c r="B49" s="6">
        <v>33</v>
      </c>
      <c r="C49" s="6" t="s">
        <v>55</v>
      </c>
      <c r="D49" s="6">
        <v>93</v>
      </c>
      <c r="E49" s="6">
        <v>92</v>
      </c>
      <c r="F49" s="7">
        <f t="shared" si="0"/>
        <v>59.416666666666664</v>
      </c>
      <c r="G49" s="6">
        <v>280</v>
      </c>
      <c r="H49" s="6">
        <v>1</v>
      </c>
      <c r="I49" s="7">
        <f t="shared" si="1"/>
        <v>16636.666666666664</v>
      </c>
    </row>
    <row r="50" spans="2:10" x14ac:dyDescent="0.25">
      <c r="B50" s="6">
        <v>34</v>
      </c>
      <c r="C50" s="6" t="s">
        <v>56</v>
      </c>
      <c r="D50" s="6">
        <v>16</v>
      </c>
      <c r="E50" s="6">
        <v>92</v>
      </c>
      <c r="F50" s="7">
        <f t="shared" si="0"/>
        <v>10.222222222222221</v>
      </c>
      <c r="G50" s="6">
        <v>390</v>
      </c>
      <c r="H50" s="6">
        <v>1</v>
      </c>
      <c r="I50" s="7">
        <f t="shared" si="1"/>
        <v>3986.6666666666665</v>
      </c>
    </row>
    <row r="51" spans="2:10" x14ac:dyDescent="0.25">
      <c r="B51" s="6"/>
      <c r="C51" s="6"/>
      <c r="D51" s="6"/>
      <c r="E51" s="6"/>
      <c r="F51" s="7"/>
      <c r="G51" s="6"/>
      <c r="H51" s="6"/>
      <c r="I51" s="8">
        <f>SUM(I43:I50)</f>
        <v>123174.16666666667</v>
      </c>
    </row>
    <row r="52" spans="2:10" x14ac:dyDescent="0.25">
      <c r="B52" s="21" t="s">
        <v>28</v>
      </c>
      <c r="C52" s="22"/>
      <c r="D52" s="22"/>
      <c r="E52" s="22"/>
      <c r="F52" s="22"/>
      <c r="G52" s="22"/>
      <c r="H52" s="22"/>
      <c r="I52" s="23"/>
    </row>
    <row r="53" spans="2:10" x14ac:dyDescent="0.25">
      <c r="B53" s="6">
        <v>35</v>
      </c>
      <c r="C53" s="6" t="s">
        <v>50</v>
      </c>
      <c r="D53" s="6"/>
      <c r="E53" s="6"/>
      <c r="F53" s="7">
        <v>1</v>
      </c>
      <c r="G53" s="6">
        <v>12500</v>
      </c>
      <c r="H53" s="6">
        <v>1</v>
      </c>
      <c r="I53" s="7">
        <f t="shared" si="1"/>
        <v>12500</v>
      </c>
    </row>
    <row r="54" spans="2:10" x14ac:dyDescent="0.25">
      <c r="B54" s="6">
        <v>36</v>
      </c>
      <c r="C54" s="6" t="s">
        <v>27</v>
      </c>
      <c r="D54" s="6"/>
      <c r="E54" s="6"/>
      <c r="F54" s="7">
        <v>1</v>
      </c>
      <c r="G54" s="6">
        <v>3200</v>
      </c>
      <c r="H54" s="6">
        <v>2</v>
      </c>
      <c r="I54" s="7">
        <f t="shared" si="1"/>
        <v>6400</v>
      </c>
    </row>
    <row r="55" spans="2:10" x14ac:dyDescent="0.25">
      <c r="B55" s="6">
        <v>37</v>
      </c>
      <c r="C55" s="6" t="s">
        <v>60</v>
      </c>
      <c r="D55" s="6">
        <v>38</v>
      </c>
      <c r="E55" s="6">
        <v>92</v>
      </c>
      <c r="F55" s="7">
        <f>D55*E55/144</f>
        <v>24.277777777777779</v>
      </c>
      <c r="G55" s="6">
        <v>210</v>
      </c>
      <c r="H55" s="6">
        <v>1</v>
      </c>
      <c r="I55" s="7">
        <f t="shared" si="1"/>
        <v>5098.3333333333339</v>
      </c>
    </row>
    <row r="56" spans="2:10" x14ac:dyDescent="0.25">
      <c r="B56" s="6">
        <v>38</v>
      </c>
      <c r="C56" s="6" t="s">
        <v>57</v>
      </c>
      <c r="D56" s="6">
        <v>130</v>
      </c>
      <c r="E56" s="6">
        <v>92</v>
      </c>
      <c r="F56" s="7">
        <f>D56*E56/144</f>
        <v>83.055555555555557</v>
      </c>
      <c r="G56" s="6">
        <v>210</v>
      </c>
      <c r="H56" s="6">
        <v>1</v>
      </c>
      <c r="I56" s="7">
        <f t="shared" si="1"/>
        <v>17441.666666666668</v>
      </c>
    </row>
    <row r="57" spans="2:10" x14ac:dyDescent="0.25">
      <c r="B57" s="6">
        <v>39</v>
      </c>
      <c r="C57" s="6" t="s">
        <v>31</v>
      </c>
      <c r="D57" s="6">
        <v>95</v>
      </c>
      <c r="E57" s="6">
        <v>88</v>
      </c>
      <c r="F57" s="7">
        <f>D57*E57/144</f>
        <v>58.055555555555557</v>
      </c>
      <c r="G57" s="6">
        <v>390</v>
      </c>
      <c r="H57" s="6">
        <v>1</v>
      </c>
      <c r="I57" s="7">
        <f t="shared" si="1"/>
        <v>22641.666666666668</v>
      </c>
    </row>
    <row r="58" spans="2:10" x14ac:dyDescent="0.25">
      <c r="B58" s="6">
        <v>40</v>
      </c>
      <c r="C58" s="6" t="s">
        <v>32</v>
      </c>
      <c r="D58" s="6"/>
      <c r="E58" s="6"/>
      <c r="F58" s="7">
        <v>5.33</v>
      </c>
      <c r="G58" s="6">
        <v>290</v>
      </c>
      <c r="H58" s="6">
        <v>1</v>
      </c>
      <c r="I58" s="7">
        <f t="shared" si="1"/>
        <v>1545.7</v>
      </c>
    </row>
    <row r="59" spans="2:10" x14ac:dyDescent="0.25">
      <c r="B59" s="6">
        <v>41</v>
      </c>
      <c r="C59" s="6" t="s">
        <v>59</v>
      </c>
      <c r="D59" s="6">
        <v>92</v>
      </c>
      <c r="E59" s="6">
        <v>42</v>
      </c>
      <c r="F59" s="7">
        <f>D59*E59/144</f>
        <v>26.833333333333332</v>
      </c>
      <c r="G59" s="6">
        <v>390</v>
      </c>
      <c r="H59" s="6">
        <v>1</v>
      </c>
      <c r="I59" s="7">
        <f t="shared" si="1"/>
        <v>10465</v>
      </c>
    </row>
    <row r="60" spans="2:10" x14ac:dyDescent="0.25">
      <c r="B60" s="6">
        <v>42</v>
      </c>
      <c r="C60" s="6" t="s">
        <v>58</v>
      </c>
      <c r="D60" s="6">
        <v>92</v>
      </c>
      <c r="E60" s="6">
        <v>92.5</v>
      </c>
      <c r="F60" s="7">
        <f>D60*E60/144</f>
        <v>59.097222222222221</v>
      </c>
      <c r="G60" s="6">
        <v>280</v>
      </c>
      <c r="H60" s="6">
        <v>1</v>
      </c>
      <c r="I60" s="7">
        <f t="shared" si="1"/>
        <v>16547.222222222223</v>
      </c>
    </row>
    <row r="61" spans="2:10" x14ac:dyDescent="0.25">
      <c r="B61" s="6"/>
      <c r="C61" s="6"/>
      <c r="D61" s="6"/>
      <c r="E61" s="6"/>
      <c r="F61" s="7"/>
      <c r="G61" s="6"/>
      <c r="H61" s="6"/>
      <c r="I61" s="8">
        <f>SUM(I53:I60)</f>
        <v>92639.588888888888</v>
      </c>
    </row>
    <row r="62" spans="2:10" ht="15.75" x14ac:dyDescent="0.25">
      <c r="B62" s="16" t="s">
        <v>33</v>
      </c>
      <c r="C62" s="17"/>
      <c r="D62" s="17"/>
      <c r="E62" s="17"/>
      <c r="F62" s="17"/>
      <c r="G62" s="17"/>
      <c r="H62" s="17"/>
      <c r="I62" s="9">
        <f>SUM(I17+I27+I33+I41+I51+I61)</f>
        <v>570933.82499999995</v>
      </c>
      <c r="J62" s="15"/>
    </row>
  </sheetData>
  <mergeCells count="12">
    <mergeCell ref="H6:I6"/>
    <mergeCell ref="B4:I4"/>
    <mergeCell ref="B2:I2"/>
    <mergeCell ref="B3:D3"/>
    <mergeCell ref="H5:I5"/>
    <mergeCell ref="B62:H62"/>
    <mergeCell ref="B8:I8"/>
    <mergeCell ref="B18:I18"/>
    <mergeCell ref="B28:I28"/>
    <mergeCell ref="B34:I34"/>
    <mergeCell ref="B42:I42"/>
    <mergeCell ref="B52:I52"/>
  </mergeCells>
  <pageMargins left="0.70866141732283472" right="0.70866141732283472" top="0.74803149606299213" bottom="0.74803149606299213" header="0.31496062992125984" footer="0.31496062992125984"/>
  <pageSetup paperSize="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aa</dc:creator>
  <cp:keywords/>
  <dc:description/>
  <cp:lastModifiedBy>aa</cp:lastModifiedBy>
  <cp:revision/>
  <cp:lastPrinted>2023-12-01T17:27:28Z</cp:lastPrinted>
  <dcterms:created xsi:type="dcterms:W3CDTF">2023-08-25T05:09:36Z</dcterms:created>
  <dcterms:modified xsi:type="dcterms:W3CDTF">2023-12-01T17:44:03Z</dcterms:modified>
  <cp:category/>
  <cp:contentStatus/>
</cp:coreProperties>
</file>