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20490" windowHeight="6795" firstSheet="1" activeTab="1"/>
  </bookViews>
  <sheets>
    <sheet name="Sheet1" sheetId="1" r:id="rId1"/>
    <sheet name="Estimate-5" sheetId="11" r:id="rId2"/>
    <sheet name="Estimate-4 (2)" sheetId="9" r:id="rId3"/>
    <sheet name="Estimate-4" sheetId="7" r:id="rId4"/>
    <sheet name="Estimate-3" sheetId="2" r:id="rId5"/>
    <sheet name="Estimate-2" sheetId="6" r:id="rId6"/>
    <sheet name="Estimate-1" sheetId="10" r:id="rId7"/>
  </sheets>
  <definedNames>
    <definedName name="_xlnm._FilterDatabase" localSheetId="6" hidden="1">'Estimate-1'!$C$18:$E$28</definedName>
    <definedName name="_xlnm._FilterDatabase" localSheetId="5" hidden="1">'Estimate-2'!$C$18:$E$28</definedName>
    <definedName name="_xlnm._FilterDatabase" localSheetId="4" hidden="1">'Estimate-3'!$C$20:$E$33</definedName>
    <definedName name="_xlnm._FilterDatabase" localSheetId="3" hidden="1">'Estimate-4'!$C$20:$E$33</definedName>
    <definedName name="_xlnm._FilterDatabase" localSheetId="2" hidden="1">'Estimate-4 (2)'!$C$20:$E$33</definedName>
    <definedName name="_xlnm._FilterDatabase" localSheetId="1" hidden="1">'Estimate-5'!$C$20:$E$33</definedName>
    <definedName name="_xlnm.Print_Area" localSheetId="6">'Estimate-1'!$B$1:$I$78</definedName>
    <definedName name="_xlnm.Print_Area" localSheetId="5">'Estimate-2'!$B$1:$I$79</definedName>
    <definedName name="_xlnm.Print_Area" localSheetId="4">'Estimate-3'!$B$1:$I$94</definedName>
    <definedName name="_xlnm.Print_Area" localSheetId="3">'Estimate-4'!$B$1:$I$100</definedName>
    <definedName name="_xlnm.Print_Area" localSheetId="2">'Estimate-4 (2)'!$B$1:$J$106</definedName>
    <definedName name="_xlnm.Print_Area" localSheetId="1">'Estimate-5'!$B$1:$J$110</definedName>
    <definedName name="_xlnm.Print_Titles" localSheetId="6">'Estimate-1'!$6:$6</definedName>
    <definedName name="_xlnm.Print_Titles" localSheetId="5">'Estimate-2'!$6:$6</definedName>
    <definedName name="_xlnm.Print_Titles" localSheetId="4">'Estimate-3'!$6:$6</definedName>
    <definedName name="_xlnm.Print_Titles" localSheetId="3">'Estimate-4'!$6:$6</definedName>
    <definedName name="_xlnm.Print_Titles" localSheetId="2">'Estimate-4 (2)'!$6:$6</definedName>
    <definedName name="_xlnm.Print_Titles" localSheetId="1">'Estimate-5'!$6:$6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" i="11" l="1"/>
  <c r="J105" i="11"/>
  <c r="J96" i="11"/>
  <c r="J93" i="11"/>
  <c r="J67" i="11"/>
  <c r="J66" i="11"/>
  <c r="J54" i="11"/>
  <c r="J38" i="11"/>
  <c r="J26" i="11"/>
  <c r="I106" i="11"/>
  <c r="I105" i="11"/>
  <c r="J102" i="11"/>
  <c r="J103" i="11"/>
  <c r="I102" i="11"/>
  <c r="I103" i="11"/>
  <c r="J101" i="11"/>
  <c r="I101" i="11"/>
  <c r="I73" i="11"/>
  <c r="J100" i="11"/>
  <c r="I100" i="11"/>
  <c r="I99" i="11"/>
  <c r="J99" i="11" s="1"/>
  <c r="J98" i="11"/>
  <c r="I98" i="11"/>
  <c r="J92" i="11"/>
  <c r="J91" i="11"/>
  <c r="J90" i="11"/>
  <c r="J89" i="11"/>
  <c r="I89" i="11"/>
  <c r="J88" i="11"/>
  <c r="I88" i="11"/>
  <c r="J87" i="11"/>
  <c r="I87" i="11"/>
  <c r="J86" i="11"/>
  <c r="I86" i="11"/>
  <c r="I85" i="11"/>
  <c r="J84" i="11"/>
  <c r="I84" i="11"/>
  <c r="J83" i="11"/>
  <c r="I83" i="11"/>
  <c r="J82" i="11"/>
  <c r="J79" i="11"/>
  <c r="J78" i="11"/>
  <c r="I78" i="11"/>
  <c r="J77" i="11"/>
  <c r="I77" i="11"/>
  <c r="J76" i="11"/>
  <c r="I76" i="11"/>
  <c r="J75" i="11"/>
  <c r="I75" i="11"/>
  <c r="J74" i="11"/>
  <c r="I74" i="11"/>
  <c r="J73" i="11"/>
  <c r="J72" i="11"/>
  <c r="J70" i="11"/>
  <c r="I70" i="11"/>
  <c r="J65" i="11"/>
  <c r="F65" i="11"/>
  <c r="I65" i="11" s="1"/>
  <c r="J64" i="11"/>
  <c r="F64" i="11"/>
  <c r="F63" i="11"/>
  <c r="K63" i="11" s="1"/>
  <c r="F62" i="11"/>
  <c r="J62" i="11" s="1"/>
  <c r="J61" i="11"/>
  <c r="F61" i="11"/>
  <c r="I61" i="11" s="1"/>
  <c r="J60" i="11"/>
  <c r="I60" i="11"/>
  <c r="F60" i="11"/>
  <c r="F59" i="11"/>
  <c r="J59" i="11" s="1"/>
  <c r="J58" i="11"/>
  <c r="F58" i="11"/>
  <c r="J57" i="11"/>
  <c r="I57" i="11"/>
  <c r="F57" i="11"/>
  <c r="J53" i="11"/>
  <c r="F53" i="11"/>
  <c r="I53" i="11" s="1"/>
  <c r="J50" i="11"/>
  <c r="I50" i="11"/>
  <c r="F49" i="11"/>
  <c r="J49" i="11" s="1"/>
  <c r="J48" i="11"/>
  <c r="F48" i="11"/>
  <c r="I48" i="11" s="1"/>
  <c r="J47" i="11"/>
  <c r="I47" i="11"/>
  <c r="F47" i="11"/>
  <c r="I46" i="11"/>
  <c r="J45" i="11"/>
  <c r="J44" i="11"/>
  <c r="F44" i="11"/>
  <c r="I44" i="11" s="1"/>
  <c r="J43" i="11"/>
  <c r="F43" i="11"/>
  <c r="I43" i="11" s="1"/>
  <c r="J42" i="11"/>
  <c r="I42" i="11"/>
  <c r="F42" i="11"/>
  <c r="F41" i="11"/>
  <c r="J41" i="11" s="1"/>
  <c r="F40" i="11"/>
  <c r="J37" i="11"/>
  <c r="I37" i="11"/>
  <c r="F37" i="11"/>
  <c r="F36" i="11"/>
  <c r="I36" i="11" s="1"/>
  <c r="I35" i="11"/>
  <c r="F35" i="11"/>
  <c r="J34" i="11"/>
  <c r="I34" i="11"/>
  <c r="F34" i="11"/>
  <c r="F33" i="11"/>
  <c r="J33" i="11" s="1"/>
  <c r="F32" i="11"/>
  <c r="J32" i="11" s="1"/>
  <c r="J31" i="11"/>
  <c r="I31" i="11"/>
  <c r="J30" i="11"/>
  <c r="I30" i="11"/>
  <c r="J29" i="11"/>
  <c r="I29" i="11"/>
  <c r="F28" i="11"/>
  <c r="J28" i="11" s="1"/>
  <c r="J27" i="11"/>
  <c r="J25" i="11"/>
  <c r="I25" i="11"/>
  <c r="F24" i="11"/>
  <c r="I24" i="11" s="1"/>
  <c r="J23" i="11"/>
  <c r="F22" i="11"/>
  <c r="J22" i="11" s="1"/>
  <c r="J21" i="11"/>
  <c r="F21" i="11"/>
  <c r="I21" i="11" s="1"/>
  <c r="J20" i="11"/>
  <c r="I20" i="11"/>
  <c r="F20" i="11"/>
  <c r="F19" i="11"/>
  <c r="J19" i="11" s="1"/>
  <c r="J18" i="11"/>
  <c r="I18" i="11"/>
  <c r="J17" i="11"/>
  <c r="I17" i="11"/>
  <c r="F16" i="11"/>
  <c r="J16" i="11" s="1"/>
  <c r="I14" i="11"/>
  <c r="F12" i="11"/>
  <c r="F10" i="11"/>
  <c r="I93" i="11" l="1"/>
  <c r="K17" i="11"/>
  <c r="I16" i="11"/>
  <c r="I19" i="11"/>
  <c r="I28" i="11"/>
  <c r="I33" i="11"/>
  <c r="I41" i="11"/>
  <c r="I59" i="11"/>
  <c r="I63" i="11"/>
  <c r="I22" i="11"/>
  <c r="I32" i="11"/>
  <c r="I49" i="11"/>
  <c r="I62" i="11"/>
  <c r="J63" i="11"/>
  <c r="J86" i="9"/>
  <c r="F10" i="10"/>
  <c r="I10" i="10" s="1"/>
  <c r="I14" i="10" s="1"/>
  <c r="F12" i="10"/>
  <c r="I12" i="10"/>
  <c r="I13" i="10"/>
  <c r="F16" i="10"/>
  <c r="I16" i="10"/>
  <c r="F17" i="10"/>
  <c r="I17" i="10" s="1"/>
  <c r="F18" i="10"/>
  <c r="I18" i="10"/>
  <c r="F19" i="10"/>
  <c r="I19" i="10" s="1"/>
  <c r="F20" i="10"/>
  <c r="I20" i="10"/>
  <c r="F22" i="10"/>
  <c r="I22" i="10" s="1"/>
  <c r="K23" i="10" s="1"/>
  <c r="I23" i="10"/>
  <c r="F26" i="10"/>
  <c r="I26" i="10"/>
  <c r="F27" i="10"/>
  <c r="I27" i="10" s="1"/>
  <c r="F28" i="10"/>
  <c r="I28" i="10"/>
  <c r="F29" i="10"/>
  <c r="I29" i="10" s="1"/>
  <c r="F30" i="10"/>
  <c r="F31" i="10"/>
  <c r="I31" i="10"/>
  <c r="K33" i="10" s="1"/>
  <c r="F32" i="10"/>
  <c r="I32" i="10"/>
  <c r="F35" i="10"/>
  <c r="I35" i="10" s="1"/>
  <c r="F36" i="10"/>
  <c r="I36" i="10"/>
  <c r="F37" i="10"/>
  <c r="I37" i="10" s="1"/>
  <c r="I39" i="10"/>
  <c r="F40" i="10"/>
  <c r="I40" i="10" s="1"/>
  <c r="F41" i="10"/>
  <c r="I41" i="10"/>
  <c r="F42" i="10"/>
  <c r="I42" i="10" s="1"/>
  <c r="F46" i="10"/>
  <c r="I46" i="10"/>
  <c r="F47" i="10"/>
  <c r="F48" i="10"/>
  <c r="I48" i="10"/>
  <c r="F49" i="10"/>
  <c r="I49" i="10" s="1"/>
  <c r="F50" i="10"/>
  <c r="I50" i="10"/>
  <c r="F51" i="10"/>
  <c r="I51" i="10" s="1"/>
  <c r="F52" i="10"/>
  <c r="I52" i="10"/>
  <c r="F53" i="10"/>
  <c r="I53" i="10" s="1"/>
  <c r="F54" i="10"/>
  <c r="I60" i="10"/>
  <c r="I64" i="10"/>
  <c r="I65" i="10"/>
  <c r="I74" i="10" s="1"/>
  <c r="I67" i="10"/>
  <c r="I68" i="10"/>
  <c r="I26" i="11" l="1"/>
  <c r="I66" i="11"/>
  <c r="I38" i="11"/>
  <c r="I54" i="11"/>
  <c r="I67" i="11" s="1"/>
  <c r="I96" i="11" s="1"/>
  <c r="L43" i="11"/>
  <c r="I24" i="10"/>
  <c r="I55" i="10"/>
  <c r="I43" i="10"/>
  <c r="I33" i="10"/>
  <c r="I100" i="9"/>
  <c r="J100" i="9" s="1"/>
  <c r="I99" i="9"/>
  <c r="J99" i="9" s="1"/>
  <c r="I98" i="9"/>
  <c r="I101" i="9" s="1"/>
  <c r="J83" i="9"/>
  <c r="J82" i="9"/>
  <c r="J87" i="9"/>
  <c r="J91" i="9"/>
  <c r="J92" i="9"/>
  <c r="J90" i="9"/>
  <c r="J71" i="9"/>
  <c r="J72" i="9"/>
  <c r="J73" i="9"/>
  <c r="J74" i="9"/>
  <c r="J75" i="9"/>
  <c r="J76" i="9"/>
  <c r="J77" i="9"/>
  <c r="J78" i="9"/>
  <c r="J79" i="9"/>
  <c r="J84" i="9"/>
  <c r="J88" i="9"/>
  <c r="J89" i="9"/>
  <c r="J70" i="9"/>
  <c r="J64" i="9"/>
  <c r="J58" i="9"/>
  <c r="J50" i="9"/>
  <c r="J45" i="9"/>
  <c r="J53" i="9"/>
  <c r="J30" i="9"/>
  <c r="J31" i="9"/>
  <c r="J27" i="9"/>
  <c r="J29" i="9"/>
  <c r="J18" i="9"/>
  <c r="J17" i="9"/>
  <c r="J23" i="9"/>
  <c r="J25" i="9"/>
  <c r="I89" i="9"/>
  <c r="I88" i="9"/>
  <c r="I87" i="9"/>
  <c r="I86" i="9"/>
  <c r="I85" i="9"/>
  <c r="I84" i="9"/>
  <c r="I83" i="9"/>
  <c r="I78" i="9"/>
  <c r="I77" i="9"/>
  <c r="I76" i="9"/>
  <c r="I75" i="9"/>
  <c r="I74" i="9"/>
  <c r="I71" i="9"/>
  <c r="I70" i="9"/>
  <c r="F65" i="9"/>
  <c r="I65" i="9" s="1"/>
  <c r="F64" i="9"/>
  <c r="F63" i="9"/>
  <c r="F62" i="9"/>
  <c r="I62" i="9" s="1"/>
  <c r="F61" i="9"/>
  <c r="I61" i="9" s="1"/>
  <c r="F60" i="9"/>
  <c r="J60" i="9" s="1"/>
  <c r="F59" i="9"/>
  <c r="I59" i="9" s="1"/>
  <c r="F58" i="9"/>
  <c r="F57" i="9"/>
  <c r="J57" i="9" s="1"/>
  <c r="F53" i="9"/>
  <c r="I53" i="9" s="1"/>
  <c r="I50" i="9"/>
  <c r="F49" i="9"/>
  <c r="I49" i="9" s="1"/>
  <c r="F48" i="9"/>
  <c r="J48" i="9" s="1"/>
  <c r="F47" i="9"/>
  <c r="I47" i="9" s="1"/>
  <c r="I46" i="9"/>
  <c r="F44" i="9"/>
  <c r="I44" i="9" s="1"/>
  <c r="F43" i="9"/>
  <c r="I43" i="9" s="1"/>
  <c r="F42" i="9"/>
  <c r="I42" i="9" s="1"/>
  <c r="F41" i="9"/>
  <c r="J41" i="9" s="1"/>
  <c r="F40" i="9"/>
  <c r="I37" i="9"/>
  <c r="F37" i="9"/>
  <c r="J37" i="9" s="1"/>
  <c r="F36" i="9"/>
  <c r="I36" i="9" s="1"/>
  <c r="I35" i="9"/>
  <c r="F35" i="9"/>
  <c r="F34" i="9"/>
  <c r="I34" i="9" s="1"/>
  <c r="F33" i="9"/>
  <c r="J33" i="9" s="1"/>
  <c r="F32" i="9"/>
  <c r="I32" i="9" s="1"/>
  <c r="I31" i="9"/>
  <c r="I30" i="9"/>
  <c r="I29" i="9"/>
  <c r="F28" i="9"/>
  <c r="I28" i="9" s="1"/>
  <c r="I25" i="9"/>
  <c r="F24" i="9"/>
  <c r="I24" i="9" s="1"/>
  <c r="F22" i="9"/>
  <c r="J22" i="9" s="1"/>
  <c r="F21" i="9"/>
  <c r="I21" i="9" s="1"/>
  <c r="F20" i="9"/>
  <c r="J20" i="9" s="1"/>
  <c r="F19" i="9"/>
  <c r="I19" i="9" s="1"/>
  <c r="I18" i="9"/>
  <c r="I17" i="9"/>
  <c r="F16" i="9"/>
  <c r="I16" i="9" s="1"/>
  <c r="I14" i="9"/>
  <c r="F12" i="9"/>
  <c r="F10" i="9"/>
  <c r="I96" i="7"/>
  <c r="I93" i="7"/>
  <c r="I67" i="7"/>
  <c r="I26" i="7"/>
  <c r="I38" i="7"/>
  <c r="I54" i="7"/>
  <c r="I66" i="7"/>
  <c r="F43" i="7"/>
  <c r="I43" i="7" s="1"/>
  <c r="I89" i="7"/>
  <c r="I88" i="7"/>
  <c r="I87" i="7"/>
  <c r="I76" i="7"/>
  <c r="I86" i="7"/>
  <c r="I85" i="7"/>
  <c r="I71" i="7"/>
  <c r="I84" i="7"/>
  <c r="I83" i="7"/>
  <c r="I78" i="7"/>
  <c r="I77" i="7"/>
  <c r="I75" i="7"/>
  <c r="I74" i="7"/>
  <c r="I70" i="7"/>
  <c r="F65" i="7"/>
  <c r="I65" i="7" s="1"/>
  <c r="F64" i="7"/>
  <c r="F63" i="7"/>
  <c r="I63" i="7" s="1"/>
  <c r="F62" i="7"/>
  <c r="I62" i="7" s="1"/>
  <c r="F61" i="7"/>
  <c r="I61" i="7" s="1"/>
  <c r="F60" i="7"/>
  <c r="I60" i="7" s="1"/>
  <c r="F59" i="7"/>
  <c r="I59" i="7" s="1"/>
  <c r="F58" i="7"/>
  <c r="F57" i="7"/>
  <c r="I57" i="7" s="1"/>
  <c r="F53" i="7"/>
  <c r="I53" i="7" s="1"/>
  <c r="I50" i="7"/>
  <c r="F49" i="7"/>
  <c r="I49" i="7" s="1"/>
  <c r="F48" i="7"/>
  <c r="I48" i="7" s="1"/>
  <c r="F47" i="7"/>
  <c r="I47" i="7" s="1"/>
  <c r="I46" i="7"/>
  <c r="F44" i="7"/>
  <c r="I44" i="7" s="1"/>
  <c r="F42" i="7"/>
  <c r="I42" i="7" s="1"/>
  <c r="F41" i="7"/>
  <c r="I41" i="7" s="1"/>
  <c r="F40" i="7"/>
  <c r="I37" i="7"/>
  <c r="F37" i="7"/>
  <c r="F36" i="7"/>
  <c r="I36" i="7" s="1"/>
  <c r="I35" i="7"/>
  <c r="F35" i="7"/>
  <c r="F34" i="7"/>
  <c r="I34" i="7" s="1"/>
  <c r="F33" i="7"/>
  <c r="I33" i="7" s="1"/>
  <c r="F32" i="7"/>
  <c r="I32" i="7" s="1"/>
  <c r="I31" i="7"/>
  <c r="I30" i="7"/>
  <c r="I29" i="7"/>
  <c r="F28" i="7"/>
  <c r="I28" i="7" s="1"/>
  <c r="I25" i="7"/>
  <c r="F24" i="7"/>
  <c r="I24" i="7" s="1"/>
  <c r="F22" i="7"/>
  <c r="I22" i="7" s="1"/>
  <c r="F21" i="7"/>
  <c r="I21" i="7" s="1"/>
  <c r="F20" i="7"/>
  <c r="I20" i="7" s="1"/>
  <c r="F19" i="7"/>
  <c r="I19" i="7" s="1"/>
  <c r="I18" i="7"/>
  <c r="I17" i="7"/>
  <c r="F16" i="7"/>
  <c r="I16" i="7" s="1"/>
  <c r="I14" i="7"/>
  <c r="F12" i="7"/>
  <c r="F10" i="7"/>
  <c r="J21" i="9" l="1"/>
  <c r="I57" i="9"/>
  <c r="I22" i="9"/>
  <c r="J62" i="9"/>
  <c r="I60" i="9"/>
  <c r="J49" i="9"/>
  <c r="J32" i="9"/>
  <c r="J44" i="9"/>
  <c r="I63" i="9"/>
  <c r="K63" i="9"/>
  <c r="I20" i="9"/>
  <c r="I33" i="9"/>
  <c r="I38" i="9" s="1"/>
  <c r="J61" i="9"/>
  <c r="I41" i="9"/>
  <c r="I48" i="9"/>
  <c r="J43" i="9"/>
  <c r="J65" i="9"/>
  <c r="J98" i="9"/>
  <c r="J101" i="9" s="1"/>
  <c r="J16" i="9"/>
  <c r="K17" i="9" s="1"/>
  <c r="I93" i="9"/>
  <c r="J19" i="9"/>
  <c r="J34" i="9"/>
  <c r="J28" i="9"/>
  <c r="J47" i="9"/>
  <c r="J42" i="9"/>
  <c r="J63" i="9"/>
  <c r="J59" i="9"/>
  <c r="I56" i="10"/>
  <c r="I78" i="10" s="1"/>
  <c r="J93" i="9"/>
  <c r="L43" i="9"/>
  <c r="I26" i="9"/>
  <c r="I66" i="9"/>
  <c r="I86" i="2"/>
  <c r="I85" i="2"/>
  <c r="I50" i="2"/>
  <c r="J38" i="9" l="1"/>
  <c r="I54" i="9"/>
  <c r="J26" i="9"/>
  <c r="J54" i="9"/>
  <c r="J67" i="9" s="1"/>
  <c r="J96" i="9" s="1"/>
  <c r="J102" i="9" s="1"/>
  <c r="J66" i="9"/>
  <c r="I67" i="9"/>
  <c r="I96" i="9" s="1"/>
  <c r="I102" i="9" s="1"/>
  <c r="F53" i="2"/>
  <c r="I53" i="2" s="1"/>
  <c r="I18" i="2"/>
  <c r="I17" i="2"/>
  <c r="I31" i="2"/>
  <c r="I30" i="2"/>
  <c r="I29" i="2"/>
  <c r="I35" i="2"/>
  <c r="F42" i="2"/>
  <c r="I42" i="2" s="1"/>
  <c r="F41" i="2"/>
  <c r="I41" i="2" s="1"/>
  <c r="I46" i="2" l="1"/>
  <c r="I69" i="6"/>
  <c r="I68" i="6"/>
  <c r="I66" i="6"/>
  <c r="I65" i="6"/>
  <c r="I61" i="6"/>
  <c r="I75" i="6" s="1"/>
  <c r="F55" i="6"/>
  <c r="I55" i="6" s="1"/>
  <c r="F54" i="6"/>
  <c r="F53" i="6"/>
  <c r="I53" i="6" s="1"/>
  <c r="F52" i="6"/>
  <c r="I52" i="6" s="1"/>
  <c r="F51" i="6"/>
  <c r="I51" i="6" s="1"/>
  <c r="F50" i="6"/>
  <c r="I50" i="6" s="1"/>
  <c r="F49" i="6"/>
  <c r="I49" i="6" s="1"/>
  <c r="F48" i="6"/>
  <c r="I48" i="6" s="1"/>
  <c r="F47" i="6"/>
  <c r="F46" i="6"/>
  <c r="I46" i="6" s="1"/>
  <c r="F42" i="6"/>
  <c r="I42" i="6" s="1"/>
  <c r="F41" i="6"/>
  <c r="I41" i="6" s="1"/>
  <c r="F40" i="6"/>
  <c r="I40" i="6" s="1"/>
  <c r="F37" i="6"/>
  <c r="I37" i="6" s="1"/>
  <c r="F36" i="6"/>
  <c r="I36" i="6" s="1"/>
  <c r="I43" i="6" s="1"/>
  <c r="F35" i="6"/>
  <c r="I32" i="6"/>
  <c r="F32" i="6"/>
  <c r="F31" i="6"/>
  <c r="F30" i="6"/>
  <c r="F29" i="6"/>
  <c r="I29" i="6" s="1"/>
  <c r="F28" i="6"/>
  <c r="I28" i="6" s="1"/>
  <c r="F27" i="6"/>
  <c r="F26" i="6"/>
  <c r="I26" i="6" s="1"/>
  <c r="I23" i="6"/>
  <c r="F22" i="6"/>
  <c r="F20" i="6"/>
  <c r="I20" i="6" s="1"/>
  <c r="F19" i="6"/>
  <c r="I19" i="6" s="1"/>
  <c r="F18" i="6"/>
  <c r="I18" i="6" s="1"/>
  <c r="F17" i="6"/>
  <c r="I17" i="6" s="1"/>
  <c r="F16" i="6"/>
  <c r="I16" i="6" s="1"/>
  <c r="I14" i="6"/>
  <c r="F12" i="6"/>
  <c r="F10" i="6"/>
  <c r="I24" i="6" l="1"/>
  <c r="I56" i="6"/>
  <c r="I33" i="6"/>
  <c r="F66" i="2"/>
  <c r="I66" i="2" s="1"/>
  <c r="I57" i="6" l="1"/>
  <c r="I79" i="6" s="1"/>
  <c r="I14" i="2"/>
  <c r="I75" i="2" l="1"/>
  <c r="I76" i="2"/>
  <c r="I79" i="2"/>
  <c r="I78" i="2"/>
  <c r="I71" i="2"/>
  <c r="I87" i="2" l="1"/>
  <c r="F49" i="2"/>
  <c r="I49" i="2" s="1"/>
  <c r="F19" i="2"/>
  <c r="I25" i="2"/>
  <c r="I37" i="2"/>
  <c r="I19" i="2" l="1"/>
  <c r="F65" i="2"/>
  <c r="F64" i="2"/>
  <c r="I64" i="2" s="1"/>
  <c r="F63" i="2"/>
  <c r="I63" i="2" s="1"/>
  <c r="F62" i="2"/>
  <c r="I62" i="2" s="1"/>
  <c r="F61" i="2"/>
  <c r="I61" i="2" s="1"/>
  <c r="F48" i="2"/>
  <c r="I48" i="2" s="1"/>
  <c r="F47" i="2"/>
  <c r="I47" i="2" s="1"/>
  <c r="F33" i="2"/>
  <c r="I33" i="2" s="1"/>
  <c r="F34" i="2"/>
  <c r="I34" i="2" s="1"/>
  <c r="F35" i="2"/>
  <c r="F36" i="2"/>
  <c r="I36" i="2" s="1"/>
  <c r="F37" i="2"/>
  <c r="F32" i="2"/>
  <c r="F21" i="2" l="1"/>
  <c r="I21" i="2" s="1"/>
  <c r="F24" i="2"/>
  <c r="I24" i="2" s="1"/>
  <c r="F22" i="2"/>
  <c r="I22" i="2" s="1"/>
  <c r="F12" i="2"/>
  <c r="F10" i="2"/>
  <c r="F60" i="2"/>
  <c r="I60" i="2" s="1"/>
  <c r="F59" i="2" l="1"/>
  <c r="I59" i="2" s="1"/>
  <c r="F20" i="2" l="1"/>
  <c r="I20" i="2" s="1"/>
  <c r="F28" i="2"/>
  <c r="I28" i="2" s="1"/>
  <c r="I38" i="2" s="1"/>
  <c r="F40" i="2"/>
  <c r="F43" i="2"/>
  <c r="I43" i="2" s="1"/>
  <c r="I54" i="2" s="1"/>
  <c r="F44" i="2"/>
  <c r="I44" i="2" s="1"/>
  <c r="F57" i="2"/>
  <c r="I57" i="2" s="1"/>
  <c r="I67" i="2" s="1"/>
  <c r="F58" i="2"/>
  <c r="F16" i="2"/>
  <c r="I16" i="2" s="1"/>
  <c r="I26" i="2" s="1"/>
  <c r="I68" i="2" l="1"/>
  <c r="I90" i="2"/>
</calcChain>
</file>

<file path=xl/sharedStrings.xml><?xml version="1.0" encoding="utf-8"?>
<sst xmlns="http://schemas.openxmlformats.org/spreadsheetml/2006/main" count="645" uniqueCount="145">
  <si>
    <t xml:space="preserve">Amount </t>
  </si>
  <si>
    <t>Qty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</si>
  <si>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</si>
  <si>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</si>
  <si>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</si>
  <si>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</si>
  <si>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</si>
  <si>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Kitchen</t>
  </si>
  <si>
    <t>Kapat with 4drawer-</t>
  </si>
  <si>
    <t>Maliya -</t>
  </si>
  <si>
    <t>Bed-6'x6.5'</t>
  </si>
  <si>
    <t>Hall</t>
  </si>
  <si>
    <t>Drassing box</t>
  </si>
  <si>
    <t>bed 6'x6.5'</t>
  </si>
  <si>
    <t xml:space="preserve">Maliya </t>
  </si>
  <si>
    <t>bim Type Panel -</t>
  </si>
  <si>
    <t xml:space="preserve">Main door zali </t>
  </si>
  <si>
    <t>Temple Room</t>
  </si>
  <si>
    <t>Temple</t>
  </si>
  <si>
    <t xml:space="preserve"> Bed -6'x6.5'</t>
  </si>
  <si>
    <t>Bed back gadi panel</t>
  </si>
  <si>
    <t xml:space="preserve">With Material Estimate
</t>
  </si>
  <si>
    <t>Master bed room -1</t>
  </si>
  <si>
    <t>Window side box</t>
  </si>
  <si>
    <t>Kapat with 4drawer</t>
  </si>
  <si>
    <t>study with box</t>
  </si>
  <si>
    <t>Drassing</t>
  </si>
  <si>
    <t>Tv unit box</t>
  </si>
  <si>
    <t>MCB box</t>
  </si>
  <si>
    <t>Sofa -5seater</t>
  </si>
  <si>
    <t>Tendome Platform</t>
  </si>
  <si>
    <t xml:space="preserve">Store room door </t>
  </si>
  <si>
    <t>Store room maliya</t>
  </si>
  <si>
    <t>Showcase-1</t>
  </si>
  <si>
    <t>Showcase-2</t>
  </si>
  <si>
    <t>Service platform</t>
  </si>
  <si>
    <t>Service platform panel</t>
  </si>
  <si>
    <t>Service platform showcase</t>
  </si>
  <si>
    <t>Matke ke liye patthar</t>
  </si>
  <si>
    <t>Date:-24-08-2024</t>
  </si>
  <si>
    <t>SIDE Location:-D-801 ANAVYA PARMESWAR ADALAJ</t>
  </si>
  <si>
    <t>kapat side shelf-3nung</t>
  </si>
  <si>
    <t>Common wash bassing glass panel</t>
  </si>
  <si>
    <t xml:space="preserve">Common wash bassing glass laminate </t>
  </si>
  <si>
    <t>C.</t>
  </si>
  <si>
    <t>Electric Work</t>
  </si>
  <si>
    <t>Door bell</t>
  </si>
  <si>
    <t>ELECTRIC WORK TOTAL AMOUNT</t>
  </si>
  <si>
    <t xml:space="preserve">5a point </t>
  </si>
  <si>
    <t xml:space="preserve">15a point </t>
  </si>
  <si>
    <t xml:space="preserve">4 square mm circuit </t>
  </si>
  <si>
    <t>1.5 square mm circuit</t>
  </si>
  <si>
    <t xml:space="preserve"> fan fitting </t>
  </si>
  <si>
    <t>light fitting</t>
  </si>
  <si>
    <t xml:space="preserve">anchor fasner </t>
  </si>
  <si>
    <t xml:space="preserve">12 v panel light </t>
  </si>
  <si>
    <t>button light</t>
  </si>
  <si>
    <t xml:space="preserve">rope light </t>
  </si>
  <si>
    <t xml:space="preserve">rope light adaptor </t>
  </si>
  <si>
    <t xml:space="preserve">Orient company fan </t>
  </si>
  <si>
    <t xml:space="preserve">Bathroom Exhaust fan </t>
  </si>
  <si>
    <t xml:space="preserve">Furniture work Total Amount </t>
  </si>
  <si>
    <t>A.</t>
  </si>
  <si>
    <t>Furniture work</t>
  </si>
  <si>
    <t>A1</t>
  </si>
  <si>
    <t>A2</t>
  </si>
  <si>
    <t>A3</t>
  </si>
  <si>
    <t>Asian Company premium paint</t>
  </si>
  <si>
    <t>Polish work</t>
  </si>
  <si>
    <t>D.</t>
  </si>
  <si>
    <t>Master bed -2</t>
  </si>
  <si>
    <t>A4</t>
  </si>
  <si>
    <t>A5</t>
  </si>
  <si>
    <t>Common wash bassing framing kapat</t>
  </si>
  <si>
    <t>Bed side box 1nung</t>
  </si>
  <si>
    <t>Bed side box-1nung</t>
  </si>
  <si>
    <t>Size</t>
  </si>
  <si>
    <t>Area</t>
  </si>
  <si>
    <t xml:space="preserve">Rate </t>
  </si>
  <si>
    <t>Estimate Total Amount</t>
  </si>
  <si>
    <t>Estimate No:-02</t>
  </si>
  <si>
    <t xml:space="preserve">Bhim Panel </t>
  </si>
  <si>
    <t>Estimate No:-03</t>
  </si>
  <si>
    <t>Date:-03-10-2024</t>
  </si>
  <si>
    <t>Sofa 4+2 + 4 handle</t>
  </si>
  <si>
    <t>Dining table 4 seater  2 chair + 1 bench</t>
  </si>
  <si>
    <t>plus</t>
  </si>
  <si>
    <t>Center table -1 set</t>
  </si>
  <si>
    <t>Tv unit with small box</t>
  </si>
  <si>
    <t>Plus</t>
  </si>
  <si>
    <t xml:space="preserve">bim Type Panel </t>
  </si>
  <si>
    <t xml:space="preserve">TV Unit side partition </t>
  </si>
  <si>
    <t>TV Unit side partition panel 
lumpsump size</t>
  </si>
  <si>
    <t xml:space="preserve">Extra Trolley </t>
  </si>
  <si>
    <t>Locker</t>
  </si>
  <si>
    <t>Kapat bass extra drower</t>
  </si>
  <si>
    <t xml:space="preserve">Plus </t>
  </si>
  <si>
    <t>Dining crockery kapat</t>
  </si>
  <si>
    <t>Common wash bassing drower --3nung</t>
  </si>
  <si>
    <t>Profile light</t>
  </si>
  <si>
    <t>Profile light Adaptor</t>
  </si>
  <si>
    <t xml:space="preserve">Note </t>
  </si>
  <si>
    <t xml:space="preserve">Open Profile light Extra </t>
  </si>
  <si>
    <t xml:space="preserve">Partition light and point Extra </t>
  </si>
  <si>
    <t>#</t>
  </si>
  <si>
    <t>Estimate No:-04</t>
  </si>
  <si>
    <t>Date:-13-10-2024</t>
  </si>
  <si>
    <t>Kitchen Profile light</t>
  </si>
  <si>
    <t>RF</t>
  </si>
  <si>
    <t>Exhaust fan</t>
  </si>
  <si>
    <t>Ceiling Profile light fitting labour 2 nung</t>
  </si>
  <si>
    <t>TV Unit Strip light</t>
  </si>
  <si>
    <t>TV Unit Strip light Adaptor</t>
  </si>
  <si>
    <t xml:space="preserve">Board Shifting </t>
  </si>
  <si>
    <t>HDMI Pipe</t>
  </si>
  <si>
    <t>Wifi Cable Labour</t>
  </si>
  <si>
    <t>Drassing Serquit point</t>
  </si>
  <si>
    <t>Door bell fitting labour</t>
  </si>
  <si>
    <t>Service platform showcase without Sutter</t>
  </si>
  <si>
    <t xml:space="preserve">TV Unit side partition panel </t>
  </si>
  <si>
    <t>Colour work extra</t>
  </si>
  <si>
    <t>Polish work extra</t>
  </si>
  <si>
    <t xml:space="preserve">Laminhate </t>
  </si>
  <si>
    <t>a</t>
  </si>
  <si>
    <t>b</t>
  </si>
  <si>
    <t xml:space="preserve">Charcol Patta </t>
  </si>
  <si>
    <t>Kapat Cinsel handle</t>
  </si>
  <si>
    <t>c</t>
  </si>
  <si>
    <t>Estimate No:-01</t>
  </si>
  <si>
    <t>Asian Company premium paint-80000</t>
  </si>
  <si>
    <t>Polish work-14000</t>
  </si>
  <si>
    <t>Grand Amount</t>
  </si>
  <si>
    <t>Date:-14-10-2024</t>
  </si>
  <si>
    <t>Estimate No:-05</t>
  </si>
  <si>
    <t>Common wash bassing  laminate panel</t>
  </si>
  <si>
    <t xml:space="preserve">Door bell </t>
  </si>
  <si>
    <t>Kapat Conceal handle</t>
  </si>
  <si>
    <t>d</t>
  </si>
  <si>
    <t>e</t>
  </si>
  <si>
    <t>Nob</t>
  </si>
  <si>
    <t xml:space="preserve">4" handle </t>
  </si>
  <si>
    <t xml:space="preserve">Bim Panel </t>
  </si>
  <si>
    <t>Store Room door handle</t>
  </si>
  <si>
    <t>f</t>
  </si>
  <si>
    <t>Date:-27-10-2024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</si>
</sst>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3" xfId="0" applyBorder="1"/>
    <xf numFmtId="1" fontId="0" fillId="0" borderId="1" xfId="0" applyNumberFormat="1" applyFont="1" applyFill="1" applyBorder="1"/>
    <xf numFmtId="0" fontId="0" fillId="0" borderId="18" xfId="0" applyFont="1" applyFill="1" applyBorder="1" applyAlignment="1">
      <alignment horizontal="right" vertical="top"/>
    </xf>
    <xf numFmtId="0" fontId="0" fillId="0" borderId="18" xfId="0" applyFont="1" applyFill="1" applyBorder="1" applyAlignment="1">
      <alignment horizontal="right"/>
    </xf>
    <xf numFmtId="0" fontId="0" fillId="0" borderId="18" xfId="0" applyFont="1" applyFill="1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Fill="1" applyBorder="1" applyAlignment="1"/>
    <xf numFmtId="0" fontId="0" fillId="0" borderId="20" xfId="0" applyFont="1" applyFill="1" applyBorder="1"/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8" xfId="0" applyFont="1" applyFill="1" applyBorder="1" applyAlignment="1">
      <alignment horizontal="center" vertical="top" wrapText="1"/>
    </xf>
    <xf numFmtId="0" fontId="0" fillId="0" borderId="24" xfId="0" applyFont="1" applyFill="1" applyBorder="1"/>
    <xf numFmtId="0" fontId="0" fillId="0" borderId="25" xfId="0" applyFont="1" applyFill="1" applyBorder="1" applyAlignment="1"/>
    <xf numFmtId="0" fontId="0" fillId="0" borderId="25" xfId="0" applyFont="1" applyFill="1" applyBorder="1"/>
    <xf numFmtId="164" fontId="0" fillId="0" borderId="25" xfId="0" applyNumberFormat="1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164" fontId="0" fillId="0" borderId="30" xfId="0" applyNumberFormat="1" applyFont="1" applyFill="1" applyBorder="1"/>
    <xf numFmtId="0" fontId="0" fillId="0" borderId="30" xfId="0" applyFont="1" applyFill="1" applyBorder="1" applyAlignment="1"/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30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2" fillId="0" borderId="18" xfId="0" applyFont="1" applyFill="1" applyBorder="1"/>
    <xf numFmtId="0" fontId="2" fillId="0" borderId="18" xfId="0" applyFont="1" applyFill="1" applyBorder="1" applyAlignment="1">
      <alignment horizontal="right" vertical="top"/>
    </xf>
    <xf numFmtId="43" fontId="0" fillId="0" borderId="0" xfId="0" applyNumberFormat="1" applyFont="1" applyFill="1" applyBorder="1"/>
    <xf numFmtId="43" fontId="0" fillId="0" borderId="0" xfId="0" applyNumberFormat="1" applyFill="1" applyBorder="1" applyAlignment="1"/>
    <xf numFmtId="164" fontId="0" fillId="0" borderId="1" xfId="0" applyNumberFormat="1" applyFont="1" applyFill="1" applyBorder="1" applyAlignment="1">
      <alignment vertical="top"/>
    </xf>
    <xf numFmtId="1" fontId="0" fillId="0" borderId="13" xfId="0" applyNumberFormat="1" applyBorder="1"/>
    <xf numFmtId="1" fontId="0" fillId="3" borderId="0" xfId="0" applyNumberFormat="1" applyFill="1" applyBorder="1"/>
    <xf numFmtId="1" fontId="2" fillId="2" borderId="3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30" xfId="0" applyNumberFormat="1" applyFont="1" applyFill="1" applyBorder="1"/>
    <xf numFmtId="1" fontId="0" fillId="0" borderId="25" xfId="0" applyNumberFormat="1" applyFont="1" applyFill="1" applyBorder="1"/>
    <xf numFmtId="1" fontId="0" fillId="0" borderId="1" xfId="0" applyNumberFormat="1" applyFont="1" applyFill="1" applyBorder="1" applyAlignment="1">
      <alignment vertical="top"/>
    </xf>
    <xf numFmtId="1" fontId="0" fillId="0" borderId="30" xfId="0" applyNumberFormat="1" applyFont="1" applyFill="1" applyBorder="1" applyAlignment="1">
      <alignment vertical="top"/>
    </xf>
    <xf numFmtId="1" fontId="0" fillId="0" borderId="0" xfId="0" applyNumberFormat="1" applyFont="1" applyFill="1" applyBorder="1"/>
    <xf numFmtId="1" fontId="11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1" fontId="6" fillId="0" borderId="0" xfId="0" applyNumberFormat="1" applyFont="1" applyFill="1" applyBorder="1" applyAlignme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0" xfId="0" applyNumberFormat="1"/>
    <xf numFmtId="1" fontId="0" fillId="0" borderId="0" xfId="0" applyNumberFormat="1" applyFont="1" applyFill="1" applyBorder="1" applyAlignment="1"/>
    <xf numFmtId="0" fontId="0" fillId="0" borderId="38" xfId="0" applyFont="1" applyFill="1" applyBorder="1"/>
    <xf numFmtId="0" fontId="0" fillId="0" borderId="39" xfId="0" applyFont="1" applyFill="1" applyBorder="1" applyAlignment="1"/>
    <xf numFmtId="0" fontId="0" fillId="0" borderId="39" xfId="0" applyFont="1" applyFill="1" applyBorder="1"/>
    <xf numFmtId="1" fontId="0" fillId="0" borderId="39" xfId="0" applyNumberFormat="1" applyFont="1" applyFill="1" applyBorder="1"/>
    <xf numFmtId="164" fontId="0" fillId="0" borderId="39" xfId="0" applyNumberFormat="1" applyFont="1" applyFill="1" applyBorder="1"/>
    <xf numFmtId="0" fontId="2" fillId="0" borderId="1" xfId="0" applyFont="1" applyFill="1" applyBorder="1" applyAlignment="1"/>
    <xf numFmtId="1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>
      <alignment vertical="top"/>
    </xf>
    <xf numFmtId="0" fontId="2" fillId="0" borderId="38" xfId="0" applyFont="1" applyFill="1" applyBorder="1" applyAlignment="1">
      <alignment horizontal="center" vertical="top" wrapText="1"/>
    </xf>
    <xf numFmtId="0" fontId="2" fillId="0" borderId="39" xfId="0" applyFont="1" applyFill="1" applyBorder="1" applyAlignment="1">
      <alignment horizontal="center" vertical="top"/>
    </xf>
    <xf numFmtId="0" fontId="2" fillId="0" borderId="39" xfId="0" applyFont="1" applyFill="1" applyBorder="1" applyAlignment="1">
      <alignment horizontal="center" vertical="top" wrapText="1"/>
    </xf>
    <xf numFmtId="1" fontId="2" fillId="0" borderId="39" xfId="0" applyNumberFormat="1" applyFont="1" applyFill="1" applyBorder="1" applyAlignment="1">
      <alignment horizontal="center" vertical="top" wrapText="1"/>
    </xf>
    <xf numFmtId="0" fontId="0" fillId="0" borderId="36" xfId="0" applyFont="1" applyFill="1" applyBorder="1"/>
    <xf numFmtId="0" fontId="2" fillId="0" borderId="29" xfId="0" applyFont="1" applyFill="1" applyBorder="1"/>
    <xf numFmtId="0" fontId="2" fillId="0" borderId="30" xfId="0" applyFont="1" applyFill="1" applyBorder="1" applyAlignment="1">
      <alignment vertical="top"/>
    </xf>
    <xf numFmtId="0" fontId="0" fillId="0" borderId="32" xfId="0" applyFont="1" applyFill="1" applyBorder="1"/>
    <xf numFmtId="165" fontId="0" fillId="0" borderId="12" xfId="1" applyNumberFormat="1" applyFont="1" applyBorder="1"/>
    <xf numFmtId="165" fontId="2" fillId="2" borderId="2" xfId="1" applyNumberFormat="1" applyFont="1" applyFill="1" applyBorder="1" applyAlignment="1">
      <alignment horizontal="center" vertical="top" wrapText="1"/>
    </xf>
    <xf numFmtId="165" fontId="2" fillId="0" borderId="40" xfId="1" applyNumberFormat="1" applyFont="1" applyFill="1" applyBorder="1" applyAlignment="1">
      <alignment horizontal="center" vertical="top" wrapText="1"/>
    </xf>
    <xf numFmtId="165" fontId="2" fillId="0" borderId="19" xfId="1" applyNumberFormat="1" applyFont="1" applyFill="1" applyBorder="1" applyAlignment="1">
      <alignment horizontal="center" vertical="top" wrapText="1"/>
    </xf>
    <xf numFmtId="165" fontId="2" fillId="0" borderId="19" xfId="1" applyNumberFormat="1" applyFont="1" applyFill="1" applyBorder="1" applyAlignment="1"/>
    <xf numFmtId="165" fontId="0" fillId="0" borderId="19" xfId="1" applyNumberFormat="1" applyFont="1" applyFill="1" applyBorder="1" applyAlignment="1">
      <alignment vertical="top"/>
    </xf>
    <xf numFmtId="165" fontId="2" fillId="0" borderId="19" xfId="1" applyNumberFormat="1" applyFont="1" applyFill="1" applyBorder="1" applyAlignment="1">
      <alignment vertical="top"/>
    </xf>
    <xf numFmtId="165" fontId="2" fillId="0" borderId="26" xfId="1" applyNumberFormat="1" applyFont="1" applyFill="1" applyBorder="1"/>
    <xf numFmtId="165" fontId="2" fillId="0" borderId="23" xfId="1" applyNumberFormat="1" applyFont="1" applyFill="1" applyBorder="1"/>
    <xf numFmtId="165" fontId="0" fillId="0" borderId="37" xfId="1" applyNumberFormat="1" applyFont="1" applyFill="1" applyBorder="1"/>
    <xf numFmtId="165" fontId="0" fillId="0" borderId="31" xfId="1" applyNumberFormat="1" applyFont="1" applyFill="1" applyBorder="1" applyAlignment="1">
      <alignment vertical="top"/>
    </xf>
    <xf numFmtId="165" fontId="0" fillId="0" borderId="40" xfId="1" applyNumberFormat="1" applyFont="1" applyFill="1" applyBorder="1"/>
    <xf numFmtId="165" fontId="2" fillId="0" borderId="19" xfId="1" applyNumberFormat="1" applyFont="1" applyFill="1" applyBorder="1"/>
    <xf numFmtId="165" fontId="2" fillId="0" borderId="31" xfId="1" applyNumberFormat="1" applyFont="1" applyFill="1" applyBorder="1"/>
    <xf numFmtId="165" fontId="0" fillId="0" borderId="0" xfId="1" applyNumberFormat="1" applyFont="1" applyFill="1" applyBorder="1"/>
    <xf numFmtId="165" fontId="10" fillId="0" borderId="0" xfId="1" applyNumberFormat="1" applyFont="1" applyFill="1" applyBorder="1"/>
    <xf numFmtId="165" fontId="11" fillId="0" borderId="0" xfId="1" applyNumberFormat="1" applyFont="1" applyFill="1" applyBorder="1" applyAlignment="1"/>
    <xf numFmtId="165" fontId="0" fillId="0" borderId="0" xfId="1" applyNumberFormat="1" applyFont="1" applyBorder="1"/>
    <xf numFmtId="165" fontId="2" fillId="0" borderId="0" xfId="1" applyNumberFormat="1" applyFont="1" applyFill="1" applyBorder="1" applyAlignment="1"/>
    <xf numFmtId="165" fontId="6" fillId="0" borderId="0" xfId="1" applyNumberFormat="1" applyFont="1" applyFill="1" applyBorder="1"/>
    <xf numFmtId="165" fontId="7" fillId="0" borderId="0" xfId="1" applyNumberFormat="1" applyFont="1" applyFill="1" applyBorder="1"/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0" fontId="2" fillId="0" borderId="38" xfId="0" applyFont="1" applyFill="1" applyBorder="1"/>
    <xf numFmtId="0" fontId="2" fillId="0" borderId="39" xfId="0" applyFont="1" applyFill="1" applyBorder="1" applyAlignment="1">
      <alignment vertical="top"/>
    </xf>
    <xf numFmtId="0" fontId="0" fillId="0" borderId="39" xfId="0" applyFont="1" applyFill="1" applyBorder="1" applyAlignment="1">
      <alignment vertical="top"/>
    </xf>
    <xf numFmtId="1" fontId="0" fillId="0" borderId="39" xfId="0" applyNumberFormat="1" applyFont="1" applyFill="1" applyBorder="1" applyAlignment="1">
      <alignment vertical="top"/>
    </xf>
    <xf numFmtId="165" fontId="0" fillId="0" borderId="40" xfId="1" applyNumberFormat="1" applyFont="1" applyFill="1" applyBorder="1" applyAlignment="1">
      <alignment vertical="top"/>
    </xf>
    <xf numFmtId="165" fontId="2" fillId="0" borderId="35" xfId="1" applyNumberFormat="1" applyFont="1" applyFill="1" applyBorder="1" applyAlignment="1">
      <alignment vertical="top"/>
    </xf>
    <xf numFmtId="43" fontId="1" fillId="0" borderId="0" xfId="0" applyNumberFormat="1" applyFont="1" applyFill="1" applyBorder="1"/>
    <xf numFmtId="165" fontId="11" fillId="0" borderId="35" xfId="1" applyNumberFormat="1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165" fontId="0" fillId="0" borderId="19" xfId="1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right"/>
    </xf>
    <xf numFmtId="164" fontId="0" fillId="0" borderId="13" xfId="0" applyNumberFormat="1" applyBorder="1"/>
    <xf numFmtId="164" fontId="0" fillId="3" borderId="0" xfId="0" applyNumberFormat="1" applyFill="1" applyBorder="1"/>
    <xf numFmtId="164" fontId="2" fillId="2" borderId="3" xfId="0" applyNumberFormat="1" applyFont="1" applyFill="1" applyBorder="1" applyAlignment="1">
      <alignment horizontal="center" vertical="top" wrapText="1"/>
    </xf>
    <xf numFmtId="164" fontId="2" fillId="0" borderId="39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vertical="top"/>
    </xf>
    <xf numFmtId="164" fontId="0" fillId="0" borderId="39" xfId="0" applyNumberFormat="1" applyFont="1" applyFill="1" applyBorder="1" applyAlignment="1">
      <alignment vertical="top"/>
    </xf>
    <xf numFmtId="164" fontId="0" fillId="0" borderId="30" xfId="0" applyNumberFormat="1" applyFont="1" applyFill="1" applyBorder="1" applyAlignment="1">
      <alignment vertical="top"/>
    </xf>
    <xf numFmtId="164" fontId="0" fillId="0" borderId="0" xfId="0" applyNumberFormat="1" applyFont="1" applyFill="1" applyBorder="1" applyAlignment="1"/>
    <xf numFmtId="164" fontId="11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164" fontId="0" fillId="0" borderId="0" xfId="0" applyNumberFormat="1"/>
    <xf numFmtId="0" fontId="0" fillId="0" borderId="21" xfId="0" applyFont="1" applyFill="1" applyBorder="1"/>
    <xf numFmtId="165" fontId="2" fillId="0" borderId="23" xfId="1" applyNumberFormat="1" applyFont="1" applyFill="1" applyBorder="1" applyAlignment="1">
      <alignment vertical="top"/>
    </xf>
    <xf numFmtId="0" fontId="0" fillId="0" borderId="25" xfId="0" applyFont="1" applyFill="1" applyBorder="1" applyAlignment="1">
      <alignment vertical="top"/>
    </xf>
    <xf numFmtId="164" fontId="0" fillId="0" borderId="25" xfId="0" applyNumberFormat="1" applyFont="1" applyFill="1" applyBorder="1" applyAlignment="1">
      <alignment vertical="top"/>
    </xf>
    <xf numFmtId="165" fontId="0" fillId="0" borderId="26" xfId="1" applyNumberFormat="1" applyFont="1" applyFill="1" applyBorder="1" applyAlignment="1">
      <alignment vertical="top"/>
    </xf>
    <xf numFmtId="43" fontId="0" fillId="0" borderId="1" xfId="1" applyFont="1" applyBorder="1"/>
    <xf numFmtId="43" fontId="0" fillId="0" borderId="1" xfId="1" applyFont="1" applyFill="1" applyBorder="1"/>
    <xf numFmtId="43" fontId="5" fillId="0" borderId="1" xfId="1" applyFont="1" applyFill="1" applyBorder="1"/>
    <xf numFmtId="43" fontId="4" fillId="0" borderId="1" xfId="1" applyFont="1" applyFill="1" applyBorder="1"/>
    <xf numFmtId="165" fontId="0" fillId="0" borderId="0" xfId="0" applyNumberFormat="1" applyFont="1"/>
    <xf numFmtId="43" fontId="0" fillId="0" borderId="50" xfId="1" applyFont="1" applyFill="1" applyBorder="1"/>
    <xf numFmtId="43" fontId="0" fillId="0" borderId="0" xfId="0" applyNumberFormat="1" applyFill="1" applyBorder="1"/>
    <xf numFmtId="0" fontId="0" fillId="0" borderId="51" xfId="0" applyFont="1" applyFill="1" applyBorder="1"/>
    <xf numFmtId="43" fontId="0" fillId="0" borderId="53" xfId="1" applyFont="1" applyFill="1" applyBorder="1" applyAlignment="1"/>
    <xf numFmtId="43" fontId="0" fillId="0" borderId="53" xfId="1" applyFont="1" applyFill="1" applyBorder="1"/>
    <xf numFmtId="43" fontId="0" fillId="0" borderId="53" xfId="1" applyFont="1" applyFill="1" applyBorder="1" applyAlignment="1">
      <alignment vertical="top"/>
    </xf>
    <xf numFmtId="43" fontId="2" fillId="0" borderId="53" xfId="1" applyFont="1" applyFill="1" applyBorder="1" applyAlignment="1">
      <alignment vertical="top"/>
    </xf>
    <xf numFmtId="43" fontId="2" fillId="0" borderId="53" xfId="1" applyFont="1" applyFill="1" applyBorder="1"/>
    <xf numFmtId="43" fontId="0" fillId="0" borderId="54" xfId="1" applyFont="1" applyFill="1" applyBorder="1"/>
    <xf numFmtId="43" fontId="11" fillId="0" borderId="5" xfId="1" applyFont="1" applyFill="1" applyBorder="1"/>
    <xf numFmtId="43" fontId="0" fillId="0" borderId="52" xfId="1" applyFont="1" applyFill="1" applyBorder="1"/>
    <xf numFmtId="43" fontId="2" fillId="0" borderId="54" xfId="1" applyFont="1" applyFill="1" applyBorder="1"/>
    <xf numFmtId="43" fontId="2" fillId="0" borderId="45" xfId="1" applyFont="1" applyFill="1" applyBorder="1"/>
    <xf numFmtId="0" fontId="2" fillId="0" borderId="48" xfId="0" applyFont="1" applyFill="1" applyBorder="1" applyAlignment="1">
      <alignment horizontal="center" vertical="top"/>
    </xf>
    <xf numFmtId="0" fontId="2" fillId="0" borderId="48" xfId="0" applyFont="1" applyFill="1" applyBorder="1" applyAlignment="1"/>
    <xf numFmtId="0" fontId="0" fillId="0" borderId="48" xfId="0" applyFont="1" applyFill="1" applyBorder="1" applyAlignment="1"/>
    <xf numFmtId="0" fontId="0" fillId="0" borderId="48" xfId="0" applyFont="1" applyFill="1" applyBorder="1"/>
    <xf numFmtId="0" fontId="2" fillId="0" borderId="48" xfId="0" applyFont="1" applyFill="1" applyBorder="1" applyAlignment="1">
      <alignment vertical="top"/>
    </xf>
    <xf numFmtId="0" fontId="0" fillId="0" borderId="48" xfId="0" applyFont="1" applyFill="1" applyBorder="1" applyAlignment="1">
      <alignment vertical="top"/>
    </xf>
    <xf numFmtId="0" fontId="0" fillId="0" borderId="48" xfId="0" applyFont="1" applyFill="1" applyBorder="1" applyAlignment="1">
      <alignment vertical="center"/>
    </xf>
    <xf numFmtId="0" fontId="0" fillId="0" borderId="49" xfId="0" applyFont="1" applyFill="1" applyBorder="1" applyAlignment="1"/>
    <xf numFmtId="0" fontId="0" fillId="0" borderId="49" xfId="0" applyFont="1" applyFill="1" applyBorder="1" applyAlignment="1">
      <alignment vertical="top"/>
    </xf>
    <xf numFmtId="0" fontId="2" fillId="0" borderId="47" xfId="0" applyFont="1" applyFill="1" applyBorder="1" applyAlignment="1"/>
    <xf numFmtId="165" fontId="2" fillId="0" borderId="53" xfId="1" applyNumberFormat="1" applyFont="1" applyFill="1" applyBorder="1" applyAlignment="1">
      <alignment horizontal="center" vertical="top" wrapText="1"/>
    </xf>
    <xf numFmtId="165" fontId="2" fillId="0" borderId="53" xfId="1" applyNumberFormat="1" applyFont="1" applyFill="1" applyBorder="1" applyAlignment="1"/>
    <xf numFmtId="165" fontId="0" fillId="0" borderId="53" xfId="1" applyNumberFormat="1" applyFont="1" applyFill="1" applyBorder="1" applyAlignment="1">
      <alignment vertical="top"/>
    </xf>
    <xf numFmtId="165" fontId="2" fillId="0" borderId="53" xfId="1" applyNumberFormat="1" applyFont="1" applyFill="1" applyBorder="1" applyAlignment="1">
      <alignment vertical="top"/>
    </xf>
    <xf numFmtId="165" fontId="0" fillId="0" borderId="53" xfId="1" applyNumberFormat="1" applyFont="1" applyFill="1" applyBorder="1" applyAlignment="1">
      <alignment vertical="center"/>
    </xf>
    <xf numFmtId="165" fontId="0" fillId="0" borderId="54" xfId="1" applyNumberFormat="1" applyFont="1" applyFill="1" applyBorder="1" applyAlignment="1">
      <alignment vertical="top"/>
    </xf>
    <xf numFmtId="165" fontId="2" fillId="0" borderId="45" xfId="1" applyNumberFormat="1" applyFont="1" applyFill="1" applyBorder="1" applyAlignment="1">
      <alignment vertical="top"/>
    </xf>
    <xf numFmtId="165" fontId="2" fillId="0" borderId="53" xfId="1" applyNumberFormat="1" applyFont="1" applyFill="1" applyBorder="1"/>
    <xf numFmtId="165" fontId="2" fillId="0" borderId="54" xfId="1" applyNumberFormat="1" applyFont="1" applyFill="1" applyBorder="1"/>
    <xf numFmtId="165" fontId="11" fillId="0" borderId="5" xfId="1" applyNumberFormat="1" applyFont="1" applyFill="1" applyBorder="1"/>
    <xf numFmtId="165" fontId="0" fillId="0" borderId="52" xfId="1" applyNumberFormat="1" applyFont="1" applyFill="1" applyBorder="1"/>
    <xf numFmtId="165" fontId="0" fillId="0" borderId="53" xfId="1" applyNumberFormat="1" applyFont="1" applyFill="1" applyBorder="1"/>
    <xf numFmtId="0" fontId="2" fillId="0" borderId="55" xfId="0" applyFont="1" applyFill="1" applyBorder="1"/>
    <xf numFmtId="0" fontId="2" fillId="0" borderId="50" xfId="0" applyFont="1" applyFill="1" applyBorder="1" applyAlignment="1">
      <alignment vertical="top"/>
    </xf>
    <xf numFmtId="164" fontId="0" fillId="0" borderId="50" xfId="0" applyNumberFormat="1" applyFont="1" applyFill="1" applyBorder="1"/>
    <xf numFmtId="0" fontId="0" fillId="0" borderId="50" xfId="0" applyFont="1" applyFill="1" applyBorder="1"/>
    <xf numFmtId="0" fontId="0" fillId="0" borderId="56" xfId="0" applyFont="1" applyFill="1" applyBorder="1"/>
    <xf numFmtId="165" fontId="2" fillId="0" borderId="57" xfId="1" applyNumberFormat="1" applyFont="1" applyFill="1" applyBorder="1"/>
    <xf numFmtId="43" fontId="0" fillId="0" borderId="57" xfId="1" applyFont="1" applyFill="1" applyBorder="1"/>
    <xf numFmtId="43" fontId="2" fillId="0" borderId="0" xfId="1" applyFont="1" applyFill="1" applyBorder="1"/>
    <xf numFmtId="43" fontId="0" fillId="0" borderId="0" xfId="1" applyFont="1" applyFill="1" applyBorder="1"/>
    <xf numFmtId="0" fontId="2" fillId="0" borderId="55" xfId="0" applyFont="1" applyFill="1" applyBorder="1" applyAlignment="1">
      <alignment horizontal="center" vertical="top" wrapText="1"/>
    </xf>
    <xf numFmtId="0" fontId="2" fillId="0" borderId="50" xfId="0" applyFont="1" applyFill="1" applyBorder="1" applyAlignment="1">
      <alignment horizontal="center" vertical="top"/>
    </xf>
    <xf numFmtId="164" fontId="2" fillId="0" borderId="50" xfId="0" applyNumberFormat="1" applyFont="1" applyFill="1" applyBorder="1" applyAlignment="1">
      <alignment horizontal="center" vertical="top" wrapText="1"/>
    </xf>
    <xf numFmtId="0" fontId="2" fillId="0" borderId="50" xfId="0" applyFont="1" applyFill="1" applyBorder="1" applyAlignment="1">
      <alignment horizontal="center" vertical="top" wrapText="1"/>
    </xf>
    <xf numFmtId="0" fontId="2" fillId="0" borderId="56" xfId="0" applyFont="1" applyFill="1" applyBorder="1" applyAlignment="1">
      <alignment horizontal="center" vertical="top"/>
    </xf>
    <xf numFmtId="165" fontId="2" fillId="0" borderId="57" xfId="1" applyNumberFormat="1" applyFont="1" applyFill="1" applyBorder="1" applyAlignment="1">
      <alignment horizontal="center" vertical="top" wrapText="1"/>
    </xf>
    <xf numFmtId="43" fontId="0" fillId="0" borderId="57" xfId="1" applyFont="1" applyFill="1" applyBorder="1" applyAlignment="1"/>
    <xf numFmtId="0" fontId="2" fillId="2" borderId="45" xfId="0" applyFont="1" applyFill="1" applyBorder="1" applyAlignment="1">
      <alignment horizontal="center" vertical="top" wrapText="1"/>
    </xf>
    <xf numFmtId="0" fontId="2" fillId="2" borderId="34" xfId="0" applyFont="1" applyFill="1" applyBorder="1" applyAlignment="1">
      <alignment horizontal="center" vertical="top"/>
    </xf>
    <xf numFmtId="164" fontId="2" fillId="2" borderId="41" xfId="0" applyNumberFormat="1" applyFont="1" applyFill="1" applyBorder="1" applyAlignment="1">
      <alignment horizontal="center" vertical="top" wrapText="1"/>
    </xf>
    <xf numFmtId="0" fontId="2" fillId="2" borderId="41" xfId="0" applyFont="1" applyFill="1" applyBorder="1" applyAlignment="1">
      <alignment horizontal="center" vertical="top" wrapText="1"/>
    </xf>
    <xf numFmtId="0" fontId="2" fillId="2" borderId="41" xfId="0" applyFont="1" applyFill="1" applyBorder="1" applyAlignment="1">
      <alignment horizontal="center" vertical="top"/>
    </xf>
    <xf numFmtId="0" fontId="2" fillId="2" borderId="33" xfId="0" applyFont="1" applyFill="1" applyBorder="1" applyAlignment="1">
      <alignment horizontal="center" vertical="top"/>
    </xf>
    <xf numFmtId="165" fontId="2" fillId="2" borderId="45" xfId="1" applyNumberFormat="1" applyFont="1" applyFill="1" applyBorder="1" applyAlignment="1">
      <alignment horizontal="center" vertical="top" wrapText="1"/>
    </xf>
    <xf numFmtId="43" fontId="0" fillId="0" borderId="58" xfId="1" applyFont="1" applyBorder="1"/>
    <xf numFmtId="43" fontId="0" fillId="0" borderId="58" xfId="1" applyFont="1" applyFill="1" applyBorder="1" applyAlignment="1"/>
    <xf numFmtId="43" fontId="0" fillId="0" borderId="58" xfId="1" applyFont="1" applyFill="1" applyBorder="1"/>
    <xf numFmtId="43" fontId="0" fillId="0" borderId="59" xfId="1" applyFont="1" applyFill="1" applyBorder="1"/>
    <xf numFmtId="165" fontId="2" fillId="2" borderId="15" xfId="1" applyNumberFormat="1" applyFont="1" applyFill="1" applyBorder="1" applyAlignment="1">
      <alignment horizontal="center" vertical="top" wrapText="1"/>
    </xf>
    <xf numFmtId="0" fontId="0" fillId="0" borderId="17" xfId="0" applyFont="1" applyFill="1" applyBorder="1"/>
    <xf numFmtId="165" fontId="2" fillId="0" borderId="45" xfId="1" applyNumberFormat="1" applyFont="1" applyFill="1" applyBorder="1"/>
    <xf numFmtId="164" fontId="0" fillId="0" borderId="50" xfId="0" applyNumberFormat="1" applyFont="1" applyFill="1" applyBorder="1" applyAlignment="1">
      <alignment vertical="top"/>
    </xf>
    <xf numFmtId="0" fontId="0" fillId="0" borderId="50" xfId="0" applyFont="1" applyFill="1" applyBorder="1" applyAlignment="1">
      <alignment vertical="top"/>
    </xf>
    <xf numFmtId="0" fontId="0" fillId="0" borderId="56" xfId="0" applyFont="1" applyFill="1" applyBorder="1" applyAlignment="1">
      <alignment vertical="top"/>
    </xf>
    <xf numFmtId="165" fontId="0" fillId="0" borderId="57" xfId="1" applyNumberFormat="1" applyFont="1" applyFill="1" applyBorder="1" applyAlignment="1">
      <alignment vertical="top"/>
    </xf>
    <xf numFmtId="165" fontId="0" fillId="0" borderId="45" xfId="1" applyNumberFormat="1" applyFont="1" applyFill="1" applyBorder="1"/>
    <xf numFmtId="43" fontId="0" fillId="0" borderId="45" xfId="1" applyFont="1" applyFill="1" applyBorder="1"/>
    <xf numFmtId="0" fontId="2" fillId="0" borderId="32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7" fillId="0" borderId="14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/>
    </xf>
    <xf numFmtId="0" fontId="15" fillId="4" borderId="9" xfId="0" applyFont="1" applyFill="1" applyBorder="1" applyAlignment="1">
      <alignment horizontal="center" wrapText="1"/>
    </xf>
    <xf numFmtId="0" fontId="15" fillId="4" borderId="8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4" fillId="3" borderId="7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left" vertical="top" wrapText="1"/>
    </xf>
    <xf numFmtId="0" fontId="0" fillId="3" borderId="17" xfId="0" applyFont="1" applyFill="1" applyBorder="1" applyAlignment="1">
      <alignment horizontal="right"/>
    </xf>
    <xf numFmtId="0" fontId="0" fillId="3" borderId="16" xfId="0" applyFont="1" applyFill="1" applyBorder="1" applyAlignment="1">
      <alignment horizontal="right"/>
    </xf>
    <xf numFmtId="0" fontId="0" fillId="3" borderId="15" xfId="0" applyFont="1" applyFill="1" applyBorder="1" applyAlignment="1">
      <alignment horizontal="right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 vertical="top"/>
    </xf>
    <xf numFmtId="0" fontId="2" fillId="0" borderId="43" xfId="0" applyFont="1" applyFill="1" applyBorder="1" applyAlignment="1">
      <alignment horizontal="center" vertical="top"/>
    </xf>
    <xf numFmtId="0" fontId="2" fillId="0" borderId="44" xfId="0" applyFont="1" applyFill="1" applyBorder="1" applyAlignment="1">
      <alignment horizontal="center" vertical="top"/>
    </xf>
    <xf numFmtId="0" fontId="11" fillId="0" borderId="41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 vertical="top"/>
    </xf>
    <xf numFmtId="0" fontId="0" fillId="0" borderId="1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529262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52450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529262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52450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272087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267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214937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21017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abSelected="1" zoomScale="130" zoomScaleNormal="130" workbookViewId="0">
      <selection activeCell="G5" sqref="G5:I5"/>
    </sheetView>
  </sheetViews>
  <sheetFormatPr defaultRowHeight="15" x14ac:dyDescent="0.25"/>
  <cols>
    <col min="2" max="2" width="5.140625" bestFit="1" customWidth="1"/>
    <col min="3" max="3" width="38.85546875" bestFit="1" customWidth="1"/>
    <col min="4" max="5" width="6" style="158" bestFit="1" customWidth="1"/>
    <col min="6" max="6" width="6.5703125" bestFit="1" customWidth="1"/>
    <col min="7" max="7" width="7" customWidth="1"/>
    <col min="8" max="8" width="4.140625" bestFit="1" customWidth="1"/>
    <col min="9" max="9" width="12.28515625" style="127" bestFit="1" customWidth="1"/>
    <col min="10" max="10" width="14" style="164" bestFit="1" customWidth="1"/>
    <col min="11" max="11" width="12.28515625" bestFit="1" customWidth="1"/>
    <col min="12" max="12" width="9.5703125" bestFit="1" customWidth="1"/>
  </cols>
  <sheetData>
    <row r="1" spans="1:11" ht="21.75" thickBot="1" x14ac:dyDescent="0.4">
      <c r="B1" s="249" t="s">
        <v>6</v>
      </c>
      <c r="C1" s="250"/>
      <c r="D1" s="250"/>
      <c r="E1" s="250"/>
      <c r="F1" s="250"/>
      <c r="G1" s="250"/>
      <c r="H1" s="250"/>
      <c r="I1" s="251"/>
      <c r="J1" s="227"/>
    </row>
    <row r="2" spans="1:11" ht="59.25" customHeight="1" thickBot="1" x14ac:dyDescent="0.3">
      <c r="B2" s="252" t="s">
        <v>5</v>
      </c>
      <c r="C2" s="253"/>
      <c r="D2" s="253"/>
      <c r="E2" s="142"/>
      <c r="F2" s="38"/>
      <c r="G2" s="38"/>
      <c r="H2" s="38"/>
      <c r="I2" s="104"/>
      <c r="J2" s="227"/>
    </row>
    <row r="3" spans="1:11" ht="19.5" thickBot="1" x14ac:dyDescent="0.35">
      <c r="B3" s="254" t="s">
        <v>21</v>
      </c>
      <c r="C3" s="255"/>
      <c r="D3" s="255"/>
      <c r="E3" s="255"/>
      <c r="F3" s="255"/>
      <c r="G3" s="255"/>
      <c r="H3" s="256"/>
      <c r="I3" s="257"/>
      <c r="J3" s="228"/>
      <c r="K3" s="1"/>
    </row>
    <row r="4" spans="1:11" ht="15.75" thickBot="1" x14ac:dyDescent="0.3">
      <c r="B4" s="258" t="s">
        <v>4</v>
      </c>
      <c r="C4" s="259"/>
      <c r="D4" s="143"/>
      <c r="E4" s="143"/>
      <c r="F4" s="37"/>
      <c r="G4" s="37"/>
      <c r="H4" s="260" t="s">
        <v>133</v>
      </c>
      <c r="I4" s="261"/>
      <c r="J4" s="229"/>
      <c r="K4" s="1"/>
    </row>
    <row r="5" spans="1:11" ht="30.75" customHeight="1" thickBot="1" x14ac:dyDescent="0.3">
      <c r="B5" s="262" t="s">
        <v>40</v>
      </c>
      <c r="C5" s="263"/>
      <c r="D5" s="143"/>
      <c r="E5" s="143"/>
      <c r="F5" s="37"/>
      <c r="G5" s="264" t="s">
        <v>144</v>
      </c>
      <c r="H5" s="265"/>
      <c r="I5" s="266"/>
      <c r="J5" s="230"/>
      <c r="K5" s="1"/>
    </row>
    <row r="6" spans="1:11" s="26" customFormat="1" ht="30.75" thickBot="1" x14ac:dyDescent="0.3">
      <c r="B6" s="220" t="s">
        <v>3</v>
      </c>
      <c r="C6" s="221" t="s">
        <v>2</v>
      </c>
      <c r="D6" s="222" t="s">
        <v>76</v>
      </c>
      <c r="E6" s="222" t="s">
        <v>76</v>
      </c>
      <c r="F6" s="223" t="s">
        <v>77</v>
      </c>
      <c r="G6" s="224" t="s">
        <v>78</v>
      </c>
      <c r="H6" s="225" t="s">
        <v>1</v>
      </c>
      <c r="I6" s="226" t="s">
        <v>0</v>
      </c>
      <c r="J6" s="231" t="s">
        <v>0</v>
      </c>
      <c r="K6" s="11"/>
    </row>
    <row r="7" spans="1:11" s="11" customFormat="1" x14ac:dyDescent="0.25">
      <c r="B7" s="213"/>
      <c r="C7" s="214"/>
      <c r="D7" s="215"/>
      <c r="E7" s="215"/>
      <c r="F7" s="216"/>
      <c r="G7" s="214"/>
      <c r="H7" s="217"/>
      <c r="I7" s="218"/>
      <c r="J7" s="219"/>
    </row>
    <row r="8" spans="1:11" s="11" customFormat="1" x14ac:dyDescent="0.25">
      <c r="B8" s="52" t="s">
        <v>62</v>
      </c>
      <c r="C8" s="64" t="s">
        <v>63</v>
      </c>
      <c r="D8" s="146"/>
      <c r="E8" s="146"/>
      <c r="F8" s="50"/>
      <c r="G8" s="51"/>
      <c r="H8" s="182"/>
      <c r="I8" s="192"/>
      <c r="J8" s="172"/>
    </row>
    <row r="9" spans="1:11" s="11" customFormat="1" x14ac:dyDescent="0.25">
      <c r="B9" s="65" t="s">
        <v>64</v>
      </c>
      <c r="C9" s="93" t="s">
        <v>17</v>
      </c>
      <c r="D9" s="147"/>
      <c r="E9" s="147"/>
      <c r="F9" s="93"/>
      <c r="G9" s="93"/>
      <c r="H9" s="183"/>
      <c r="I9" s="193"/>
      <c r="J9" s="172"/>
    </row>
    <row r="10" spans="1:11" s="11" customFormat="1" x14ac:dyDescent="0.25">
      <c r="B10" s="42">
        <v>1</v>
      </c>
      <c r="C10" s="31" t="s">
        <v>18</v>
      </c>
      <c r="D10" s="29">
        <v>66</v>
      </c>
      <c r="E10" s="29">
        <v>36</v>
      </c>
      <c r="F10" s="69">
        <f t="shared" ref="F10:F12" si="0">D10*E10/144</f>
        <v>16.5</v>
      </c>
      <c r="G10" s="31">
        <v>1350</v>
      </c>
      <c r="H10" s="184">
        <v>1</v>
      </c>
      <c r="I10" s="194">
        <v>0</v>
      </c>
      <c r="J10" s="172"/>
    </row>
    <row r="11" spans="1:11" s="11" customFormat="1" x14ac:dyDescent="0.25">
      <c r="B11" s="42">
        <v>2</v>
      </c>
      <c r="C11" s="30" t="s">
        <v>19</v>
      </c>
      <c r="D11" s="29"/>
      <c r="E11" s="29"/>
      <c r="F11" s="69"/>
      <c r="G11" s="30"/>
      <c r="H11" s="185"/>
      <c r="I11" s="194">
        <v>0</v>
      </c>
      <c r="J11" s="172"/>
    </row>
    <row r="12" spans="1:11" s="11" customFormat="1" x14ac:dyDescent="0.25">
      <c r="B12" s="42">
        <v>3</v>
      </c>
      <c r="C12" s="30" t="s">
        <v>20</v>
      </c>
      <c r="D12" s="29">
        <v>96</v>
      </c>
      <c r="E12" s="29">
        <v>31</v>
      </c>
      <c r="F12" s="69">
        <f t="shared" si="0"/>
        <v>20.666666666666668</v>
      </c>
      <c r="G12" s="30">
        <v>550</v>
      </c>
      <c r="H12" s="185">
        <v>1</v>
      </c>
      <c r="I12" s="194">
        <v>0</v>
      </c>
      <c r="J12" s="172"/>
    </row>
    <row r="13" spans="1:11" s="11" customFormat="1" x14ac:dyDescent="0.25">
      <c r="B13" s="42">
        <v>4</v>
      </c>
      <c r="C13" s="30" t="s">
        <v>74</v>
      </c>
      <c r="D13" s="29"/>
      <c r="E13" s="29"/>
      <c r="F13" s="69"/>
      <c r="G13" s="30">
        <v>4500</v>
      </c>
      <c r="H13" s="185">
        <v>1</v>
      </c>
      <c r="I13" s="194">
        <v>0</v>
      </c>
      <c r="J13" s="172"/>
    </row>
    <row r="14" spans="1:11" s="11" customFormat="1" x14ac:dyDescent="0.25">
      <c r="B14" s="52"/>
      <c r="C14" s="51"/>
      <c r="D14" s="146"/>
      <c r="E14" s="146"/>
      <c r="F14" s="50"/>
      <c r="G14" s="51"/>
      <c r="H14" s="182"/>
      <c r="I14" s="192">
        <f>SUM(I10:I13)</f>
        <v>0</v>
      </c>
      <c r="J14" s="172"/>
    </row>
    <row r="15" spans="1:11" s="32" customFormat="1" x14ac:dyDescent="0.25">
      <c r="A15" s="11"/>
      <c r="B15" s="52" t="s">
        <v>65</v>
      </c>
      <c r="C15" s="61" t="s">
        <v>22</v>
      </c>
      <c r="D15" s="148"/>
      <c r="E15" s="148"/>
      <c r="F15" s="61"/>
      <c r="G15" s="61"/>
      <c r="H15" s="186"/>
      <c r="I15" s="195"/>
      <c r="J15" s="173"/>
      <c r="K15" s="11"/>
    </row>
    <row r="16" spans="1:11" x14ac:dyDescent="0.25">
      <c r="A16" s="11"/>
      <c r="B16" s="40">
        <v>5</v>
      </c>
      <c r="C16" s="62" t="s">
        <v>8</v>
      </c>
      <c r="D16" s="69">
        <v>84</v>
      </c>
      <c r="E16" s="69">
        <v>90</v>
      </c>
      <c r="F16" s="69">
        <f>D16*E16/144</f>
        <v>52.5</v>
      </c>
      <c r="G16" s="62">
        <v>1280</v>
      </c>
      <c r="H16" s="187">
        <v>1</v>
      </c>
      <c r="I16" s="194">
        <f>F16*G16*H16</f>
        <v>67200</v>
      </c>
      <c r="J16" s="174">
        <f>G16*F16*H16</f>
        <v>67200</v>
      </c>
      <c r="K16" s="1"/>
    </row>
    <row r="17" spans="1:12" x14ac:dyDescent="0.25">
      <c r="A17" s="11"/>
      <c r="B17" s="41">
        <v>6</v>
      </c>
      <c r="C17" s="30" t="s">
        <v>93</v>
      </c>
      <c r="D17" s="29"/>
      <c r="E17" s="29"/>
      <c r="F17" s="69"/>
      <c r="G17" s="31">
        <v>3500</v>
      </c>
      <c r="H17" s="184">
        <v>2</v>
      </c>
      <c r="I17" s="194">
        <f>G17*H17</f>
        <v>7000</v>
      </c>
      <c r="J17" s="174">
        <f>H17*G17</f>
        <v>7000</v>
      </c>
      <c r="K17" s="170">
        <f>SUM(J16:J18)</f>
        <v>77000</v>
      </c>
    </row>
    <row r="18" spans="1:12" x14ac:dyDescent="0.25">
      <c r="A18" s="11"/>
      <c r="B18" s="40">
        <v>7</v>
      </c>
      <c r="C18" s="30" t="s">
        <v>94</v>
      </c>
      <c r="D18" s="29"/>
      <c r="E18" s="29"/>
      <c r="F18" s="69"/>
      <c r="G18" s="31">
        <v>1400</v>
      </c>
      <c r="H18" s="184">
        <v>2</v>
      </c>
      <c r="I18" s="194">
        <f>G18*H18</f>
        <v>2800</v>
      </c>
      <c r="J18" s="174">
        <f>H18*G18</f>
        <v>2800</v>
      </c>
      <c r="K18" s="1"/>
    </row>
    <row r="19" spans="1:12" x14ac:dyDescent="0.25">
      <c r="A19" s="11"/>
      <c r="B19" s="41">
        <v>8</v>
      </c>
      <c r="C19" s="62" t="s">
        <v>41</v>
      </c>
      <c r="D19" s="69">
        <v>13</v>
      </c>
      <c r="E19" s="69">
        <v>13</v>
      </c>
      <c r="F19" s="69">
        <f>D19*E19/144</f>
        <v>1.1736111111111112</v>
      </c>
      <c r="G19" s="62">
        <v>550</v>
      </c>
      <c r="H19" s="187">
        <v>3</v>
      </c>
      <c r="I19" s="194">
        <f t="shared" ref="I19:I22" si="1">F19*G19*H19</f>
        <v>1936.4583333333333</v>
      </c>
      <c r="J19" s="174">
        <f t="shared" ref="J19:J37" si="2">G19*F19*H19</f>
        <v>1936.4583333333333</v>
      </c>
      <c r="K19" s="1"/>
    </row>
    <row r="20" spans="1:12" x14ac:dyDescent="0.25">
      <c r="A20" s="11"/>
      <c r="B20" s="40">
        <v>9</v>
      </c>
      <c r="C20" s="30" t="s">
        <v>14</v>
      </c>
      <c r="D20" s="29">
        <v>18</v>
      </c>
      <c r="E20" s="29">
        <v>126</v>
      </c>
      <c r="F20" s="69">
        <f t="shared" ref="F20:F65" si="3">D20*E20/144</f>
        <v>15.75</v>
      </c>
      <c r="G20" s="30">
        <v>620</v>
      </c>
      <c r="H20" s="185">
        <v>1</v>
      </c>
      <c r="I20" s="194">
        <f t="shared" si="1"/>
        <v>9765</v>
      </c>
      <c r="J20" s="174">
        <f t="shared" si="2"/>
        <v>9765</v>
      </c>
      <c r="K20" s="11"/>
      <c r="L20" s="26"/>
    </row>
    <row r="21" spans="1:12" x14ac:dyDescent="0.25">
      <c r="A21" s="11"/>
      <c r="B21" s="41">
        <v>10</v>
      </c>
      <c r="C21" s="30" t="s">
        <v>23</v>
      </c>
      <c r="D21" s="29">
        <v>48</v>
      </c>
      <c r="E21" s="29">
        <v>21</v>
      </c>
      <c r="F21" s="69">
        <f t="shared" si="3"/>
        <v>7</v>
      </c>
      <c r="G21" s="30">
        <v>1280</v>
      </c>
      <c r="H21" s="185">
        <v>1</v>
      </c>
      <c r="I21" s="194">
        <f t="shared" si="1"/>
        <v>8960</v>
      </c>
      <c r="J21" s="174">
        <f t="shared" si="2"/>
        <v>8960</v>
      </c>
      <c r="K21" s="11"/>
      <c r="L21" s="26"/>
    </row>
    <row r="22" spans="1:12" x14ac:dyDescent="0.25">
      <c r="A22" s="11"/>
      <c r="B22" s="40">
        <v>11</v>
      </c>
      <c r="C22" s="30" t="s">
        <v>12</v>
      </c>
      <c r="D22" s="29">
        <v>34</v>
      </c>
      <c r="E22" s="29">
        <v>90</v>
      </c>
      <c r="F22" s="69">
        <f t="shared" si="3"/>
        <v>21.25</v>
      </c>
      <c r="G22" s="30">
        <v>1280</v>
      </c>
      <c r="H22" s="185">
        <v>1</v>
      </c>
      <c r="I22" s="194">
        <f t="shared" si="1"/>
        <v>27200</v>
      </c>
      <c r="J22" s="174">
        <f t="shared" si="2"/>
        <v>27200</v>
      </c>
      <c r="K22" s="11"/>
      <c r="L22" s="26"/>
    </row>
    <row r="23" spans="1:12" x14ac:dyDescent="0.25">
      <c r="A23" s="11"/>
      <c r="B23" s="41">
        <v>12</v>
      </c>
      <c r="C23" s="30" t="s">
        <v>13</v>
      </c>
      <c r="D23" s="29"/>
      <c r="E23" s="29"/>
      <c r="F23" s="69"/>
      <c r="G23" s="30"/>
      <c r="H23" s="185">
        <v>1</v>
      </c>
      <c r="I23" s="194">
        <v>26000</v>
      </c>
      <c r="J23" s="174">
        <f t="shared" si="2"/>
        <v>0</v>
      </c>
      <c r="K23" s="11"/>
      <c r="L23" s="26"/>
    </row>
    <row r="24" spans="1:12" x14ac:dyDescent="0.25">
      <c r="A24" s="11"/>
      <c r="B24" s="40">
        <v>13</v>
      </c>
      <c r="C24" s="30" t="s">
        <v>20</v>
      </c>
      <c r="D24" s="29">
        <v>112</v>
      </c>
      <c r="E24" s="29">
        <v>40</v>
      </c>
      <c r="F24" s="69">
        <f>E24*D24/144</f>
        <v>31.111111111111111</v>
      </c>
      <c r="G24" s="30">
        <v>550</v>
      </c>
      <c r="H24" s="185">
        <v>1</v>
      </c>
      <c r="I24" s="194">
        <f>G24*F24</f>
        <v>17111.111111111109</v>
      </c>
      <c r="J24" s="174">
        <v>0</v>
      </c>
      <c r="K24" s="11"/>
      <c r="L24" s="26"/>
    </row>
    <row r="25" spans="1:12" x14ac:dyDescent="0.25">
      <c r="A25" s="11"/>
      <c r="B25" s="41">
        <v>14</v>
      </c>
      <c r="C25" s="30" t="s">
        <v>75</v>
      </c>
      <c r="D25" s="29"/>
      <c r="E25" s="29"/>
      <c r="F25" s="69"/>
      <c r="G25" s="30">
        <v>4500</v>
      </c>
      <c r="H25" s="185">
        <v>1</v>
      </c>
      <c r="I25" s="194">
        <f>H25*G25</f>
        <v>4500</v>
      </c>
      <c r="J25" s="174">
        <f t="shared" si="2"/>
        <v>0</v>
      </c>
      <c r="K25" s="11"/>
      <c r="L25" s="26"/>
    </row>
    <row r="26" spans="1:12" x14ac:dyDescent="0.25">
      <c r="A26" s="11"/>
      <c r="B26" s="41"/>
      <c r="C26" s="30"/>
      <c r="D26" s="29"/>
      <c r="E26" s="29"/>
      <c r="F26" s="69"/>
      <c r="G26" s="30"/>
      <c r="H26" s="185"/>
      <c r="I26" s="195">
        <f>SUM(I16:I25)</f>
        <v>172472.56944444444</v>
      </c>
      <c r="J26" s="175">
        <f>SUM(J16:J25)</f>
        <v>124861.45833333333</v>
      </c>
      <c r="K26" s="11"/>
      <c r="L26" s="26"/>
    </row>
    <row r="27" spans="1:12" s="23" customFormat="1" ht="15.75" customHeight="1" x14ac:dyDescent="0.25">
      <c r="A27" s="24"/>
      <c r="B27" s="66" t="s">
        <v>66</v>
      </c>
      <c r="C27" s="93" t="s">
        <v>70</v>
      </c>
      <c r="D27" s="147"/>
      <c r="E27" s="147"/>
      <c r="F27" s="93"/>
      <c r="G27" s="93"/>
      <c r="H27" s="183"/>
      <c r="I27" s="193"/>
      <c r="J27" s="174">
        <f t="shared" si="2"/>
        <v>0</v>
      </c>
      <c r="K27" s="24"/>
    </row>
    <row r="28" spans="1:12" x14ac:dyDescent="0.25">
      <c r="A28" s="11"/>
      <c r="B28" s="41">
        <v>15</v>
      </c>
      <c r="C28" s="30" t="s">
        <v>24</v>
      </c>
      <c r="D28" s="29">
        <v>76.25</v>
      </c>
      <c r="E28" s="29">
        <v>90</v>
      </c>
      <c r="F28" s="69">
        <f t="shared" si="3"/>
        <v>47.65625</v>
      </c>
      <c r="G28" s="31">
        <v>1280</v>
      </c>
      <c r="H28" s="184">
        <v>1</v>
      </c>
      <c r="I28" s="194">
        <f t="shared" ref="I28:I63" si="4">F28*G28*H28</f>
        <v>61000</v>
      </c>
      <c r="J28" s="174">
        <f t="shared" si="2"/>
        <v>61000</v>
      </c>
      <c r="K28" s="11"/>
      <c r="L28" s="26"/>
    </row>
    <row r="29" spans="1:12" x14ac:dyDescent="0.25">
      <c r="A29" s="11"/>
      <c r="B29" s="41">
        <v>16</v>
      </c>
      <c r="C29" s="30" t="s">
        <v>93</v>
      </c>
      <c r="D29" s="29"/>
      <c r="E29" s="29"/>
      <c r="F29" s="69"/>
      <c r="G29" s="31">
        <v>3500</v>
      </c>
      <c r="H29" s="184">
        <v>0</v>
      </c>
      <c r="I29" s="194">
        <f>G29*H29</f>
        <v>0</v>
      </c>
      <c r="J29" s="174">
        <f t="shared" si="2"/>
        <v>0</v>
      </c>
      <c r="K29" s="11"/>
      <c r="L29" s="26"/>
    </row>
    <row r="30" spans="1:12" x14ac:dyDescent="0.25">
      <c r="A30" s="11"/>
      <c r="B30" s="41">
        <v>17</v>
      </c>
      <c r="C30" s="30" t="s">
        <v>94</v>
      </c>
      <c r="D30" s="29"/>
      <c r="E30" s="29"/>
      <c r="F30" s="69"/>
      <c r="G30" s="31">
        <v>1400</v>
      </c>
      <c r="H30" s="184">
        <v>2</v>
      </c>
      <c r="I30" s="194">
        <f>G30*H30</f>
        <v>2800</v>
      </c>
      <c r="J30" s="174">
        <f>H30*G30</f>
        <v>2800</v>
      </c>
      <c r="K30" s="11"/>
      <c r="L30" s="26"/>
    </row>
    <row r="31" spans="1:12" x14ac:dyDescent="0.25">
      <c r="A31" s="11"/>
      <c r="B31" s="41">
        <v>18</v>
      </c>
      <c r="C31" s="30" t="s">
        <v>95</v>
      </c>
      <c r="D31" s="29"/>
      <c r="E31" s="29"/>
      <c r="F31" s="69"/>
      <c r="G31" s="31">
        <v>1800</v>
      </c>
      <c r="H31" s="184">
        <v>2</v>
      </c>
      <c r="I31" s="194">
        <f>H31*G31</f>
        <v>3600</v>
      </c>
      <c r="J31" s="174">
        <f>H31*G31</f>
        <v>3600</v>
      </c>
      <c r="K31" s="11"/>
      <c r="L31" s="26"/>
    </row>
    <row r="32" spans="1:12" x14ac:dyDescent="0.25">
      <c r="A32" s="11"/>
      <c r="B32" s="41">
        <v>19</v>
      </c>
      <c r="C32" s="30" t="s">
        <v>25</v>
      </c>
      <c r="D32" s="29">
        <v>30.5</v>
      </c>
      <c r="E32" s="29">
        <v>90</v>
      </c>
      <c r="F32" s="69">
        <f t="shared" si="3"/>
        <v>19.0625</v>
      </c>
      <c r="G32" s="31">
        <v>1280</v>
      </c>
      <c r="H32" s="184">
        <v>1</v>
      </c>
      <c r="I32" s="194">
        <f>F32*G32*H32</f>
        <v>24400</v>
      </c>
      <c r="J32" s="174">
        <f t="shared" si="2"/>
        <v>24400</v>
      </c>
      <c r="K32" s="11"/>
      <c r="L32" s="26"/>
    </row>
    <row r="33" spans="1:12" x14ac:dyDescent="0.25">
      <c r="A33" s="11"/>
      <c r="B33" s="41">
        <v>20</v>
      </c>
      <c r="C33" s="30" t="s">
        <v>9</v>
      </c>
      <c r="D33" s="29">
        <v>18.5</v>
      </c>
      <c r="E33" s="29">
        <v>121</v>
      </c>
      <c r="F33" s="69">
        <f t="shared" si="3"/>
        <v>15.545138888888889</v>
      </c>
      <c r="G33" s="30">
        <v>620</v>
      </c>
      <c r="H33" s="185">
        <v>1</v>
      </c>
      <c r="I33" s="194">
        <f t="shared" si="4"/>
        <v>9637.9861111111113</v>
      </c>
      <c r="J33" s="174">
        <f t="shared" si="2"/>
        <v>9637.9861111111113</v>
      </c>
      <c r="K33" s="11"/>
      <c r="L33" s="26"/>
    </row>
    <row r="34" spans="1:12" s="23" customFormat="1" x14ac:dyDescent="0.25">
      <c r="A34" s="24"/>
      <c r="B34" s="41">
        <v>21</v>
      </c>
      <c r="C34" s="30" t="s">
        <v>12</v>
      </c>
      <c r="D34" s="29">
        <v>23.75</v>
      </c>
      <c r="E34" s="29">
        <v>90</v>
      </c>
      <c r="F34" s="69">
        <f t="shared" si="3"/>
        <v>14.84375</v>
      </c>
      <c r="G34" s="30">
        <v>1280</v>
      </c>
      <c r="H34" s="185">
        <v>1</v>
      </c>
      <c r="I34" s="194">
        <f t="shared" si="4"/>
        <v>19000</v>
      </c>
      <c r="J34" s="174">
        <f t="shared" si="2"/>
        <v>19000</v>
      </c>
      <c r="K34" s="24"/>
    </row>
    <row r="35" spans="1:12" x14ac:dyDescent="0.25">
      <c r="A35" s="11"/>
      <c r="B35" s="41">
        <v>22</v>
      </c>
      <c r="C35" s="30" t="s">
        <v>10</v>
      </c>
      <c r="D35" s="29"/>
      <c r="E35" s="29"/>
      <c r="F35" s="69">
        <f t="shared" si="3"/>
        <v>0</v>
      </c>
      <c r="G35" s="30">
        <v>26000</v>
      </c>
      <c r="H35" s="185">
        <v>1</v>
      </c>
      <c r="I35" s="194">
        <f>G35*H35</f>
        <v>26000</v>
      </c>
      <c r="J35" s="174">
        <v>0</v>
      </c>
      <c r="K35" s="11"/>
      <c r="L35" s="26"/>
    </row>
    <row r="36" spans="1:12" x14ac:dyDescent="0.25">
      <c r="A36" s="11"/>
      <c r="B36" s="41">
        <v>23</v>
      </c>
      <c r="C36" s="30" t="s">
        <v>20</v>
      </c>
      <c r="D36" s="29">
        <v>120</v>
      </c>
      <c r="E36" s="29">
        <v>32</v>
      </c>
      <c r="F36" s="69">
        <f t="shared" si="3"/>
        <v>26.666666666666668</v>
      </c>
      <c r="G36" s="30">
        <v>550</v>
      </c>
      <c r="H36" s="185">
        <v>1</v>
      </c>
      <c r="I36" s="194">
        <f>F36*G36</f>
        <v>14666.666666666668</v>
      </c>
      <c r="J36" s="174">
        <v>0</v>
      </c>
      <c r="K36" s="11"/>
      <c r="L36" s="26"/>
    </row>
    <row r="37" spans="1:12" x14ac:dyDescent="0.25">
      <c r="A37" s="11"/>
      <c r="B37" s="41">
        <v>24</v>
      </c>
      <c r="C37" s="30" t="s">
        <v>75</v>
      </c>
      <c r="D37" s="29"/>
      <c r="E37" s="29"/>
      <c r="F37" s="69">
        <f t="shared" si="3"/>
        <v>0</v>
      </c>
      <c r="G37" s="30">
        <v>4500</v>
      </c>
      <c r="H37" s="185">
        <v>1</v>
      </c>
      <c r="I37" s="194">
        <f>H37*G37</f>
        <v>4500</v>
      </c>
      <c r="J37" s="174">
        <f t="shared" si="2"/>
        <v>0</v>
      </c>
      <c r="K37" s="11"/>
      <c r="L37" s="26"/>
    </row>
    <row r="38" spans="1:12" x14ac:dyDescent="0.25">
      <c r="A38" s="11"/>
      <c r="B38" s="42"/>
      <c r="C38" s="30"/>
      <c r="D38" s="29"/>
      <c r="E38" s="29"/>
      <c r="F38" s="69"/>
      <c r="G38" s="30"/>
      <c r="H38" s="185"/>
      <c r="I38" s="195">
        <f>SUM(I28:I37)</f>
        <v>165604.65277777778</v>
      </c>
      <c r="J38" s="175">
        <f>SUM(J28:J37)</f>
        <v>120437.98611111111</v>
      </c>
      <c r="K38" s="11"/>
      <c r="L38" s="26"/>
    </row>
    <row r="39" spans="1:12" ht="15.75" customHeight="1" x14ac:dyDescent="0.25">
      <c r="A39" s="11"/>
      <c r="B39" s="65" t="s">
        <v>71</v>
      </c>
      <c r="C39" s="93" t="s">
        <v>11</v>
      </c>
      <c r="D39" s="147"/>
      <c r="E39" s="147"/>
      <c r="F39" s="93"/>
      <c r="G39" s="93"/>
      <c r="H39" s="183"/>
      <c r="I39" s="193"/>
      <c r="J39" s="173"/>
      <c r="K39" s="11"/>
      <c r="L39" s="26"/>
    </row>
    <row r="40" spans="1:12" x14ac:dyDescent="0.25">
      <c r="A40" s="11"/>
      <c r="B40" s="42">
        <v>25</v>
      </c>
      <c r="C40" s="30" t="s">
        <v>88</v>
      </c>
      <c r="D40" s="29"/>
      <c r="E40" s="29"/>
      <c r="F40" s="69">
        <f t="shared" si="3"/>
        <v>0</v>
      </c>
      <c r="G40" s="30"/>
      <c r="H40" s="185">
        <v>1</v>
      </c>
      <c r="I40" s="194">
        <v>35243</v>
      </c>
      <c r="J40" s="174">
        <v>35243</v>
      </c>
      <c r="K40" s="11"/>
      <c r="L40" s="26"/>
    </row>
    <row r="41" spans="1:12" x14ac:dyDescent="0.25">
      <c r="A41" s="11"/>
      <c r="B41" s="42">
        <v>26</v>
      </c>
      <c r="C41" s="30" t="s">
        <v>91</v>
      </c>
      <c r="D41" s="29">
        <v>107</v>
      </c>
      <c r="E41" s="29">
        <v>24.25</v>
      </c>
      <c r="F41" s="69">
        <f t="shared" si="3"/>
        <v>18.019097222222221</v>
      </c>
      <c r="G41" s="30">
        <v>1100</v>
      </c>
      <c r="H41" s="185">
        <v>1</v>
      </c>
      <c r="I41" s="194">
        <f t="shared" si="4"/>
        <v>19821.006944444445</v>
      </c>
      <c r="J41" s="174">
        <f>H41*G41*F41</f>
        <v>19821.006944444445</v>
      </c>
      <c r="K41" s="11"/>
      <c r="L41" s="26"/>
    </row>
    <row r="42" spans="1:12" x14ac:dyDescent="0.25">
      <c r="A42" s="11"/>
      <c r="B42" s="42">
        <v>27</v>
      </c>
      <c r="C42" s="136" t="s">
        <v>119</v>
      </c>
      <c r="D42" s="139">
        <v>213</v>
      </c>
      <c r="E42" s="139">
        <v>9</v>
      </c>
      <c r="F42" s="139">
        <f t="shared" si="3"/>
        <v>13.3125</v>
      </c>
      <c r="G42" s="137">
        <v>550</v>
      </c>
      <c r="H42" s="188">
        <v>1</v>
      </c>
      <c r="I42" s="196">
        <f t="shared" si="4"/>
        <v>7321.875</v>
      </c>
      <c r="J42" s="174">
        <f t="shared" ref="J42:J53" si="5">H42*G42*F42</f>
        <v>7321.875</v>
      </c>
      <c r="K42" s="11"/>
      <c r="L42" s="26"/>
    </row>
    <row r="43" spans="1:12" x14ac:dyDescent="0.25">
      <c r="A43" s="11"/>
      <c r="B43" s="42">
        <v>28</v>
      </c>
      <c r="C43" s="30" t="s">
        <v>28</v>
      </c>
      <c r="D43" s="29">
        <v>13</v>
      </c>
      <c r="E43" s="29">
        <v>15</v>
      </c>
      <c r="F43" s="69">
        <f t="shared" si="3"/>
        <v>1.3541666666666667</v>
      </c>
      <c r="G43" s="30">
        <v>1280</v>
      </c>
      <c r="H43" s="185">
        <v>1</v>
      </c>
      <c r="I43" s="194">
        <f t="shared" si="4"/>
        <v>1733.3333333333335</v>
      </c>
      <c r="J43" s="174">
        <f t="shared" si="5"/>
        <v>1733.3333333333335</v>
      </c>
      <c r="K43" s="11"/>
      <c r="L43" s="168">
        <f>SUM(I40:I43)</f>
        <v>64119.215277777781</v>
      </c>
    </row>
    <row r="44" spans="1:12" x14ac:dyDescent="0.25">
      <c r="A44" s="11"/>
      <c r="B44" s="42">
        <v>29</v>
      </c>
      <c r="C44" s="30" t="s">
        <v>90</v>
      </c>
      <c r="D44" s="29">
        <v>39.75</v>
      </c>
      <c r="E44" s="29">
        <v>50</v>
      </c>
      <c r="F44" s="69">
        <f t="shared" si="3"/>
        <v>13.802083333333334</v>
      </c>
      <c r="G44" s="30">
        <v>520</v>
      </c>
      <c r="H44" s="185">
        <v>1</v>
      </c>
      <c r="I44" s="194">
        <f t="shared" si="4"/>
        <v>7177.0833333333339</v>
      </c>
      <c r="J44" s="174">
        <f t="shared" si="5"/>
        <v>7177.0833333333339</v>
      </c>
      <c r="K44" s="11"/>
      <c r="L44" s="26"/>
    </row>
    <row r="45" spans="1:12" x14ac:dyDescent="0.25">
      <c r="A45" s="11"/>
      <c r="B45" s="42">
        <v>30</v>
      </c>
      <c r="C45" s="30" t="s">
        <v>16</v>
      </c>
      <c r="D45" s="29">
        <v>37</v>
      </c>
      <c r="E45" s="29">
        <v>89</v>
      </c>
      <c r="F45" s="69"/>
      <c r="G45" s="30"/>
      <c r="H45" s="185">
        <v>1</v>
      </c>
      <c r="I45" s="194">
        <v>0</v>
      </c>
      <c r="J45" s="174">
        <f t="shared" si="5"/>
        <v>0</v>
      </c>
      <c r="K45" s="11"/>
      <c r="L45" s="26"/>
    </row>
    <row r="46" spans="1:12" x14ac:dyDescent="0.25">
      <c r="A46" s="11"/>
      <c r="B46" s="42">
        <v>31</v>
      </c>
      <c r="C46" s="30" t="s">
        <v>84</v>
      </c>
      <c r="D46" s="29"/>
      <c r="E46" s="29"/>
      <c r="F46" s="28">
        <v>18</v>
      </c>
      <c r="G46" s="30">
        <v>3600</v>
      </c>
      <c r="H46" s="185">
        <v>1</v>
      </c>
      <c r="I46" s="194">
        <f>G46*F46</f>
        <v>64800</v>
      </c>
      <c r="J46" s="174">
        <v>0</v>
      </c>
      <c r="K46" s="11"/>
      <c r="L46" s="26"/>
    </row>
    <row r="47" spans="1:12" x14ac:dyDescent="0.25">
      <c r="A47" s="11"/>
      <c r="B47" s="42">
        <v>32</v>
      </c>
      <c r="C47" s="30" t="s">
        <v>73</v>
      </c>
      <c r="D47" s="29">
        <v>56.5</v>
      </c>
      <c r="E47" s="29">
        <v>27.25</v>
      </c>
      <c r="F47" s="69">
        <f t="shared" si="3"/>
        <v>10.691840277777779</v>
      </c>
      <c r="G47" s="30">
        <v>800</v>
      </c>
      <c r="H47" s="185">
        <v>1</v>
      </c>
      <c r="I47" s="194">
        <f t="shared" si="4"/>
        <v>8553.4722222222226</v>
      </c>
      <c r="J47" s="174">
        <f t="shared" si="5"/>
        <v>8553.4722222222226</v>
      </c>
      <c r="K47" s="11"/>
      <c r="L47" s="26"/>
    </row>
    <row r="48" spans="1:12" x14ac:dyDescent="0.25">
      <c r="A48" s="11"/>
      <c r="B48" s="42">
        <v>33</v>
      </c>
      <c r="C48" s="30" t="s">
        <v>42</v>
      </c>
      <c r="D48" s="29">
        <v>36.5</v>
      </c>
      <c r="E48" s="29">
        <v>85.75</v>
      </c>
      <c r="F48" s="69">
        <f t="shared" si="3"/>
        <v>21.735243055555557</v>
      </c>
      <c r="G48" s="30">
        <v>520</v>
      </c>
      <c r="H48" s="185">
        <v>1</v>
      </c>
      <c r="I48" s="194">
        <f t="shared" si="4"/>
        <v>11302.326388888891</v>
      </c>
      <c r="J48" s="174">
        <f t="shared" si="5"/>
        <v>11302.326388888891</v>
      </c>
      <c r="K48" s="11"/>
      <c r="L48" s="26"/>
    </row>
    <row r="49" spans="1:12" x14ac:dyDescent="0.25">
      <c r="A49" s="11"/>
      <c r="B49" s="42">
        <v>34</v>
      </c>
      <c r="C49" s="30" t="s">
        <v>134</v>
      </c>
      <c r="D49" s="29">
        <v>16.5</v>
      </c>
      <c r="E49" s="29">
        <v>57.5</v>
      </c>
      <c r="F49" s="69">
        <f t="shared" si="3"/>
        <v>6.588541666666667</v>
      </c>
      <c r="G49" s="30">
        <v>360</v>
      </c>
      <c r="H49" s="185">
        <v>1</v>
      </c>
      <c r="I49" s="194">
        <f t="shared" si="4"/>
        <v>2371.875</v>
      </c>
      <c r="J49" s="174">
        <f t="shared" si="5"/>
        <v>2371.875</v>
      </c>
      <c r="K49" s="11"/>
      <c r="L49" s="26"/>
    </row>
    <row r="50" spans="1:12" x14ac:dyDescent="0.25">
      <c r="A50" s="11"/>
      <c r="B50" s="42">
        <v>35</v>
      </c>
      <c r="C50" s="30" t="s">
        <v>98</v>
      </c>
      <c r="D50" s="29"/>
      <c r="E50" s="29"/>
      <c r="F50" s="69"/>
      <c r="G50" s="30">
        <v>1800</v>
      </c>
      <c r="H50" s="185">
        <v>3</v>
      </c>
      <c r="I50" s="194">
        <f>G50*H50</f>
        <v>5400</v>
      </c>
      <c r="J50" s="174">
        <f>G50*H50</f>
        <v>5400</v>
      </c>
      <c r="K50" s="11"/>
      <c r="L50" s="26"/>
    </row>
    <row r="51" spans="1:12" x14ac:dyDescent="0.25">
      <c r="A51" s="11"/>
      <c r="B51" s="42">
        <v>36</v>
      </c>
      <c r="C51" s="30" t="s">
        <v>85</v>
      </c>
      <c r="D51" s="29">
        <v>36</v>
      </c>
      <c r="E51" s="29">
        <v>60</v>
      </c>
      <c r="F51" s="69"/>
      <c r="G51" s="30"/>
      <c r="H51" s="185"/>
      <c r="I51" s="194">
        <v>32000</v>
      </c>
      <c r="J51" s="174">
        <v>0</v>
      </c>
      <c r="K51" s="11"/>
      <c r="L51" s="26"/>
    </row>
    <row r="52" spans="1:12" x14ac:dyDescent="0.25">
      <c r="A52" s="11"/>
      <c r="B52" s="42">
        <v>37</v>
      </c>
      <c r="C52" s="30" t="s">
        <v>87</v>
      </c>
      <c r="D52" s="29"/>
      <c r="E52" s="29"/>
      <c r="F52" s="69"/>
      <c r="G52" s="30"/>
      <c r="H52" s="185"/>
      <c r="I52" s="194">
        <v>14000</v>
      </c>
      <c r="J52" s="174">
        <v>0</v>
      </c>
      <c r="K52" s="11"/>
      <c r="L52" s="26"/>
    </row>
    <row r="53" spans="1:12" x14ac:dyDescent="0.25">
      <c r="A53" s="11"/>
      <c r="B53" s="42">
        <v>38</v>
      </c>
      <c r="C53" s="30" t="s">
        <v>97</v>
      </c>
      <c r="D53" s="29">
        <v>72</v>
      </c>
      <c r="E53" s="29">
        <v>18</v>
      </c>
      <c r="F53" s="69">
        <f>D53*E53/144</f>
        <v>9</v>
      </c>
      <c r="G53" s="30">
        <v>1400</v>
      </c>
      <c r="H53" s="185">
        <v>1</v>
      </c>
      <c r="I53" s="194">
        <f>F53*G53</f>
        <v>12600</v>
      </c>
      <c r="J53" s="174">
        <f t="shared" si="5"/>
        <v>12600</v>
      </c>
      <c r="K53" s="11"/>
      <c r="L53" s="26"/>
    </row>
    <row r="54" spans="1:12" x14ac:dyDescent="0.25">
      <c r="A54" s="11"/>
      <c r="B54" s="42"/>
      <c r="C54" s="30"/>
      <c r="D54" s="29"/>
      <c r="E54" s="29"/>
      <c r="F54" s="69"/>
      <c r="G54" s="30"/>
      <c r="H54" s="185"/>
      <c r="I54" s="195">
        <f>SUM(I40:I53)</f>
        <v>222323.97222222225</v>
      </c>
      <c r="J54" s="175">
        <f>SUM(J40:J53)</f>
        <v>111523.97222222222</v>
      </c>
      <c r="K54" s="11"/>
      <c r="L54" s="26"/>
    </row>
    <row r="55" spans="1:12" x14ac:dyDescent="0.25">
      <c r="A55" s="11"/>
      <c r="B55" s="42"/>
      <c r="C55" s="30"/>
      <c r="D55" s="29"/>
      <c r="E55" s="29"/>
      <c r="F55" s="69"/>
      <c r="G55" s="30"/>
      <c r="H55" s="185"/>
      <c r="I55" s="194"/>
      <c r="J55" s="173"/>
      <c r="K55" s="11"/>
      <c r="L55" s="26"/>
    </row>
    <row r="56" spans="1:12" ht="15.75" customHeight="1" x14ac:dyDescent="0.25">
      <c r="A56" s="11"/>
      <c r="B56" s="65" t="s">
        <v>72</v>
      </c>
      <c r="C56" s="93" t="s">
        <v>7</v>
      </c>
      <c r="D56" s="147"/>
      <c r="E56" s="147"/>
      <c r="F56" s="93"/>
      <c r="G56" s="93"/>
      <c r="H56" s="183"/>
      <c r="I56" s="193"/>
      <c r="J56" s="173"/>
      <c r="K56" s="11"/>
      <c r="L56" s="26"/>
    </row>
    <row r="57" spans="1:12" x14ac:dyDescent="0.25">
      <c r="A57" s="11"/>
      <c r="B57" s="42">
        <v>39</v>
      </c>
      <c r="C57" s="30" t="s">
        <v>30</v>
      </c>
      <c r="D57" s="29">
        <v>129.5</v>
      </c>
      <c r="E57" s="29">
        <v>29.5</v>
      </c>
      <c r="F57" s="69">
        <f t="shared" si="3"/>
        <v>26.529513888888889</v>
      </c>
      <c r="G57" s="30">
        <v>2300</v>
      </c>
      <c r="H57" s="185">
        <v>1</v>
      </c>
      <c r="I57" s="194">
        <f t="shared" si="4"/>
        <v>61017.881944444445</v>
      </c>
      <c r="J57" s="173">
        <f>G57*F57*H57</f>
        <v>61017.881944444445</v>
      </c>
      <c r="K57" s="11"/>
      <c r="L57" s="26"/>
    </row>
    <row r="58" spans="1:12" x14ac:dyDescent="0.25">
      <c r="A58" s="11"/>
      <c r="B58" s="42">
        <v>40</v>
      </c>
      <c r="C58" s="30" t="s">
        <v>31</v>
      </c>
      <c r="D58" s="29">
        <v>23</v>
      </c>
      <c r="E58" s="29">
        <v>81</v>
      </c>
      <c r="F58" s="69">
        <f t="shared" si="3"/>
        <v>12.9375</v>
      </c>
      <c r="G58" s="30"/>
      <c r="H58" s="185">
        <v>1</v>
      </c>
      <c r="I58" s="194">
        <v>9000</v>
      </c>
      <c r="J58" s="173">
        <f>I58</f>
        <v>9000</v>
      </c>
      <c r="K58" s="11"/>
      <c r="L58" s="26"/>
    </row>
    <row r="59" spans="1:12" x14ac:dyDescent="0.25">
      <c r="A59" s="11"/>
      <c r="B59" s="42">
        <v>41</v>
      </c>
      <c r="C59" s="30" t="s">
        <v>32</v>
      </c>
      <c r="D59" s="29">
        <v>22</v>
      </c>
      <c r="E59" s="29">
        <v>70</v>
      </c>
      <c r="F59" s="69">
        <f t="shared" si="3"/>
        <v>10.694444444444445</v>
      </c>
      <c r="G59" s="30">
        <v>620</v>
      </c>
      <c r="H59" s="185">
        <v>1</v>
      </c>
      <c r="I59" s="194">
        <f t="shared" si="4"/>
        <v>6630.5555555555557</v>
      </c>
      <c r="J59" s="173">
        <f t="shared" ref="J59:J65" si="6">G59*F59*H59</f>
        <v>6630.5555555555557</v>
      </c>
      <c r="K59" s="11"/>
      <c r="L59" s="26"/>
    </row>
    <row r="60" spans="1:12" s="23" customFormat="1" x14ac:dyDescent="0.25">
      <c r="A60" s="24"/>
      <c r="B60" s="42">
        <v>42</v>
      </c>
      <c r="C60" s="30" t="s">
        <v>33</v>
      </c>
      <c r="D60" s="29">
        <v>24</v>
      </c>
      <c r="E60" s="29">
        <v>34</v>
      </c>
      <c r="F60" s="69">
        <f t="shared" si="3"/>
        <v>5.666666666666667</v>
      </c>
      <c r="G60" s="30">
        <v>1400</v>
      </c>
      <c r="H60" s="185">
        <v>1</v>
      </c>
      <c r="I60" s="194">
        <f t="shared" si="4"/>
        <v>7933.3333333333339</v>
      </c>
      <c r="J60" s="173">
        <f t="shared" si="6"/>
        <v>7933.3333333333339</v>
      </c>
      <c r="K60" s="24"/>
    </row>
    <row r="61" spans="1:12" x14ac:dyDescent="0.25">
      <c r="A61" s="11"/>
      <c r="B61" s="42">
        <v>43</v>
      </c>
      <c r="C61" s="30" t="s">
        <v>34</v>
      </c>
      <c r="D61" s="29">
        <v>24</v>
      </c>
      <c r="E61" s="29">
        <v>57</v>
      </c>
      <c r="F61" s="29">
        <f t="shared" si="3"/>
        <v>9.5</v>
      </c>
      <c r="G61" s="31">
        <v>1400</v>
      </c>
      <c r="H61" s="184">
        <v>1</v>
      </c>
      <c r="I61" s="194">
        <f t="shared" si="4"/>
        <v>13300</v>
      </c>
      <c r="J61" s="173">
        <f t="shared" si="6"/>
        <v>13300</v>
      </c>
      <c r="K61" s="11"/>
      <c r="L61" s="26"/>
    </row>
    <row r="62" spans="1:12" x14ac:dyDescent="0.25">
      <c r="A62" s="11"/>
      <c r="B62" s="42">
        <v>44</v>
      </c>
      <c r="C62" s="58" t="s">
        <v>35</v>
      </c>
      <c r="D62" s="59">
        <v>30.25</v>
      </c>
      <c r="E62" s="59">
        <v>40</v>
      </c>
      <c r="F62" s="59">
        <f t="shared" si="3"/>
        <v>8.4027777777777786</v>
      </c>
      <c r="G62" s="60">
        <v>1280</v>
      </c>
      <c r="H62" s="189">
        <v>1</v>
      </c>
      <c r="I62" s="194">
        <f t="shared" si="4"/>
        <v>10755.555555555557</v>
      </c>
      <c r="J62" s="173">
        <f t="shared" si="6"/>
        <v>10755.555555555557</v>
      </c>
      <c r="K62" s="11"/>
      <c r="L62" s="26"/>
    </row>
    <row r="63" spans="1:12" x14ac:dyDescent="0.25">
      <c r="A63" s="11"/>
      <c r="B63" s="42">
        <v>45</v>
      </c>
      <c r="C63" s="58" t="s">
        <v>118</v>
      </c>
      <c r="D63" s="59">
        <v>50.25</v>
      </c>
      <c r="E63" s="59">
        <v>30.25</v>
      </c>
      <c r="F63" s="59">
        <f t="shared" si="3"/>
        <v>10.555989583333334</v>
      </c>
      <c r="G63" s="60">
        <v>1100</v>
      </c>
      <c r="H63" s="189">
        <v>1</v>
      </c>
      <c r="I63" s="194">
        <f t="shared" si="4"/>
        <v>11611.588541666668</v>
      </c>
      <c r="J63" s="173">
        <f t="shared" si="6"/>
        <v>11611.588541666668</v>
      </c>
      <c r="K63" s="11">
        <f>F63*180</f>
        <v>1900.078125</v>
      </c>
      <c r="L63" s="26"/>
    </row>
    <row r="64" spans="1:12" x14ac:dyDescent="0.25">
      <c r="A64" s="11"/>
      <c r="B64" s="42">
        <v>46</v>
      </c>
      <c r="C64" s="58" t="s">
        <v>38</v>
      </c>
      <c r="D64" s="59">
        <v>15</v>
      </c>
      <c r="E64" s="59">
        <v>15</v>
      </c>
      <c r="F64" s="59">
        <f t="shared" si="3"/>
        <v>1.5625</v>
      </c>
      <c r="G64" s="60"/>
      <c r="H64" s="189"/>
      <c r="I64" s="194">
        <v>1600</v>
      </c>
      <c r="J64" s="173">
        <f>I64</f>
        <v>1600</v>
      </c>
      <c r="K64" s="11"/>
      <c r="L64" s="26"/>
    </row>
    <row r="65" spans="1:12" x14ac:dyDescent="0.25">
      <c r="A65" s="11"/>
      <c r="B65" s="42">
        <v>47</v>
      </c>
      <c r="C65" s="58" t="s">
        <v>141</v>
      </c>
      <c r="D65" s="59">
        <v>99</v>
      </c>
      <c r="E65" s="59">
        <v>15</v>
      </c>
      <c r="F65" s="59">
        <f t="shared" si="3"/>
        <v>10.3125</v>
      </c>
      <c r="G65" s="60">
        <v>520</v>
      </c>
      <c r="H65" s="189">
        <v>1</v>
      </c>
      <c r="I65" s="197">
        <f>H65*G65*F65</f>
        <v>5362.5</v>
      </c>
      <c r="J65" s="173">
        <f t="shared" si="6"/>
        <v>5362.5</v>
      </c>
      <c r="K65" s="11"/>
      <c r="L65" s="26"/>
    </row>
    <row r="66" spans="1:12" ht="15.75" thickBot="1" x14ac:dyDescent="0.3">
      <c r="A66" s="11"/>
      <c r="B66" s="57"/>
      <c r="C66" s="60"/>
      <c r="D66" s="59"/>
      <c r="E66" s="59"/>
      <c r="F66" s="59"/>
      <c r="G66" s="60"/>
      <c r="H66" s="189"/>
      <c r="I66" s="200">
        <f>SUM(I57:I65)</f>
        <v>127211.41493055556</v>
      </c>
      <c r="J66" s="180">
        <f>SUM(J57:J65)</f>
        <v>127211.41493055556</v>
      </c>
      <c r="K66" s="11"/>
      <c r="L66" s="26"/>
    </row>
    <row r="67" spans="1:12" ht="15.75" thickBot="1" x14ac:dyDescent="0.3">
      <c r="A67" s="11"/>
      <c r="B67" s="232"/>
      <c r="C67" s="240" t="s">
        <v>61</v>
      </c>
      <c r="D67" s="241"/>
      <c r="E67" s="241"/>
      <c r="F67" s="241"/>
      <c r="G67" s="241"/>
      <c r="H67" s="242"/>
      <c r="I67" s="233">
        <f>SUM(I66,I54,I38,I26,I14)</f>
        <v>687612.609375</v>
      </c>
      <c r="J67" s="181">
        <f>SUM(J66,J54,J38,J26,J14)</f>
        <v>484034.83159722219</v>
      </c>
      <c r="K67" s="11"/>
      <c r="L67" s="26"/>
    </row>
    <row r="68" spans="1:12" ht="15.75" thickBot="1" x14ac:dyDescent="0.3">
      <c r="A68" s="11"/>
      <c r="B68" s="232"/>
      <c r="C68" s="243"/>
      <c r="D68" s="243"/>
      <c r="E68" s="243"/>
      <c r="F68" s="243"/>
      <c r="G68" s="243"/>
      <c r="H68" s="243"/>
      <c r="I68" s="238"/>
      <c r="J68" s="239"/>
      <c r="K68" s="11"/>
      <c r="L68" s="26"/>
    </row>
    <row r="69" spans="1:12" x14ac:dyDescent="0.25">
      <c r="A69" s="11"/>
      <c r="B69" s="204" t="s">
        <v>44</v>
      </c>
      <c r="C69" s="205" t="s">
        <v>45</v>
      </c>
      <c r="D69" s="234"/>
      <c r="E69" s="234"/>
      <c r="F69" s="235"/>
      <c r="G69" s="235"/>
      <c r="H69" s="236"/>
      <c r="I69" s="237"/>
      <c r="J69" s="210"/>
      <c r="K69" s="11"/>
      <c r="L69" s="26"/>
    </row>
    <row r="70" spans="1:12" x14ac:dyDescent="0.25">
      <c r="A70" s="11"/>
      <c r="B70" s="42">
        <v>1</v>
      </c>
      <c r="C70" s="62" t="s">
        <v>48</v>
      </c>
      <c r="D70" s="69"/>
      <c r="E70" s="69"/>
      <c r="F70" s="62"/>
      <c r="G70" s="62">
        <v>590</v>
      </c>
      <c r="H70" s="187">
        <v>54</v>
      </c>
      <c r="I70" s="194">
        <f>G70*H70</f>
        <v>31860</v>
      </c>
      <c r="J70" s="173">
        <f>H70*G70</f>
        <v>31860</v>
      </c>
      <c r="K70" s="11"/>
      <c r="L70" s="26"/>
    </row>
    <row r="71" spans="1:12" x14ac:dyDescent="0.25">
      <c r="A71" s="11"/>
      <c r="B71" s="42">
        <v>2</v>
      </c>
      <c r="C71" s="62" t="s">
        <v>49</v>
      </c>
      <c r="D71" s="69"/>
      <c r="E71" s="69"/>
      <c r="F71" s="62"/>
      <c r="G71" s="62">
        <v>2600</v>
      </c>
      <c r="H71" s="187">
        <v>1</v>
      </c>
      <c r="I71" s="194"/>
      <c r="J71" s="173"/>
      <c r="K71" s="11"/>
      <c r="L71" s="26"/>
    </row>
    <row r="72" spans="1:12" x14ac:dyDescent="0.25">
      <c r="A72" s="11"/>
      <c r="B72" s="42">
        <v>3</v>
      </c>
      <c r="C72" s="62" t="s">
        <v>50</v>
      </c>
      <c r="D72" s="69"/>
      <c r="E72" s="69"/>
      <c r="F72" s="62"/>
      <c r="G72" s="62">
        <v>42</v>
      </c>
      <c r="H72" s="187"/>
      <c r="I72" s="194">
        <v>0</v>
      </c>
      <c r="J72" s="173">
        <f t="shared" ref="J72:J89" si="7">H72*G72</f>
        <v>0</v>
      </c>
      <c r="K72" s="11"/>
      <c r="L72" s="26"/>
    </row>
    <row r="73" spans="1:12" x14ac:dyDescent="0.25">
      <c r="A73" s="11"/>
      <c r="B73" s="42">
        <v>4</v>
      </c>
      <c r="C73" s="62" t="s">
        <v>51</v>
      </c>
      <c r="D73" s="69"/>
      <c r="E73" s="69"/>
      <c r="F73" s="62"/>
      <c r="G73" s="62"/>
      <c r="H73" s="187">
        <v>2</v>
      </c>
      <c r="I73" s="194">
        <f>G73*H73</f>
        <v>0</v>
      </c>
      <c r="J73" s="173">
        <f t="shared" si="7"/>
        <v>0</v>
      </c>
      <c r="K73" s="11"/>
      <c r="L73" s="26"/>
    </row>
    <row r="74" spans="1:12" x14ac:dyDescent="0.25">
      <c r="A74" s="11"/>
      <c r="B74" s="42">
        <v>5</v>
      </c>
      <c r="C74" s="62" t="s">
        <v>52</v>
      </c>
      <c r="D74" s="69"/>
      <c r="E74" s="69"/>
      <c r="F74" s="62"/>
      <c r="G74" s="62">
        <v>150</v>
      </c>
      <c r="H74" s="187">
        <v>7</v>
      </c>
      <c r="I74" s="194">
        <f>H74*G74</f>
        <v>1050</v>
      </c>
      <c r="J74" s="173">
        <f t="shared" si="7"/>
        <v>1050</v>
      </c>
      <c r="K74" s="11"/>
      <c r="L74" s="26"/>
    </row>
    <row r="75" spans="1:12" s="23" customFormat="1" x14ac:dyDescent="0.25">
      <c r="A75" s="24"/>
      <c r="B75" s="42">
        <v>6</v>
      </c>
      <c r="C75" s="62" t="s">
        <v>53</v>
      </c>
      <c r="D75" s="69"/>
      <c r="E75" s="69"/>
      <c r="F75" s="62"/>
      <c r="G75" s="62">
        <v>90</v>
      </c>
      <c r="H75" s="187">
        <v>45</v>
      </c>
      <c r="I75" s="194">
        <f>H75*G75</f>
        <v>4050</v>
      </c>
      <c r="J75" s="173">
        <f t="shared" si="7"/>
        <v>4050</v>
      </c>
      <c r="K75" s="24"/>
    </row>
    <row r="76" spans="1:12" x14ac:dyDescent="0.25">
      <c r="A76" s="11"/>
      <c r="B76" s="42">
        <v>7</v>
      </c>
      <c r="C76" s="62" t="s">
        <v>54</v>
      </c>
      <c r="D76" s="69"/>
      <c r="E76" s="69"/>
      <c r="F76" s="62"/>
      <c r="G76" s="62">
        <v>650</v>
      </c>
      <c r="H76" s="187">
        <v>1</v>
      </c>
      <c r="I76" s="194">
        <f>H76*G76</f>
        <v>650</v>
      </c>
      <c r="J76" s="173">
        <f t="shared" si="7"/>
        <v>650</v>
      </c>
      <c r="K76" s="11"/>
      <c r="L76" s="26"/>
    </row>
    <row r="77" spans="1:12" x14ac:dyDescent="0.25">
      <c r="A77" s="11"/>
      <c r="B77" s="42">
        <v>8</v>
      </c>
      <c r="C77" s="62" t="s">
        <v>55</v>
      </c>
      <c r="D77" s="69"/>
      <c r="E77" s="69"/>
      <c r="F77" s="62"/>
      <c r="G77" s="62">
        <v>575</v>
      </c>
      <c r="H77" s="187">
        <v>23</v>
      </c>
      <c r="I77" s="194">
        <f t="shared" ref="I77:I78" si="8">G77*H77</f>
        <v>13225</v>
      </c>
      <c r="J77" s="173">
        <f t="shared" si="7"/>
        <v>13225</v>
      </c>
      <c r="K77" s="11"/>
      <c r="L77" s="26"/>
    </row>
    <row r="78" spans="1:12" s="23" customFormat="1" x14ac:dyDescent="0.25">
      <c r="A78" s="24"/>
      <c r="B78" s="42">
        <v>9</v>
      </c>
      <c r="C78" s="62" t="s">
        <v>56</v>
      </c>
      <c r="D78" s="69"/>
      <c r="E78" s="69"/>
      <c r="F78" s="62"/>
      <c r="G78" s="62">
        <v>210</v>
      </c>
      <c r="H78" s="187">
        <v>19</v>
      </c>
      <c r="I78" s="194">
        <f t="shared" si="8"/>
        <v>3990</v>
      </c>
      <c r="J78" s="173">
        <f t="shared" si="7"/>
        <v>3990</v>
      </c>
      <c r="K78" s="24"/>
    </row>
    <row r="79" spans="1:12" x14ac:dyDescent="0.25">
      <c r="A79" s="11"/>
      <c r="B79" s="42">
        <v>10</v>
      </c>
      <c r="C79" s="62" t="s">
        <v>57</v>
      </c>
      <c r="D79" s="69"/>
      <c r="E79" s="69"/>
      <c r="F79" s="62">
        <v>65</v>
      </c>
      <c r="G79" s="62">
        <v>70</v>
      </c>
      <c r="H79" s="187"/>
      <c r="I79" s="194">
        <v>0</v>
      </c>
      <c r="J79" s="173">
        <f t="shared" si="7"/>
        <v>0</v>
      </c>
      <c r="K79" s="11"/>
      <c r="L79" s="26"/>
    </row>
    <row r="80" spans="1:12" x14ac:dyDescent="0.25">
      <c r="A80" s="11"/>
      <c r="B80" s="42">
        <v>11</v>
      </c>
      <c r="C80" s="62" t="s">
        <v>58</v>
      </c>
      <c r="D80" s="69"/>
      <c r="E80" s="69"/>
      <c r="F80" s="62"/>
      <c r="G80" s="62">
        <v>60</v>
      </c>
      <c r="H80" s="187">
        <v>10</v>
      </c>
      <c r="I80" s="194">
        <v>0</v>
      </c>
      <c r="J80" s="173">
        <v>0</v>
      </c>
      <c r="K80" s="11"/>
      <c r="L80" s="26"/>
    </row>
    <row r="81" spans="1:12" x14ac:dyDescent="0.25">
      <c r="A81" s="11"/>
      <c r="B81" s="42">
        <v>12</v>
      </c>
      <c r="C81" s="62" t="s">
        <v>59</v>
      </c>
      <c r="D81" s="69"/>
      <c r="E81" s="69"/>
      <c r="F81" s="62"/>
      <c r="G81" s="62">
        <v>3500</v>
      </c>
      <c r="H81" s="187">
        <v>9</v>
      </c>
      <c r="I81" s="194">
        <v>0</v>
      </c>
      <c r="J81" s="173">
        <v>0</v>
      </c>
      <c r="K81" s="11"/>
      <c r="L81" s="26"/>
    </row>
    <row r="82" spans="1:12" x14ac:dyDescent="0.25">
      <c r="A82" s="11"/>
      <c r="B82" s="42">
        <v>13</v>
      </c>
      <c r="C82" s="62" t="s">
        <v>135</v>
      </c>
      <c r="D82" s="69"/>
      <c r="E82" s="69"/>
      <c r="F82" s="62"/>
      <c r="G82" s="62"/>
      <c r="H82" s="187">
        <v>1</v>
      </c>
      <c r="I82" s="194">
        <v>350</v>
      </c>
      <c r="J82" s="173">
        <f>I82</f>
        <v>350</v>
      </c>
      <c r="K82" s="11"/>
      <c r="L82" s="26"/>
    </row>
    <row r="83" spans="1:12" x14ac:dyDescent="0.25">
      <c r="A83" s="11"/>
      <c r="B83" s="42">
        <v>14</v>
      </c>
      <c r="C83" s="62" t="s">
        <v>107</v>
      </c>
      <c r="D83" s="69"/>
      <c r="E83" s="69" t="s">
        <v>108</v>
      </c>
      <c r="F83" s="62">
        <v>11.75</v>
      </c>
      <c r="G83" s="62">
        <v>250</v>
      </c>
      <c r="H83" s="187"/>
      <c r="I83" s="194">
        <f>G83*F83</f>
        <v>2937.5</v>
      </c>
      <c r="J83" s="173">
        <f>F83*G83</f>
        <v>2937.5</v>
      </c>
      <c r="K83" s="11"/>
      <c r="L83" s="26"/>
    </row>
    <row r="84" spans="1:12" x14ac:dyDescent="0.25">
      <c r="A84" s="11"/>
      <c r="B84" s="42">
        <v>15</v>
      </c>
      <c r="C84" s="62" t="s">
        <v>100</v>
      </c>
      <c r="D84" s="69"/>
      <c r="E84" s="69"/>
      <c r="F84" s="62"/>
      <c r="G84" s="62">
        <v>950</v>
      </c>
      <c r="H84" s="187">
        <v>3</v>
      </c>
      <c r="I84" s="194">
        <f>G84*H84</f>
        <v>2850</v>
      </c>
      <c r="J84" s="173">
        <f t="shared" si="7"/>
        <v>2850</v>
      </c>
      <c r="K84" s="11"/>
      <c r="L84" s="26"/>
    </row>
    <row r="85" spans="1:12" x14ac:dyDescent="0.25">
      <c r="A85" s="11"/>
      <c r="B85" s="42">
        <v>16</v>
      </c>
      <c r="C85" s="62" t="s">
        <v>109</v>
      </c>
      <c r="D85" s="69"/>
      <c r="E85" s="69"/>
      <c r="F85" s="62"/>
      <c r="G85" s="62">
        <v>150</v>
      </c>
      <c r="H85" s="187">
        <v>3</v>
      </c>
      <c r="I85" s="194">
        <f>G85*H85</f>
        <v>450</v>
      </c>
      <c r="J85" s="173">
        <v>0</v>
      </c>
      <c r="K85" s="11"/>
      <c r="L85" s="26"/>
    </row>
    <row r="86" spans="1:12" x14ac:dyDescent="0.25">
      <c r="A86" s="11"/>
      <c r="B86" s="42">
        <v>17</v>
      </c>
      <c r="C86" s="62" t="s">
        <v>110</v>
      </c>
      <c r="D86" s="69"/>
      <c r="E86" s="69"/>
      <c r="F86" s="62">
        <v>70</v>
      </c>
      <c r="G86" s="62">
        <v>125</v>
      </c>
      <c r="H86" s="187"/>
      <c r="I86" s="194">
        <f>G86*F86</f>
        <v>8750</v>
      </c>
      <c r="J86" s="173">
        <f>G86*F86</f>
        <v>8750</v>
      </c>
      <c r="K86" s="11"/>
      <c r="L86" s="26"/>
    </row>
    <row r="87" spans="1:12" x14ac:dyDescent="0.25">
      <c r="A87" s="11"/>
      <c r="B87" s="42">
        <v>18</v>
      </c>
      <c r="C87" s="62" t="s">
        <v>111</v>
      </c>
      <c r="D87" s="69"/>
      <c r="E87" s="69"/>
      <c r="F87" s="62">
        <v>16</v>
      </c>
      <c r="G87" s="62">
        <v>210</v>
      </c>
      <c r="H87" s="187"/>
      <c r="I87" s="194">
        <f>G87*F87</f>
        <v>3360</v>
      </c>
      <c r="J87" s="173">
        <f>G87*F87</f>
        <v>3360</v>
      </c>
      <c r="K87" s="11"/>
      <c r="L87" s="26"/>
    </row>
    <row r="88" spans="1:12" x14ac:dyDescent="0.25">
      <c r="A88" s="11"/>
      <c r="B88" s="42">
        <v>19</v>
      </c>
      <c r="C88" s="62" t="s">
        <v>112</v>
      </c>
      <c r="D88" s="69"/>
      <c r="E88" s="69"/>
      <c r="F88" s="62"/>
      <c r="G88" s="62">
        <v>950</v>
      </c>
      <c r="H88" s="187">
        <v>1</v>
      </c>
      <c r="I88" s="194">
        <f>G88</f>
        <v>950</v>
      </c>
      <c r="J88" s="173">
        <f t="shared" si="7"/>
        <v>950</v>
      </c>
      <c r="K88" s="11"/>
      <c r="L88" s="26"/>
    </row>
    <row r="89" spans="1:12" x14ac:dyDescent="0.25">
      <c r="A89" s="11"/>
      <c r="B89" s="42">
        <v>20</v>
      </c>
      <c r="C89" s="62" t="s">
        <v>113</v>
      </c>
      <c r="D89" s="69"/>
      <c r="E89" s="69"/>
      <c r="F89" s="62"/>
      <c r="G89" s="62">
        <v>1100</v>
      </c>
      <c r="H89" s="187">
        <v>3</v>
      </c>
      <c r="I89" s="194">
        <f>H89*G89</f>
        <v>3300</v>
      </c>
      <c r="J89" s="173">
        <f t="shared" si="7"/>
        <v>3300</v>
      </c>
      <c r="K89" s="11"/>
      <c r="L89" s="26"/>
    </row>
    <row r="90" spans="1:12" x14ac:dyDescent="0.25">
      <c r="A90" s="11"/>
      <c r="B90" s="42">
        <v>21</v>
      </c>
      <c r="C90" s="62" t="s">
        <v>114</v>
      </c>
      <c r="D90" s="69"/>
      <c r="E90" s="69"/>
      <c r="F90" s="62"/>
      <c r="G90" s="62"/>
      <c r="H90" s="187"/>
      <c r="I90" s="194">
        <v>1400</v>
      </c>
      <c r="J90" s="173">
        <f>I90</f>
        <v>1400</v>
      </c>
      <c r="K90" s="11"/>
      <c r="L90" s="26"/>
    </row>
    <row r="91" spans="1:12" x14ac:dyDescent="0.25">
      <c r="A91" s="11"/>
      <c r="B91" s="42">
        <v>22</v>
      </c>
      <c r="C91" s="62" t="s">
        <v>115</v>
      </c>
      <c r="D91" s="69"/>
      <c r="E91" s="69"/>
      <c r="F91" s="62"/>
      <c r="G91" s="62"/>
      <c r="H91" s="187"/>
      <c r="I91" s="194">
        <v>1200</v>
      </c>
      <c r="J91" s="173">
        <f t="shared" ref="J91:J92" si="9">I91</f>
        <v>1200</v>
      </c>
      <c r="K91" s="11"/>
      <c r="L91" s="26"/>
    </row>
    <row r="92" spans="1:12" ht="15.75" thickBot="1" x14ac:dyDescent="0.3">
      <c r="A92" s="11"/>
      <c r="B92" s="57">
        <v>23</v>
      </c>
      <c r="C92" s="63" t="s">
        <v>116</v>
      </c>
      <c r="D92" s="150"/>
      <c r="E92" s="150"/>
      <c r="F92" s="63"/>
      <c r="G92" s="63"/>
      <c r="H92" s="190"/>
      <c r="I92" s="197">
        <v>1800</v>
      </c>
      <c r="J92" s="177">
        <f t="shared" si="9"/>
        <v>1800</v>
      </c>
      <c r="K92" s="11"/>
      <c r="L92" s="26"/>
    </row>
    <row r="93" spans="1:12" ht="15.75" thickBot="1" x14ac:dyDescent="0.3">
      <c r="A93" s="11"/>
      <c r="B93" s="103"/>
      <c r="C93" s="244" t="s">
        <v>47</v>
      </c>
      <c r="D93" s="245"/>
      <c r="E93" s="245"/>
      <c r="F93" s="245"/>
      <c r="G93" s="245"/>
      <c r="H93" s="245"/>
      <c r="I93" s="198">
        <f>SUM(I70:I92)</f>
        <v>82172.5</v>
      </c>
      <c r="J93" s="181">
        <f>SUM(J70:J92)</f>
        <v>81722.5</v>
      </c>
      <c r="K93" s="11"/>
      <c r="L93" s="26"/>
    </row>
    <row r="94" spans="1:12" s="23" customFormat="1" x14ac:dyDescent="0.25">
      <c r="A94" s="24"/>
      <c r="B94" s="204" t="s">
        <v>44</v>
      </c>
      <c r="C94" s="205" t="s">
        <v>129</v>
      </c>
      <c r="D94" s="206"/>
      <c r="E94" s="206"/>
      <c r="F94" s="206"/>
      <c r="G94" s="207"/>
      <c r="H94" s="208"/>
      <c r="I94" s="209">
        <v>0</v>
      </c>
      <c r="J94" s="210"/>
      <c r="K94" s="24"/>
    </row>
    <row r="95" spans="1:12" ht="15.75" thickBot="1" x14ac:dyDescent="0.3">
      <c r="A95" s="11"/>
      <c r="B95" s="101" t="s">
        <v>69</v>
      </c>
      <c r="C95" s="102" t="s">
        <v>130</v>
      </c>
      <c r="D95" s="59"/>
      <c r="E95" s="59"/>
      <c r="F95" s="59"/>
      <c r="G95" s="60"/>
      <c r="H95" s="189"/>
      <c r="I95" s="200">
        <v>0</v>
      </c>
      <c r="J95" s="173"/>
      <c r="K95" s="11"/>
      <c r="L95" s="26"/>
    </row>
    <row r="96" spans="1:12" ht="16.5" thickBot="1" x14ac:dyDescent="0.3">
      <c r="A96" s="11"/>
      <c r="B96" s="171"/>
      <c r="C96" s="246" t="s">
        <v>79</v>
      </c>
      <c r="D96" s="246"/>
      <c r="E96" s="246"/>
      <c r="F96" s="246"/>
      <c r="G96" s="246"/>
      <c r="H96" s="247"/>
      <c r="I96" s="201">
        <f>SUM(I93:I95,I67)</f>
        <v>769785.109375</v>
      </c>
      <c r="J96" s="178">
        <f>SUM(J93:J95,J67)</f>
        <v>565757.33159722225</v>
      </c>
      <c r="K96" s="11"/>
      <c r="L96" s="26"/>
    </row>
    <row r="97" spans="1:12" s="23" customFormat="1" x14ac:dyDescent="0.25">
      <c r="A97" s="24"/>
      <c r="B97" s="88"/>
      <c r="C97" s="89"/>
      <c r="D97" s="92"/>
      <c r="E97" s="92"/>
      <c r="F97" s="92"/>
      <c r="G97" s="89"/>
      <c r="H97" s="191"/>
      <c r="I97" s="202"/>
      <c r="J97" s="179"/>
      <c r="K97" s="24"/>
    </row>
    <row r="98" spans="1:12" s="23" customFormat="1" x14ac:dyDescent="0.25">
      <c r="A98" s="24"/>
      <c r="B98" s="42" t="s">
        <v>123</v>
      </c>
      <c r="C98" s="93" t="s">
        <v>122</v>
      </c>
      <c r="D98" s="29"/>
      <c r="E98" s="29"/>
      <c r="F98" s="29"/>
      <c r="G98" s="31">
        <v>1400</v>
      </c>
      <c r="H98" s="183">
        <v>20</v>
      </c>
      <c r="I98" s="203">
        <f>H98*G98</f>
        <v>28000</v>
      </c>
      <c r="J98" s="173">
        <f>I98</f>
        <v>28000</v>
      </c>
      <c r="K98" s="24"/>
    </row>
    <row r="99" spans="1:12" s="23" customFormat="1" x14ac:dyDescent="0.25">
      <c r="A99" s="24"/>
      <c r="B99" s="42" t="s">
        <v>124</v>
      </c>
      <c r="C99" s="31" t="s">
        <v>125</v>
      </c>
      <c r="D99" s="29"/>
      <c r="E99" s="29"/>
      <c r="F99" s="29"/>
      <c r="G99" s="31">
        <v>600</v>
      </c>
      <c r="H99" s="183">
        <v>6</v>
      </c>
      <c r="I99" s="203">
        <f>H99*G99</f>
        <v>3600</v>
      </c>
      <c r="J99" s="173">
        <f t="shared" ref="J99:J100" si="10">I99</f>
        <v>3600</v>
      </c>
      <c r="K99" s="24"/>
    </row>
    <row r="100" spans="1:12" s="23" customFormat="1" x14ac:dyDescent="0.25">
      <c r="A100" s="24"/>
      <c r="B100" s="42" t="s">
        <v>127</v>
      </c>
      <c r="C100" s="31" t="s">
        <v>136</v>
      </c>
      <c r="D100" s="29"/>
      <c r="E100" s="29"/>
      <c r="F100" s="29"/>
      <c r="G100" s="31">
        <v>400</v>
      </c>
      <c r="H100" s="183">
        <v>4</v>
      </c>
      <c r="I100" s="203">
        <f t="shared" ref="I100" si="11">H100*G100</f>
        <v>1600</v>
      </c>
      <c r="J100" s="173">
        <f t="shared" si="10"/>
        <v>1600</v>
      </c>
      <c r="K100" s="24"/>
    </row>
    <row r="101" spans="1:12" s="23" customFormat="1" x14ac:dyDescent="0.25">
      <c r="A101" s="24"/>
      <c r="B101" s="42" t="s">
        <v>137</v>
      </c>
      <c r="C101" s="31" t="s">
        <v>140</v>
      </c>
      <c r="D101" s="29"/>
      <c r="E101" s="29"/>
      <c r="F101" s="29"/>
      <c r="G101" s="31">
        <v>180</v>
      </c>
      <c r="H101" s="183">
        <v>12</v>
      </c>
      <c r="I101" s="203">
        <f>H101*G101</f>
        <v>2160</v>
      </c>
      <c r="J101" s="173">
        <f>H101*G101</f>
        <v>2160</v>
      </c>
      <c r="K101" s="24"/>
    </row>
    <row r="102" spans="1:12" s="23" customFormat="1" x14ac:dyDescent="0.25">
      <c r="A102" s="24"/>
      <c r="B102" s="42" t="s">
        <v>138</v>
      </c>
      <c r="C102" s="31" t="s">
        <v>139</v>
      </c>
      <c r="D102" s="29"/>
      <c r="E102" s="29"/>
      <c r="F102" s="29"/>
      <c r="G102" s="31">
        <v>120</v>
      </c>
      <c r="H102" s="183">
        <v>12</v>
      </c>
      <c r="I102" s="203">
        <f t="shared" ref="I102:I103" si="12">H102*G102</f>
        <v>1440</v>
      </c>
      <c r="J102" s="173">
        <f t="shared" ref="J102:J103" si="13">H102*G102</f>
        <v>1440</v>
      </c>
      <c r="K102" s="24"/>
    </row>
    <row r="103" spans="1:12" s="23" customFormat="1" x14ac:dyDescent="0.25">
      <c r="A103" s="24"/>
      <c r="B103" s="42" t="s">
        <v>143</v>
      </c>
      <c r="C103" s="31" t="s">
        <v>142</v>
      </c>
      <c r="D103" s="29"/>
      <c r="E103" s="29"/>
      <c r="F103" s="29"/>
      <c r="G103" s="31">
        <v>210</v>
      </c>
      <c r="H103" s="183">
        <v>1</v>
      </c>
      <c r="I103" s="203">
        <f t="shared" si="12"/>
        <v>210</v>
      </c>
      <c r="J103" s="173">
        <f t="shared" si="13"/>
        <v>210</v>
      </c>
      <c r="K103" s="24"/>
    </row>
    <row r="104" spans="1:12" s="23" customFormat="1" x14ac:dyDescent="0.25">
      <c r="A104" s="24"/>
      <c r="B104" s="42"/>
      <c r="C104" s="31"/>
      <c r="D104" s="29"/>
      <c r="E104" s="29"/>
      <c r="F104" s="29"/>
      <c r="G104" s="31"/>
      <c r="H104" s="183"/>
      <c r="I104" s="203"/>
      <c r="J104" s="173"/>
      <c r="K104" s="24"/>
    </row>
    <row r="105" spans="1:12" s="23" customFormat="1" ht="15.75" thickBot="1" x14ac:dyDescent="0.3">
      <c r="A105" s="24"/>
      <c r="B105" s="42"/>
      <c r="C105" s="31"/>
      <c r="D105" s="29"/>
      <c r="E105" s="29"/>
      <c r="F105" s="29"/>
      <c r="G105" s="31"/>
      <c r="H105" s="183"/>
      <c r="I105" s="199">
        <f>SUM(I98:I103)</f>
        <v>37010</v>
      </c>
      <c r="J105" s="176">
        <f>SUM(J98:J103)</f>
        <v>37010</v>
      </c>
      <c r="K105" s="24"/>
    </row>
    <row r="106" spans="1:12" s="23" customFormat="1" ht="15.75" thickBot="1" x14ac:dyDescent="0.3">
      <c r="A106" s="24"/>
      <c r="B106" s="103"/>
      <c r="C106" s="242" t="s">
        <v>131</v>
      </c>
      <c r="D106" s="248"/>
      <c r="E106" s="248"/>
      <c r="F106" s="248"/>
      <c r="G106" s="248"/>
      <c r="H106" s="248"/>
      <c r="I106" s="181">
        <f>I96-I105</f>
        <v>732775.109375</v>
      </c>
      <c r="J106" s="181">
        <f>J96-J105</f>
        <v>528747.33159722225</v>
      </c>
      <c r="K106" s="134"/>
    </row>
    <row r="107" spans="1:12" s="23" customFormat="1" x14ac:dyDescent="0.25">
      <c r="A107" s="24"/>
      <c r="B107" s="11"/>
      <c r="C107" s="46"/>
      <c r="D107" s="46"/>
      <c r="E107" s="46"/>
      <c r="F107" s="46"/>
      <c r="G107" s="46"/>
      <c r="H107" s="46"/>
      <c r="I107" s="211"/>
      <c r="J107" s="211"/>
      <c r="K107" s="134"/>
    </row>
    <row r="108" spans="1:12" x14ac:dyDescent="0.25">
      <c r="A108" s="11"/>
      <c r="B108" s="141" t="s">
        <v>104</v>
      </c>
      <c r="C108" s="6" t="s">
        <v>101</v>
      </c>
      <c r="D108" s="15"/>
      <c r="E108" s="15"/>
      <c r="F108" s="15"/>
      <c r="G108" s="43"/>
      <c r="H108" s="43"/>
      <c r="I108" s="118"/>
      <c r="J108" s="212"/>
      <c r="K108" s="11"/>
      <c r="L108" s="26"/>
    </row>
    <row r="109" spans="1:12" x14ac:dyDescent="0.25">
      <c r="A109" s="11"/>
      <c r="B109" s="11">
        <v>1</v>
      </c>
      <c r="C109" s="43" t="s">
        <v>120</v>
      </c>
      <c r="D109" s="15"/>
      <c r="E109" s="15"/>
      <c r="F109" s="15"/>
      <c r="G109" s="43"/>
      <c r="H109" s="11"/>
      <c r="I109" s="118"/>
      <c r="J109" s="212"/>
      <c r="K109" s="11"/>
      <c r="L109" s="26"/>
    </row>
    <row r="110" spans="1:12" x14ac:dyDescent="0.25">
      <c r="A110" s="11"/>
      <c r="B110" s="11">
        <v>2</v>
      </c>
      <c r="C110" s="11" t="s">
        <v>121</v>
      </c>
      <c r="D110" s="15"/>
      <c r="E110" s="15"/>
      <c r="F110" s="15"/>
      <c r="G110" s="11"/>
      <c r="H110" s="11"/>
      <c r="I110" s="118"/>
      <c r="J110" s="212"/>
      <c r="K110" s="11"/>
      <c r="L110" s="26"/>
    </row>
    <row r="111" spans="1:12" x14ac:dyDescent="0.25">
      <c r="A111" s="11"/>
      <c r="B111" s="11"/>
      <c r="C111" s="44"/>
      <c r="D111" s="15"/>
      <c r="E111" s="151"/>
      <c r="F111" s="15"/>
      <c r="G111" s="11"/>
      <c r="H111" s="11"/>
      <c r="I111" s="118"/>
      <c r="J111" s="212"/>
      <c r="K111" s="11"/>
      <c r="L111" s="26"/>
    </row>
    <row r="112" spans="1:12" s="23" customFormat="1" x14ac:dyDescent="0.25">
      <c r="A112" s="24"/>
      <c r="B112" s="11"/>
      <c r="C112" s="11"/>
      <c r="D112" s="15"/>
      <c r="E112" s="151"/>
      <c r="F112" s="15"/>
      <c r="G112" s="11"/>
      <c r="H112" s="11"/>
      <c r="I112" s="118"/>
      <c r="J112" s="212"/>
      <c r="K112" s="24"/>
    </row>
    <row r="113" spans="1:11" s="21" customFormat="1" ht="15.75" x14ac:dyDescent="0.25">
      <c r="A113" s="22"/>
      <c r="B113" s="43"/>
      <c r="C113" s="11"/>
      <c r="D113" s="15"/>
      <c r="E113" s="151"/>
      <c r="F113" s="15"/>
      <c r="G113" s="43"/>
      <c r="H113" s="43"/>
      <c r="I113" s="118"/>
      <c r="J113" s="212"/>
      <c r="K113" s="22"/>
    </row>
    <row r="114" spans="1:11" x14ac:dyDescent="0.25">
      <c r="A114" s="1"/>
      <c r="B114" s="11"/>
      <c r="C114" s="11"/>
      <c r="D114" s="15"/>
      <c r="E114" s="151"/>
      <c r="F114" s="15"/>
      <c r="G114" s="11"/>
      <c r="H114" s="11"/>
      <c r="I114" s="118"/>
      <c r="J114" s="212"/>
      <c r="K114" s="1"/>
    </row>
    <row r="115" spans="1:11" x14ac:dyDescent="0.25">
      <c r="A115" s="1"/>
      <c r="B115" s="43"/>
      <c r="C115" s="11"/>
      <c r="D115" s="15"/>
      <c r="E115" s="151"/>
      <c r="F115" s="15"/>
      <c r="G115" s="11"/>
      <c r="H115" s="11"/>
      <c r="I115" s="118"/>
      <c r="J115" s="212"/>
      <c r="K115" s="1"/>
    </row>
    <row r="116" spans="1:11" x14ac:dyDescent="0.25">
      <c r="A116" s="1"/>
      <c r="B116" s="11"/>
      <c r="C116" s="11"/>
      <c r="D116" s="15"/>
      <c r="E116" s="151"/>
      <c r="F116" s="15"/>
      <c r="G116" s="11"/>
      <c r="H116" s="11"/>
      <c r="I116" s="118"/>
      <c r="J116" s="212"/>
      <c r="K116" s="1"/>
    </row>
    <row r="117" spans="1:11" x14ac:dyDescent="0.25">
      <c r="A117" s="1"/>
      <c r="B117" s="43"/>
      <c r="C117" s="11"/>
      <c r="D117" s="15"/>
      <c r="E117" s="151"/>
      <c r="F117" s="15"/>
      <c r="G117" s="11"/>
      <c r="H117" s="11"/>
      <c r="I117" s="118"/>
      <c r="J117" s="169"/>
      <c r="K117" s="1"/>
    </row>
    <row r="118" spans="1:11" x14ac:dyDescent="0.25">
      <c r="A118" s="1"/>
      <c r="B118" s="11"/>
      <c r="C118" s="11"/>
      <c r="D118" s="15"/>
      <c r="E118" s="151"/>
      <c r="F118" s="15"/>
      <c r="G118" s="11"/>
      <c r="H118" s="11"/>
      <c r="I118" s="118"/>
      <c r="J118" s="165"/>
      <c r="K118" s="1"/>
    </row>
    <row r="119" spans="1:11" x14ac:dyDescent="0.25">
      <c r="A119" s="1"/>
      <c r="B119" s="43"/>
      <c r="C119" s="11"/>
      <c r="D119" s="15"/>
      <c r="E119" s="151"/>
      <c r="F119" s="15"/>
      <c r="G119" s="11"/>
      <c r="H119" s="11"/>
      <c r="I119" s="118"/>
      <c r="J119" s="165"/>
      <c r="K119" s="1"/>
    </row>
    <row r="120" spans="1:11" x14ac:dyDescent="0.25">
      <c r="A120" s="1"/>
      <c r="B120" s="11"/>
      <c r="C120" s="11"/>
      <c r="D120" s="15"/>
      <c r="E120" s="151"/>
      <c r="F120" s="15"/>
      <c r="G120" s="11"/>
      <c r="H120" s="11"/>
      <c r="I120" s="118"/>
      <c r="J120" s="165"/>
      <c r="K120" s="1"/>
    </row>
    <row r="121" spans="1:11" x14ac:dyDescent="0.25">
      <c r="A121" s="1"/>
      <c r="B121" s="43"/>
      <c r="C121" s="11"/>
      <c r="D121" s="15"/>
      <c r="E121" s="151"/>
      <c r="F121" s="15"/>
      <c r="G121" s="11"/>
      <c r="H121" s="11"/>
      <c r="I121" s="118"/>
      <c r="J121" s="165"/>
      <c r="K121" s="1"/>
    </row>
    <row r="122" spans="1:11" x14ac:dyDescent="0.25">
      <c r="A122" s="1"/>
      <c r="B122" s="11"/>
      <c r="C122" s="17"/>
      <c r="D122" s="15"/>
      <c r="E122" s="151"/>
      <c r="F122" s="15"/>
      <c r="G122" s="11"/>
      <c r="H122" s="11"/>
      <c r="I122" s="118"/>
      <c r="J122" s="165"/>
      <c r="K122" s="1"/>
    </row>
    <row r="123" spans="1:11" x14ac:dyDescent="0.25">
      <c r="A123" s="1"/>
      <c r="B123" s="43"/>
      <c r="C123" s="11"/>
      <c r="D123" s="15"/>
      <c r="E123" s="151"/>
      <c r="F123" s="16"/>
      <c r="G123" s="11"/>
      <c r="H123" s="43"/>
      <c r="I123" s="118"/>
      <c r="J123" s="165"/>
      <c r="K123" s="1"/>
    </row>
    <row r="124" spans="1:11" x14ac:dyDescent="0.25">
      <c r="A124" s="1"/>
      <c r="B124" s="11"/>
      <c r="C124" s="11"/>
      <c r="D124" s="15"/>
      <c r="E124" s="151"/>
      <c r="F124" s="16"/>
      <c r="G124" s="11"/>
      <c r="H124" s="43"/>
      <c r="I124" s="118"/>
      <c r="J124" s="165"/>
      <c r="K124" s="1"/>
    </row>
    <row r="125" spans="1:11" x14ac:dyDescent="0.25">
      <c r="A125" s="1"/>
      <c r="B125" s="11"/>
      <c r="C125" s="11"/>
      <c r="D125" s="15"/>
      <c r="E125" s="15"/>
      <c r="F125" s="16"/>
      <c r="G125" s="11"/>
      <c r="H125" s="11"/>
      <c r="I125" s="118"/>
      <c r="J125" s="165"/>
      <c r="K125" s="1"/>
    </row>
    <row r="126" spans="1:11" x14ac:dyDescent="0.25">
      <c r="A126" s="1"/>
      <c r="B126" s="11"/>
      <c r="C126" s="46"/>
      <c r="D126" s="15"/>
      <c r="E126" s="15"/>
      <c r="F126" s="16"/>
      <c r="G126" s="11"/>
      <c r="H126" s="11"/>
      <c r="I126" s="118"/>
      <c r="J126" s="165"/>
      <c r="K126" s="1"/>
    </row>
    <row r="127" spans="1:11" x14ac:dyDescent="0.25">
      <c r="A127" s="1"/>
      <c r="B127" s="11"/>
      <c r="C127" s="11"/>
      <c r="D127" s="15"/>
      <c r="E127" s="15"/>
      <c r="F127" s="16"/>
      <c r="G127" s="11"/>
      <c r="H127" s="11"/>
      <c r="I127" s="118"/>
      <c r="J127" s="165"/>
      <c r="K127" s="1"/>
    </row>
    <row r="128" spans="1:11" x14ac:dyDescent="0.25">
      <c r="A128" s="1"/>
      <c r="B128" s="11"/>
      <c r="C128" s="11"/>
      <c r="D128" s="15"/>
      <c r="E128" s="15"/>
      <c r="F128" s="16"/>
      <c r="G128" s="11"/>
      <c r="H128" s="11"/>
      <c r="I128" s="118"/>
      <c r="J128" s="165"/>
      <c r="K128" s="1"/>
    </row>
    <row r="129" spans="1:11" x14ac:dyDescent="0.25">
      <c r="A129" s="1"/>
      <c r="B129" s="11"/>
      <c r="C129" s="11"/>
      <c r="D129" s="15"/>
      <c r="E129" s="15"/>
      <c r="F129" s="16"/>
      <c r="G129" s="11"/>
      <c r="H129" s="11"/>
      <c r="I129" s="118"/>
      <c r="J129" s="165"/>
      <c r="K129" s="1"/>
    </row>
    <row r="130" spans="1:11" x14ac:dyDescent="0.25">
      <c r="A130" s="1"/>
      <c r="B130" s="11"/>
      <c r="C130" s="11"/>
      <c r="D130" s="15"/>
      <c r="E130" s="15"/>
      <c r="F130" s="16"/>
      <c r="G130" s="11"/>
      <c r="H130" s="11"/>
      <c r="I130" s="118"/>
      <c r="J130" s="165"/>
      <c r="K130" s="1"/>
    </row>
    <row r="131" spans="1:11" x14ac:dyDescent="0.25">
      <c r="A131" s="1"/>
      <c r="B131" s="11"/>
      <c r="C131" s="11"/>
      <c r="D131" s="15"/>
      <c r="E131" s="15"/>
      <c r="F131" s="16"/>
      <c r="G131" s="11"/>
      <c r="H131" s="11"/>
      <c r="I131" s="118"/>
      <c r="J131" s="165"/>
      <c r="K131" s="1"/>
    </row>
    <row r="132" spans="1:11" x14ac:dyDescent="0.25">
      <c r="A132" s="1"/>
      <c r="B132" s="11"/>
      <c r="C132" s="11"/>
      <c r="D132" s="15"/>
      <c r="E132" s="15"/>
      <c r="F132" s="16"/>
      <c r="G132" s="11"/>
      <c r="H132" s="11"/>
      <c r="I132" s="118"/>
      <c r="J132" s="165"/>
      <c r="K132" s="1"/>
    </row>
    <row r="133" spans="1:11" x14ac:dyDescent="0.25">
      <c r="A133" s="1"/>
      <c r="B133" s="11"/>
      <c r="C133" s="11"/>
      <c r="D133" s="15"/>
      <c r="E133" s="15"/>
      <c r="F133" s="16"/>
      <c r="G133" s="11"/>
      <c r="H133" s="11"/>
      <c r="I133" s="118"/>
      <c r="J133" s="165"/>
      <c r="K133" s="1"/>
    </row>
    <row r="134" spans="1:11" x14ac:dyDescent="0.25">
      <c r="A134" s="1"/>
      <c r="B134" s="11"/>
      <c r="C134" s="11"/>
      <c r="D134" s="15"/>
      <c r="E134" s="15"/>
      <c r="F134" s="16"/>
      <c r="G134" s="11"/>
      <c r="H134" s="11"/>
      <c r="I134" s="118"/>
      <c r="J134" s="165"/>
      <c r="K134" s="1"/>
    </row>
    <row r="135" spans="1:11" x14ac:dyDescent="0.25">
      <c r="A135" s="1"/>
      <c r="B135" s="11"/>
      <c r="C135" s="44"/>
      <c r="D135" s="15"/>
      <c r="E135" s="15"/>
      <c r="F135" s="16"/>
      <c r="G135" s="11"/>
      <c r="H135" s="11"/>
      <c r="I135" s="118"/>
      <c r="J135" s="165"/>
      <c r="K135" s="1"/>
    </row>
    <row r="136" spans="1:11" x14ac:dyDescent="0.25">
      <c r="A136" s="1"/>
      <c r="B136" s="11"/>
      <c r="C136" s="11"/>
      <c r="D136" s="15"/>
      <c r="E136" s="15"/>
      <c r="F136" s="16"/>
      <c r="G136" s="11"/>
      <c r="H136" s="11"/>
      <c r="I136" s="118"/>
      <c r="J136" s="165"/>
      <c r="K136" s="1"/>
    </row>
    <row r="137" spans="1:11" x14ac:dyDescent="0.25">
      <c r="A137" s="1"/>
      <c r="B137" s="11"/>
      <c r="C137" s="11"/>
      <c r="D137" s="15"/>
      <c r="E137" s="15"/>
      <c r="F137" s="16"/>
      <c r="G137" s="11"/>
      <c r="H137" s="11"/>
      <c r="I137" s="118"/>
      <c r="J137" s="165"/>
      <c r="K137" s="1"/>
    </row>
    <row r="138" spans="1:11" x14ac:dyDescent="0.25">
      <c r="A138" s="1"/>
      <c r="B138" s="11"/>
      <c r="C138" s="11"/>
      <c r="D138" s="15"/>
      <c r="E138" s="15"/>
      <c r="F138" s="16"/>
      <c r="G138" s="11"/>
      <c r="H138" s="11"/>
      <c r="I138" s="118"/>
      <c r="J138" s="165"/>
      <c r="K138" s="1"/>
    </row>
    <row r="139" spans="1:11" x14ac:dyDescent="0.25">
      <c r="A139" s="1"/>
      <c r="B139" s="11"/>
      <c r="C139" s="11"/>
      <c r="D139" s="15"/>
      <c r="E139" s="15"/>
      <c r="F139" s="16"/>
      <c r="G139" s="11"/>
      <c r="H139" s="11"/>
      <c r="I139" s="118"/>
      <c r="J139" s="165"/>
      <c r="K139" s="1"/>
    </row>
    <row r="140" spans="1:11" x14ac:dyDescent="0.25">
      <c r="A140" s="1"/>
      <c r="B140" s="11"/>
      <c r="C140" s="11"/>
      <c r="D140" s="15"/>
      <c r="E140" s="15"/>
      <c r="F140" s="16"/>
      <c r="G140" s="11"/>
      <c r="H140" s="11"/>
      <c r="I140" s="118"/>
      <c r="J140" s="165"/>
      <c r="K140" s="1"/>
    </row>
    <row r="141" spans="1:11" x14ac:dyDescent="0.25">
      <c r="A141" s="1"/>
      <c r="B141" s="11"/>
      <c r="C141" s="11"/>
      <c r="D141" s="15"/>
      <c r="E141" s="15"/>
      <c r="F141" s="16"/>
      <c r="G141" s="11"/>
      <c r="H141" s="11"/>
      <c r="I141" s="118"/>
      <c r="J141" s="165"/>
      <c r="K141" s="1"/>
    </row>
    <row r="142" spans="1:11" x14ac:dyDescent="0.25">
      <c r="A142" s="1"/>
      <c r="B142" s="11"/>
      <c r="C142" s="11"/>
      <c r="D142" s="15"/>
      <c r="E142" s="15"/>
      <c r="F142" s="16"/>
      <c r="G142" s="11"/>
      <c r="H142" s="11"/>
      <c r="I142" s="118"/>
      <c r="J142" s="165"/>
      <c r="K142" s="1"/>
    </row>
    <row r="143" spans="1:11" x14ac:dyDescent="0.25">
      <c r="A143" s="1"/>
      <c r="B143" s="11"/>
      <c r="C143" s="11"/>
      <c r="D143" s="15"/>
      <c r="E143" s="15"/>
      <c r="F143" s="16"/>
      <c r="G143" s="11"/>
      <c r="H143" s="11"/>
      <c r="I143" s="118"/>
      <c r="J143" s="165"/>
      <c r="K143" s="1"/>
    </row>
    <row r="144" spans="1:11" x14ac:dyDescent="0.25">
      <c r="A144" s="1"/>
      <c r="B144" s="11"/>
      <c r="C144" s="11"/>
      <c r="D144" s="15"/>
      <c r="E144" s="15"/>
      <c r="F144" s="16"/>
      <c r="G144" s="11"/>
      <c r="H144" s="11"/>
      <c r="I144" s="118"/>
      <c r="J144" s="165"/>
      <c r="K144" s="1"/>
    </row>
    <row r="145" spans="1:11" x14ac:dyDescent="0.25">
      <c r="A145" s="1"/>
      <c r="B145" s="11"/>
      <c r="C145" s="11"/>
      <c r="D145" s="15"/>
      <c r="E145" s="15"/>
      <c r="F145" s="16"/>
      <c r="G145" s="11"/>
      <c r="H145" s="11"/>
      <c r="I145" s="118"/>
      <c r="J145" s="165"/>
      <c r="K145" s="1"/>
    </row>
    <row r="146" spans="1:11" x14ac:dyDescent="0.25">
      <c r="A146" s="1"/>
      <c r="B146" s="11"/>
      <c r="C146" s="11"/>
      <c r="D146" s="15"/>
      <c r="E146" s="15"/>
      <c r="F146" s="16"/>
      <c r="G146" s="11"/>
      <c r="H146" s="11"/>
      <c r="I146" s="118"/>
      <c r="J146" s="165"/>
      <c r="K146" s="1"/>
    </row>
    <row r="147" spans="1:11" x14ac:dyDescent="0.25">
      <c r="A147" s="1"/>
      <c r="B147" s="11"/>
      <c r="C147" s="11"/>
      <c r="D147" s="15"/>
      <c r="E147" s="15"/>
      <c r="F147" s="16"/>
      <c r="G147" s="11"/>
      <c r="H147" s="11"/>
      <c r="I147" s="118"/>
      <c r="J147" s="165"/>
      <c r="K147" s="1"/>
    </row>
    <row r="148" spans="1:11" x14ac:dyDescent="0.25">
      <c r="A148" s="1"/>
      <c r="B148" s="11"/>
      <c r="C148" s="11"/>
      <c r="D148" s="15"/>
      <c r="E148" s="15"/>
      <c r="F148" s="16"/>
      <c r="G148" s="11"/>
      <c r="H148" s="11"/>
      <c r="I148" s="118"/>
      <c r="J148" s="165"/>
      <c r="K148" s="1"/>
    </row>
    <row r="149" spans="1:11" x14ac:dyDescent="0.25">
      <c r="A149" s="1"/>
      <c r="B149" s="11"/>
      <c r="C149" s="11"/>
      <c r="D149" s="15"/>
      <c r="E149" s="15"/>
      <c r="F149" s="16"/>
      <c r="G149" s="11"/>
      <c r="H149" s="11"/>
      <c r="I149" s="118"/>
      <c r="J149" s="165"/>
      <c r="K149" s="1"/>
    </row>
    <row r="150" spans="1:11" x14ac:dyDescent="0.25">
      <c r="A150" s="1"/>
      <c r="B150" s="11"/>
      <c r="C150" s="11"/>
      <c r="D150" s="15"/>
      <c r="E150" s="15"/>
      <c r="F150" s="16"/>
      <c r="G150" s="11"/>
      <c r="H150" s="11"/>
      <c r="I150" s="118"/>
      <c r="J150" s="165"/>
      <c r="K150" s="1"/>
    </row>
    <row r="151" spans="1:11" x14ac:dyDescent="0.25">
      <c r="A151" s="1"/>
      <c r="B151" s="11"/>
      <c r="C151" s="11"/>
      <c r="D151" s="15"/>
      <c r="E151" s="15"/>
      <c r="F151" s="16"/>
      <c r="G151" s="11"/>
      <c r="H151" s="11"/>
      <c r="I151" s="118"/>
      <c r="J151" s="165"/>
      <c r="K151" s="1"/>
    </row>
    <row r="152" spans="1:11" x14ac:dyDescent="0.25">
      <c r="A152" s="1"/>
      <c r="B152" s="11"/>
      <c r="C152" s="44"/>
      <c r="D152" s="15"/>
      <c r="E152" s="15"/>
      <c r="F152" s="16"/>
      <c r="G152" s="11"/>
      <c r="H152" s="11"/>
      <c r="I152" s="118"/>
      <c r="J152" s="165"/>
      <c r="K152" s="1"/>
    </row>
    <row r="153" spans="1:11" x14ac:dyDescent="0.25">
      <c r="A153" s="1"/>
      <c r="B153" s="11"/>
      <c r="C153" s="11"/>
      <c r="D153" s="15"/>
      <c r="E153" s="15"/>
      <c r="F153" s="16"/>
      <c r="G153" s="11"/>
      <c r="H153" s="11"/>
      <c r="I153" s="118"/>
      <c r="J153" s="165"/>
      <c r="K153" s="1"/>
    </row>
    <row r="154" spans="1:11" x14ac:dyDescent="0.25">
      <c r="A154" s="1"/>
      <c r="B154" s="11"/>
      <c r="C154" s="11"/>
      <c r="D154" s="15"/>
      <c r="E154" s="15"/>
      <c r="F154" s="16"/>
      <c r="G154" s="11"/>
      <c r="H154" s="11"/>
      <c r="I154" s="119"/>
      <c r="J154" s="165"/>
      <c r="K154" s="1"/>
    </row>
    <row r="155" spans="1:11" ht="15.75" x14ac:dyDescent="0.25">
      <c r="A155" s="1"/>
      <c r="B155" s="11"/>
      <c r="C155" s="45"/>
      <c r="D155" s="152"/>
      <c r="E155" s="152"/>
      <c r="F155" s="47"/>
      <c r="G155" s="47"/>
      <c r="H155" s="47"/>
      <c r="I155" s="120"/>
      <c r="J155" s="165"/>
      <c r="K155" s="1"/>
    </row>
    <row r="156" spans="1:11" x14ac:dyDescent="0.25">
      <c r="A156" s="1"/>
      <c r="B156" s="11"/>
      <c r="C156" s="11"/>
      <c r="D156" s="15"/>
      <c r="E156" s="15"/>
      <c r="F156" s="16"/>
      <c r="G156" s="11"/>
      <c r="H156" s="11"/>
      <c r="I156" s="118"/>
      <c r="J156" s="165"/>
      <c r="K156" s="1"/>
    </row>
    <row r="157" spans="1:11" x14ac:dyDescent="0.25">
      <c r="A157" s="1"/>
      <c r="B157" s="11"/>
      <c r="C157" s="11"/>
      <c r="D157" s="15"/>
      <c r="E157" s="15"/>
      <c r="F157" s="16"/>
      <c r="G157" s="11"/>
      <c r="H157" s="11"/>
      <c r="I157" s="118"/>
      <c r="J157" s="165"/>
      <c r="K157" s="1"/>
    </row>
    <row r="158" spans="1:11" x14ac:dyDescent="0.25">
      <c r="A158" s="1"/>
      <c r="B158" s="11"/>
      <c r="C158" s="11"/>
      <c r="D158" s="15"/>
      <c r="E158" s="15"/>
      <c r="F158" s="16"/>
      <c r="G158" s="11"/>
      <c r="H158" s="11"/>
      <c r="I158" s="118"/>
      <c r="J158" s="165"/>
      <c r="K158" s="1"/>
    </row>
    <row r="159" spans="1:11" x14ac:dyDescent="0.25">
      <c r="A159" s="1"/>
      <c r="B159" s="11"/>
      <c r="C159" s="44"/>
      <c r="D159" s="15"/>
      <c r="E159" s="15"/>
      <c r="F159" s="16"/>
      <c r="G159" s="11"/>
      <c r="H159" s="11"/>
      <c r="I159" s="118"/>
      <c r="J159" s="165"/>
      <c r="K159" s="1"/>
    </row>
    <row r="160" spans="1:11" x14ac:dyDescent="0.25">
      <c r="A160" s="1"/>
      <c r="B160" s="11"/>
      <c r="C160" s="11"/>
      <c r="D160" s="15"/>
      <c r="E160" s="15"/>
      <c r="F160" s="16"/>
      <c r="G160" s="11"/>
      <c r="H160" s="11"/>
      <c r="I160" s="118"/>
      <c r="J160" s="165"/>
      <c r="K160" s="1"/>
    </row>
    <row r="161" spans="1:11" x14ac:dyDescent="0.25">
      <c r="A161" s="1"/>
      <c r="B161" s="11"/>
      <c r="C161" s="11"/>
      <c r="D161" s="15"/>
      <c r="E161" s="15"/>
      <c r="F161" s="16"/>
      <c r="G161" s="11"/>
      <c r="H161" s="11"/>
      <c r="I161" s="118"/>
      <c r="J161" s="165"/>
      <c r="K161" s="1"/>
    </row>
    <row r="162" spans="1:11" x14ac:dyDescent="0.25">
      <c r="A162" s="1"/>
      <c r="B162" s="11"/>
      <c r="C162" s="17"/>
      <c r="D162" s="15"/>
      <c r="E162" s="15"/>
      <c r="F162" s="16"/>
      <c r="G162" s="11"/>
      <c r="H162" s="11"/>
      <c r="I162" s="118"/>
      <c r="J162" s="165"/>
      <c r="K162" s="1"/>
    </row>
    <row r="163" spans="1:11" x14ac:dyDescent="0.25">
      <c r="A163" s="1"/>
      <c r="B163" s="11"/>
      <c r="C163" s="11"/>
      <c r="D163" s="15"/>
      <c r="E163" s="15"/>
      <c r="F163" s="16"/>
      <c r="G163" s="11"/>
      <c r="H163" s="11"/>
      <c r="I163" s="118"/>
      <c r="J163" s="165"/>
      <c r="K163" s="1"/>
    </row>
    <row r="164" spans="1:11" x14ac:dyDescent="0.25">
      <c r="A164" s="1"/>
      <c r="B164" s="11"/>
      <c r="C164" s="11"/>
      <c r="D164" s="15"/>
      <c r="E164" s="15"/>
      <c r="F164" s="16"/>
      <c r="G164" s="11"/>
      <c r="H164" s="11"/>
      <c r="I164" s="118"/>
      <c r="J164" s="165"/>
      <c r="K164" s="1"/>
    </row>
    <row r="165" spans="1:11" x14ac:dyDescent="0.25">
      <c r="A165" s="1"/>
      <c r="B165" s="11"/>
      <c r="C165" s="11"/>
      <c r="D165" s="15"/>
      <c r="E165" s="15"/>
      <c r="F165" s="16"/>
      <c r="G165" s="11"/>
      <c r="H165" s="11"/>
      <c r="I165" s="118"/>
      <c r="J165" s="165"/>
      <c r="K165" s="1"/>
    </row>
    <row r="166" spans="1:11" x14ac:dyDescent="0.25">
      <c r="A166" s="1"/>
      <c r="B166" s="11"/>
      <c r="C166" s="11"/>
      <c r="D166" s="15"/>
      <c r="E166" s="15"/>
      <c r="F166" s="16"/>
      <c r="G166" s="11"/>
      <c r="H166" s="11"/>
      <c r="I166" s="118"/>
      <c r="J166" s="165"/>
      <c r="K166" s="1"/>
    </row>
    <row r="167" spans="1:11" x14ac:dyDescent="0.25">
      <c r="A167" s="1"/>
      <c r="B167" s="11"/>
      <c r="C167" s="11"/>
      <c r="D167" s="15"/>
      <c r="E167" s="15"/>
      <c r="F167" s="16"/>
      <c r="G167" s="11"/>
      <c r="H167" s="11"/>
      <c r="I167" s="118"/>
      <c r="J167" s="165"/>
      <c r="K167" s="1"/>
    </row>
    <row r="168" spans="1:11" x14ac:dyDescent="0.25">
      <c r="A168" s="1"/>
      <c r="B168" s="11"/>
      <c r="C168" s="11"/>
      <c r="D168" s="15"/>
      <c r="E168" s="15"/>
      <c r="F168" s="16"/>
      <c r="G168" s="11"/>
      <c r="H168" s="11"/>
      <c r="I168" s="118"/>
      <c r="J168" s="165"/>
      <c r="K168" s="1"/>
    </row>
    <row r="169" spans="1:11" x14ac:dyDescent="0.25">
      <c r="A169" s="1"/>
      <c r="B169" s="11"/>
      <c r="C169" s="44"/>
      <c r="D169" s="15"/>
      <c r="E169" s="15"/>
      <c r="F169" s="16"/>
      <c r="G169" s="11"/>
      <c r="H169" s="11"/>
      <c r="I169" s="118"/>
      <c r="J169" s="165"/>
      <c r="K169" s="1"/>
    </row>
    <row r="170" spans="1:11" x14ac:dyDescent="0.25">
      <c r="A170" s="1"/>
      <c r="B170" s="11"/>
      <c r="C170" s="11"/>
      <c r="D170" s="15"/>
      <c r="E170" s="15"/>
      <c r="F170" s="16"/>
      <c r="G170" s="11"/>
      <c r="H170" s="11"/>
      <c r="I170" s="118"/>
      <c r="J170" s="165"/>
      <c r="K170" s="1"/>
    </row>
    <row r="171" spans="1:11" x14ac:dyDescent="0.25">
      <c r="A171" s="1"/>
      <c r="B171" s="11"/>
      <c r="C171" s="11"/>
      <c r="D171" s="15"/>
      <c r="E171" s="15"/>
      <c r="F171" s="16"/>
      <c r="G171" s="11"/>
      <c r="H171" s="11"/>
      <c r="I171" s="118"/>
      <c r="J171" s="165"/>
      <c r="K171" s="1"/>
    </row>
    <row r="172" spans="1:11" x14ac:dyDescent="0.25">
      <c r="A172" s="1"/>
      <c r="B172" s="11"/>
      <c r="C172" s="11"/>
      <c r="D172" s="15"/>
      <c r="E172" s="15"/>
      <c r="F172" s="16"/>
      <c r="G172" s="11"/>
      <c r="H172" s="11"/>
      <c r="I172" s="118"/>
      <c r="J172" s="165"/>
      <c r="K172" s="1"/>
    </row>
    <row r="173" spans="1:11" x14ac:dyDescent="0.25">
      <c r="A173" s="1"/>
      <c r="B173" s="11"/>
      <c r="C173" s="11"/>
      <c r="D173" s="15"/>
      <c r="E173" s="15"/>
      <c r="F173" s="16"/>
      <c r="G173" s="11"/>
      <c r="H173" s="11"/>
      <c r="I173" s="118"/>
      <c r="J173" s="165"/>
      <c r="K173" s="1"/>
    </row>
    <row r="174" spans="1:11" x14ac:dyDescent="0.25">
      <c r="A174" s="1"/>
      <c r="B174" s="11"/>
      <c r="C174" s="11"/>
      <c r="D174" s="15"/>
      <c r="E174" s="15"/>
      <c r="F174" s="16"/>
      <c r="G174" s="11"/>
      <c r="H174" s="11"/>
      <c r="I174" s="118"/>
      <c r="J174" s="165"/>
      <c r="K174" s="1"/>
    </row>
    <row r="175" spans="1:11" x14ac:dyDescent="0.25">
      <c r="A175" s="1"/>
      <c r="B175" s="11"/>
      <c r="C175" s="11"/>
      <c r="D175" s="15"/>
      <c r="E175" s="15"/>
      <c r="F175" s="16"/>
      <c r="G175" s="11"/>
      <c r="H175" s="11"/>
      <c r="I175" s="118"/>
      <c r="J175" s="165"/>
      <c r="K175" s="1"/>
    </row>
    <row r="176" spans="1:11" x14ac:dyDescent="0.25">
      <c r="A176" s="1"/>
      <c r="B176" s="11"/>
      <c r="C176" s="11"/>
      <c r="D176" s="15"/>
      <c r="E176" s="15"/>
      <c r="F176" s="16"/>
      <c r="G176" s="11"/>
      <c r="H176" s="11"/>
      <c r="I176" s="118"/>
      <c r="J176" s="165"/>
      <c r="K176" s="1"/>
    </row>
    <row r="177" spans="1:11" x14ac:dyDescent="0.25">
      <c r="A177" s="1"/>
      <c r="B177" s="11"/>
      <c r="C177" s="44"/>
      <c r="D177" s="15"/>
      <c r="E177" s="15"/>
      <c r="F177" s="16"/>
      <c r="G177" s="11"/>
      <c r="H177" s="11"/>
      <c r="I177" s="118"/>
      <c r="J177" s="165"/>
      <c r="K177" s="1"/>
    </row>
    <row r="178" spans="1:11" x14ac:dyDescent="0.25">
      <c r="A178" s="1"/>
      <c r="B178" s="11"/>
      <c r="C178" s="11"/>
      <c r="D178" s="15"/>
      <c r="E178" s="15"/>
      <c r="F178" s="16"/>
      <c r="G178" s="11"/>
      <c r="H178" s="11"/>
      <c r="I178" s="121"/>
      <c r="J178" s="165"/>
      <c r="K178" s="1"/>
    </row>
    <row r="179" spans="1:11" x14ac:dyDescent="0.25">
      <c r="A179" s="1"/>
      <c r="B179" s="11"/>
      <c r="C179" s="11"/>
      <c r="D179" s="15"/>
      <c r="E179" s="15"/>
      <c r="F179" s="16"/>
      <c r="G179" s="11"/>
      <c r="H179" s="11"/>
      <c r="I179" s="121"/>
      <c r="J179" s="165"/>
      <c r="K179" s="1"/>
    </row>
    <row r="180" spans="1:11" x14ac:dyDescent="0.25">
      <c r="A180" s="1"/>
      <c r="B180" s="11"/>
      <c r="C180" s="11"/>
      <c r="D180" s="15"/>
      <c r="E180" s="15"/>
      <c r="F180" s="16"/>
      <c r="G180" s="11"/>
      <c r="H180" s="11"/>
      <c r="I180" s="121"/>
      <c r="J180" s="165"/>
      <c r="K180" s="1"/>
    </row>
    <row r="181" spans="1:11" x14ac:dyDescent="0.25">
      <c r="A181" s="1"/>
      <c r="B181" s="11"/>
      <c r="C181" s="11"/>
      <c r="D181" s="15"/>
      <c r="E181" s="15"/>
      <c r="F181" s="16"/>
      <c r="G181" s="11"/>
      <c r="H181" s="11"/>
      <c r="I181" s="121"/>
      <c r="J181" s="165"/>
      <c r="K181" s="1"/>
    </row>
    <row r="182" spans="1:11" x14ac:dyDescent="0.25">
      <c r="A182" s="1"/>
      <c r="B182" s="11"/>
      <c r="C182" s="11"/>
      <c r="D182" s="15"/>
      <c r="E182" s="15"/>
      <c r="F182" s="16"/>
      <c r="G182" s="11"/>
      <c r="H182" s="11"/>
      <c r="I182" s="121"/>
      <c r="J182" s="165"/>
      <c r="K182" s="1"/>
    </row>
    <row r="183" spans="1:11" x14ac:dyDescent="0.25">
      <c r="A183" s="1"/>
      <c r="B183" s="11"/>
      <c r="C183" s="11"/>
      <c r="D183" s="15"/>
      <c r="E183" s="15"/>
      <c r="F183" s="16"/>
      <c r="G183" s="11"/>
      <c r="H183" s="11"/>
      <c r="I183" s="121"/>
      <c r="J183" s="165"/>
      <c r="K183" s="1"/>
    </row>
    <row r="184" spans="1:11" x14ac:dyDescent="0.25">
      <c r="A184" s="1"/>
      <c r="B184" s="11"/>
      <c r="C184" s="11"/>
      <c r="D184" s="15"/>
      <c r="E184" s="15"/>
      <c r="F184" s="16"/>
      <c r="G184" s="11"/>
      <c r="H184" s="11"/>
      <c r="I184" s="121"/>
      <c r="J184" s="165"/>
      <c r="K184" s="1"/>
    </row>
    <row r="185" spans="1:11" x14ac:dyDescent="0.25">
      <c r="A185" s="1"/>
      <c r="B185" s="11"/>
      <c r="C185" s="43"/>
      <c r="D185" s="153"/>
      <c r="E185" s="153"/>
      <c r="F185" s="6"/>
      <c r="G185" s="6"/>
      <c r="H185" s="6"/>
      <c r="I185" s="121"/>
      <c r="J185" s="165"/>
      <c r="K185" s="1"/>
    </row>
    <row r="186" spans="1:11" x14ac:dyDescent="0.25">
      <c r="A186" s="1"/>
      <c r="B186" s="11"/>
      <c r="C186" s="11"/>
      <c r="D186" s="15"/>
      <c r="E186" s="15"/>
      <c r="F186" s="16"/>
      <c r="G186" s="11"/>
      <c r="H186" s="11"/>
      <c r="I186" s="121"/>
      <c r="J186" s="165"/>
      <c r="K186" s="1"/>
    </row>
    <row r="187" spans="1:11" x14ac:dyDescent="0.25">
      <c r="A187" s="1"/>
      <c r="B187" s="11"/>
      <c r="C187" s="11"/>
      <c r="D187" s="15"/>
      <c r="E187" s="15"/>
      <c r="F187" s="16"/>
      <c r="G187" s="11"/>
      <c r="H187" s="11"/>
      <c r="I187" s="121"/>
      <c r="J187" s="165"/>
      <c r="K187" s="1"/>
    </row>
    <row r="188" spans="1:11" x14ac:dyDescent="0.25">
      <c r="A188" s="1"/>
      <c r="B188" s="11"/>
      <c r="C188" s="11"/>
      <c r="D188" s="15"/>
      <c r="E188" s="15"/>
      <c r="F188" s="16"/>
      <c r="G188" s="11"/>
      <c r="H188" s="11"/>
      <c r="I188" s="121"/>
      <c r="J188" s="165"/>
      <c r="K188" s="1"/>
    </row>
    <row r="189" spans="1:11" x14ac:dyDescent="0.25">
      <c r="A189" s="1"/>
      <c r="B189" s="11"/>
      <c r="C189" s="11"/>
      <c r="D189" s="15"/>
      <c r="E189" s="15"/>
      <c r="F189" s="16"/>
      <c r="G189" s="11"/>
      <c r="H189" s="11"/>
      <c r="I189" s="121"/>
      <c r="J189" s="165"/>
      <c r="K189" s="1"/>
    </row>
    <row r="190" spans="1:11" x14ac:dyDescent="0.25">
      <c r="A190" s="1"/>
      <c r="B190" s="11"/>
      <c r="C190" s="11"/>
      <c r="D190" s="15"/>
      <c r="E190" s="15"/>
      <c r="F190" s="16"/>
      <c r="G190" s="11"/>
      <c r="H190" s="11"/>
      <c r="I190" s="121"/>
      <c r="J190" s="165"/>
      <c r="K190" s="1"/>
    </row>
    <row r="191" spans="1:11" x14ac:dyDescent="0.25">
      <c r="A191" s="1"/>
      <c r="B191" s="11"/>
      <c r="C191" s="11"/>
      <c r="D191" s="15"/>
      <c r="E191" s="15"/>
      <c r="F191" s="16"/>
      <c r="G191" s="11"/>
      <c r="H191" s="11"/>
      <c r="I191" s="121"/>
      <c r="J191" s="165"/>
      <c r="K191" s="1"/>
    </row>
    <row r="192" spans="1:11" x14ac:dyDescent="0.25">
      <c r="A192" s="1"/>
      <c r="B192" s="11"/>
      <c r="C192" s="11"/>
      <c r="D192" s="15"/>
      <c r="E192" s="15"/>
      <c r="F192" s="16"/>
      <c r="G192" s="11"/>
      <c r="H192" s="11"/>
      <c r="I192" s="118"/>
      <c r="J192" s="165"/>
      <c r="K192" s="1"/>
    </row>
    <row r="193" spans="1:11" x14ac:dyDescent="0.25">
      <c r="A193" s="1"/>
      <c r="B193" s="11"/>
      <c r="C193" s="11"/>
      <c r="D193" s="15"/>
      <c r="E193" s="15"/>
      <c r="F193" s="16"/>
      <c r="G193" s="11"/>
      <c r="H193" s="11"/>
      <c r="I193" s="118"/>
      <c r="J193" s="165"/>
      <c r="K193" s="1"/>
    </row>
    <row r="194" spans="1:11" x14ac:dyDescent="0.25">
      <c r="A194" s="1"/>
      <c r="B194" s="11"/>
      <c r="C194" s="11"/>
      <c r="D194" s="15"/>
      <c r="E194" s="15"/>
      <c r="F194" s="16"/>
      <c r="G194" s="11"/>
      <c r="H194" s="11"/>
      <c r="I194" s="118"/>
      <c r="J194" s="165"/>
      <c r="K194" s="1"/>
    </row>
    <row r="195" spans="1:11" x14ac:dyDescent="0.25">
      <c r="A195" s="1"/>
      <c r="B195" s="11"/>
      <c r="C195" s="11"/>
      <c r="D195" s="15"/>
      <c r="E195" s="15"/>
      <c r="F195" s="16"/>
      <c r="G195" s="11"/>
      <c r="H195" s="11"/>
      <c r="I195" s="118"/>
      <c r="J195" s="165"/>
      <c r="K195" s="1"/>
    </row>
    <row r="196" spans="1:11" x14ac:dyDescent="0.25">
      <c r="A196" s="1"/>
      <c r="B196" s="11"/>
      <c r="C196" s="11"/>
      <c r="D196" s="15"/>
      <c r="E196" s="15"/>
      <c r="F196" s="16"/>
      <c r="G196" s="11"/>
      <c r="H196" s="11"/>
      <c r="I196" s="118"/>
      <c r="J196" s="165"/>
      <c r="K196" s="1"/>
    </row>
    <row r="197" spans="1:11" x14ac:dyDescent="0.25">
      <c r="A197" s="1"/>
      <c r="B197" s="11"/>
      <c r="C197" s="17"/>
      <c r="D197" s="15"/>
      <c r="E197" s="15"/>
      <c r="F197" s="16"/>
      <c r="G197" s="11"/>
      <c r="H197" s="11"/>
      <c r="I197" s="118"/>
      <c r="J197" s="165"/>
      <c r="K197" s="1"/>
    </row>
    <row r="198" spans="1:11" x14ac:dyDescent="0.25">
      <c r="A198" s="1"/>
      <c r="B198" s="11"/>
      <c r="C198" s="11"/>
      <c r="D198" s="15"/>
      <c r="E198" s="15"/>
      <c r="F198" s="16"/>
      <c r="G198" s="11"/>
      <c r="H198" s="11"/>
      <c r="I198" s="118"/>
      <c r="J198" s="165"/>
      <c r="K198" s="1"/>
    </row>
    <row r="199" spans="1:11" x14ac:dyDescent="0.25">
      <c r="A199" s="1"/>
      <c r="B199" s="11"/>
      <c r="C199" s="11"/>
      <c r="D199" s="15"/>
      <c r="E199" s="15"/>
      <c r="F199" s="16"/>
      <c r="G199" s="11"/>
      <c r="H199" s="11"/>
      <c r="I199" s="118"/>
      <c r="J199" s="165"/>
      <c r="K199" s="1"/>
    </row>
    <row r="200" spans="1:11" x14ac:dyDescent="0.25">
      <c r="A200" s="1"/>
      <c r="B200" s="11"/>
      <c r="C200" s="11"/>
      <c r="D200" s="15"/>
      <c r="E200" s="15"/>
      <c r="F200" s="16"/>
      <c r="G200" s="11"/>
      <c r="H200" s="11"/>
      <c r="I200" s="119"/>
      <c r="J200" s="165"/>
      <c r="K200" s="1"/>
    </row>
    <row r="201" spans="1:11" x14ac:dyDescent="0.25">
      <c r="A201" s="1"/>
      <c r="B201" s="11"/>
      <c r="C201" s="6"/>
      <c r="D201" s="153"/>
      <c r="E201" s="153"/>
      <c r="F201" s="6"/>
      <c r="G201" s="6"/>
      <c r="H201" s="6"/>
      <c r="I201" s="122"/>
      <c r="J201" s="165"/>
      <c r="K201" s="1"/>
    </row>
    <row r="202" spans="1:11" x14ac:dyDescent="0.25">
      <c r="A202" s="1"/>
      <c r="B202" s="11"/>
      <c r="C202" s="17"/>
      <c r="D202" s="15"/>
      <c r="E202" s="15"/>
      <c r="F202" s="16"/>
      <c r="G202" s="11"/>
      <c r="H202" s="11"/>
      <c r="I202" s="118"/>
      <c r="J202" s="165"/>
      <c r="K202" s="1"/>
    </row>
    <row r="203" spans="1:11" x14ac:dyDescent="0.25">
      <c r="A203" s="1"/>
      <c r="B203" s="11"/>
      <c r="C203" s="11"/>
      <c r="D203" s="15"/>
      <c r="E203" s="15"/>
      <c r="F203" s="16"/>
      <c r="G203" s="11"/>
      <c r="H203" s="11"/>
      <c r="I203" s="118"/>
      <c r="J203" s="165"/>
      <c r="K203" s="1"/>
    </row>
    <row r="204" spans="1:11" x14ac:dyDescent="0.25">
      <c r="A204" s="1"/>
      <c r="B204" s="11"/>
      <c r="C204" s="17"/>
      <c r="D204" s="15"/>
      <c r="E204" s="15"/>
      <c r="F204" s="16"/>
      <c r="G204" s="11"/>
      <c r="H204" s="11"/>
      <c r="I204" s="118"/>
      <c r="J204" s="165"/>
      <c r="K204" s="1"/>
    </row>
    <row r="205" spans="1:11" x14ac:dyDescent="0.25">
      <c r="A205" s="1"/>
      <c r="B205" s="11"/>
      <c r="C205" s="11"/>
      <c r="D205" s="15"/>
      <c r="E205" s="15"/>
      <c r="F205" s="16"/>
      <c r="G205" s="11"/>
      <c r="H205" s="11"/>
      <c r="I205" s="118"/>
      <c r="J205" s="165"/>
      <c r="K205" s="1"/>
    </row>
    <row r="206" spans="1:11" x14ac:dyDescent="0.25">
      <c r="A206" s="1"/>
      <c r="B206" s="11"/>
      <c r="C206" s="17"/>
      <c r="D206" s="15"/>
      <c r="E206" s="15"/>
      <c r="F206" s="16"/>
      <c r="G206" s="11"/>
      <c r="H206" s="11"/>
      <c r="I206" s="118"/>
      <c r="J206" s="165"/>
      <c r="K206" s="1"/>
    </row>
    <row r="207" spans="1:11" x14ac:dyDescent="0.25">
      <c r="A207" s="1"/>
      <c r="B207" s="11"/>
      <c r="C207" s="11"/>
      <c r="D207" s="15"/>
      <c r="E207" s="15"/>
      <c r="F207" s="16"/>
      <c r="G207" s="11"/>
      <c r="H207" s="11"/>
      <c r="I207" s="118"/>
      <c r="J207" s="165"/>
      <c r="K207" s="1"/>
    </row>
    <row r="208" spans="1:11" x14ac:dyDescent="0.25">
      <c r="A208" s="1"/>
      <c r="B208" s="11"/>
      <c r="C208" s="17"/>
      <c r="D208" s="15"/>
      <c r="E208" s="15"/>
      <c r="F208" s="16"/>
      <c r="G208" s="11"/>
      <c r="H208" s="11"/>
      <c r="I208" s="118"/>
      <c r="J208" s="165"/>
      <c r="K208" s="1"/>
    </row>
    <row r="209" spans="1:11" x14ac:dyDescent="0.25">
      <c r="A209" s="1"/>
      <c r="B209" s="11"/>
      <c r="C209" s="11"/>
      <c r="D209" s="15"/>
      <c r="E209" s="15"/>
      <c r="F209" s="16"/>
      <c r="G209" s="11"/>
      <c r="H209" s="11"/>
      <c r="I209" s="119"/>
      <c r="J209" s="165"/>
      <c r="K209" s="1"/>
    </row>
    <row r="210" spans="1:11" ht="15.75" x14ac:dyDescent="0.25">
      <c r="A210" s="1"/>
      <c r="B210" s="20"/>
      <c r="C210" s="19"/>
      <c r="D210" s="154"/>
      <c r="E210" s="154"/>
      <c r="F210" s="19"/>
      <c r="G210" s="19"/>
      <c r="H210" s="19"/>
      <c r="I210" s="123"/>
      <c r="J210" s="165"/>
      <c r="K210" s="1"/>
    </row>
    <row r="211" spans="1:11" x14ac:dyDescent="0.25">
      <c r="A211" s="1"/>
      <c r="B211" s="11"/>
      <c r="C211" s="11"/>
      <c r="D211" s="15"/>
      <c r="E211" s="15"/>
      <c r="F211" s="16"/>
      <c r="G211" s="11"/>
      <c r="H211" s="11"/>
      <c r="I211" s="118"/>
      <c r="J211" s="165"/>
      <c r="K211" s="1"/>
    </row>
    <row r="212" spans="1:11" ht="18.75" x14ac:dyDescent="0.3">
      <c r="A212" s="1"/>
      <c r="B212" s="11"/>
      <c r="C212" s="18"/>
      <c r="D212" s="15"/>
      <c r="E212" s="15"/>
      <c r="F212" s="16"/>
      <c r="G212" s="11"/>
      <c r="H212" s="11"/>
      <c r="I212" s="118"/>
      <c r="J212" s="165"/>
      <c r="K212" s="1"/>
    </row>
    <row r="213" spans="1:11" x14ac:dyDescent="0.25">
      <c r="A213" s="1"/>
      <c r="B213" s="11"/>
      <c r="C213" s="11"/>
      <c r="D213" s="15"/>
      <c r="E213" s="15"/>
      <c r="F213" s="16"/>
      <c r="G213" s="11"/>
      <c r="H213" s="11"/>
      <c r="I213" s="118"/>
      <c r="J213" s="165"/>
      <c r="K213" s="1"/>
    </row>
    <row r="214" spans="1:11" x14ac:dyDescent="0.25">
      <c r="A214" s="1"/>
      <c r="B214" s="11"/>
      <c r="C214" s="11"/>
      <c r="D214" s="15"/>
      <c r="E214" s="15"/>
      <c r="F214" s="16"/>
      <c r="G214" s="11"/>
      <c r="H214" s="11"/>
      <c r="I214" s="118"/>
      <c r="J214" s="165"/>
      <c r="K214" s="1"/>
    </row>
    <row r="215" spans="1:11" x14ac:dyDescent="0.25">
      <c r="A215" s="1"/>
      <c r="B215" s="11"/>
      <c r="C215" s="17"/>
      <c r="D215" s="15"/>
      <c r="E215" s="15"/>
      <c r="F215" s="16"/>
      <c r="G215" s="11"/>
      <c r="H215" s="11"/>
      <c r="I215" s="118"/>
      <c r="J215" s="165"/>
      <c r="K215" s="1"/>
    </row>
    <row r="216" spans="1:11" x14ac:dyDescent="0.25">
      <c r="A216" s="1"/>
      <c r="B216" s="11"/>
      <c r="C216" s="11"/>
      <c r="D216" s="15"/>
      <c r="E216" s="15"/>
      <c r="F216" s="16"/>
      <c r="G216" s="11"/>
      <c r="H216" s="11"/>
      <c r="I216" s="118"/>
      <c r="J216" s="165"/>
      <c r="K216" s="1"/>
    </row>
    <row r="217" spans="1:11" x14ac:dyDescent="0.25">
      <c r="A217" s="1"/>
      <c r="B217" s="11"/>
      <c r="C217" s="11"/>
      <c r="D217" s="15"/>
      <c r="E217" s="15"/>
      <c r="F217" s="16"/>
      <c r="G217" s="11"/>
      <c r="H217" s="11"/>
      <c r="I217" s="118"/>
      <c r="J217" s="165"/>
      <c r="K217" s="1"/>
    </row>
    <row r="218" spans="1:11" x14ac:dyDescent="0.25">
      <c r="A218" s="1"/>
      <c r="B218" s="11"/>
      <c r="C218" s="11"/>
      <c r="D218" s="15"/>
      <c r="E218" s="15"/>
      <c r="F218" s="16"/>
      <c r="G218" s="11"/>
      <c r="H218" s="11"/>
      <c r="I218" s="118"/>
      <c r="J218" s="165"/>
      <c r="K218" s="1"/>
    </row>
    <row r="219" spans="1:11" x14ac:dyDescent="0.25">
      <c r="A219" s="1"/>
      <c r="B219" s="11"/>
      <c r="C219" s="11"/>
      <c r="D219" s="15"/>
      <c r="E219" s="15"/>
      <c r="F219" s="16"/>
      <c r="G219" s="11"/>
      <c r="H219" s="11"/>
      <c r="I219" s="118"/>
      <c r="J219" s="165"/>
      <c r="K219" s="1"/>
    </row>
    <row r="220" spans="1:11" x14ac:dyDescent="0.25">
      <c r="A220" s="1"/>
      <c r="B220" s="11"/>
      <c r="C220" s="11"/>
      <c r="D220" s="15"/>
      <c r="E220" s="15"/>
      <c r="F220" s="16"/>
      <c r="G220" s="11"/>
      <c r="H220" s="11"/>
      <c r="I220" s="118"/>
      <c r="J220" s="165"/>
      <c r="K220" s="1"/>
    </row>
    <row r="221" spans="1:11" x14ac:dyDescent="0.25">
      <c r="A221" s="1"/>
      <c r="B221" s="11"/>
      <c r="C221" s="11"/>
      <c r="D221" s="15"/>
      <c r="E221" s="15"/>
      <c r="F221" s="16"/>
      <c r="G221" s="11"/>
      <c r="H221" s="11"/>
      <c r="I221" s="118"/>
      <c r="J221" s="165"/>
      <c r="K221" s="1"/>
    </row>
    <row r="222" spans="1:11" x14ac:dyDescent="0.25">
      <c r="A222" s="1"/>
      <c r="B222" s="11"/>
      <c r="C222" s="11"/>
      <c r="D222" s="15"/>
      <c r="E222" s="15"/>
      <c r="F222" s="16"/>
      <c r="G222" s="11"/>
      <c r="H222" s="11"/>
      <c r="I222" s="118"/>
      <c r="J222" s="165"/>
      <c r="K222" s="1"/>
    </row>
    <row r="223" spans="1:11" x14ac:dyDescent="0.25">
      <c r="A223" s="1"/>
      <c r="B223" s="11"/>
      <c r="C223" s="11"/>
      <c r="D223" s="15"/>
      <c r="E223" s="15"/>
      <c r="F223" s="16"/>
      <c r="G223" s="11"/>
      <c r="H223" s="11"/>
      <c r="I223" s="118"/>
      <c r="J223" s="165"/>
      <c r="K223" s="1"/>
    </row>
    <row r="224" spans="1:11" x14ac:dyDescent="0.25">
      <c r="A224" s="1"/>
      <c r="B224" s="11"/>
      <c r="C224" s="11"/>
      <c r="D224" s="15"/>
      <c r="E224" s="15"/>
      <c r="F224" s="16"/>
      <c r="G224" s="11"/>
      <c r="H224" s="11"/>
      <c r="I224" s="118"/>
      <c r="J224" s="165"/>
      <c r="K224" s="1"/>
    </row>
    <row r="225" spans="1:13" x14ac:dyDescent="0.25">
      <c r="A225" s="1"/>
      <c r="B225" s="11"/>
      <c r="C225" s="17"/>
      <c r="D225" s="15"/>
      <c r="E225" s="15"/>
      <c r="F225" s="16"/>
      <c r="G225" s="11"/>
      <c r="H225" s="11"/>
      <c r="I225" s="118"/>
      <c r="J225" s="165"/>
      <c r="K225" s="1"/>
    </row>
    <row r="226" spans="1:13" x14ac:dyDescent="0.25">
      <c r="A226" s="1"/>
      <c r="B226" s="11"/>
      <c r="C226" s="11"/>
      <c r="D226" s="15"/>
      <c r="E226" s="15"/>
      <c r="F226" s="16"/>
      <c r="G226" s="11"/>
      <c r="H226" s="11"/>
      <c r="I226" s="118"/>
      <c r="J226" s="165"/>
      <c r="K226" s="1"/>
    </row>
    <row r="227" spans="1:13" x14ac:dyDescent="0.25">
      <c r="A227" s="1"/>
      <c r="B227" s="11"/>
      <c r="C227" s="11"/>
      <c r="D227" s="15"/>
      <c r="E227" s="15"/>
      <c r="F227" s="16"/>
      <c r="G227" s="11"/>
      <c r="H227" s="11"/>
      <c r="I227" s="118"/>
      <c r="J227" s="165"/>
      <c r="K227" s="1"/>
    </row>
    <row r="228" spans="1:13" x14ac:dyDescent="0.25">
      <c r="A228" s="1"/>
      <c r="B228" s="11"/>
      <c r="C228" s="11"/>
      <c r="D228" s="15"/>
      <c r="E228" s="15"/>
      <c r="F228" s="16"/>
      <c r="G228" s="11"/>
      <c r="H228" s="11"/>
      <c r="I228" s="118"/>
      <c r="J228" s="165"/>
      <c r="K228" s="1"/>
      <c r="L228" s="1"/>
      <c r="M228" s="1"/>
    </row>
    <row r="229" spans="1:13" x14ac:dyDescent="0.25">
      <c r="A229" s="1"/>
      <c r="B229" s="11"/>
      <c r="C229" s="11"/>
      <c r="D229" s="15"/>
      <c r="E229" s="15"/>
      <c r="F229" s="16"/>
      <c r="G229" s="11"/>
      <c r="H229" s="11"/>
      <c r="I229" s="118"/>
      <c r="J229" s="165"/>
      <c r="K229" s="1"/>
      <c r="L229" s="1"/>
      <c r="M229" s="1"/>
    </row>
    <row r="230" spans="1:13" x14ac:dyDescent="0.25">
      <c r="A230" s="1"/>
      <c r="B230" s="11"/>
      <c r="C230" s="11"/>
      <c r="D230" s="15"/>
      <c r="E230" s="15"/>
      <c r="F230" s="16"/>
      <c r="G230" s="11"/>
      <c r="H230" s="11"/>
      <c r="I230" s="118"/>
      <c r="J230" s="165"/>
      <c r="K230" s="1"/>
      <c r="L230" s="1"/>
      <c r="M230" s="1"/>
    </row>
    <row r="231" spans="1:13" x14ac:dyDescent="0.25">
      <c r="A231" s="1"/>
      <c r="B231" s="11"/>
      <c r="C231" s="11"/>
      <c r="D231" s="15"/>
      <c r="E231" s="15"/>
      <c r="F231" s="16"/>
      <c r="G231" s="11"/>
      <c r="H231" s="11"/>
      <c r="I231" s="118"/>
      <c r="J231" s="165"/>
      <c r="K231" s="1"/>
      <c r="L231" s="1"/>
      <c r="M231" s="1"/>
    </row>
    <row r="232" spans="1:13" x14ac:dyDescent="0.25">
      <c r="A232" s="1"/>
      <c r="B232" s="11"/>
      <c r="C232" s="11"/>
      <c r="D232" s="15"/>
      <c r="E232" s="15"/>
      <c r="F232" s="11"/>
      <c r="G232" s="11"/>
      <c r="H232" s="11"/>
      <c r="I232" s="124"/>
      <c r="J232" s="165"/>
      <c r="K232" s="1"/>
      <c r="L232" s="1"/>
      <c r="M232" s="1"/>
    </row>
    <row r="233" spans="1:13" ht="15.75" x14ac:dyDescent="0.25">
      <c r="A233" s="1"/>
      <c r="B233" s="11"/>
      <c r="C233" s="13"/>
      <c r="D233" s="155"/>
      <c r="E233" s="155"/>
      <c r="F233" s="13"/>
      <c r="G233" s="13"/>
      <c r="H233" s="13"/>
      <c r="I233" s="123"/>
      <c r="J233" s="165"/>
      <c r="K233" s="1"/>
      <c r="L233" s="1"/>
      <c r="M233" s="1"/>
    </row>
    <row r="234" spans="1:13" s="12" customFormat="1" ht="15.75" x14ac:dyDescent="0.25">
      <c r="A234" s="1"/>
      <c r="B234" s="11"/>
      <c r="C234" s="10"/>
      <c r="D234" s="156"/>
      <c r="E234" s="156"/>
      <c r="F234" s="10"/>
      <c r="G234" s="10"/>
      <c r="H234" s="10"/>
      <c r="I234" s="123"/>
      <c r="J234" s="165"/>
      <c r="K234" s="1"/>
      <c r="L234" s="1"/>
      <c r="M234" s="1"/>
    </row>
    <row r="235" spans="1:13" s="12" customFormat="1" ht="15.75" x14ac:dyDescent="0.25">
      <c r="A235" s="1"/>
      <c r="B235" s="11"/>
      <c r="C235" s="10"/>
      <c r="D235" s="156"/>
      <c r="E235" s="156"/>
      <c r="F235" s="10"/>
      <c r="G235" s="10"/>
      <c r="H235" s="10"/>
      <c r="I235" s="123"/>
      <c r="J235" s="165"/>
      <c r="K235" s="1"/>
      <c r="L235" s="1"/>
      <c r="M235" s="1"/>
    </row>
    <row r="236" spans="1:13" ht="18.75" x14ac:dyDescent="0.3">
      <c r="A236" s="1"/>
      <c r="B236" s="11"/>
      <c r="C236" s="10"/>
      <c r="D236" s="156"/>
      <c r="E236" s="156"/>
      <c r="F236" s="10"/>
      <c r="G236" s="10"/>
      <c r="H236" s="10"/>
      <c r="I236" s="123"/>
      <c r="J236" s="166"/>
      <c r="K236" s="1"/>
      <c r="L236" s="1"/>
      <c r="M236" s="1"/>
    </row>
    <row r="237" spans="1:13" ht="21" x14ac:dyDescent="0.35">
      <c r="A237" s="1"/>
      <c r="B237" s="1"/>
      <c r="C237" s="6"/>
      <c r="D237" s="153"/>
      <c r="E237" s="153"/>
      <c r="F237" s="6"/>
      <c r="G237" s="6"/>
      <c r="H237" s="5"/>
      <c r="I237" s="125"/>
      <c r="J237" s="167"/>
      <c r="K237" s="1"/>
      <c r="L237" s="1"/>
      <c r="M237" s="1"/>
    </row>
    <row r="238" spans="1:13" x14ac:dyDescent="0.25">
      <c r="A238" s="1"/>
      <c r="B238" s="1"/>
      <c r="C238" s="6"/>
      <c r="D238" s="153"/>
      <c r="E238" s="153"/>
      <c r="F238" s="6"/>
      <c r="G238" s="6"/>
      <c r="H238" s="5"/>
      <c r="I238" s="125"/>
      <c r="J238" s="165"/>
      <c r="K238" s="1"/>
      <c r="L238" s="1"/>
      <c r="M238" s="1"/>
    </row>
    <row r="239" spans="1:13" ht="33.75" customHeight="1" x14ac:dyDescent="0.25">
      <c r="A239" s="1"/>
      <c r="B239" s="1"/>
      <c r="C239" s="7"/>
      <c r="D239" s="153"/>
      <c r="E239" s="153"/>
      <c r="F239" s="6"/>
      <c r="G239" s="6"/>
      <c r="H239" s="5"/>
      <c r="I239" s="125"/>
      <c r="J239" s="165"/>
      <c r="K239" s="1"/>
      <c r="L239" s="1"/>
      <c r="M239" s="1"/>
    </row>
    <row r="240" spans="1:13" x14ac:dyDescent="0.25">
      <c r="A240" s="1"/>
      <c r="B240" s="1"/>
      <c r="C240" s="7"/>
      <c r="D240" s="153"/>
      <c r="E240" s="153"/>
      <c r="F240" s="6"/>
      <c r="G240" s="6"/>
      <c r="H240" s="5"/>
      <c r="I240" s="125"/>
      <c r="J240" s="165"/>
      <c r="K240" s="1"/>
      <c r="L240" s="1"/>
      <c r="M240" s="1"/>
    </row>
    <row r="241" spans="1:13" ht="18.75" x14ac:dyDescent="0.3">
      <c r="A241" s="1"/>
      <c r="B241" s="1"/>
      <c r="C241" s="4"/>
      <c r="D241" s="157"/>
      <c r="E241" s="157"/>
      <c r="F241" s="4"/>
      <c r="G241" s="4"/>
      <c r="H241" s="3"/>
      <c r="I241" s="126"/>
      <c r="J241" s="165"/>
      <c r="K241" s="1"/>
      <c r="L241" s="1"/>
      <c r="M241" s="1"/>
    </row>
    <row r="242" spans="1:13" x14ac:dyDescent="0.25">
      <c r="A242" s="1"/>
      <c r="B242" s="1"/>
      <c r="C242" s="1"/>
      <c r="D242" s="2"/>
      <c r="E242" s="2"/>
      <c r="F242" s="1"/>
      <c r="G242" s="1"/>
      <c r="H242" s="1"/>
      <c r="I242" s="118"/>
      <c r="J242" s="165"/>
      <c r="K242" s="1"/>
      <c r="L242" s="1"/>
      <c r="M242" s="1"/>
    </row>
    <row r="243" spans="1:13" x14ac:dyDescent="0.25">
      <c r="A243" s="1"/>
      <c r="B243" s="1"/>
      <c r="C243" s="1"/>
      <c r="D243" s="2"/>
      <c r="E243" s="2"/>
      <c r="F243" s="1"/>
      <c r="G243" s="1"/>
      <c r="H243" s="1"/>
      <c r="I243" s="118"/>
      <c r="J243" s="165"/>
      <c r="K243" s="1"/>
      <c r="L243" s="1"/>
      <c r="M243" s="1"/>
    </row>
    <row r="244" spans="1:13" x14ac:dyDescent="0.25">
      <c r="A244" s="1"/>
      <c r="B244" s="1"/>
      <c r="C244" s="1"/>
      <c r="D244" s="2"/>
      <c r="E244" s="2"/>
      <c r="F244" s="1"/>
      <c r="G244" s="1"/>
      <c r="H244" s="1"/>
      <c r="I244" s="118"/>
      <c r="J244" s="165"/>
      <c r="K244" s="1"/>
      <c r="L244" s="1"/>
      <c r="M244" s="1"/>
    </row>
  </sheetData>
  <mergeCells count="12">
    <mergeCell ref="B5:C5"/>
    <mergeCell ref="G5:I5"/>
    <mergeCell ref="B1:I1"/>
    <mergeCell ref="B2:D2"/>
    <mergeCell ref="B3:I3"/>
    <mergeCell ref="B4:C4"/>
    <mergeCell ref="H4:I4"/>
    <mergeCell ref="C67:H67"/>
    <mergeCell ref="C68:H68"/>
    <mergeCell ref="C93:H93"/>
    <mergeCell ref="C96:H96"/>
    <mergeCell ref="C106:H106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opLeftCell="A62" zoomScale="130" zoomScaleNormal="130" workbookViewId="0">
      <selection activeCell="D62" sqref="D62"/>
    </sheetView>
  </sheetViews>
  <sheetFormatPr defaultRowHeight="15" x14ac:dyDescent="0.25"/>
  <cols>
    <col min="2" max="2" width="5.140625" bestFit="1" customWidth="1"/>
    <col min="3" max="3" width="38.85546875" bestFit="1" customWidth="1"/>
    <col min="4" max="5" width="6" style="158" bestFit="1" customWidth="1"/>
    <col min="6" max="6" width="6.5703125" bestFit="1" customWidth="1"/>
    <col min="7" max="7" width="7" customWidth="1"/>
    <col min="8" max="8" width="4.140625" bestFit="1" customWidth="1"/>
    <col min="9" max="9" width="12.28515625" style="127" bestFit="1" customWidth="1"/>
    <col min="10" max="10" width="14" style="164" bestFit="1" customWidth="1"/>
    <col min="11" max="11" width="12.28515625" bestFit="1" customWidth="1"/>
    <col min="12" max="12" width="9.5703125" bestFit="1" customWidth="1"/>
  </cols>
  <sheetData>
    <row r="1" spans="1:11" ht="21.75" thickBot="1" x14ac:dyDescent="0.4">
      <c r="B1" s="249" t="s">
        <v>6</v>
      </c>
      <c r="C1" s="250"/>
      <c r="D1" s="250"/>
      <c r="E1" s="250"/>
      <c r="F1" s="250"/>
      <c r="G1" s="250"/>
      <c r="H1" s="250"/>
      <c r="I1" s="251"/>
      <c r="J1" s="227"/>
    </row>
    <row r="2" spans="1:11" ht="59.25" customHeight="1" thickBot="1" x14ac:dyDescent="0.3">
      <c r="B2" s="252" t="s">
        <v>5</v>
      </c>
      <c r="C2" s="253"/>
      <c r="D2" s="253"/>
      <c r="E2" s="142"/>
      <c r="F2" s="38"/>
      <c r="G2" s="38"/>
      <c r="H2" s="38"/>
      <c r="I2" s="104"/>
      <c r="J2" s="227"/>
    </row>
    <row r="3" spans="1:11" ht="19.5" thickBot="1" x14ac:dyDescent="0.35">
      <c r="B3" s="254" t="s">
        <v>21</v>
      </c>
      <c r="C3" s="255"/>
      <c r="D3" s="255"/>
      <c r="E3" s="255"/>
      <c r="F3" s="255"/>
      <c r="G3" s="255"/>
      <c r="H3" s="256"/>
      <c r="I3" s="257"/>
      <c r="J3" s="228"/>
      <c r="K3" s="1"/>
    </row>
    <row r="4" spans="1:11" ht="15.75" thickBot="1" x14ac:dyDescent="0.3">
      <c r="B4" s="258" t="s">
        <v>4</v>
      </c>
      <c r="C4" s="259"/>
      <c r="D4" s="143"/>
      <c r="E4" s="143"/>
      <c r="F4" s="37"/>
      <c r="G4" s="37"/>
      <c r="H4" s="260" t="s">
        <v>105</v>
      </c>
      <c r="I4" s="261"/>
      <c r="J4" s="229"/>
      <c r="K4" s="1"/>
    </row>
    <row r="5" spans="1:11" ht="30.75" customHeight="1" thickBot="1" x14ac:dyDescent="0.3">
      <c r="B5" s="262" t="s">
        <v>40</v>
      </c>
      <c r="C5" s="263"/>
      <c r="D5" s="143"/>
      <c r="E5" s="143"/>
      <c r="F5" s="37"/>
      <c r="G5" s="264" t="s">
        <v>132</v>
      </c>
      <c r="H5" s="265"/>
      <c r="I5" s="266"/>
      <c r="J5" s="230"/>
      <c r="K5" s="1"/>
    </row>
    <row r="6" spans="1:11" s="26" customFormat="1" ht="30.75" thickBot="1" x14ac:dyDescent="0.3">
      <c r="B6" s="220" t="s">
        <v>3</v>
      </c>
      <c r="C6" s="221" t="s">
        <v>2</v>
      </c>
      <c r="D6" s="222" t="s">
        <v>76</v>
      </c>
      <c r="E6" s="222" t="s">
        <v>76</v>
      </c>
      <c r="F6" s="223" t="s">
        <v>77</v>
      </c>
      <c r="G6" s="224" t="s">
        <v>78</v>
      </c>
      <c r="H6" s="225" t="s">
        <v>1</v>
      </c>
      <c r="I6" s="226" t="s">
        <v>0</v>
      </c>
      <c r="J6" s="231" t="s">
        <v>0</v>
      </c>
      <c r="K6" s="11"/>
    </row>
    <row r="7" spans="1:11" s="11" customFormat="1" x14ac:dyDescent="0.25">
      <c r="B7" s="213"/>
      <c r="C7" s="214"/>
      <c r="D7" s="215"/>
      <c r="E7" s="215"/>
      <c r="F7" s="216"/>
      <c r="G7" s="214"/>
      <c r="H7" s="217"/>
      <c r="I7" s="218"/>
      <c r="J7" s="219"/>
    </row>
    <row r="8" spans="1:11" s="11" customFormat="1" x14ac:dyDescent="0.25">
      <c r="B8" s="52" t="s">
        <v>62</v>
      </c>
      <c r="C8" s="64" t="s">
        <v>63</v>
      </c>
      <c r="D8" s="146"/>
      <c r="E8" s="146"/>
      <c r="F8" s="50"/>
      <c r="G8" s="51"/>
      <c r="H8" s="182"/>
      <c r="I8" s="192"/>
      <c r="J8" s="172"/>
    </row>
    <row r="9" spans="1:11" s="11" customFormat="1" x14ac:dyDescent="0.25">
      <c r="B9" s="65" t="s">
        <v>64</v>
      </c>
      <c r="C9" s="93" t="s">
        <v>17</v>
      </c>
      <c r="D9" s="147"/>
      <c r="E9" s="147"/>
      <c r="F9" s="93"/>
      <c r="G9" s="93"/>
      <c r="H9" s="183"/>
      <c r="I9" s="193"/>
      <c r="J9" s="172"/>
    </row>
    <row r="10" spans="1:11" s="11" customFormat="1" x14ac:dyDescent="0.25">
      <c r="B10" s="42">
        <v>1</v>
      </c>
      <c r="C10" s="31" t="s">
        <v>18</v>
      </c>
      <c r="D10" s="29">
        <v>66</v>
      </c>
      <c r="E10" s="29">
        <v>36</v>
      </c>
      <c r="F10" s="69">
        <f t="shared" ref="F10:F12" si="0">D10*E10/144</f>
        <v>16.5</v>
      </c>
      <c r="G10" s="31">
        <v>1350</v>
      </c>
      <c r="H10" s="184">
        <v>1</v>
      </c>
      <c r="I10" s="194">
        <v>0</v>
      </c>
      <c r="J10" s="172"/>
    </row>
    <row r="11" spans="1:11" s="11" customFormat="1" x14ac:dyDescent="0.25">
      <c r="B11" s="42">
        <v>2</v>
      </c>
      <c r="C11" s="30" t="s">
        <v>19</v>
      </c>
      <c r="D11" s="29"/>
      <c r="E11" s="29"/>
      <c r="F11" s="69"/>
      <c r="G11" s="30"/>
      <c r="H11" s="185"/>
      <c r="I11" s="194">
        <v>0</v>
      </c>
      <c r="J11" s="172"/>
    </row>
    <row r="12" spans="1:11" s="11" customFormat="1" x14ac:dyDescent="0.25">
      <c r="B12" s="42">
        <v>3</v>
      </c>
      <c r="C12" s="30" t="s">
        <v>20</v>
      </c>
      <c r="D12" s="29">
        <v>96</v>
      </c>
      <c r="E12" s="29">
        <v>31</v>
      </c>
      <c r="F12" s="69">
        <f t="shared" si="0"/>
        <v>20.666666666666668</v>
      </c>
      <c r="G12" s="30">
        <v>550</v>
      </c>
      <c r="H12" s="185">
        <v>1</v>
      </c>
      <c r="I12" s="194">
        <v>0</v>
      </c>
      <c r="J12" s="172"/>
    </row>
    <row r="13" spans="1:11" s="11" customFormat="1" x14ac:dyDescent="0.25">
      <c r="B13" s="42">
        <v>4</v>
      </c>
      <c r="C13" s="30" t="s">
        <v>74</v>
      </c>
      <c r="D13" s="29"/>
      <c r="E13" s="29"/>
      <c r="F13" s="69"/>
      <c r="G13" s="30">
        <v>4500</v>
      </c>
      <c r="H13" s="185">
        <v>1</v>
      </c>
      <c r="I13" s="194">
        <v>0</v>
      </c>
      <c r="J13" s="172"/>
    </row>
    <row r="14" spans="1:11" s="11" customFormat="1" x14ac:dyDescent="0.25">
      <c r="B14" s="52"/>
      <c r="C14" s="51"/>
      <c r="D14" s="146"/>
      <c r="E14" s="146"/>
      <c r="F14" s="50"/>
      <c r="G14" s="51"/>
      <c r="H14" s="182"/>
      <c r="I14" s="192">
        <f>SUM(I10:I13)</f>
        <v>0</v>
      </c>
      <c r="J14" s="172"/>
    </row>
    <row r="15" spans="1:11" s="32" customFormat="1" x14ac:dyDescent="0.25">
      <c r="A15" s="11"/>
      <c r="B15" s="52" t="s">
        <v>65</v>
      </c>
      <c r="C15" s="61" t="s">
        <v>22</v>
      </c>
      <c r="D15" s="148"/>
      <c r="E15" s="148"/>
      <c r="F15" s="61"/>
      <c r="G15" s="61"/>
      <c r="H15" s="186"/>
      <c r="I15" s="195"/>
      <c r="J15" s="173"/>
      <c r="K15" s="11"/>
    </row>
    <row r="16" spans="1:11" x14ac:dyDescent="0.25">
      <c r="A16" s="11"/>
      <c r="B16" s="40">
        <v>5</v>
      </c>
      <c r="C16" s="62" t="s">
        <v>8</v>
      </c>
      <c r="D16" s="69">
        <v>84</v>
      </c>
      <c r="E16" s="69">
        <v>90</v>
      </c>
      <c r="F16" s="69">
        <f>D16*E16/144</f>
        <v>52.5</v>
      </c>
      <c r="G16" s="62">
        <v>1280</v>
      </c>
      <c r="H16" s="187">
        <v>1</v>
      </c>
      <c r="I16" s="194">
        <f>F16*G16*H16</f>
        <v>67200</v>
      </c>
      <c r="J16" s="174">
        <f>G16*F16*H16</f>
        <v>67200</v>
      </c>
      <c r="K16" s="1"/>
    </row>
    <row r="17" spans="1:12" x14ac:dyDescent="0.25">
      <c r="A17" s="11"/>
      <c r="B17" s="41">
        <v>6</v>
      </c>
      <c r="C17" s="30" t="s">
        <v>93</v>
      </c>
      <c r="D17" s="29"/>
      <c r="E17" s="29"/>
      <c r="F17" s="69"/>
      <c r="G17" s="31">
        <v>3500</v>
      </c>
      <c r="H17" s="184">
        <v>2</v>
      </c>
      <c r="I17" s="194">
        <f>G17*H17</f>
        <v>7000</v>
      </c>
      <c r="J17" s="174">
        <f>H17*G17</f>
        <v>7000</v>
      </c>
      <c r="K17" s="170">
        <f>SUM(J16:J18)</f>
        <v>77000</v>
      </c>
    </row>
    <row r="18" spans="1:12" x14ac:dyDescent="0.25">
      <c r="A18" s="11"/>
      <c r="B18" s="40">
        <v>7</v>
      </c>
      <c r="C18" s="30" t="s">
        <v>94</v>
      </c>
      <c r="D18" s="29"/>
      <c r="E18" s="29"/>
      <c r="F18" s="69"/>
      <c r="G18" s="31">
        <v>1400</v>
      </c>
      <c r="H18" s="184">
        <v>2</v>
      </c>
      <c r="I18" s="194">
        <f>G18*H18</f>
        <v>2800</v>
      </c>
      <c r="J18" s="174">
        <f>H18*G18</f>
        <v>2800</v>
      </c>
      <c r="K18" s="1"/>
    </row>
    <row r="19" spans="1:12" x14ac:dyDescent="0.25">
      <c r="A19" s="11"/>
      <c r="B19" s="41">
        <v>8</v>
      </c>
      <c r="C19" s="62" t="s">
        <v>41</v>
      </c>
      <c r="D19" s="69">
        <v>13</v>
      </c>
      <c r="E19" s="69">
        <v>13</v>
      </c>
      <c r="F19" s="69">
        <f>D19*E19/144</f>
        <v>1.1736111111111112</v>
      </c>
      <c r="G19" s="62">
        <v>550</v>
      </c>
      <c r="H19" s="187">
        <v>3</v>
      </c>
      <c r="I19" s="194">
        <f t="shared" ref="I19:I22" si="1">F19*G19*H19</f>
        <v>1936.4583333333333</v>
      </c>
      <c r="J19" s="174">
        <f t="shared" ref="J19:J37" si="2">G19*F19*H19</f>
        <v>1936.4583333333333</v>
      </c>
      <c r="K19" s="1"/>
    </row>
    <row r="20" spans="1:12" x14ac:dyDescent="0.25">
      <c r="A20" s="11"/>
      <c r="B20" s="40">
        <v>9</v>
      </c>
      <c r="C20" s="30" t="s">
        <v>14</v>
      </c>
      <c r="D20" s="29">
        <v>18</v>
      </c>
      <c r="E20" s="29">
        <v>126</v>
      </c>
      <c r="F20" s="69">
        <f t="shared" ref="F20:F65" si="3">D20*E20/144</f>
        <v>15.75</v>
      </c>
      <c r="G20" s="30">
        <v>620</v>
      </c>
      <c r="H20" s="185">
        <v>1</v>
      </c>
      <c r="I20" s="194">
        <f t="shared" si="1"/>
        <v>9765</v>
      </c>
      <c r="J20" s="174">
        <f t="shared" si="2"/>
        <v>9765</v>
      </c>
      <c r="K20" s="11"/>
      <c r="L20" s="26"/>
    </row>
    <row r="21" spans="1:12" x14ac:dyDescent="0.25">
      <c r="A21" s="11"/>
      <c r="B21" s="41">
        <v>10</v>
      </c>
      <c r="C21" s="30" t="s">
        <v>23</v>
      </c>
      <c r="D21" s="29">
        <v>48</v>
      </c>
      <c r="E21" s="29">
        <v>21</v>
      </c>
      <c r="F21" s="69">
        <f t="shared" si="3"/>
        <v>7</v>
      </c>
      <c r="G21" s="30">
        <v>1280</v>
      </c>
      <c r="H21" s="185">
        <v>1</v>
      </c>
      <c r="I21" s="194">
        <f t="shared" si="1"/>
        <v>8960</v>
      </c>
      <c r="J21" s="174">
        <f t="shared" si="2"/>
        <v>8960</v>
      </c>
      <c r="K21" s="11"/>
      <c r="L21" s="26"/>
    </row>
    <row r="22" spans="1:12" x14ac:dyDescent="0.25">
      <c r="A22" s="11"/>
      <c r="B22" s="40">
        <v>11</v>
      </c>
      <c r="C22" s="30" t="s">
        <v>12</v>
      </c>
      <c r="D22" s="29">
        <v>34</v>
      </c>
      <c r="E22" s="29">
        <v>90</v>
      </c>
      <c r="F22" s="69">
        <f t="shared" si="3"/>
        <v>21.25</v>
      </c>
      <c r="G22" s="30">
        <v>1280</v>
      </c>
      <c r="H22" s="185">
        <v>1</v>
      </c>
      <c r="I22" s="194">
        <f t="shared" si="1"/>
        <v>27200</v>
      </c>
      <c r="J22" s="174">
        <f t="shared" si="2"/>
        <v>27200</v>
      </c>
      <c r="K22" s="11"/>
      <c r="L22" s="26"/>
    </row>
    <row r="23" spans="1:12" x14ac:dyDescent="0.25">
      <c r="A23" s="11"/>
      <c r="B23" s="41">
        <v>12</v>
      </c>
      <c r="C23" s="30" t="s">
        <v>13</v>
      </c>
      <c r="D23" s="29"/>
      <c r="E23" s="29"/>
      <c r="F23" s="69"/>
      <c r="G23" s="30"/>
      <c r="H23" s="185">
        <v>1</v>
      </c>
      <c r="I23" s="194">
        <v>26000</v>
      </c>
      <c r="J23" s="174">
        <f t="shared" si="2"/>
        <v>0</v>
      </c>
      <c r="K23" s="11"/>
      <c r="L23" s="26"/>
    </row>
    <row r="24" spans="1:12" x14ac:dyDescent="0.25">
      <c r="A24" s="11"/>
      <c r="B24" s="40">
        <v>13</v>
      </c>
      <c r="C24" s="30" t="s">
        <v>20</v>
      </c>
      <c r="D24" s="29">
        <v>112</v>
      </c>
      <c r="E24" s="29">
        <v>40</v>
      </c>
      <c r="F24" s="69">
        <f>E24*D24/144</f>
        <v>31.111111111111111</v>
      </c>
      <c r="G24" s="30">
        <v>550</v>
      </c>
      <c r="H24" s="185">
        <v>1</v>
      </c>
      <c r="I24" s="194">
        <f>G24*F24</f>
        <v>17111.111111111109</v>
      </c>
      <c r="J24" s="174">
        <v>0</v>
      </c>
      <c r="K24" s="11"/>
      <c r="L24" s="26"/>
    </row>
    <row r="25" spans="1:12" x14ac:dyDescent="0.25">
      <c r="A25" s="11"/>
      <c r="B25" s="41">
        <v>14</v>
      </c>
      <c r="C25" s="30" t="s">
        <v>75</v>
      </c>
      <c r="D25" s="29"/>
      <c r="E25" s="29"/>
      <c r="F25" s="69"/>
      <c r="G25" s="30">
        <v>4500</v>
      </c>
      <c r="H25" s="185">
        <v>1</v>
      </c>
      <c r="I25" s="194">
        <f>H25*G25</f>
        <v>4500</v>
      </c>
      <c r="J25" s="174">
        <f t="shared" si="2"/>
        <v>0</v>
      </c>
      <c r="K25" s="11"/>
      <c r="L25" s="26"/>
    </row>
    <row r="26" spans="1:12" x14ac:dyDescent="0.25">
      <c r="A26" s="11"/>
      <c r="B26" s="41"/>
      <c r="C26" s="30"/>
      <c r="D26" s="29"/>
      <c r="E26" s="29"/>
      <c r="F26" s="69"/>
      <c r="G26" s="30"/>
      <c r="H26" s="185"/>
      <c r="I26" s="195">
        <f>SUM(I16:I25)</f>
        <v>172472.56944444444</v>
      </c>
      <c r="J26" s="175">
        <f>SUM(J16:J25)</f>
        <v>124861.45833333333</v>
      </c>
      <c r="K26" s="11"/>
      <c r="L26" s="26"/>
    </row>
    <row r="27" spans="1:12" s="23" customFormat="1" ht="15.75" customHeight="1" x14ac:dyDescent="0.25">
      <c r="A27" s="24"/>
      <c r="B27" s="66" t="s">
        <v>66</v>
      </c>
      <c r="C27" s="93" t="s">
        <v>70</v>
      </c>
      <c r="D27" s="147"/>
      <c r="E27" s="147"/>
      <c r="F27" s="93"/>
      <c r="G27" s="93"/>
      <c r="H27" s="183"/>
      <c r="I27" s="193"/>
      <c r="J27" s="174">
        <f t="shared" si="2"/>
        <v>0</v>
      </c>
      <c r="K27" s="24"/>
    </row>
    <row r="28" spans="1:12" x14ac:dyDescent="0.25">
      <c r="A28" s="11"/>
      <c r="B28" s="41">
        <v>15</v>
      </c>
      <c r="C28" s="30" t="s">
        <v>24</v>
      </c>
      <c r="D28" s="29">
        <v>76.25</v>
      </c>
      <c r="E28" s="29">
        <v>90</v>
      </c>
      <c r="F28" s="69">
        <f t="shared" si="3"/>
        <v>47.65625</v>
      </c>
      <c r="G28" s="31">
        <v>1280</v>
      </c>
      <c r="H28" s="184">
        <v>1</v>
      </c>
      <c r="I28" s="194">
        <f t="shared" ref="I28:I63" si="4">F28*G28*H28</f>
        <v>61000</v>
      </c>
      <c r="J28" s="174">
        <f t="shared" si="2"/>
        <v>61000</v>
      </c>
      <c r="K28" s="11"/>
      <c r="L28" s="26"/>
    </row>
    <row r="29" spans="1:12" x14ac:dyDescent="0.25">
      <c r="A29" s="11"/>
      <c r="B29" s="41">
        <v>16</v>
      </c>
      <c r="C29" s="30" t="s">
        <v>93</v>
      </c>
      <c r="D29" s="29"/>
      <c r="E29" s="29"/>
      <c r="F29" s="69"/>
      <c r="G29" s="31">
        <v>3500</v>
      </c>
      <c r="H29" s="184">
        <v>0</v>
      </c>
      <c r="I29" s="194">
        <f>G29*H29</f>
        <v>0</v>
      </c>
      <c r="J29" s="174">
        <f t="shared" si="2"/>
        <v>0</v>
      </c>
      <c r="K29" s="11"/>
      <c r="L29" s="26"/>
    </row>
    <row r="30" spans="1:12" x14ac:dyDescent="0.25">
      <c r="A30" s="11"/>
      <c r="B30" s="41">
        <v>17</v>
      </c>
      <c r="C30" s="30" t="s">
        <v>94</v>
      </c>
      <c r="D30" s="29"/>
      <c r="E30" s="29"/>
      <c r="F30" s="69"/>
      <c r="G30" s="31">
        <v>1400</v>
      </c>
      <c r="H30" s="184">
        <v>2</v>
      </c>
      <c r="I30" s="194">
        <f>G30*H30</f>
        <v>2800</v>
      </c>
      <c r="J30" s="174">
        <f>H30*G30</f>
        <v>2800</v>
      </c>
      <c r="K30" s="11"/>
      <c r="L30" s="26"/>
    </row>
    <row r="31" spans="1:12" x14ac:dyDescent="0.25">
      <c r="A31" s="11"/>
      <c r="B31" s="41">
        <v>18</v>
      </c>
      <c r="C31" s="30" t="s">
        <v>95</v>
      </c>
      <c r="D31" s="29"/>
      <c r="E31" s="29"/>
      <c r="F31" s="69"/>
      <c r="G31" s="31">
        <v>1800</v>
      </c>
      <c r="H31" s="184">
        <v>2</v>
      </c>
      <c r="I31" s="194">
        <f>H31*G31</f>
        <v>3600</v>
      </c>
      <c r="J31" s="174">
        <f>H31*G31</f>
        <v>3600</v>
      </c>
      <c r="K31" s="11"/>
      <c r="L31" s="26"/>
    </row>
    <row r="32" spans="1:12" x14ac:dyDescent="0.25">
      <c r="A32" s="11"/>
      <c r="B32" s="41">
        <v>19</v>
      </c>
      <c r="C32" s="30" t="s">
        <v>25</v>
      </c>
      <c r="D32" s="29">
        <v>30.5</v>
      </c>
      <c r="E32" s="29">
        <v>90</v>
      </c>
      <c r="F32" s="69">
        <f t="shared" si="3"/>
        <v>19.0625</v>
      </c>
      <c r="G32" s="31">
        <v>1280</v>
      </c>
      <c r="H32" s="184">
        <v>1</v>
      </c>
      <c r="I32" s="194">
        <f>F32*G32*H32</f>
        <v>24400</v>
      </c>
      <c r="J32" s="174">
        <f t="shared" si="2"/>
        <v>24400</v>
      </c>
      <c r="K32" s="11"/>
      <c r="L32" s="26"/>
    </row>
    <row r="33" spans="1:12" x14ac:dyDescent="0.25">
      <c r="A33" s="11"/>
      <c r="B33" s="41">
        <v>20</v>
      </c>
      <c r="C33" s="30" t="s">
        <v>9</v>
      </c>
      <c r="D33" s="29">
        <v>18.5</v>
      </c>
      <c r="E33" s="29">
        <v>121</v>
      </c>
      <c r="F33" s="69">
        <f t="shared" si="3"/>
        <v>15.545138888888889</v>
      </c>
      <c r="G33" s="30">
        <v>620</v>
      </c>
      <c r="H33" s="185">
        <v>1</v>
      </c>
      <c r="I33" s="194">
        <f t="shared" si="4"/>
        <v>9637.9861111111113</v>
      </c>
      <c r="J33" s="174">
        <f t="shared" si="2"/>
        <v>9637.9861111111113</v>
      </c>
      <c r="K33" s="11"/>
      <c r="L33" s="26"/>
    </row>
    <row r="34" spans="1:12" s="23" customFormat="1" x14ac:dyDescent="0.25">
      <c r="A34" s="24"/>
      <c r="B34" s="41">
        <v>21</v>
      </c>
      <c r="C34" s="30" t="s">
        <v>12</v>
      </c>
      <c r="D34" s="29">
        <v>23.75</v>
      </c>
      <c r="E34" s="29">
        <v>90</v>
      </c>
      <c r="F34" s="69">
        <f t="shared" si="3"/>
        <v>14.84375</v>
      </c>
      <c r="G34" s="30">
        <v>1280</v>
      </c>
      <c r="H34" s="185">
        <v>1</v>
      </c>
      <c r="I34" s="194">
        <f t="shared" si="4"/>
        <v>19000</v>
      </c>
      <c r="J34" s="174">
        <f t="shared" si="2"/>
        <v>19000</v>
      </c>
      <c r="K34" s="24"/>
    </row>
    <row r="35" spans="1:12" x14ac:dyDescent="0.25">
      <c r="A35" s="11"/>
      <c r="B35" s="41">
        <v>22</v>
      </c>
      <c r="C35" s="30" t="s">
        <v>10</v>
      </c>
      <c r="D35" s="29"/>
      <c r="E35" s="29"/>
      <c r="F35" s="69">
        <f t="shared" si="3"/>
        <v>0</v>
      </c>
      <c r="G35" s="30">
        <v>26000</v>
      </c>
      <c r="H35" s="185">
        <v>1</v>
      </c>
      <c r="I35" s="194">
        <f>G35*H35</f>
        <v>26000</v>
      </c>
      <c r="J35" s="174">
        <v>0</v>
      </c>
      <c r="K35" s="11"/>
      <c r="L35" s="26"/>
    </row>
    <row r="36" spans="1:12" x14ac:dyDescent="0.25">
      <c r="A36" s="11"/>
      <c r="B36" s="41">
        <v>23</v>
      </c>
      <c r="C36" s="30" t="s">
        <v>20</v>
      </c>
      <c r="D36" s="29">
        <v>120</v>
      </c>
      <c r="E36" s="29">
        <v>32</v>
      </c>
      <c r="F36" s="69">
        <f t="shared" si="3"/>
        <v>26.666666666666668</v>
      </c>
      <c r="G36" s="30">
        <v>550</v>
      </c>
      <c r="H36" s="185">
        <v>1</v>
      </c>
      <c r="I36" s="194">
        <f>F36*G36</f>
        <v>14666.666666666668</v>
      </c>
      <c r="J36" s="174">
        <v>0</v>
      </c>
      <c r="K36" s="11"/>
      <c r="L36" s="26"/>
    </row>
    <row r="37" spans="1:12" x14ac:dyDescent="0.25">
      <c r="A37" s="11"/>
      <c r="B37" s="41">
        <v>24</v>
      </c>
      <c r="C37" s="30" t="s">
        <v>75</v>
      </c>
      <c r="D37" s="29"/>
      <c r="E37" s="29"/>
      <c r="F37" s="69">
        <f t="shared" si="3"/>
        <v>0</v>
      </c>
      <c r="G37" s="30">
        <v>4500</v>
      </c>
      <c r="H37" s="185">
        <v>1</v>
      </c>
      <c r="I37" s="194">
        <f>H37*G37</f>
        <v>4500</v>
      </c>
      <c r="J37" s="174">
        <f t="shared" si="2"/>
        <v>0</v>
      </c>
      <c r="K37" s="11"/>
      <c r="L37" s="26"/>
    </row>
    <row r="38" spans="1:12" x14ac:dyDescent="0.25">
      <c r="A38" s="11"/>
      <c r="B38" s="42"/>
      <c r="C38" s="30"/>
      <c r="D38" s="29"/>
      <c r="E38" s="29"/>
      <c r="F38" s="69"/>
      <c r="G38" s="30"/>
      <c r="H38" s="185"/>
      <c r="I38" s="195">
        <f>SUM(I28:I37)</f>
        <v>165604.65277777778</v>
      </c>
      <c r="J38" s="175">
        <f>SUM(J28:J37)</f>
        <v>120437.98611111111</v>
      </c>
      <c r="K38" s="11"/>
      <c r="L38" s="26"/>
    </row>
    <row r="39" spans="1:12" ht="15.75" customHeight="1" x14ac:dyDescent="0.25">
      <c r="A39" s="11"/>
      <c r="B39" s="65" t="s">
        <v>71</v>
      </c>
      <c r="C39" s="93" t="s">
        <v>11</v>
      </c>
      <c r="D39" s="147"/>
      <c r="E39" s="147"/>
      <c r="F39" s="93"/>
      <c r="G39" s="93"/>
      <c r="H39" s="183"/>
      <c r="I39" s="193"/>
      <c r="J39" s="173"/>
      <c r="K39" s="11"/>
      <c r="L39" s="26"/>
    </row>
    <row r="40" spans="1:12" x14ac:dyDescent="0.25">
      <c r="A40" s="11"/>
      <c r="B40" s="42">
        <v>25</v>
      </c>
      <c r="C40" s="30" t="s">
        <v>88</v>
      </c>
      <c r="D40" s="29"/>
      <c r="E40" s="29"/>
      <c r="F40" s="69">
        <f t="shared" si="3"/>
        <v>0</v>
      </c>
      <c r="G40" s="30"/>
      <c r="H40" s="185">
        <v>1</v>
      </c>
      <c r="I40" s="194">
        <v>35243</v>
      </c>
      <c r="J40" s="174">
        <v>35243</v>
      </c>
      <c r="K40" s="11"/>
      <c r="L40" s="26"/>
    </row>
    <row r="41" spans="1:12" x14ac:dyDescent="0.25">
      <c r="A41" s="11"/>
      <c r="B41" s="42">
        <v>26</v>
      </c>
      <c r="C41" s="30" t="s">
        <v>91</v>
      </c>
      <c r="D41" s="29">
        <v>107</v>
      </c>
      <c r="E41" s="29">
        <v>24.25</v>
      </c>
      <c r="F41" s="69">
        <f t="shared" si="3"/>
        <v>18.019097222222221</v>
      </c>
      <c r="G41" s="30">
        <v>1100</v>
      </c>
      <c r="H41" s="185">
        <v>1</v>
      </c>
      <c r="I41" s="194">
        <f t="shared" si="4"/>
        <v>19821.006944444445</v>
      </c>
      <c r="J41" s="174">
        <f>H41*G41*F41</f>
        <v>19821.006944444445</v>
      </c>
      <c r="K41" s="11"/>
      <c r="L41" s="26"/>
    </row>
    <row r="42" spans="1:12" x14ac:dyDescent="0.25">
      <c r="A42" s="11"/>
      <c r="B42" s="42">
        <v>27</v>
      </c>
      <c r="C42" s="136" t="s">
        <v>119</v>
      </c>
      <c r="D42" s="139">
        <v>213</v>
      </c>
      <c r="E42" s="139">
        <v>9</v>
      </c>
      <c r="F42" s="139">
        <f t="shared" si="3"/>
        <v>13.3125</v>
      </c>
      <c r="G42" s="137">
        <v>550</v>
      </c>
      <c r="H42" s="188">
        <v>1</v>
      </c>
      <c r="I42" s="196">
        <f t="shared" si="4"/>
        <v>7321.875</v>
      </c>
      <c r="J42" s="174">
        <f t="shared" ref="J42:J53" si="5">H42*G42*F42</f>
        <v>7321.875</v>
      </c>
      <c r="K42" s="11"/>
      <c r="L42" s="26"/>
    </row>
    <row r="43" spans="1:12" x14ac:dyDescent="0.25">
      <c r="A43" s="11"/>
      <c r="B43" s="42">
        <v>28</v>
      </c>
      <c r="C43" s="30" t="s">
        <v>28</v>
      </c>
      <c r="D43" s="29">
        <v>13</v>
      </c>
      <c r="E43" s="29">
        <v>15</v>
      </c>
      <c r="F43" s="69">
        <f t="shared" si="3"/>
        <v>1.3541666666666667</v>
      </c>
      <c r="G43" s="30">
        <v>1280</v>
      </c>
      <c r="H43" s="185">
        <v>1</v>
      </c>
      <c r="I43" s="194">
        <f t="shared" si="4"/>
        <v>1733.3333333333335</v>
      </c>
      <c r="J43" s="174">
        <f t="shared" si="5"/>
        <v>1733.3333333333335</v>
      </c>
      <c r="K43" s="11"/>
      <c r="L43" s="168">
        <f>SUM(I40:I43)</f>
        <v>64119.215277777781</v>
      </c>
    </row>
    <row r="44" spans="1:12" x14ac:dyDescent="0.25">
      <c r="A44" s="11"/>
      <c r="B44" s="42">
        <v>29</v>
      </c>
      <c r="C44" s="30" t="s">
        <v>90</v>
      </c>
      <c r="D44" s="29">
        <v>39.75</v>
      </c>
      <c r="E44" s="29">
        <v>50</v>
      </c>
      <c r="F44" s="69">
        <f t="shared" si="3"/>
        <v>13.802083333333334</v>
      </c>
      <c r="G44" s="30">
        <v>520</v>
      </c>
      <c r="H44" s="185">
        <v>1</v>
      </c>
      <c r="I44" s="194">
        <f t="shared" si="4"/>
        <v>7177.0833333333339</v>
      </c>
      <c r="J44" s="174">
        <f t="shared" si="5"/>
        <v>7177.0833333333339</v>
      </c>
      <c r="K44" s="11"/>
      <c r="L44" s="26"/>
    </row>
    <row r="45" spans="1:12" x14ac:dyDescent="0.25">
      <c r="A45" s="11"/>
      <c r="B45" s="42">
        <v>30</v>
      </c>
      <c r="C45" s="30" t="s">
        <v>16</v>
      </c>
      <c r="D45" s="29">
        <v>37</v>
      </c>
      <c r="E45" s="29">
        <v>89</v>
      </c>
      <c r="F45" s="69"/>
      <c r="G45" s="30"/>
      <c r="H45" s="185">
        <v>1</v>
      </c>
      <c r="I45" s="194">
        <v>0</v>
      </c>
      <c r="J45" s="174">
        <f t="shared" si="5"/>
        <v>0</v>
      </c>
      <c r="K45" s="11"/>
      <c r="L45" s="26"/>
    </row>
    <row r="46" spans="1:12" x14ac:dyDescent="0.25">
      <c r="A46" s="11"/>
      <c r="B46" s="42">
        <v>31</v>
      </c>
      <c r="C46" s="30" t="s">
        <v>84</v>
      </c>
      <c r="D46" s="29"/>
      <c r="E46" s="29"/>
      <c r="F46" s="28">
        <v>18</v>
      </c>
      <c r="G46" s="30">
        <v>3600</v>
      </c>
      <c r="H46" s="185">
        <v>1</v>
      </c>
      <c r="I46" s="194">
        <f>G46*F46</f>
        <v>64800</v>
      </c>
      <c r="J46" s="174">
        <v>0</v>
      </c>
      <c r="K46" s="11"/>
      <c r="L46" s="26"/>
    </row>
    <row r="47" spans="1:12" x14ac:dyDescent="0.25">
      <c r="A47" s="11"/>
      <c r="B47" s="42">
        <v>32</v>
      </c>
      <c r="C47" s="30" t="s">
        <v>73</v>
      </c>
      <c r="D47" s="29">
        <v>56.5</v>
      </c>
      <c r="E47" s="29">
        <v>27.25</v>
      </c>
      <c r="F47" s="69">
        <f t="shared" si="3"/>
        <v>10.691840277777779</v>
      </c>
      <c r="G47" s="30">
        <v>800</v>
      </c>
      <c r="H47" s="185">
        <v>1</v>
      </c>
      <c r="I47" s="194">
        <f t="shared" si="4"/>
        <v>8553.4722222222226</v>
      </c>
      <c r="J47" s="174">
        <f t="shared" si="5"/>
        <v>8553.4722222222226</v>
      </c>
      <c r="K47" s="11"/>
      <c r="L47" s="26"/>
    </row>
    <row r="48" spans="1:12" x14ac:dyDescent="0.25">
      <c r="A48" s="11"/>
      <c r="B48" s="42">
        <v>33</v>
      </c>
      <c r="C48" s="30" t="s">
        <v>42</v>
      </c>
      <c r="D48" s="29">
        <v>36.5</v>
      </c>
      <c r="E48" s="29">
        <v>85.75</v>
      </c>
      <c r="F48" s="69">
        <f t="shared" si="3"/>
        <v>21.735243055555557</v>
      </c>
      <c r="G48" s="30">
        <v>520</v>
      </c>
      <c r="H48" s="185">
        <v>1</v>
      </c>
      <c r="I48" s="194">
        <f t="shared" si="4"/>
        <v>11302.326388888891</v>
      </c>
      <c r="J48" s="174">
        <f t="shared" si="5"/>
        <v>11302.326388888891</v>
      </c>
      <c r="K48" s="11"/>
      <c r="L48" s="26"/>
    </row>
    <row r="49" spans="1:12" x14ac:dyDescent="0.25">
      <c r="A49" s="11"/>
      <c r="B49" s="42">
        <v>34</v>
      </c>
      <c r="C49" s="30" t="s">
        <v>43</v>
      </c>
      <c r="D49" s="29">
        <v>16.5</v>
      </c>
      <c r="E49" s="29">
        <v>57.5</v>
      </c>
      <c r="F49" s="69">
        <f t="shared" si="3"/>
        <v>6.588541666666667</v>
      </c>
      <c r="G49" s="30">
        <v>360</v>
      </c>
      <c r="H49" s="185">
        <v>1</v>
      </c>
      <c r="I49" s="194">
        <f t="shared" si="4"/>
        <v>2371.875</v>
      </c>
      <c r="J49" s="174">
        <f t="shared" si="5"/>
        <v>2371.875</v>
      </c>
      <c r="K49" s="11"/>
      <c r="L49" s="26"/>
    </row>
    <row r="50" spans="1:12" x14ac:dyDescent="0.25">
      <c r="A50" s="11"/>
      <c r="B50" s="42">
        <v>35</v>
      </c>
      <c r="C50" s="30" t="s">
        <v>98</v>
      </c>
      <c r="D50" s="29"/>
      <c r="E50" s="29"/>
      <c r="F50" s="69"/>
      <c r="G50" s="30">
        <v>1800</v>
      </c>
      <c r="H50" s="185">
        <v>3</v>
      </c>
      <c r="I50" s="194">
        <f>G50*H50</f>
        <v>5400</v>
      </c>
      <c r="J50" s="174">
        <f>G50*H50</f>
        <v>5400</v>
      </c>
      <c r="K50" s="11"/>
      <c r="L50" s="26"/>
    </row>
    <row r="51" spans="1:12" x14ac:dyDescent="0.25">
      <c r="A51" s="11"/>
      <c r="B51" s="42">
        <v>36</v>
      </c>
      <c r="C51" s="30" t="s">
        <v>85</v>
      </c>
      <c r="D51" s="29">
        <v>36</v>
      </c>
      <c r="E51" s="29">
        <v>60</v>
      </c>
      <c r="F51" s="69"/>
      <c r="G51" s="30"/>
      <c r="H51" s="185"/>
      <c r="I51" s="194">
        <v>32000</v>
      </c>
      <c r="J51" s="174">
        <v>0</v>
      </c>
      <c r="K51" s="11"/>
      <c r="L51" s="26"/>
    </row>
    <row r="52" spans="1:12" x14ac:dyDescent="0.25">
      <c r="A52" s="11"/>
      <c r="B52" s="42">
        <v>37</v>
      </c>
      <c r="C52" s="30" t="s">
        <v>87</v>
      </c>
      <c r="D52" s="29"/>
      <c r="E52" s="29"/>
      <c r="F52" s="69"/>
      <c r="G52" s="30"/>
      <c r="H52" s="185"/>
      <c r="I52" s="194">
        <v>14000</v>
      </c>
      <c r="J52" s="174">
        <v>0</v>
      </c>
      <c r="K52" s="11"/>
      <c r="L52" s="26"/>
    </row>
    <row r="53" spans="1:12" x14ac:dyDescent="0.25">
      <c r="A53" s="11"/>
      <c r="B53" s="42">
        <v>38</v>
      </c>
      <c r="C53" s="30" t="s">
        <v>97</v>
      </c>
      <c r="D53" s="29">
        <v>72</v>
      </c>
      <c r="E53" s="29">
        <v>18</v>
      </c>
      <c r="F53" s="69">
        <f>D53*E53/144</f>
        <v>9</v>
      </c>
      <c r="G53" s="30">
        <v>1400</v>
      </c>
      <c r="H53" s="185">
        <v>1</v>
      </c>
      <c r="I53" s="194">
        <f>F53*G53</f>
        <v>12600</v>
      </c>
      <c r="J53" s="174">
        <f t="shared" si="5"/>
        <v>12600</v>
      </c>
      <c r="K53" s="11"/>
      <c r="L53" s="26"/>
    </row>
    <row r="54" spans="1:12" x14ac:dyDescent="0.25">
      <c r="A54" s="11"/>
      <c r="B54" s="42"/>
      <c r="C54" s="30"/>
      <c r="D54" s="29"/>
      <c r="E54" s="29"/>
      <c r="F54" s="69"/>
      <c r="G54" s="30"/>
      <c r="H54" s="185"/>
      <c r="I54" s="195">
        <f>SUM(I40:I53)</f>
        <v>222323.97222222225</v>
      </c>
      <c r="J54" s="175">
        <f>SUM(J40:J53)</f>
        <v>111523.97222222222</v>
      </c>
      <c r="K54" s="11"/>
      <c r="L54" s="26"/>
    </row>
    <row r="55" spans="1:12" x14ac:dyDescent="0.25">
      <c r="A55" s="11"/>
      <c r="B55" s="42"/>
      <c r="C55" s="30"/>
      <c r="D55" s="29"/>
      <c r="E55" s="29"/>
      <c r="F55" s="69"/>
      <c r="G55" s="30"/>
      <c r="H55" s="185"/>
      <c r="I55" s="194"/>
      <c r="J55" s="173"/>
      <c r="K55" s="11"/>
      <c r="L55" s="26"/>
    </row>
    <row r="56" spans="1:12" ht="15.75" customHeight="1" x14ac:dyDescent="0.25">
      <c r="A56" s="11"/>
      <c r="B56" s="65" t="s">
        <v>72</v>
      </c>
      <c r="C56" s="93" t="s">
        <v>7</v>
      </c>
      <c r="D56" s="147"/>
      <c r="E56" s="147"/>
      <c r="F56" s="93"/>
      <c r="G56" s="93"/>
      <c r="H56" s="183"/>
      <c r="I56" s="193"/>
      <c r="J56" s="173"/>
      <c r="K56" s="11"/>
      <c r="L56" s="26"/>
    </row>
    <row r="57" spans="1:12" x14ac:dyDescent="0.25">
      <c r="A57" s="11"/>
      <c r="B57" s="42">
        <v>39</v>
      </c>
      <c r="C57" s="30" t="s">
        <v>30</v>
      </c>
      <c r="D57" s="29">
        <v>129.5</v>
      </c>
      <c r="E57" s="29">
        <v>29.5</v>
      </c>
      <c r="F57" s="69">
        <f t="shared" si="3"/>
        <v>26.529513888888889</v>
      </c>
      <c r="G57" s="30">
        <v>2300</v>
      </c>
      <c r="H57" s="185">
        <v>1</v>
      </c>
      <c r="I57" s="194">
        <f t="shared" si="4"/>
        <v>61017.881944444445</v>
      </c>
      <c r="J57" s="173">
        <f>G57*F57*H57</f>
        <v>61017.881944444445</v>
      </c>
      <c r="K57" s="11"/>
      <c r="L57" s="26"/>
    </row>
    <row r="58" spans="1:12" x14ac:dyDescent="0.25">
      <c r="A58" s="11"/>
      <c r="B58" s="42">
        <v>40</v>
      </c>
      <c r="C58" s="30" t="s">
        <v>31</v>
      </c>
      <c r="D58" s="29">
        <v>23</v>
      </c>
      <c r="E58" s="29">
        <v>81</v>
      </c>
      <c r="F58" s="69">
        <f t="shared" si="3"/>
        <v>12.9375</v>
      </c>
      <c r="G58" s="30"/>
      <c r="H58" s="185">
        <v>1</v>
      </c>
      <c r="I58" s="194">
        <v>9000</v>
      </c>
      <c r="J58" s="173">
        <f>I58</f>
        <v>9000</v>
      </c>
      <c r="K58" s="11"/>
      <c r="L58" s="26"/>
    </row>
    <row r="59" spans="1:12" x14ac:dyDescent="0.25">
      <c r="A59" s="11"/>
      <c r="B59" s="42">
        <v>41</v>
      </c>
      <c r="C59" s="30" t="s">
        <v>32</v>
      </c>
      <c r="D59" s="29">
        <v>22</v>
      </c>
      <c r="E59" s="29">
        <v>70</v>
      </c>
      <c r="F59" s="69">
        <f t="shared" si="3"/>
        <v>10.694444444444445</v>
      </c>
      <c r="G59" s="30">
        <v>620</v>
      </c>
      <c r="H59" s="185">
        <v>1</v>
      </c>
      <c r="I59" s="194">
        <f t="shared" si="4"/>
        <v>6630.5555555555557</v>
      </c>
      <c r="J59" s="173">
        <f t="shared" ref="J59:J65" si="6">G59*F59*H59</f>
        <v>6630.5555555555557</v>
      </c>
      <c r="K59" s="11"/>
      <c r="L59" s="26"/>
    </row>
    <row r="60" spans="1:12" s="23" customFormat="1" x14ac:dyDescent="0.25">
      <c r="A60" s="24"/>
      <c r="B60" s="42">
        <v>42</v>
      </c>
      <c r="C60" s="30" t="s">
        <v>33</v>
      </c>
      <c r="D60" s="29">
        <v>24</v>
      </c>
      <c r="E60" s="29">
        <v>34</v>
      </c>
      <c r="F60" s="69">
        <f t="shared" si="3"/>
        <v>5.666666666666667</v>
      </c>
      <c r="G60" s="30">
        <v>1400</v>
      </c>
      <c r="H60" s="185">
        <v>1</v>
      </c>
      <c r="I60" s="194">
        <f t="shared" si="4"/>
        <v>7933.3333333333339</v>
      </c>
      <c r="J60" s="173">
        <f t="shared" si="6"/>
        <v>7933.3333333333339</v>
      </c>
      <c r="K60" s="24"/>
    </row>
    <row r="61" spans="1:12" x14ac:dyDescent="0.25">
      <c r="A61" s="11"/>
      <c r="B61" s="42">
        <v>43</v>
      </c>
      <c r="C61" s="30" t="s">
        <v>34</v>
      </c>
      <c r="D61" s="29">
        <v>24</v>
      </c>
      <c r="E61" s="29">
        <v>57</v>
      </c>
      <c r="F61" s="29">
        <f t="shared" si="3"/>
        <v>9.5</v>
      </c>
      <c r="G61" s="31">
        <v>1400</v>
      </c>
      <c r="H61" s="184">
        <v>1</v>
      </c>
      <c r="I61" s="194">
        <f t="shared" si="4"/>
        <v>13300</v>
      </c>
      <c r="J61" s="173">
        <f t="shared" si="6"/>
        <v>13300</v>
      </c>
      <c r="K61" s="11"/>
      <c r="L61" s="26"/>
    </row>
    <row r="62" spans="1:12" x14ac:dyDescent="0.25">
      <c r="A62" s="11"/>
      <c r="B62" s="42">
        <v>44</v>
      </c>
      <c r="C62" s="58" t="s">
        <v>35</v>
      </c>
      <c r="D62" s="59">
        <v>30.25</v>
      </c>
      <c r="E62" s="59">
        <v>40</v>
      </c>
      <c r="F62" s="59">
        <f t="shared" si="3"/>
        <v>8.4027777777777786</v>
      </c>
      <c r="G62" s="60">
        <v>1280</v>
      </c>
      <c r="H62" s="189">
        <v>1</v>
      </c>
      <c r="I62" s="194">
        <f t="shared" si="4"/>
        <v>10755.555555555557</v>
      </c>
      <c r="J62" s="173">
        <f t="shared" si="6"/>
        <v>10755.555555555557</v>
      </c>
      <c r="K62" s="11"/>
      <c r="L62" s="26"/>
    </row>
    <row r="63" spans="1:12" x14ac:dyDescent="0.25">
      <c r="A63" s="11"/>
      <c r="B63" s="42">
        <v>45</v>
      </c>
      <c r="C63" s="58" t="s">
        <v>118</v>
      </c>
      <c r="D63" s="59">
        <v>50.25</v>
      </c>
      <c r="E63" s="59">
        <v>30.25</v>
      </c>
      <c r="F63" s="59">
        <f t="shared" si="3"/>
        <v>10.555989583333334</v>
      </c>
      <c r="G63" s="60">
        <v>1100</v>
      </c>
      <c r="H63" s="189">
        <v>1</v>
      </c>
      <c r="I63" s="194">
        <f t="shared" si="4"/>
        <v>11611.588541666668</v>
      </c>
      <c r="J63" s="173">
        <f t="shared" si="6"/>
        <v>11611.588541666668</v>
      </c>
      <c r="K63" s="11">
        <f>F63*180</f>
        <v>1900.078125</v>
      </c>
      <c r="L63" s="26"/>
    </row>
    <row r="64" spans="1:12" x14ac:dyDescent="0.25">
      <c r="A64" s="11"/>
      <c r="B64" s="42">
        <v>46</v>
      </c>
      <c r="C64" s="58" t="s">
        <v>38</v>
      </c>
      <c r="D64" s="59">
        <v>15</v>
      </c>
      <c r="E64" s="59">
        <v>15</v>
      </c>
      <c r="F64" s="59">
        <f t="shared" si="3"/>
        <v>1.5625</v>
      </c>
      <c r="G64" s="60"/>
      <c r="H64" s="189"/>
      <c r="I64" s="194">
        <v>1600</v>
      </c>
      <c r="J64" s="173">
        <f>I64</f>
        <v>1600</v>
      </c>
      <c r="K64" s="11"/>
      <c r="L64" s="26"/>
    </row>
    <row r="65" spans="1:12" x14ac:dyDescent="0.25">
      <c r="A65" s="11"/>
      <c r="B65" s="42">
        <v>47</v>
      </c>
      <c r="C65" s="58" t="s">
        <v>81</v>
      </c>
      <c r="D65" s="59">
        <v>99</v>
      </c>
      <c r="E65" s="59">
        <v>15</v>
      </c>
      <c r="F65" s="59">
        <f t="shared" si="3"/>
        <v>10.3125</v>
      </c>
      <c r="G65" s="60">
        <v>520</v>
      </c>
      <c r="H65" s="189">
        <v>1</v>
      </c>
      <c r="I65" s="197">
        <f>H65*G65*F65</f>
        <v>5362.5</v>
      </c>
      <c r="J65" s="173">
        <f t="shared" si="6"/>
        <v>5362.5</v>
      </c>
      <c r="K65" s="11"/>
      <c r="L65" s="26"/>
    </row>
    <row r="66" spans="1:12" ht="15.75" thickBot="1" x14ac:dyDescent="0.3">
      <c r="A66" s="11"/>
      <c r="B66" s="57"/>
      <c r="C66" s="60"/>
      <c r="D66" s="59"/>
      <c r="E66" s="59"/>
      <c r="F66" s="59"/>
      <c r="G66" s="60"/>
      <c r="H66" s="189"/>
      <c r="I66" s="200">
        <f>SUM(I57:I65)</f>
        <v>127211.41493055556</v>
      </c>
      <c r="J66" s="180">
        <f>SUM(J57:J65)</f>
        <v>127211.41493055556</v>
      </c>
      <c r="K66" s="11"/>
      <c r="L66" s="26"/>
    </row>
    <row r="67" spans="1:12" ht="15.75" thickBot="1" x14ac:dyDescent="0.3">
      <c r="A67" s="11"/>
      <c r="B67" s="232"/>
      <c r="C67" s="240" t="s">
        <v>61</v>
      </c>
      <c r="D67" s="241"/>
      <c r="E67" s="241"/>
      <c r="F67" s="241"/>
      <c r="G67" s="241"/>
      <c r="H67" s="242"/>
      <c r="I67" s="233">
        <f>SUM(I66,I54,I38,I26,I14)</f>
        <v>687612.609375</v>
      </c>
      <c r="J67" s="181">
        <f>SUM(J66,J54,J38,J26,J14)</f>
        <v>484034.83159722219</v>
      </c>
      <c r="K67" s="11"/>
      <c r="L67" s="26"/>
    </row>
    <row r="68" spans="1:12" ht="15.75" thickBot="1" x14ac:dyDescent="0.3">
      <c r="A68" s="11"/>
      <c r="B68" s="232"/>
      <c r="C68" s="243"/>
      <c r="D68" s="243"/>
      <c r="E68" s="243"/>
      <c r="F68" s="243"/>
      <c r="G68" s="243"/>
      <c r="H68" s="243"/>
      <c r="I68" s="238"/>
      <c r="J68" s="239"/>
      <c r="K68" s="11"/>
      <c r="L68" s="26"/>
    </row>
    <row r="69" spans="1:12" x14ac:dyDescent="0.25">
      <c r="A69" s="11"/>
      <c r="B69" s="204" t="s">
        <v>44</v>
      </c>
      <c r="C69" s="205" t="s">
        <v>45</v>
      </c>
      <c r="D69" s="234"/>
      <c r="E69" s="234"/>
      <c r="F69" s="235"/>
      <c r="G69" s="235"/>
      <c r="H69" s="236"/>
      <c r="I69" s="237"/>
      <c r="J69" s="210"/>
      <c r="K69" s="11"/>
      <c r="L69" s="26"/>
    </row>
    <row r="70" spans="1:12" x14ac:dyDescent="0.25">
      <c r="A70" s="11"/>
      <c r="B70" s="42">
        <v>1</v>
      </c>
      <c r="C70" s="62" t="s">
        <v>48</v>
      </c>
      <c r="D70" s="69"/>
      <c r="E70" s="69"/>
      <c r="F70" s="62"/>
      <c r="G70" s="62">
        <v>590</v>
      </c>
      <c r="H70" s="187">
        <v>52</v>
      </c>
      <c r="I70" s="194">
        <f>G70*H70</f>
        <v>30680</v>
      </c>
      <c r="J70" s="173">
        <f>H70*G70</f>
        <v>30680</v>
      </c>
      <c r="K70" s="11"/>
      <c r="L70" s="26"/>
    </row>
    <row r="71" spans="1:12" x14ac:dyDescent="0.25">
      <c r="A71" s="11"/>
      <c r="B71" s="42">
        <v>2</v>
      </c>
      <c r="C71" s="62" t="s">
        <v>49</v>
      </c>
      <c r="D71" s="69"/>
      <c r="E71" s="69"/>
      <c r="F71" s="62"/>
      <c r="G71" s="62">
        <v>2600</v>
      </c>
      <c r="H71" s="187">
        <v>1</v>
      </c>
      <c r="I71" s="194">
        <f>G71*H71</f>
        <v>2600</v>
      </c>
      <c r="J71" s="173">
        <f t="shared" ref="J71:J89" si="7">H71*G71</f>
        <v>2600</v>
      </c>
      <c r="K71" s="11"/>
      <c r="L71" s="26"/>
    </row>
    <row r="72" spans="1:12" x14ac:dyDescent="0.25">
      <c r="A72" s="11"/>
      <c r="B72" s="42">
        <v>3</v>
      </c>
      <c r="C72" s="62" t="s">
        <v>50</v>
      </c>
      <c r="D72" s="69"/>
      <c r="E72" s="69"/>
      <c r="F72" s="62">
        <v>250</v>
      </c>
      <c r="G72" s="62">
        <v>42</v>
      </c>
      <c r="H72" s="187"/>
      <c r="I72" s="194">
        <v>0</v>
      </c>
      <c r="J72" s="173">
        <f t="shared" si="7"/>
        <v>0</v>
      </c>
      <c r="K72" s="11"/>
      <c r="L72" s="26"/>
    </row>
    <row r="73" spans="1:12" x14ac:dyDescent="0.25">
      <c r="A73" s="11"/>
      <c r="B73" s="42">
        <v>4</v>
      </c>
      <c r="C73" s="62" t="s">
        <v>51</v>
      </c>
      <c r="D73" s="69"/>
      <c r="E73" s="69"/>
      <c r="F73" s="62">
        <v>270</v>
      </c>
      <c r="G73" s="62">
        <v>36</v>
      </c>
      <c r="H73" s="187"/>
      <c r="I73" s="194">
        <v>0</v>
      </c>
      <c r="J73" s="173">
        <f t="shared" si="7"/>
        <v>0</v>
      </c>
      <c r="K73" s="11"/>
      <c r="L73" s="26"/>
    </row>
    <row r="74" spans="1:12" x14ac:dyDescent="0.25">
      <c r="A74" s="11"/>
      <c r="B74" s="42">
        <v>5</v>
      </c>
      <c r="C74" s="62" t="s">
        <v>52</v>
      </c>
      <c r="D74" s="69"/>
      <c r="E74" s="69"/>
      <c r="F74" s="62"/>
      <c r="G74" s="62">
        <v>150</v>
      </c>
      <c r="H74" s="187">
        <v>7</v>
      </c>
      <c r="I74" s="194">
        <f>H74*G74</f>
        <v>1050</v>
      </c>
      <c r="J74" s="173">
        <f t="shared" si="7"/>
        <v>1050</v>
      </c>
      <c r="K74" s="11"/>
      <c r="L74" s="26"/>
    </row>
    <row r="75" spans="1:12" s="23" customFormat="1" x14ac:dyDescent="0.25">
      <c r="A75" s="24"/>
      <c r="B75" s="42">
        <v>6</v>
      </c>
      <c r="C75" s="62" t="s">
        <v>53</v>
      </c>
      <c r="D75" s="69"/>
      <c r="E75" s="69"/>
      <c r="F75" s="62"/>
      <c r="G75" s="62">
        <v>90</v>
      </c>
      <c r="H75" s="187">
        <v>45</v>
      </c>
      <c r="I75" s="194">
        <f>H75*G75</f>
        <v>4050</v>
      </c>
      <c r="J75" s="173">
        <f t="shared" si="7"/>
        <v>4050</v>
      </c>
      <c r="K75" s="24"/>
    </row>
    <row r="76" spans="1:12" x14ac:dyDescent="0.25">
      <c r="A76" s="11"/>
      <c r="B76" s="42">
        <v>7</v>
      </c>
      <c r="C76" s="62" t="s">
        <v>54</v>
      </c>
      <c r="D76" s="69"/>
      <c r="E76" s="69"/>
      <c r="F76" s="62"/>
      <c r="G76" s="62">
        <v>650</v>
      </c>
      <c r="H76" s="187">
        <v>1</v>
      </c>
      <c r="I76" s="194">
        <f>H76*G76</f>
        <v>650</v>
      </c>
      <c r="J76" s="173">
        <f t="shared" si="7"/>
        <v>650</v>
      </c>
      <c r="K76" s="11"/>
      <c r="L76" s="26"/>
    </row>
    <row r="77" spans="1:12" x14ac:dyDescent="0.25">
      <c r="A77" s="11"/>
      <c r="B77" s="42">
        <v>8</v>
      </c>
      <c r="C77" s="62" t="s">
        <v>55</v>
      </c>
      <c r="D77" s="69"/>
      <c r="E77" s="69"/>
      <c r="F77" s="62"/>
      <c r="G77" s="62">
        <v>575</v>
      </c>
      <c r="H77" s="187">
        <v>23</v>
      </c>
      <c r="I77" s="194">
        <f t="shared" ref="I77:I78" si="8">G77*H77</f>
        <v>13225</v>
      </c>
      <c r="J77" s="173">
        <f t="shared" si="7"/>
        <v>13225</v>
      </c>
      <c r="K77" s="11"/>
      <c r="L77" s="26"/>
    </row>
    <row r="78" spans="1:12" s="23" customFormat="1" x14ac:dyDescent="0.25">
      <c r="A78" s="24"/>
      <c r="B78" s="42">
        <v>9</v>
      </c>
      <c r="C78" s="62" t="s">
        <v>56</v>
      </c>
      <c r="D78" s="69"/>
      <c r="E78" s="69"/>
      <c r="F78" s="62"/>
      <c r="G78" s="62">
        <v>210</v>
      </c>
      <c r="H78" s="187">
        <v>19</v>
      </c>
      <c r="I78" s="194">
        <f t="shared" si="8"/>
        <v>3990</v>
      </c>
      <c r="J78" s="173">
        <f t="shared" si="7"/>
        <v>3990</v>
      </c>
      <c r="K78" s="24"/>
    </row>
    <row r="79" spans="1:12" x14ac:dyDescent="0.25">
      <c r="A79" s="11"/>
      <c r="B79" s="42">
        <v>10</v>
      </c>
      <c r="C79" s="62" t="s">
        <v>57</v>
      </c>
      <c r="D79" s="69"/>
      <c r="E79" s="69"/>
      <c r="F79" s="62">
        <v>65</v>
      </c>
      <c r="G79" s="62">
        <v>70</v>
      </c>
      <c r="H79" s="187"/>
      <c r="I79" s="194">
        <v>0</v>
      </c>
      <c r="J79" s="173">
        <f t="shared" si="7"/>
        <v>0</v>
      </c>
      <c r="K79" s="11"/>
      <c r="L79" s="26"/>
    </row>
    <row r="80" spans="1:12" x14ac:dyDescent="0.25">
      <c r="A80" s="11"/>
      <c r="B80" s="42">
        <v>11</v>
      </c>
      <c r="C80" s="62" t="s">
        <v>58</v>
      </c>
      <c r="D80" s="69"/>
      <c r="E80" s="69"/>
      <c r="F80" s="62"/>
      <c r="G80" s="62">
        <v>60</v>
      </c>
      <c r="H80" s="187">
        <v>10</v>
      </c>
      <c r="I80" s="194">
        <v>0</v>
      </c>
      <c r="J80" s="173">
        <v>0</v>
      </c>
      <c r="K80" s="11"/>
      <c r="L80" s="26"/>
    </row>
    <row r="81" spans="1:12" x14ac:dyDescent="0.25">
      <c r="A81" s="11"/>
      <c r="B81" s="42">
        <v>12</v>
      </c>
      <c r="C81" s="62" t="s">
        <v>59</v>
      </c>
      <c r="D81" s="69"/>
      <c r="E81" s="69"/>
      <c r="F81" s="62"/>
      <c r="G81" s="62">
        <v>3500</v>
      </c>
      <c r="H81" s="187">
        <v>9</v>
      </c>
      <c r="I81" s="194">
        <v>0</v>
      </c>
      <c r="J81" s="173">
        <v>0</v>
      </c>
      <c r="K81" s="11"/>
      <c r="L81" s="26"/>
    </row>
    <row r="82" spans="1:12" x14ac:dyDescent="0.25">
      <c r="A82" s="11"/>
      <c r="B82" s="42">
        <v>13</v>
      </c>
      <c r="C82" s="62" t="s">
        <v>117</v>
      </c>
      <c r="D82" s="69"/>
      <c r="E82" s="69"/>
      <c r="F82" s="62"/>
      <c r="G82" s="62"/>
      <c r="H82" s="187">
        <v>1</v>
      </c>
      <c r="I82" s="194">
        <v>100</v>
      </c>
      <c r="J82" s="173">
        <f>I82</f>
        <v>100</v>
      </c>
      <c r="K82" s="11"/>
      <c r="L82" s="26"/>
    </row>
    <row r="83" spans="1:12" x14ac:dyDescent="0.25">
      <c r="A83" s="11"/>
      <c r="B83" s="42">
        <v>14</v>
      </c>
      <c r="C83" s="62" t="s">
        <v>107</v>
      </c>
      <c r="D83" s="69"/>
      <c r="E83" s="69" t="s">
        <v>108</v>
      </c>
      <c r="F83" s="62">
        <v>11.75</v>
      </c>
      <c r="G83" s="62">
        <v>250</v>
      </c>
      <c r="H83" s="187"/>
      <c r="I83" s="194">
        <f>G83*F83</f>
        <v>2937.5</v>
      </c>
      <c r="J83" s="173">
        <f>F83*G83</f>
        <v>2937.5</v>
      </c>
      <c r="K83" s="11"/>
      <c r="L83" s="26"/>
    </row>
    <row r="84" spans="1:12" x14ac:dyDescent="0.25">
      <c r="A84" s="11"/>
      <c r="B84" s="42">
        <v>15</v>
      </c>
      <c r="C84" s="62" t="s">
        <v>100</v>
      </c>
      <c r="D84" s="69"/>
      <c r="E84" s="69"/>
      <c r="F84" s="62"/>
      <c r="G84" s="62">
        <v>950</v>
      </c>
      <c r="H84" s="187">
        <v>3</v>
      </c>
      <c r="I84" s="194">
        <f>G84*H84</f>
        <v>2850</v>
      </c>
      <c r="J84" s="173">
        <f t="shared" si="7"/>
        <v>2850</v>
      </c>
      <c r="K84" s="11"/>
      <c r="L84" s="26"/>
    </row>
    <row r="85" spans="1:12" x14ac:dyDescent="0.25">
      <c r="A85" s="11"/>
      <c r="B85" s="42">
        <v>16</v>
      </c>
      <c r="C85" s="62" t="s">
        <v>109</v>
      </c>
      <c r="D85" s="69"/>
      <c r="E85" s="69"/>
      <c r="F85" s="62"/>
      <c r="G85" s="62">
        <v>150</v>
      </c>
      <c r="H85" s="187">
        <v>3</v>
      </c>
      <c r="I85" s="194">
        <f>G85*H85</f>
        <v>450</v>
      </c>
      <c r="J85" s="173">
        <v>0</v>
      </c>
      <c r="K85" s="11"/>
      <c r="L85" s="26"/>
    </row>
    <row r="86" spans="1:12" x14ac:dyDescent="0.25">
      <c r="A86" s="11"/>
      <c r="B86" s="42">
        <v>17</v>
      </c>
      <c r="C86" s="62" t="s">
        <v>110</v>
      </c>
      <c r="D86" s="69"/>
      <c r="E86" s="69"/>
      <c r="F86" s="62">
        <v>70</v>
      </c>
      <c r="G86" s="62">
        <v>125</v>
      </c>
      <c r="H86" s="187"/>
      <c r="I86" s="194">
        <f>G86*F86</f>
        <v>8750</v>
      </c>
      <c r="J86" s="173">
        <f>G86*F86</f>
        <v>8750</v>
      </c>
      <c r="K86" s="11"/>
      <c r="L86" s="26"/>
    </row>
    <row r="87" spans="1:12" x14ac:dyDescent="0.25">
      <c r="A87" s="11"/>
      <c r="B87" s="42">
        <v>18</v>
      </c>
      <c r="C87" s="62" t="s">
        <v>111</v>
      </c>
      <c r="D87" s="69"/>
      <c r="E87" s="69"/>
      <c r="F87" s="62">
        <v>16</v>
      </c>
      <c r="G87" s="62">
        <v>210</v>
      </c>
      <c r="H87" s="187"/>
      <c r="I87" s="194">
        <f>G87*F87</f>
        <v>3360</v>
      </c>
      <c r="J87" s="173">
        <f>G87*F87</f>
        <v>3360</v>
      </c>
      <c r="K87" s="11"/>
      <c r="L87" s="26"/>
    </row>
    <row r="88" spans="1:12" x14ac:dyDescent="0.25">
      <c r="A88" s="11"/>
      <c r="B88" s="42">
        <v>19</v>
      </c>
      <c r="C88" s="62" t="s">
        <v>112</v>
      </c>
      <c r="D88" s="69"/>
      <c r="E88" s="69"/>
      <c r="F88" s="62"/>
      <c r="G88" s="62">
        <v>950</v>
      </c>
      <c r="H88" s="187">
        <v>1</v>
      </c>
      <c r="I88" s="194">
        <f>G88</f>
        <v>950</v>
      </c>
      <c r="J88" s="173">
        <f t="shared" si="7"/>
        <v>950</v>
      </c>
      <c r="K88" s="11"/>
      <c r="L88" s="26"/>
    </row>
    <row r="89" spans="1:12" x14ac:dyDescent="0.25">
      <c r="A89" s="11"/>
      <c r="B89" s="42">
        <v>20</v>
      </c>
      <c r="C89" s="62" t="s">
        <v>113</v>
      </c>
      <c r="D89" s="69"/>
      <c r="E89" s="69"/>
      <c r="F89" s="62"/>
      <c r="G89" s="62">
        <v>1100</v>
      </c>
      <c r="H89" s="187">
        <v>3</v>
      </c>
      <c r="I89" s="194">
        <f>H89*G89</f>
        <v>3300</v>
      </c>
      <c r="J89" s="173">
        <f t="shared" si="7"/>
        <v>3300</v>
      </c>
      <c r="K89" s="11"/>
      <c r="L89" s="26"/>
    </row>
    <row r="90" spans="1:12" x14ac:dyDescent="0.25">
      <c r="A90" s="11"/>
      <c r="B90" s="42">
        <v>21</v>
      </c>
      <c r="C90" s="62" t="s">
        <v>114</v>
      </c>
      <c r="D90" s="69"/>
      <c r="E90" s="69"/>
      <c r="F90" s="62"/>
      <c r="G90" s="62"/>
      <c r="H90" s="187"/>
      <c r="I90" s="194">
        <v>1400</v>
      </c>
      <c r="J90" s="173">
        <f>I90</f>
        <v>1400</v>
      </c>
      <c r="K90" s="11"/>
      <c r="L90" s="26"/>
    </row>
    <row r="91" spans="1:12" x14ac:dyDescent="0.25">
      <c r="A91" s="11"/>
      <c r="B91" s="42">
        <v>22</v>
      </c>
      <c r="C91" s="62" t="s">
        <v>115</v>
      </c>
      <c r="D91" s="69"/>
      <c r="E91" s="69"/>
      <c r="F91" s="62"/>
      <c r="G91" s="62"/>
      <c r="H91" s="187"/>
      <c r="I91" s="194">
        <v>1200</v>
      </c>
      <c r="J91" s="173">
        <f t="shared" ref="J91:J92" si="9">I91</f>
        <v>1200</v>
      </c>
      <c r="K91" s="11"/>
      <c r="L91" s="26"/>
    </row>
    <row r="92" spans="1:12" ht="15.75" thickBot="1" x14ac:dyDescent="0.3">
      <c r="A92" s="11"/>
      <c r="B92" s="57">
        <v>23</v>
      </c>
      <c r="C92" s="63" t="s">
        <v>116</v>
      </c>
      <c r="D92" s="150"/>
      <c r="E92" s="150"/>
      <c r="F92" s="63"/>
      <c r="G92" s="63"/>
      <c r="H92" s="190"/>
      <c r="I92" s="197">
        <v>1800</v>
      </c>
      <c r="J92" s="177">
        <f t="shared" si="9"/>
        <v>1800</v>
      </c>
      <c r="K92" s="11"/>
      <c r="L92" s="26"/>
    </row>
    <row r="93" spans="1:12" ht="15.75" thickBot="1" x14ac:dyDescent="0.3">
      <c r="A93" s="11"/>
      <c r="B93" s="103"/>
      <c r="C93" s="244" t="s">
        <v>47</v>
      </c>
      <c r="D93" s="245"/>
      <c r="E93" s="245"/>
      <c r="F93" s="245"/>
      <c r="G93" s="245"/>
      <c r="H93" s="245"/>
      <c r="I93" s="198">
        <f>SUM(I70:I92)</f>
        <v>83342.5</v>
      </c>
      <c r="J93" s="181">
        <f>SUM(J70:J92)</f>
        <v>82892.5</v>
      </c>
      <c r="K93" s="11"/>
      <c r="L93" s="26"/>
    </row>
    <row r="94" spans="1:12" s="23" customFormat="1" x14ac:dyDescent="0.25">
      <c r="A94" s="24"/>
      <c r="B94" s="204" t="s">
        <v>44</v>
      </c>
      <c r="C94" s="205" t="s">
        <v>129</v>
      </c>
      <c r="D94" s="206"/>
      <c r="E94" s="206"/>
      <c r="F94" s="206"/>
      <c r="G94" s="207"/>
      <c r="H94" s="208"/>
      <c r="I94" s="209">
        <v>0</v>
      </c>
      <c r="J94" s="210"/>
      <c r="K94" s="24"/>
    </row>
    <row r="95" spans="1:12" ht="15.75" thickBot="1" x14ac:dyDescent="0.3">
      <c r="A95" s="11"/>
      <c r="B95" s="101" t="s">
        <v>69</v>
      </c>
      <c r="C95" s="102" t="s">
        <v>130</v>
      </c>
      <c r="D95" s="59"/>
      <c r="E95" s="59"/>
      <c r="F95" s="59"/>
      <c r="G95" s="60"/>
      <c r="H95" s="189"/>
      <c r="I95" s="200">
        <v>0</v>
      </c>
      <c r="J95" s="173"/>
      <c r="K95" s="11"/>
      <c r="L95" s="26"/>
    </row>
    <row r="96" spans="1:12" ht="16.5" thickBot="1" x14ac:dyDescent="0.3">
      <c r="A96" s="11"/>
      <c r="B96" s="171"/>
      <c r="C96" s="246" t="s">
        <v>79</v>
      </c>
      <c r="D96" s="246"/>
      <c r="E96" s="246"/>
      <c r="F96" s="246"/>
      <c r="G96" s="246"/>
      <c r="H96" s="247"/>
      <c r="I96" s="201">
        <f>SUM(I93:I95,I67)</f>
        <v>770955.109375</v>
      </c>
      <c r="J96" s="178">
        <f>SUM(J93:J95,J67)</f>
        <v>566927.33159722225</v>
      </c>
      <c r="K96" s="11"/>
      <c r="L96" s="26"/>
    </row>
    <row r="97" spans="1:12" s="23" customFormat="1" x14ac:dyDescent="0.25">
      <c r="A97" s="24"/>
      <c r="B97" s="88"/>
      <c r="C97" s="89"/>
      <c r="D97" s="92"/>
      <c r="E97" s="92"/>
      <c r="F97" s="92"/>
      <c r="G97" s="89"/>
      <c r="H97" s="191"/>
      <c r="I97" s="202"/>
      <c r="J97" s="179"/>
      <c r="K97" s="24"/>
    </row>
    <row r="98" spans="1:12" s="23" customFormat="1" x14ac:dyDescent="0.25">
      <c r="A98" s="24"/>
      <c r="B98" s="42" t="s">
        <v>123</v>
      </c>
      <c r="C98" s="93" t="s">
        <v>122</v>
      </c>
      <c r="D98" s="29"/>
      <c r="E98" s="29"/>
      <c r="F98" s="29"/>
      <c r="G98" s="31">
        <v>1400</v>
      </c>
      <c r="H98" s="183">
        <v>20</v>
      </c>
      <c r="I98" s="203">
        <f>H98*G98</f>
        <v>28000</v>
      </c>
      <c r="J98" s="173">
        <f>I98</f>
        <v>28000</v>
      </c>
      <c r="K98" s="24"/>
    </row>
    <row r="99" spans="1:12" s="23" customFormat="1" x14ac:dyDescent="0.25">
      <c r="A99" s="24"/>
      <c r="B99" s="42" t="s">
        <v>124</v>
      </c>
      <c r="C99" s="31" t="s">
        <v>125</v>
      </c>
      <c r="D99" s="29"/>
      <c r="E99" s="29"/>
      <c r="F99" s="29"/>
      <c r="G99" s="31">
        <v>600</v>
      </c>
      <c r="H99" s="183">
        <v>6</v>
      </c>
      <c r="I99" s="203">
        <f>H99*G99</f>
        <v>3600</v>
      </c>
      <c r="J99" s="173">
        <f t="shared" ref="J99:J100" si="10">I99</f>
        <v>3600</v>
      </c>
      <c r="K99" s="24"/>
    </row>
    <row r="100" spans="1:12" s="23" customFormat="1" x14ac:dyDescent="0.25">
      <c r="A100" s="24"/>
      <c r="B100" s="42" t="s">
        <v>127</v>
      </c>
      <c r="C100" s="31" t="s">
        <v>126</v>
      </c>
      <c r="D100" s="29"/>
      <c r="E100" s="29"/>
      <c r="F100" s="29"/>
      <c r="G100" s="31">
        <v>400</v>
      </c>
      <c r="H100" s="183">
        <v>4</v>
      </c>
      <c r="I100" s="203">
        <f t="shared" ref="I100" si="11">H100*G100</f>
        <v>1600</v>
      </c>
      <c r="J100" s="173">
        <f t="shared" si="10"/>
        <v>1600</v>
      </c>
      <c r="K100" s="24"/>
    </row>
    <row r="101" spans="1:12" s="23" customFormat="1" ht="15.75" thickBot="1" x14ac:dyDescent="0.3">
      <c r="A101" s="24"/>
      <c r="B101" s="42"/>
      <c r="C101" s="31"/>
      <c r="D101" s="29"/>
      <c r="E101" s="29"/>
      <c r="F101" s="29"/>
      <c r="G101" s="31"/>
      <c r="H101" s="183"/>
      <c r="I101" s="199">
        <f>SUM(I98:I100)</f>
        <v>33200</v>
      </c>
      <c r="J101" s="176">
        <f>SUM(J98:J100)</f>
        <v>33200</v>
      </c>
      <c r="K101" s="24"/>
    </row>
    <row r="102" spans="1:12" s="23" customFormat="1" ht="15.75" thickBot="1" x14ac:dyDescent="0.3">
      <c r="A102" s="24"/>
      <c r="B102" s="103"/>
      <c r="C102" s="242" t="s">
        <v>131</v>
      </c>
      <c r="D102" s="248"/>
      <c r="E102" s="248"/>
      <c r="F102" s="248"/>
      <c r="G102" s="248"/>
      <c r="H102" s="248"/>
      <c r="I102" s="181">
        <f>I96-I101</f>
        <v>737755.109375</v>
      </c>
      <c r="J102" s="181">
        <f>J96-J101</f>
        <v>533727.33159722225</v>
      </c>
      <c r="K102" s="134"/>
    </row>
    <row r="103" spans="1:12" s="23" customFormat="1" x14ac:dyDescent="0.25">
      <c r="A103" s="24"/>
      <c r="B103" s="11"/>
      <c r="C103" s="46"/>
      <c r="D103" s="46"/>
      <c r="E103" s="46"/>
      <c r="F103" s="46"/>
      <c r="G103" s="46"/>
      <c r="H103" s="46"/>
      <c r="I103" s="211"/>
      <c r="J103" s="211"/>
      <c r="K103" s="134"/>
    </row>
    <row r="104" spans="1:12" x14ac:dyDescent="0.25">
      <c r="A104" s="11"/>
      <c r="B104" s="141" t="s">
        <v>104</v>
      </c>
      <c r="C104" s="6" t="s">
        <v>101</v>
      </c>
      <c r="D104" s="15"/>
      <c r="E104" s="15"/>
      <c r="F104" s="15"/>
      <c r="G104" s="43"/>
      <c r="H104" s="43"/>
      <c r="I104" s="118"/>
      <c r="J104" s="212"/>
      <c r="K104" s="11"/>
      <c r="L104" s="26"/>
    </row>
    <row r="105" spans="1:12" x14ac:dyDescent="0.25">
      <c r="A105" s="11"/>
      <c r="B105" s="11">
        <v>1</v>
      </c>
      <c r="C105" s="43" t="s">
        <v>120</v>
      </c>
      <c r="D105" s="15"/>
      <c r="E105" s="15"/>
      <c r="F105" s="15"/>
      <c r="G105" s="43"/>
      <c r="H105" s="11"/>
      <c r="I105" s="118"/>
      <c r="J105" s="212"/>
      <c r="K105" s="11"/>
      <c r="L105" s="26"/>
    </row>
    <row r="106" spans="1:12" x14ac:dyDescent="0.25">
      <c r="A106" s="11"/>
      <c r="B106" s="11">
        <v>2</v>
      </c>
      <c r="C106" s="11" t="s">
        <v>121</v>
      </c>
      <c r="D106" s="15"/>
      <c r="E106" s="15"/>
      <c r="F106" s="15"/>
      <c r="G106" s="11"/>
      <c r="H106" s="11"/>
      <c r="I106" s="118"/>
      <c r="J106" s="212"/>
      <c r="K106" s="11"/>
      <c r="L106" s="26"/>
    </row>
    <row r="107" spans="1:12" x14ac:dyDescent="0.25">
      <c r="A107" s="11"/>
      <c r="B107" s="11"/>
      <c r="C107" s="44"/>
      <c r="D107" s="15"/>
      <c r="E107" s="151"/>
      <c r="F107" s="15"/>
      <c r="G107" s="11"/>
      <c r="H107" s="11"/>
      <c r="I107" s="118"/>
      <c r="J107" s="212"/>
      <c r="K107" s="11"/>
      <c r="L107" s="26"/>
    </row>
    <row r="108" spans="1:12" s="23" customFormat="1" x14ac:dyDescent="0.25">
      <c r="A108" s="24"/>
      <c r="B108" s="11"/>
      <c r="C108" s="11"/>
      <c r="D108" s="15"/>
      <c r="E108" s="151"/>
      <c r="F108" s="15"/>
      <c r="G108" s="11"/>
      <c r="H108" s="11"/>
      <c r="I108" s="118"/>
      <c r="J108" s="212"/>
      <c r="K108" s="24"/>
    </row>
    <row r="109" spans="1:12" s="21" customFormat="1" ht="15.75" x14ac:dyDescent="0.25">
      <c r="A109" s="22"/>
      <c r="B109" s="43"/>
      <c r="C109" s="11"/>
      <c r="D109" s="15"/>
      <c r="E109" s="151"/>
      <c r="F109" s="15"/>
      <c r="G109" s="43"/>
      <c r="H109" s="43"/>
      <c r="I109" s="118"/>
      <c r="J109" s="212"/>
      <c r="K109" s="22"/>
    </row>
    <row r="110" spans="1:12" x14ac:dyDescent="0.25">
      <c r="A110" s="1"/>
      <c r="B110" s="11"/>
      <c r="C110" s="11"/>
      <c r="D110" s="15"/>
      <c r="E110" s="151"/>
      <c r="F110" s="15"/>
      <c r="G110" s="11"/>
      <c r="H110" s="11"/>
      <c r="I110" s="118"/>
      <c r="J110" s="212"/>
      <c r="K110" s="1"/>
    </row>
    <row r="111" spans="1:12" x14ac:dyDescent="0.25">
      <c r="A111" s="1"/>
      <c r="B111" s="43"/>
      <c r="C111" s="11"/>
      <c r="D111" s="15"/>
      <c r="E111" s="151"/>
      <c r="F111" s="15"/>
      <c r="G111" s="11"/>
      <c r="H111" s="11"/>
      <c r="I111" s="118"/>
      <c r="J111" s="212"/>
      <c r="K111" s="1"/>
    </row>
    <row r="112" spans="1:12" x14ac:dyDescent="0.25">
      <c r="A112" s="1"/>
      <c r="B112" s="11"/>
      <c r="C112" s="11"/>
      <c r="D112" s="15"/>
      <c r="E112" s="151"/>
      <c r="F112" s="15"/>
      <c r="G112" s="11"/>
      <c r="H112" s="11"/>
      <c r="I112" s="118"/>
      <c r="J112" s="212"/>
      <c r="K112" s="1"/>
    </row>
    <row r="113" spans="1:11" x14ac:dyDescent="0.25">
      <c r="A113" s="1"/>
      <c r="B113" s="43"/>
      <c r="C113" s="11"/>
      <c r="D113" s="15"/>
      <c r="E113" s="151"/>
      <c r="F113" s="15"/>
      <c r="G113" s="11"/>
      <c r="H113" s="11"/>
      <c r="I113" s="118"/>
      <c r="J113" s="169"/>
      <c r="K113" s="1"/>
    </row>
    <row r="114" spans="1:11" x14ac:dyDescent="0.25">
      <c r="A114" s="1"/>
      <c r="B114" s="11"/>
      <c r="C114" s="11"/>
      <c r="D114" s="15"/>
      <c r="E114" s="151"/>
      <c r="F114" s="15"/>
      <c r="G114" s="11"/>
      <c r="H114" s="11"/>
      <c r="I114" s="118"/>
      <c r="J114" s="165"/>
      <c r="K114" s="1"/>
    </row>
    <row r="115" spans="1:11" x14ac:dyDescent="0.25">
      <c r="A115" s="1"/>
      <c r="B115" s="43"/>
      <c r="C115" s="11"/>
      <c r="D115" s="15"/>
      <c r="E115" s="151"/>
      <c r="F115" s="15"/>
      <c r="G115" s="11"/>
      <c r="H115" s="11"/>
      <c r="I115" s="118"/>
      <c r="J115" s="165"/>
      <c r="K115" s="1"/>
    </row>
    <row r="116" spans="1:11" x14ac:dyDescent="0.25">
      <c r="A116" s="1"/>
      <c r="B116" s="11"/>
      <c r="C116" s="11"/>
      <c r="D116" s="15"/>
      <c r="E116" s="151"/>
      <c r="F116" s="15"/>
      <c r="G116" s="11"/>
      <c r="H116" s="11"/>
      <c r="I116" s="118"/>
      <c r="J116" s="165"/>
      <c r="K116" s="1"/>
    </row>
    <row r="117" spans="1:11" x14ac:dyDescent="0.25">
      <c r="A117" s="1"/>
      <c r="B117" s="43"/>
      <c r="C117" s="11"/>
      <c r="D117" s="15"/>
      <c r="E117" s="151"/>
      <c r="F117" s="15"/>
      <c r="G117" s="11"/>
      <c r="H117" s="11"/>
      <c r="I117" s="118"/>
      <c r="J117" s="165"/>
      <c r="K117" s="1"/>
    </row>
    <row r="118" spans="1:11" x14ac:dyDescent="0.25">
      <c r="A118" s="1"/>
      <c r="B118" s="11"/>
      <c r="C118" s="17"/>
      <c r="D118" s="15"/>
      <c r="E118" s="151"/>
      <c r="F118" s="15"/>
      <c r="G118" s="11"/>
      <c r="H118" s="11"/>
      <c r="I118" s="118"/>
      <c r="J118" s="165"/>
      <c r="K118" s="1"/>
    </row>
    <row r="119" spans="1:11" x14ac:dyDescent="0.25">
      <c r="A119" s="1"/>
      <c r="B119" s="43"/>
      <c r="C119" s="11"/>
      <c r="D119" s="15"/>
      <c r="E119" s="151"/>
      <c r="F119" s="16"/>
      <c r="G119" s="11"/>
      <c r="H119" s="43"/>
      <c r="I119" s="118"/>
      <c r="J119" s="165"/>
      <c r="K119" s="1"/>
    </row>
    <row r="120" spans="1:11" x14ac:dyDescent="0.25">
      <c r="A120" s="1"/>
      <c r="B120" s="11"/>
      <c r="C120" s="11"/>
      <c r="D120" s="15"/>
      <c r="E120" s="151"/>
      <c r="F120" s="16"/>
      <c r="G120" s="11"/>
      <c r="H120" s="43"/>
      <c r="I120" s="118"/>
      <c r="J120" s="165"/>
      <c r="K120" s="1"/>
    </row>
    <row r="121" spans="1:11" x14ac:dyDescent="0.25">
      <c r="A121" s="1"/>
      <c r="B121" s="11"/>
      <c r="C121" s="11"/>
      <c r="D121" s="15"/>
      <c r="E121" s="15"/>
      <c r="F121" s="16"/>
      <c r="G121" s="11"/>
      <c r="H121" s="11"/>
      <c r="I121" s="118"/>
      <c r="J121" s="165"/>
      <c r="K121" s="1"/>
    </row>
    <row r="122" spans="1:11" x14ac:dyDescent="0.25">
      <c r="A122" s="1"/>
      <c r="B122" s="11"/>
      <c r="C122" s="46"/>
      <c r="D122" s="15"/>
      <c r="E122" s="15"/>
      <c r="F122" s="16"/>
      <c r="G122" s="11"/>
      <c r="H122" s="11"/>
      <c r="I122" s="118"/>
      <c r="J122" s="165"/>
      <c r="K122" s="1"/>
    </row>
    <row r="123" spans="1:11" x14ac:dyDescent="0.25">
      <c r="A123" s="1"/>
      <c r="B123" s="11"/>
      <c r="C123" s="11"/>
      <c r="D123" s="15"/>
      <c r="E123" s="15"/>
      <c r="F123" s="16"/>
      <c r="G123" s="11"/>
      <c r="H123" s="11"/>
      <c r="I123" s="118"/>
      <c r="J123" s="165"/>
      <c r="K123" s="1"/>
    </row>
    <row r="124" spans="1:11" x14ac:dyDescent="0.25">
      <c r="A124" s="1"/>
      <c r="B124" s="11"/>
      <c r="C124" s="11"/>
      <c r="D124" s="15"/>
      <c r="E124" s="15"/>
      <c r="F124" s="16"/>
      <c r="G124" s="11"/>
      <c r="H124" s="11"/>
      <c r="I124" s="118"/>
      <c r="J124" s="165"/>
      <c r="K124" s="1"/>
    </row>
    <row r="125" spans="1:11" x14ac:dyDescent="0.25">
      <c r="A125" s="1"/>
      <c r="B125" s="11"/>
      <c r="C125" s="11"/>
      <c r="D125" s="15"/>
      <c r="E125" s="15"/>
      <c r="F125" s="16"/>
      <c r="G125" s="11"/>
      <c r="H125" s="11"/>
      <c r="I125" s="118"/>
      <c r="J125" s="165"/>
      <c r="K125" s="1"/>
    </row>
    <row r="126" spans="1:11" x14ac:dyDescent="0.25">
      <c r="A126" s="1"/>
      <c r="B126" s="11"/>
      <c r="C126" s="11"/>
      <c r="D126" s="15"/>
      <c r="E126" s="15"/>
      <c r="F126" s="16"/>
      <c r="G126" s="11"/>
      <c r="H126" s="11"/>
      <c r="I126" s="118"/>
      <c r="J126" s="165"/>
      <c r="K126" s="1"/>
    </row>
    <row r="127" spans="1:11" x14ac:dyDescent="0.25">
      <c r="A127" s="1"/>
      <c r="B127" s="11"/>
      <c r="C127" s="11"/>
      <c r="D127" s="15"/>
      <c r="E127" s="15"/>
      <c r="F127" s="16"/>
      <c r="G127" s="11"/>
      <c r="H127" s="11"/>
      <c r="I127" s="118"/>
      <c r="J127" s="165"/>
      <c r="K127" s="1"/>
    </row>
    <row r="128" spans="1:11" x14ac:dyDescent="0.25">
      <c r="A128" s="1"/>
      <c r="B128" s="11"/>
      <c r="C128" s="11"/>
      <c r="D128" s="15"/>
      <c r="E128" s="15"/>
      <c r="F128" s="16"/>
      <c r="G128" s="11"/>
      <c r="H128" s="11"/>
      <c r="I128" s="118"/>
      <c r="J128" s="165"/>
      <c r="K128" s="1"/>
    </row>
    <row r="129" spans="1:11" x14ac:dyDescent="0.25">
      <c r="A129" s="1"/>
      <c r="B129" s="11"/>
      <c r="C129" s="11"/>
      <c r="D129" s="15"/>
      <c r="E129" s="15"/>
      <c r="F129" s="16"/>
      <c r="G129" s="11"/>
      <c r="H129" s="11"/>
      <c r="I129" s="118"/>
      <c r="J129" s="165"/>
      <c r="K129" s="1"/>
    </row>
    <row r="130" spans="1:11" x14ac:dyDescent="0.25">
      <c r="A130" s="1"/>
      <c r="B130" s="11"/>
      <c r="C130" s="11"/>
      <c r="D130" s="15"/>
      <c r="E130" s="15"/>
      <c r="F130" s="16"/>
      <c r="G130" s="11"/>
      <c r="H130" s="11"/>
      <c r="I130" s="118"/>
      <c r="J130" s="165"/>
      <c r="K130" s="1"/>
    </row>
    <row r="131" spans="1:11" x14ac:dyDescent="0.25">
      <c r="A131" s="1"/>
      <c r="B131" s="11"/>
      <c r="C131" s="44"/>
      <c r="D131" s="15"/>
      <c r="E131" s="15"/>
      <c r="F131" s="16"/>
      <c r="G131" s="11"/>
      <c r="H131" s="11"/>
      <c r="I131" s="118"/>
      <c r="J131" s="165"/>
      <c r="K131" s="1"/>
    </row>
    <row r="132" spans="1:11" x14ac:dyDescent="0.25">
      <c r="A132" s="1"/>
      <c r="B132" s="11"/>
      <c r="C132" s="11"/>
      <c r="D132" s="15"/>
      <c r="E132" s="15"/>
      <c r="F132" s="16"/>
      <c r="G132" s="11"/>
      <c r="H132" s="11"/>
      <c r="I132" s="118"/>
      <c r="J132" s="165"/>
      <c r="K132" s="1"/>
    </row>
    <row r="133" spans="1:11" x14ac:dyDescent="0.25">
      <c r="A133" s="1"/>
      <c r="B133" s="11"/>
      <c r="C133" s="11"/>
      <c r="D133" s="15"/>
      <c r="E133" s="15"/>
      <c r="F133" s="16"/>
      <c r="G133" s="11"/>
      <c r="H133" s="11"/>
      <c r="I133" s="118"/>
      <c r="J133" s="165"/>
      <c r="K133" s="1"/>
    </row>
    <row r="134" spans="1:11" x14ac:dyDescent="0.25">
      <c r="A134" s="1"/>
      <c r="B134" s="11"/>
      <c r="C134" s="11"/>
      <c r="D134" s="15"/>
      <c r="E134" s="15"/>
      <c r="F134" s="16"/>
      <c r="G134" s="11"/>
      <c r="H134" s="11"/>
      <c r="I134" s="118"/>
      <c r="J134" s="165"/>
      <c r="K134" s="1"/>
    </row>
    <row r="135" spans="1:11" x14ac:dyDescent="0.25">
      <c r="A135" s="1"/>
      <c r="B135" s="11"/>
      <c r="C135" s="11"/>
      <c r="D135" s="15"/>
      <c r="E135" s="15"/>
      <c r="F135" s="16"/>
      <c r="G135" s="11"/>
      <c r="H135" s="11"/>
      <c r="I135" s="118"/>
      <c r="J135" s="165"/>
      <c r="K135" s="1"/>
    </row>
    <row r="136" spans="1:11" x14ac:dyDescent="0.25">
      <c r="A136" s="1"/>
      <c r="B136" s="11"/>
      <c r="C136" s="11"/>
      <c r="D136" s="15"/>
      <c r="E136" s="15"/>
      <c r="F136" s="16"/>
      <c r="G136" s="11"/>
      <c r="H136" s="11"/>
      <c r="I136" s="118"/>
      <c r="J136" s="165"/>
      <c r="K136" s="1"/>
    </row>
    <row r="137" spans="1:11" x14ac:dyDescent="0.25">
      <c r="A137" s="1"/>
      <c r="B137" s="11"/>
      <c r="C137" s="11"/>
      <c r="D137" s="15"/>
      <c r="E137" s="15"/>
      <c r="F137" s="16"/>
      <c r="G137" s="11"/>
      <c r="H137" s="11"/>
      <c r="I137" s="118"/>
      <c r="J137" s="165"/>
      <c r="K137" s="1"/>
    </row>
    <row r="138" spans="1:11" x14ac:dyDescent="0.25">
      <c r="A138" s="1"/>
      <c r="B138" s="11"/>
      <c r="C138" s="11"/>
      <c r="D138" s="15"/>
      <c r="E138" s="15"/>
      <c r="F138" s="16"/>
      <c r="G138" s="11"/>
      <c r="H138" s="11"/>
      <c r="I138" s="118"/>
      <c r="J138" s="165"/>
      <c r="K138" s="1"/>
    </row>
    <row r="139" spans="1:11" x14ac:dyDescent="0.25">
      <c r="A139" s="1"/>
      <c r="B139" s="11"/>
      <c r="C139" s="11"/>
      <c r="D139" s="15"/>
      <c r="E139" s="15"/>
      <c r="F139" s="16"/>
      <c r="G139" s="11"/>
      <c r="H139" s="11"/>
      <c r="I139" s="118"/>
      <c r="J139" s="165"/>
      <c r="K139" s="1"/>
    </row>
    <row r="140" spans="1:11" x14ac:dyDescent="0.25">
      <c r="A140" s="1"/>
      <c r="B140" s="11"/>
      <c r="C140" s="11"/>
      <c r="D140" s="15"/>
      <c r="E140" s="15"/>
      <c r="F140" s="16"/>
      <c r="G140" s="11"/>
      <c r="H140" s="11"/>
      <c r="I140" s="118"/>
      <c r="J140" s="165"/>
      <c r="K140" s="1"/>
    </row>
    <row r="141" spans="1:11" x14ac:dyDescent="0.25">
      <c r="A141" s="1"/>
      <c r="B141" s="11"/>
      <c r="C141" s="11"/>
      <c r="D141" s="15"/>
      <c r="E141" s="15"/>
      <c r="F141" s="16"/>
      <c r="G141" s="11"/>
      <c r="H141" s="11"/>
      <c r="I141" s="118"/>
      <c r="J141" s="165"/>
      <c r="K141" s="1"/>
    </row>
    <row r="142" spans="1:11" x14ac:dyDescent="0.25">
      <c r="A142" s="1"/>
      <c r="B142" s="11"/>
      <c r="C142" s="11"/>
      <c r="D142" s="15"/>
      <c r="E142" s="15"/>
      <c r="F142" s="16"/>
      <c r="G142" s="11"/>
      <c r="H142" s="11"/>
      <c r="I142" s="118"/>
      <c r="J142" s="165"/>
      <c r="K142" s="1"/>
    </row>
    <row r="143" spans="1:11" x14ac:dyDescent="0.25">
      <c r="A143" s="1"/>
      <c r="B143" s="11"/>
      <c r="C143" s="11"/>
      <c r="D143" s="15"/>
      <c r="E143" s="15"/>
      <c r="F143" s="16"/>
      <c r="G143" s="11"/>
      <c r="H143" s="11"/>
      <c r="I143" s="118"/>
      <c r="J143" s="165"/>
      <c r="K143" s="1"/>
    </row>
    <row r="144" spans="1:11" x14ac:dyDescent="0.25">
      <c r="A144" s="1"/>
      <c r="B144" s="11"/>
      <c r="C144" s="11"/>
      <c r="D144" s="15"/>
      <c r="E144" s="15"/>
      <c r="F144" s="16"/>
      <c r="G144" s="11"/>
      <c r="H144" s="11"/>
      <c r="I144" s="118"/>
      <c r="J144" s="165"/>
      <c r="K144" s="1"/>
    </row>
    <row r="145" spans="1:11" x14ac:dyDescent="0.25">
      <c r="A145" s="1"/>
      <c r="B145" s="11"/>
      <c r="C145" s="11"/>
      <c r="D145" s="15"/>
      <c r="E145" s="15"/>
      <c r="F145" s="16"/>
      <c r="G145" s="11"/>
      <c r="H145" s="11"/>
      <c r="I145" s="118"/>
      <c r="J145" s="165"/>
      <c r="K145" s="1"/>
    </row>
    <row r="146" spans="1:11" x14ac:dyDescent="0.25">
      <c r="A146" s="1"/>
      <c r="B146" s="11"/>
      <c r="C146" s="11"/>
      <c r="D146" s="15"/>
      <c r="E146" s="15"/>
      <c r="F146" s="16"/>
      <c r="G146" s="11"/>
      <c r="H146" s="11"/>
      <c r="I146" s="118"/>
      <c r="J146" s="165"/>
      <c r="K146" s="1"/>
    </row>
    <row r="147" spans="1:11" x14ac:dyDescent="0.25">
      <c r="A147" s="1"/>
      <c r="B147" s="11"/>
      <c r="C147" s="11"/>
      <c r="D147" s="15"/>
      <c r="E147" s="15"/>
      <c r="F147" s="16"/>
      <c r="G147" s="11"/>
      <c r="H147" s="11"/>
      <c r="I147" s="118"/>
      <c r="J147" s="165"/>
      <c r="K147" s="1"/>
    </row>
    <row r="148" spans="1:11" x14ac:dyDescent="0.25">
      <c r="A148" s="1"/>
      <c r="B148" s="11"/>
      <c r="C148" s="44"/>
      <c r="D148" s="15"/>
      <c r="E148" s="15"/>
      <c r="F148" s="16"/>
      <c r="G148" s="11"/>
      <c r="H148" s="11"/>
      <c r="I148" s="118"/>
      <c r="J148" s="165"/>
      <c r="K148" s="1"/>
    </row>
    <row r="149" spans="1:11" x14ac:dyDescent="0.25">
      <c r="A149" s="1"/>
      <c r="B149" s="11"/>
      <c r="C149" s="11"/>
      <c r="D149" s="15"/>
      <c r="E149" s="15"/>
      <c r="F149" s="16"/>
      <c r="G149" s="11"/>
      <c r="H149" s="11"/>
      <c r="I149" s="118"/>
      <c r="J149" s="165"/>
      <c r="K149" s="1"/>
    </row>
    <row r="150" spans="1:11" x14ac:dyDescent="0.25">
      <c r="A150" s="1"/>
      <c r="B150" s="11"/>
      <c r="C150" s="11"/>
      <c r="D150" s="15"/>
      <c r="E150" s="15"/>
      <c r="F150" s="16"/>
      <c r="G150" s="11"/>
      <c r="H150" s="11"/>
      <c r="I150" s="119"/>
      <c r="J150" s="165"/>
      <c r="K150" s="1"/>
    </row>
    <row r="151" spans="1:11" ht="15.75" x14ac:dyDescent="0.25">
      <c r="A151" s="1"/>
      <c r="B151" s="11"/>
      <c r="C151" s="45"/>
      <c r="D151" s="152"/>
      <c r="E151" s="152"/>
      <c r="F151" s="47"/>
      <c r="G151" s="47"/>
      <c r="H151" s="47"/>
      <c r="I151" s="120"/>
      <c r="J151" s="165"/>
      <c r="K151" s="1"/>
    </row>
    <row r="152" spans="1:11" x14ac:dyDescent="0.25">
      <c r="A152" s="1"/>
      <c r="B152" s="11"/>
      <c r="C152" s="11"/>
      <c r="D152" s="15"/>
      <c r="E152" s="15"/>
      <c r="F152" s="16"/>
      <c r="G152" s="11"/>
      <c r="H152" s="11"/>
      <c r="I152" s="118"/>
      <c r="J152" s="165"/>
      <c r="K152" s="1"/>
    </row>
    <row r="153" spans="1:11" x14ac:dyDescent="0.25">
      <c r="A153" s="1"/>
      <c r="B153" s="11"/>
      <c r="C153" s="11"/>
      <c r="D153" s="15"/>
      <c r="E153" s="15"/>
      <c r="F153" s="16"/>
      <c r="G153" s="11"/>
      <c r="H153" s="11"/>
      <c r="I153" s="118"/>
      <c r="J153" s="165"/>
      <c r="K153" s="1"/>
    </row>
    <row r="154" spans="1:11" x14ac:dyDescent="0.25">
      <c r="A154" s="1"/>
      <c r="B154" s="11"/>
      <c r="C154" s="11"/>
      <c r="D154" s="15"/>
      <c r="E154" s="15"/>
      <c r="F154" s="16"/>
      <c r="G154" s="11"/>
      <c r="H154" s="11"/>
      <c r="I154" s="118"/>
      <c r="J154" s="165"/>
      <c r="K154" s="1"/>
    </row>
    <row r="155" spans="1:11" x14ac:dyDescent="0.25">
      <c r="A155" s="1"/>
      <c r="B155" s="11"/>
      <c r="C155" s="44"/>
      <c r="D155" s="15"/>
      <c r="E155" s="15"/>
      <c r="F155" s="16"/>
      <c r="G155" s="11"/>
      <c r="H155" s="11"/>
      <c r="I155" s="118"/>
      <c r="J155" s="165"/>
      <c r="K155" s="1"/>
    </row>
    <row r="156" spans="1:11" x14ac:dyDescent="0.25">
      <c r="A156" s="1"/>
      <c r="B156" s="11"/>
      <c r="C156" s="11"/>
      <c r="D156" s="15"/>
      <c r="E156" s="15"/>
      <c r="F156" s="16"/>
      <c r="G156" s="11"/>
      <c r="H156" s="11"/>
      <c r="I156" s="118"/>
      <c r="J156" s="165"/>
      <c r="K156" s="1"/>
    </row>
    <row r="157" spans="1:11" x14ac:dyDescent="0.25">
      <c r="A157" s="1"/>
      <c r="B157" s="11"/>
      <c r="C157" s="11"/>
      <c r="D157" s="15"/>
      <c r="E157" s="15"/>
      <c r="F157" s="16"/>
      <c r="G157" s="11"/>
      <c r="H157" s="11"/>
      <c r="I157" s="118"/>
      <c r="J157" s="165"/>
      <c r="K157" s="1"/>
    </row>
    <row r="158" spans="1:11" x14ac:dyDescent="0.25">
      <c r="A158" s="1"/>
      <c r="B158" s="11"/>
      <c r="C158" s="17"/>
      <c r="D158" s="15"/>
      <c r="E158" s="15"/>
      <c r="F158" s="16"/>
      <c r="G158" s="11"/>
      <c r="H158" s="11"/>
      <c r="I158" s="118"/>
      <c r="J158" s="165"/>
      <c r="K158" s="1"/>
    </row>
    <row r="159" spans="1:11" x14ac:dyDescent="0.25">
      <c r="A159" s="1"/>
      <c r="B159" s="11"/>
      <c r="C159" s="11"/>
      <c r="D159" s="15"/>
      <c r="E159" s="15"/>
      <c r="F159" s="16"/>
      <c r="G159" s="11"/>
      <c r="H159" s="11"/>
      <c r="I159" s="118"/>
      <c r="J159" s="165"/>
      <c r="K159" s="1"/>
    </row>
    <row r="160" spans="1:11" x14ac:dyDescent="0.25">
      <c r="A160" s="1"/>
      <c r="B160" s="11"/>
      <c r="C160" s="11"/>
      <c r="D160" s="15"/>
      <c r="E160" s="15"/>
      <c r="F160" s="16"/>
      <c r="G160" s="11"/>
      <c r="H160" s="11"/>
      <c r="I160" s="118"/>
      <c r="J160" s="165"/>
      <c r="K160" s="1"/>
    </row>
    <row r="161" spans="1:11" x14ac:dyDescent="0.25">
      <c r="A161" s="1"/>
      <c r="B161" s="11"/>
      <c r="C161" s="11"/>
      <c r="D161" s="15"/>
      <c r="E161" s="15"/>
      <c r="F161" s="16"/>
      <c r="G161" s="11"/>
      <c r="H161" s="11"/>
      <c r="I161" s="118"/>
      <c r="J161" s="165"/>
      <c r="K161" s="1"/>
    </row>
    <row r="162" spans="1:11" x14ac:dyDescent="0.25">
      <c r="A162" s="1"/>
      <c r="B162" s="11"/>
      <c r="C162" s="11"/>
      <c r="D162" s="15"/>
      <c r="E162" s="15"/>
      <c r="F162" s="16"/>
      <c r="G162" s="11"/>
      <c r="H162" s="11"/>
      <c r="I162" s="118"/>
      <c r="J162" s="165"/>
      <c r="K162" s="1"/>
    </row>
    <row r="163" spans="1:11" x14ac:dyDescent="0.25">
      <c r="A163" s="1"/>
      <c r="B163" s="11"/>
      <c r="C163" s="11"/>
      <c r="D163" s="15"/>
      <c r="E163" s="15"/>
      <c r="F163" s="16"/>
      <c r="G163" s="11"/>
      <c r="H163" s="11"/>
      <c r="I163" s="118"/>
      <c r="J163" s="165"/>
      <c r="K163" s="1"/>
    </row>
    <row r="164" spans="1:11" x14ac:dyDescent="0.25">
      <c r="A164" s="1"/>
      <c r="B164" s="11"/>
      <c r="C164" s="11"/>
      <c r="D164" s="15"/>
      <c r="E164" s="15"/>
      <c r="F164" s="16"/>
      <c r="G164" s="11"/>
      <c r="H164" s="11"/>
      <c r="I164" s="118"/>
      <c r="J164" s="165"/>
      <c r="K164" s="1"/>
    </row>
    <row r="165" spans="1:11" x14ac:dyDescent="0.25">
      <c r="A165" s="1"/>
      <c r="B165" s="11"/>
      <c r="C165" s="44"/>
      <c r="D165" s="15"/>
      <c r="E165" s="15"/>
      <c r="F165" s="16"/>
      <c r="G165" s="11"/>
      <c r="H165" s="11"/>
      <c r="I165" s="118"/>
      <c r="J165" s="165"/>
      <c r="K165" s="1"/>
    </row>
    <row r="166" spans="1:11" x14ac:dyDescent="0.25">
      <c r="A166" s="1"/>
      <c r="B166" s="11"/>
      <c r="C166" s="11"/>
      <c r="D166" s="15"/>
      <c r="E166" s="15"/>
      <c r="F166" s="16"/>
      <c r="G166" s="11"/>
      <c r="H166" s="11"/>
      <c r="I166" s="118"/>
      <c r="J166" s="165"/>
      <c r="K166" s="1"/>
    </row>
    <row r="167" spans="1:11" x14ac:dyDescent="0.25">
      <c r="A167" s="1"/>
      <c r="B167" s="11"/>
      <c r="C167" s="11"/>
      <c r="D167" s="15"/>
      <c r="E167" s="15"/>
      <c r="F167" s="16"/>
      <c r="G167" s="11"/>
      <c r="H167" s="11"/>
      <c r="I167" s="118"/>
      <c r="J167" s="165"/>
      <c r="K167" s="1"/>
    </row>
    <row r="168" spans="1:11" x14ac:dyDescent="0.25">
      <c r="A168" s="1"/>
      <c r="B168" s="11"/>
      <c r="C168" s="11"/>
      <c r="D168" s="15"/>
      <c r="E168" s="15"/>
      <c r="F168" s="16"/>
      <c r="G168" s="11"/>
      <c r="H168" s="11"/>
      <c r="I168" s="118"/>
      <c r="J168" s="165"/>
      <c r="K168" s="1"/>
    </row>
    <row r="169" spans="1:11" x14ac:dyDescent="0.25">
      <c r="A169" s="1"/>
      <c r="B169" s="11"/>
      <c r="C169" s="11"/>
      <c r="D169" s="15"/>
      <c r="E169" s="15"/>
      <c r="F169" s="16"/>
      <c r="G169" s="11"/>
      <c r="H169" s="11"/>
      <c r="I169" s="118"/>
      <c r="J169" s="165"/>
      <c r="K169" s="1"/>
    </row>
    <row r="170" spans="1:11" x14ac:dyDescent="0.25">
      <c r="A170" s="1"/>
      <c r="B170" s="11"/>
      <c r="C170" s="11"/>
      <c r="D170" s="15"/>
      <c r="E170" s="15"/>
      <c r="F170" s="16"/>
      <c r="G170" s="11"/>
      <c r="H170" s="11"/>
      <c r="I170" s="118"/>
      <c r="J170" s="165"/>
      <c r="K170" s="1"/>
    </row>
    <row r="171" spans="1:11" x14ac:dyDescent="0.25">
      <c r="A171" s="1"/>
      <c r="B171" s="11"/>
      <c r="C171" s="11"/>
      <c r="D171" s="15"/>
      <c r="E171" s="15"/>
      <c r="F171" s="16"/>
      <c r="G171" s="11"/>
      <c r="H171" s="11"/>
      <c r="I171" s="118"/>
      <c r="J171" s="165"/>
      <c r="K171" s="1"/>
    </row>
    <row r="172" spans="1:11" x14ac:dyDescent="0.25">
      <c r="A172" s="1"/>
      <c r="B172" s="11"/>
      <c r="C172" s="11"/>
      <c r="D172" s="15"/>
      <c r="E172" s="15"/>
      <c r="F172" s="16"/>
      <c r="G172" s="11"/>
      <c r="H172" s="11"/>
      <c r="I172" s="118"/>
      <c r="J172" s="165"/>
      <c r="K172" s="1"/>
    </row>
    <row r="173" spans="1:11" x14ac:dyDescent="0.25">
      <c r="A173" s="1"/>
      <c r="B173" s="11"/>
      <c r="C173" s="44"/>
      <c r="D173" s="15"/>
      <c r="E173" s="15"/>
      <c r="F173" s="16"/>
      <c r="G173" s="11"/>
      <c r="H173" s="11"/>
      <c r="I173" s="118"/>
      <c r="J173" s="165"/>
      <c r="K173" s="1"/>
    </row>
    <row r="174" spans="1:11" x14ac:dyDescent="0.25">
      <c r="A174" s="1"/>
      <c r="B174" s="11"/>
      <c r="C174" s="11"/>
      <c r="D174" s="15"/>
      <c r="E174" s="15"/>
      <c r="F174" s="16"/>
      <c r="G174" s="11"/>
      <c r="H174" s="11"/>
      <c r="I174" s="121"/>
      <c r="J174" s="165"/>
      <c r="K174" s="1"/>
    </row>
    <row r="175" spans="1:11" x14ac:dyDescent="0.25">
      <c r="A175" s="1"/>
      <c r="B175" s="11"/>
      <c r="C175" s="11"/>
      <c r="D175" s="15"/>
      <c r="E175" s="15"/>
      <c r="F175" s="16"/>
      <c r="G175" s="11"/>
      <c r="H175" s="11"/>
      <c r="I175" s="121"/>
      <c r="J175" s="165"/>
      <c r="K175" s="1"/>
    </row>
    <row r="176" spans="1:11" x14ac:dyDescent="0.25">
      <c r="A176" s="1"/>
      <c r="B176" s="11"/>
      <c r="C176" s="11"/>
      <c r="D176" s="15"/>
      <c r="E176" s="15"/>
      <c r="F176" s="16"/>
      <c r="G176" s="11"/>
      <c r="H176" s="11"/>
      <c r="I176" s="121"/>
      <c r="J176" s="165"/>
      <c r="K176" s="1"/>
    </row>
    <row r="177" spans="1:11" x14ac:dyDescent="0.25">
      <c r="A177" s="1"/>
      <c r="B177" s="11"/>
      <c r="C177" s="11"/>
      <c r="D177" s="15"/>
      <c r="E177" s="15"/>
      <c r="F177" s="16"/>
      <c r="G177" s="11"/>
      <c r="H177" s="11"/>
      <c r="I177" s="121"/>
      <c r="J177" s="165"/>
      <c r="K177" s="1"/>
    </row>
    <row r="178" spans="1:11" x14ac:dyDescent="0.25">
      <c r="A178" s="1"/>
      <c r="B178" s="11"/>
      <c r="C178" s="11"/>
      <c r="D178" s="15"/>
      <c r="E178" s="15"/>
      <c r="F178" s="16"/>
      <c r="G178" s="11"/>
      <c r="H178" s="11"/>
      <c r="I178" s="121"/>
      <c r="J178" s="165"/>
      <c r="K178" s="1"/>
    </row>
    <row r="179" spans="1:11" x14ac:dyDescent="0.25">
      <c r="A179" s="1"/>
      <c r="B179" s="11"/>
      <c r="C179" s="11"/>
      <c r="D179" s="15"/>
      <c r="E179" s="15"/>
      <c r="F179" s="16"/>
      <c r="G179" s="11"/>
      <c r="H179" s="11"/>
      <c r="I179" s="121"/>
      <c r="J179" s="165"/>
      <c r="K179" s="1"/>
    </row>
    <row r="180" spans="1:11" x14ac:dyDescent="0.25">
      <c r="A180" s="1"/>
      <c r="B180" s="11"/>
      <c r="C180" s="11"/>
      <c r="D180" s="15"/>
      <c r="E180" s="15"/>
      <c r="F180" s="16"/>
      <c r="G180" s="11"/>
      <c r="H180" s="11"/>
      <c r="I180" s="121"/>
      <c r="J180" s="165"/>
      <c r="K180" s="1"/>
    </row>
    <row r="181" spans="1:11" x14ac:dyDescent="0.25">
      <c r="A181" s="1"/>
      <c r="B181" s="11"/>
      <c r="C181" s="43"/>
      <c r="D181" s="153"/>
      <c r="E181" s="153"/>
      <c r="F181" s="6"/>
      <c r="G181" s="6"/>
      <c r="H181" s="6"/>
      <c r="I181" s="121"/>
      <c r="J181" s="165"/>
      <c r="K181" s="1"/>
    </row>
    <row r="182" spans="1:11" x14ac:dyDescent="0.25">
      <c r="A182" s="1"/>
      <c r="B182" s="11"/>
      <c r="C182" s="11"/>
      <c r="D182" s="15"/>
      <c r="E182" s="15"/>
      <c r="F182" s="16"/>
      <c r="G182" s="11"/>
      <c r="H182" s="11"/>
      <c r="I182" s="121"/>
      <c r="J182" s="165"/>
      <c r="K182" s="1"/>
    </row>
    <row r="183" spans="1:11" x14ac:dyDescent="0.25">
      <c r="A183" s="1"/>
      <c r="B183" s="11"/>
      <c r="C183" s="11"/>
      <c r="D183" s="15"/>
      <c r="E183" s="15"/>
      <c r="F183" s="16"/>
      <c r="G183" s="11"/>
      <c r="H183" s="11"/>
      <c r="I183" s="121"/>
      <c r="J183" s="165"/>
      <c r="K183" s="1"/>
    </row>
    <row r="184" spans="1:11" x14ac:dyDescent="0.25">
      <c r="A184" s="1"/>
      <c r="B184" s="11"/>
      <c r="C184" s="11"/>
      <c r="D184" s="15"/>
      <c r="E184" s="15"/>
      <c r="F184" s="16"/>
      <c r="G184" s="11"/>
      <c r="H184" s="11"/>
      <c r="I184" s="121"/>
      <c r="J184" s="165"/>
      <c r="K184" s="1"/>
    </row>
    <row r="185" spans="1:11" x14ac:dyDescent="0.25">
      <c r="A185" s="1"/>
      <c r="B185" s="11"/>
      <c r="C185" s="11"/>
      <c r="D185" s="15"/>
      <c r="E185" s="15"/>
      <c r="F185" s="16"/>
      <c r="G185" s="11"/>
      <c r="H185" s="11"/>
      <c r="I185" s="121"/>
      <c r="J185" s="165"/>
      <c r="K185" s="1"/>
    </row>
    <row r="186" spans="1:11" x14ac:dyDescent="0.25">
      <c r="A186" s="1"/>
      <c r="B186" s="11"/>
      <c r="C186" s="11"/>
      <c r="D186" s="15"/>
      <c r="E186" s="15"/>
      <c r="F186" s="16"/>
      <c r="G186" s="11"/>
      <c r="H186" s="11"/>
      <c r="I186" s="121"/>
      <c r="J186" s="165"/>
      <c r="K186" s="1"/>
    </row>
    <row r="187" spans="1:11" x14ac:dyDescent="0.25">
      <c r="A187" s="1"/>
      <c r="B187" s="11"/>
      <c r="C187" s="11"/>
      <c r="D187" s="15"/>
      <c r="E187" s="15"/>
      <c r="F187" s="16"/>
      <c r="G187" s="11"/>
      <c r="H187" s="11"/>
      <c r="I187" s="121"/>
      <c r="J187" s="165"/>
      <c r="K187" s="1"/>
    </row>
    <row r="188" spans="1:11" x14ac:dyDescent="0.25">
      <c r="A188" s="1"/>
      <c r="B188" s="11"/>
      <c r="C188" s="11"/>
      <c r="D188" s="15"/>
      <c r="E188" s="15"/>
      <c r="F188" s="16"/>
      <c r="G188" s="11"/>
      <c r="H188" s="11"/>
      <c r="I188" s="118"/>
      <c r="J188" s="165"/>
      <c r="K188" s="1"/>
    </row>
    <row r="189" spans="1:11" x14ac:dyDescent="0.25">
      <c r="A189" s="1"/>
      <c r="B189" s="11"/>
      <c r="C189" s="11"/>
      <c r="D189" s="15"/>
      <c r="E189" s="15"/>
      <c r="F189" s="16"/>
      <c r="G189" s="11"/>
      <c r="H189" s="11"/>
      <c r="I189" s="118"/>
      <c r="J189" s="165"/>
      <c r="K189" s="1"/>
    </row>
    <row r="190" spans="1:11" x14ac:dyDescent="0.25">
      <c r="A190" s="1"/>
      <c r="B190" s="11"/>
      <c r="C190" s="11"/>
      <c r="D190" s="15"/>
      <c r="E190" s="15"/>
      <c r="F190" s="16"/>
      <c r="G190" s="11"/>
      <c r="H190" s="11"/>
      <c r="I190" s="118"/>
      <c r="J190" s="165"/>
      <c r="K190" s="1"/>
    </row>
    <row r="191" spans="1:11" x14ac:dyDescent="0.25">
      <c r="A191" s="1"/>
      <c r="B191" s="11"/>
      <c r="C191" s="11"/>
      <c r="D191" s="15"/>
      <c r="E191" s="15"/>
      <c r="F191" s="16"/>
      <c r="G191" s="11"/>
      <c r="H191" s="11"/>
      <c r="I191" s="118"/>
      <c r="J191" s="165"/>
      <c r="K191" s="1"/>
    </row>
    <row r="192" spans="1:11" x14ac:dyDescent="0.25">
      <c r="A192" s="1"/>
      <c r="B192" s="11"/>
      <c r="C192" s="11"/>
      <c r="D192" s="15"/>
      <c r="E192" s="15"/>
      <c r="F192" s="16"/>
      <c r="G192" s="11"/>
      <c r="H192" s="11"/>
      <c r="I192" s="118"/>
      <c r="J192" s="165"/>
      <c r="K192" s="1"/>
    </row>
    <row r="193" spans="1:11" x14ac:dyDescent="0.25">
      <c r="A193" s="1"/>
      <c r="B193" s="11"/>
      <c r="C193" s="17"/>
      <c r="D193" s="15"/>
      <c r="E193" s="15"/>
      <c r="F193" s="16"/>
      <c r="G193" s="11"/>
      <c r="H193" s="11"/>
      <c r="I193" s="118"/>
      <c r="J193" s="165"/>
      <c r="K193" s="1"/>
    </row>
    <row r="194" spans="1:11" x14ac:dyDescent="0.25">
      <c r="A194" s="1"/>
      <c r="B194" s="11"/>
      <c r="C194" s="11"/>
      <c r="D194" s="15"/>
      <c r="E194" s="15"/>
      <c r="F194" s="16"/>
      <c r="G194" s="11"/>
      <c r="H194" s="11"/>
      <c r="I194" s="118"/>
      <c r="J194" s="165"/>
      <c r="K194" s="1"/>
    </row>
    <row r="195" spans="1:11" x14ac:dyDescent="0.25">
      <c r="A195" s="1"/>
      <c r="B195" s="11"/>
      <c r="C195" s="11"/>
      <c r="D195" s="15"/>
      <c r="E195" s="15"/>
      <c r="F195" s="16"/>
      <c r="G195" s="11"/>
      <c r="H195" s="11"/>
      <c r="I195" s="118"/>
      <c r="J195" s="165"/>
      <c r="K195" s="1"/>
    </row>
    <row r="196" spans="1:11" x14ac:dyDescent="0.25">
      <c r="A196" s="1"/>
      <c r="B196" s="11"/>
      <c r="C196" s="11"/>
      <c r="D196" s="15"/>
      <c r="E196" s="15"/>
      <c r="F196" s="16"/>
      <c r="G196" s="11"/>
      <c r="H196" s="11"/>
      <c r="I196" s="119"/>
      <c r="J196" s="165"/>
      <c r="K196" s="1"/>
    </row>
    <row r="197" spans="1:11" x14ac:dyDescent="0.25">
      <c r="A197" s="1"/>
      <c r="B197" s="11"/>
      <c r="C197" s="6"/>
      <c r="D197" s="153"/>
      <c r="E197" s="153"/>
      <c r="F197" s="6"/>
      <c r="G197" s="6"/>
      <c r="H197" s="6"/>
      <c r="I197" s="122"/>
      <c r="J197" s="165"/>
      <c r="K197" s="1"/>
    </row>
    <row r="198" spans="1:11" x14ac:dyDescent="0.25">
      <c r="A198" s="1"/>
      <c r="B198" s="11"/>
      <c r="C198" s="17"/>
      <c r="D198" s="15"/>
      <c r="E198" s="15"/>
      <c r="F198" s="16"/>
      <c r="G198" s="11"/>
      <c r="H198" s="11"/>
      <c r="I198" s="118"/>
      <c r="J198" s="165"/>
      <c r="K198" s="1"/>
    </row>
    <row r="199" spans="1:11" x14ac:dyDescent="0.25">
      <c r="A199" s="1"/>
      <c r="B199" s="11"/>
      <c r="C199" s="11"/>
      <c r="D199" s="15"/>
      <c r="E199" s="15"/>
      <c r="F199" s="16"/>
      <c r="G199" s="11"/>
      <c r="H199" s="11"/>
      <c r="I199" s="118"/>
      <c r="J199" s="165"/>
      <c r="K199" s="1"/>
    </row>
    <row r="200" spans="1:11" x14ac:dyDescent="0.25">
      <c r="A200" s="1"/>
      <c r="B200" s="11"/>
      <c r="C200" s="17"/>
      <c r="D200" s="15"/>
      <c r="E200" s="15"/>
      <c r="F200" s="16"/>
      <c r="G200" s="11"/>
      <c r="H200" s="11"/>
      <c r="I200" s="118"/>
      <c r="J200" s="165"/>
      <c r="K200" s="1"/>
    </row>
    <row r="201" spans="1:11" x14ac:dyDescent="0.25">
      <c r="A201" s="1"/>
      <c r="B201" s="11"/>
      <c r="C201" s="11"/>
      <c r="D201" s="15"/>
      <c r="E201" s="15"/>
      <c r="F201" s="16"/>
      <c r="G201" s="11"/>
      <c r="H201" s="11"/>
      <c r="I201" s="118"/>
      <c r="J201" s="165"/>
      <c r="K201" s="1"/>
    </row>
    <row r="202" spans="1:11" x14ac:dyDescent="0.25">
      <c r="A202" s="1"/>
      <c r="B202" s="11"/>
      <c r="C202" s="17"/>
      <c r="D202" s="15"/>
      <c r="E202" s="15"/>
      <c r="F202" s="16"/>
      <c r="G202" s="11"/>
      <c r="H202" s="11"/>
      <c r="I202" s="118"/>
      <c r="J202" s="165"/>
      <c r="K202" s="1"/>
    </row>
    <row r="203" spans="1:11" x14ac:dyDescent="0.25">
      <c r="A203" s="1"/>
      <c r="B203" s="11"/>
      <c r="C203" s="11"/>
      <c r="D203" s="15"/>
      <c r="E203" s="15"/>
      <c r="F203" s="16"/>
      <c r="G203" s="11"/>
      <c r="H203" s="11"/>
      <c r="I203" s="118"/>
      <c r="J203" s="165"/>
      <c r="K203" s="1"/>
    </row>
    <row r="204" spans="1:11" x14ac:dyDescent="0.25">
      <c r="A204" s="1"/>
      <c r="B204" s="11"/>
      <c r="C204" s="17"/>
      <c r="D204" s="15"/>
      <c r="E204" s="15"/>
      <c r="F204" s="16"/>
      <c r="G204" s="11"/>
      <c r="H204" s="11"/>
      <c r="I204" s="118"/>
      <c r="J204" s="165"/>
      <c r="K204" s="1"/>
    </row>
    <row r="205" spans="1:11" x14ac:dyDescent="0.25">
      <c r="A205" s="1"/>
      <c r="B205" s="11"/>
      <c r="C205" s="11"/>
      <c r="D205" s="15"/>
      <c r="E205" s="15"/>
      <c r="F205" s="16"/>
      <c r="G205" s="11"/>
      <c r="H205" s="11"/>
      <c r="I205" s="119"/>
      <c r="J205" s="165"/>
      <c r="K205" s="1"/>
    </row>
    <row r="206" spans="1:11" ht="15.75" x14ac:dyDescent="0.25">
      <c r="A206" s="1"/>
      <c r="B206" s="20"/>
      <c r="C206" s="19"/>
      <c r="D206" s="154"/>
      <c r="E206" s="154"/>
      <c r="F206" s="19"/>
      <c r="G206" s="19"/>
      <c r="H206" s="19"/>
      <c r="I206" s="123"/>
      <c r="J206" s="165"/>
      <c r="K206" s="1"/>
    </row>
    <row r="207" spans="1:11" x14ac:dyDescent="0.25">
      <c r="A207" s="1"/>
      <c r="B207" s="11"/>
      <c r="C207" s="11"/>
      <c r="D207" s="15"/>
      <c r="E207" s="15"/>
      <c r="F207" s="16"/>
      <c r="G207" s="11"/>
      <c r="H207" s="11"/>
      <c r="I207" s="118"/>
      <c r="J207" s="165"/>
      <c r="K207" s="1"/>
    </row>
    <row r="208" spans="1:11" ht="18.75" x14ac:dyDescent="0.3">
      <c r="A208" s="1"/>
      <c r="B208" s="11"/>
      <c r="C208" s="18"/>
      <c r="D208" s="15"/>
      <c r="E208" s="15"/>
      <c r="F208" s="16"/>
      <c r="G208" s="11"/>
      <c r="H208" s="11"/>
      <c r="I208" s="118"/>
      <c r="J208" s="165"/>
      <c r="K208" s="1"/>
    </row>
    <row r="209" spans="1:13" x14ac:dyDescent="0.25">
      <c r="A209" s="1"/>
      <c r="B209" s="11"/>
      <c r="C209" s="11"/>
      <c r="D209" s="15"/>
      <c r="E209" s="15"/>
      <c r="F209" s="16"/>
      <c r="G209" s="11"/>
      <c r="H209" s="11"/>
      <c r="I209" s="118"/>
      <c r="J209" s="165"/>
      <c r="K209" s="1"/>
    </row>
    <row r="210" spans="1:13" x14ac:dyDescent="0.25">
      <c r="A210" s="1"/>
      <c r="B210" s="11"/>
      <c r="C210" s="11"/>
      <c r="D210" s="15"/>
      <c r="E210" s="15"/>
      <c r="F210" s="16"/>
      <c r="G210" s="11"/>
      <c r="H210" s="11"/>
      <c r="I210" s="118"/>
      <c r="J210" s="165"/>
      <c r="K210" s="1"/>
    </row>
    <row r="211" spans="1:13" x14ac:dyDescent="0.25">
      <c r="A211" s="1"/>
      <c r="B211" s="11"/>
      <c r="C211" s="17"/>
      <c r="D211" s="15"/>
      <c r="E211" s="15"/>
      <c r="F211" s="16"/>
      <c r="G211" s="11"/>
      <c r="H211" s="11"/>
      <c r="I211" s="118"/>
      <c r="J211" s="165"/>
      <c r="K211" s="1"/>
    </row>
    <row r="212" spans="1:13" x14ac:dyDescent="0.25">
      <c r="A212" s="1"/>
      <c r="B212" s="11"/>
      <c r="C212" s="11"/>
      <c r="D212" s="15"/>
      <c r="E212" s="15"/>
      <c r="F212" s="16"/>
      <c r="G212" s="11"/>
      <c r="H212" s="11"/>
      <c r="I212" s="118"/>
      <c r="J212" s="165"/>
      <c r="K212" s="1"/>
    </row>
    <row r="213" spans="1:13" x14ac:dyDescent="0.25">
      <c r="A213" s="1"/>
      <c r="B213" s="11"/>
      <c r="C213" s="11"/>
      <c r="D213" s="15"/>
      <c r="E213" s="15"/>
      <c r="F213" s="16"/>
      <c r="G213" s="11"/>
      <c r="H213" s="11"/>
      <c r="I213" s="118"/>
      <c r="J213" s="165"/>
      <c r="K213" s="1"/>
    </row>
    <row r="214" spans="1:13" x14ac:dyDescent="0.25">
      <c r="A214" s="1"/>
      <c r="B214" s="11"/>
      <c r="C214" s="11"/>
      <c r="D214" s="15"/>
      <c r="E214" s="15"/>
      <c r="F214" s="16"/>
      <c r="G214" s="11"/>
      <c r="H214" s="11"/>
      <c r="I214" s="118"/>
      <c r="J214" s="165"/>
      <c r="K214" s="1"/>
    </row>
    <row r="215" spans="1:13" x14ac:dyDescent="0.25">
      <c r="A215" s="1"/>
      <c r="B215" s="11"/>
      <c r="C215" s="11"/>
      <c r="D215" s="15"/>
      <c r="E215" s="15"/>
      <c r="F215" s="16"/>
      <c r="G215" s="11"/>
      <c r="H215" s="11"/>
      <c r="I215" s="118"/>
      <c r="J215" s="165"/>
      <c r="K215" s="1"/>
    </row>
    <row r="216" spans="1:13" x14ac:dyDescent="0.25">
      <c r="A216" s="1"/>
      <c r="B216" s="11"/>
      <c r="C216" s="11"/>
      <c r="D216" s="15"/>
      <c r="E216" s="15"/>
      <c r="F216" s="16"/>
      <c r="G216" s="11"/>
      <c r="H216" s="11"/>
      <c r="I216" s="118"/>
      <c r="J216" s="165"/>
      <c r="K216" s="1"/>
    </row>
    <row r="217" spans="1:13" x14ac:dyDescent="0.25">
      <c r="A217" s="1"/>
      <c r="B217" s="11"/>
      <c r="C217" s="11"/>
      <c r="D217" s="15"/>
      <c r="E217" s="15"/>
      <c r="F217" s="16"/>
      <c r="G217" s="11"/>
      <c r="H217" s="11"/>
      <c r="I217" s="118"/>
      <c r="J217" s="165"/>
      <c r="K217" s="1"/>
    </row>
    <row r="218" spans="1:13" x14ac:dyDescent="0.25">
      <c r="A218" s="1"/>
      <c r="B218" s="11"/>
      <c r="C218" s="11"/>
      <c r="D218" s="15"/>
      <c r="E218" s="15"/>
      <c r="F218" s="16"/>
      <c r="G218" s="11"/>
      <c r="H218" s="11"/>
      <c r="I218" s="118"/>
      <c r="J218" s="165"/>
      <c r="K218" s="1"/>
    </row>
    <row r="219" spans="1:13" x14ac:dyDescent="0.25">
      <c r="A219" s="1"/>
      <c r="B219" s="11"/>
      <c r="C219" s="11"/>
      <c r="D219" s="15"/>
      <c r="E219" s="15"/>
      <c r="F219" s="16"/>
      <c r="G219" s="11"/>
      <c r="H219" s="11"/>
      <c r="I219" s="118"/>
      <c r="J219" s="165"/>
      <c r="K219" s="1"/>
    </row>
    <row r="220" spans="1:13" x14ac:dyDescent="0.25">
      <c r="A220" s="1"/>
      <c r="B220" s="11"/>
      <c r="C220" s="11"/>
      <c r="D220" s="15"/>
      <c r="E220" s="15"/>
      <c r="F220" s="16"/>
      <c r="G220" s="11"/>
      <c r="H220" s="11"/>
      <c r="I220" s="118"/>
      <c r="J220" s="165"/>
      <c r="K220" s="1"/>
    </row>
    <row r="221" spans="1:13" x14ac:dyDescent="0.25">
      <c r="A221" s="1"/>
      <c r="B221" s="11"/>
      <c r="C221" s="17"/>
      <c r="D221" s="15"/>
      <c r="E221" s="15"/>
      <c r="F221" s="16"/>
      <c r="G221" s="11"/>
      <c r="H221" s="11"/>
      <c r="I221" s="118"/>
      <c r="J221" s="165"/>
      <c r="K221" s="1"/>
    </row>
    <row r="222" spans="1:13" x14ac:dyDescent="0.25">
      <c r="A222" s="1"/>
      <c r="B222" s="11"/>
      <c r="C222" s="11"/>
      <c r="D222" s="15"/>
      <c r="E222" s="15"/>
      <c r="F222" s="16"/>
      <c r="G222" s="11"/>
      <c r="H222" s="11"/>
      <c r="I222" s="118"/>
      <c r="J222" s="165"/>
      <c r="K222" s="1"/>
    </row>
    <row r="223" spans="1:13" x14ac:dyDescent="0.25">
      <c r="A223" s="1"/>
      <c r="B223" s="11"/>
      <c r="C223" s="11"/>
      <c r="D223" s="15"/>
      <c r="E223" s="15"/>
      <c r="F223" s="16"/>
      <c r="G223" s="11"/>
      <c r="H223" s="11"/>
      <c r="I223" s="118"/>
      <c r="J223" s="165"/>
      <c r="K223" s="1"/>
    </row>
    <row r="224" spans="1:13" x14ac:dyDescent="0.25">
      <c r="A224" s="1"/>
      <c r="B224" s="11"/>
      <c r="C224" s="11"/>
      <c r="D224" s="15"/>
      <c r="E224" s="15"/>
      <c r="F224" s="16"/>
      <c r="G224" s="11"/>
      <c r="H224" s="11"/>
      <c r="I224" s="118"/>
      <c r="J224" s="165"/>
      <c r="K224" s="1"/>
      <c r="L224" s="1"/>
      <c r="M224" s="1"/>
    </row>
    <row r="225" spans="1:13" x14ac:dyDescent="0.25">
      <c r="A225" s="1"/>
      <c r="B225" s="11"/>
      <c r="C225" s="11"/>
      <c r="D225" s="15"/>
      <c r="E225" s="15"/>
      <c r="F225" s="16"/>
      <c r="G225" s="11"/>
      <c r="H225" s="11"/>
      <c r="I225" s="118"/>
      <c r="J225" s="165"/>
      <c r="K225" s="1"/>
      <c r="L225" s="1"/>
      <c r="M225" s="1"/>
    </row>
    <row r="226" spans="1:13" x14ac:dyDescent="0.25">
      <c r="A226" s="1"/>
      <c r="B226" s="11"/>
      <c r="C226" s="11"/>
      <c r="D226" s="15"/>
      <c r="E226" s="15"/>
      <c r="F226" s="16"/>
      <c r="G226" s="11"/>
      <c r="H226" s="11"/>
      <c r="I226" s="118"/>
      <c r="J226" s="165"/>
      <c r="K226" s="1"/>
      <c r="L226" s="1"/>
      <c r="M226" s="1"/>
    </row>
    <row r="227" spans="1:13" x14ac:dyDescent="0.25">
      <c r="A227" s="1"/>
      <c r="B227" s="11"/>
      <c r="C227" s="11"/>
      <c r="D227" s="15"/>
      <c r="E227" s="15"/>
      <c r="F227" s="16"/>
      <c r="G227" s="11"/>
      <c r="H227" s="11"/>
      <c r="I227" s="118"/>
      <c r="J227" s="165"/>
      <c r="K227" s="1"/>
      <c r="L227" s="1"/>
      <c r="M227" s="1"/>
    </row>
    <row r="228" spans="1:13" x14ac:dyDescent="0.25">
      <c r="A228" s="1"/>
      <c r="B228" s="11"/>
      <c r="C228" s="11"/>
      <c r="D228" s="15"/>
      <c r="E228" s="15"/>
      <c r="F228" s="11"/>
      <c r="G228" s="11"/>
      <c r="H228" s="11"/>
      <c r="I228" s="124"/>
      <c r="J228" s="165"/>
      <c r="K228" s="1"/>
      <c r="L228" s="1"/>
      <c r="M228" s="1"/>
    </row>
    <row r="229" spans="1:13" ht="15.75" x14ac:dyDescent="0.25">
      <c r="A229" s="1"/>
      <c r="B229" s="11"/>
      <c r="C229" s="13"/>
      <c r="D229" s="155"/>
      <c r="E229" s="155"/>
      <c r="F229" s="13"/>
      <c r="G229" s="13"/>
      <c r="H229" s="13"/>
      <c r="I229" s="123"/>
      <c r="J229" s="165"/>
      <c r="K229" s="1"/>
      <c r="L229" s="1"/>
      <c r="M229" s="1"/>
    </row>
    <row r="230" spans="1:13" s="12" customFormat="1" ht="15.75" x14ac:dyDescent="0.25">
      <c r="A230" s="1"/>
      <c r="B230" s="11"/>
      <c r="C230" s="10"/>
      <c r="D230" s="156"/>
      <c r="E230" s="156"/>
      <c r="F230" s="10"/>
      <c r="G230" s="10"/>
      <c r="H230" s="10"/>
      <c r="I230" s="123"/>
      <c r="J230" s="165"/>
      <c r="K230" s="1"/>
      <c r="L230" s="1"/>
      <c r="M230" s="1"/>
    </row>
    <row r="231" spans="1:13" s="12" customFormat="1" ht="15.75" x14ac:dyDescent="0.25">
      <c r="A231" s="1"/>
      <c r="B231" s="11"/>
      <c r="C231" s="10"/>
      <c r="D231" s="156"/>
      <c r="E231" s="156"/>
      <c r="F231" s="10"/>
      <c r="G231" s="10"/>
      <c r="H231" s="10"/>
      <c r="I231" s="123"/>
      <c r="J231" s="165"/>
      <c r="K231" s="1"/>
      <c r="L231" s="1"/>
      <c r="M231" s="1"/>
    </row>
    <row r="232" spans="1:13" ht="18.75" x14ac:dyDescent="0.3">
      <c r="A232" s="1"/>
      <c r="B232" s="11"/>
      <c r="C232" s="10"/>
      <c r="D232" s="156"/>
      <c r="E232" s="156"/>
      <c r="F232" s="10"/>
      <c r="G232" s="10"/>
      <c r="H232" s="10"/>
      <c r="I232" s="123"/>
      <c r="J232" s="166"/>
      <c r="K232" s="1"/>
      <c r="L232" s="1"/>
      <c r="M232" s="1"/>
    </row>
    <row r="233" spans="1:13" ht="21" x14ac:dyDescent="0.35">
      <c r="A233" s="1"/>
      <c r="B233" s="1"/>
      <c r="C233" s="6"/>
      <c r="D233" s="153"/>
      <c r="E233" s="153"/>
      <c r="F233" s="6"/>
      <c r="G233" s="6"/>
      <c r="H233" s="5"/>
      <c r="I233" s="125"/>
      <c r="J233" s="167"/>
      <c r="K233" s="1"/>
      <c r="L233" s="1"/>
      <c r="M233" s="1"/>
    </row>
    <row r="234" spans="1:13" x14ac:dyDescent="0.25">
      <c r="A234" s="1"/>
      <c r="B234" s="1"/>
      <c r="C234" s="6"/>
      <c r="D234" s="153"/>
      <c r="E234" s="153"/>
      <c r="F234" s="6"/>
      <c r="G234" s="6"/>
      <c r="H234" s="5"/>
      <c r="I234" s="125"/>
      <c r="J234" s="165"/>
      <c r="K234" s="1"/>
      <c r="L234" s="1"/>
      <c r="M234" s="1"/>
    </row>
    <row r="235" spans="1:13" ht="33.75" customHeight="1" x14ac:dyDescent="0.25">
      <c r="A235" s="1"/>
      <c r="B235" s="1"/>
      <c r="C235" s="7"/>
      <c r="D235" s="153"/>
      <c r="E235" s="153"/>
      <c r="F235" s="6"/>
      <c r="G235" s="6"/>
      <c r="H235" s="5"/>
      <c r="I235" s="125"/>
      <c r="J235" s="165"/>
      <c r="K235" s="1"/>
      <c r="L235" s="1"/>
      <c r="M235" s="1"/>
    </row>
    <row r="236" spans="1:13" x14ac:dyDescent="0.25">
      <c r="A236" s="1"/>
      <c r="B236" s="1"/>
      <c r="C236" s="7"/>
      <c r="D236" s="153"/>
      <c r="E236" s="153"/>
      <c r="F236" s="6"/>
      <c r="G236" s="6"/>
      <c r="H236" s="5"/>
      <c r="I236" s="125"/>
      <c r="J236" s="165"/>
      <c r="K236" s="1"/>
      <c r="L236" s="1"/>
      <c r="M236" s="1"/>
    </row>
    <row r="237" spans="1:13" ht="18.75" x14ac:dyDescent="0.3">
      <c r="A237" s="1"/>
      <c r="B237" s="1"/>
      <c r="C237" s="4"/>
      <c r="D237" s="157"/>
      <c r="E237" s="157"/>
      <c r="F237" s="4"/>
      <c r="G237" s="4"/>
      <c r="H237" s="3"/>
      <c r="I237" s="126"/>
      <c r="J237" s="165"/>
      <c r="K237" s="1"/>
      <c r="L237" s="1"/>
      <c r="M237" s="1"/>
    </row>
    <row r="238" spans="1:13" x14ac:dyDescent="0.25">
      <c r="A238" s="1"/>
      <c r="B238" s="1"/>
      <c r="C238" s="1"/>
      <c r="D238" s="2"/>
      <c r="E238" s="2"/>
      <c r="F238" s="1"/>
      <c r="G238" s="1"/>
      <c r="H238" s="1"/>
      <c r="I238" s="118"/>
      <c r="J238" s="165"/>
      <c r="K238" s="1"/>
      <c r="L238" s="1"/>
      <c r="M238" s="1"/>
    </row>
    <row r="239" spans="1:13" x14ac:dyDescent="0.25">
      <c r="A239" s="1"/>
      <c r="B239" s="1"/>
      <c r="C239" s="1"/>
      <c r="D239" s="2"/>
      <c r="E239" s="2"/>
      <c r="F239" s="1"/>
      <c r="G239" s="1"/>
      <c r="H239" s="1"/>
      <c r="I239" s="118"/>
      <c r="J239" s="165"/>
      <c r="K239" s="1"/>
      <c r="L239" s="1"/>
      <c r="M239" s="1"/>
    </row>
    <row r="240" spans="1:13" x14ac:dyDescent="0.25">
      <c r="A240" s="1"/>
      <c r="B240" s="1"/>
      <c r="C240" s="1"/>
      <c r="D240" s="2"/>
      <c r="E240" s="2"/>
      <c r="F240" s="1"/>
      <c r="G240" s="1"/>
      <c r="H240" s="1"/>
      <c r="I240" s="118"/>
      <c r="J240" s="165"/>
      <c r="K240" s="1"/>
      <c r="L240" s="1"/>
      <c r="M240" s="1"/>
    </row>
  </sheetData>
  <mergeCells count="12">
    <mergeCell ref="C102:H102"/>
    <mergeCell ref="C67:H67"/>
    <mergeCell ref="C68:H68"/>
    <mergeCell ref="C93:H93"/>
    <mergeCell ref="C96:H96"/>
    <mergeCell ref="B5:C5"/>
    <mergeCell ref="G5:I5"/>
    <mergeCell ref="B1:I1"/>
    <mergeCell ref="B2:D2"/>
    <mergeCell ref="B3:I3"/>
    <mergeCell ref="B4:C4"/>
    <mergeCell ref="H4:I4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opLeftCell="A90" zoomScale="130" zoomScaleNormal="130" workbookViewId="0">
      <selection activeCell="D104" sqref="D104"/>
    </sheetView>
  </sheetViews>
  <sheetFormatPr defaultRowHeight="15" x14ac:dyDescent="0.25"/>
  <cols>
    <col min="2" max="2" width="5.140625" bestFit="1" customWidth="1"/>
    <col min="3" max="3" width="38.85546875" bestFit="1" customWidth="1"/>
    <col min="4" max="5" width="6" style="158" bestFit="1" customWidth="1"/>
    <col min="6" max="6" width="6.5703125" bestFit="1" customWidth="1"/>
    <col min="7" max="7" width="7" customWidth="1"/>
    <col min="8" max="8" width="4.140625" bestFit="1" customWidth="1"/>
    <col min="9" max="9" width="12.28515625" style="127" bestFit="1" customWidth="1"/>
    <col min="10" max="10" width="14" bestFit="1" customWidth="1"/>
  </cols>
  <sheetData>
    <row r="1" spans="1:11" ht="21.75" thickBot="1" x14ac:dyDescent="0.4">
      <c r="B1" s="249" t="s">
        <v>6</v>
      </c>
      <c r="C1" s="250"/>
      <c r="D1" s="250"/>
      <c r="E1" s="250"/>
      <c r="F1" s="250"/>
      <c r="G1" s="250"/>
      <c r="H1" s="250"/>
      <c r="I1" s="251"/>
    </row>
    <row r="2" spans="1:11" ht="59.25" customHeight="1" thickBot="1" x14ac:dyDescent="0.3">
      <c r="B2" s="252" t="s">
        <v>5</v>
      </c>
      <c r="C2" s="253"/>
      <c r="D2" s="253"/>
      <c r="E2" s="142"/>
      <c r="F2" s="38"/>
      <c r="G2" s="38"/>
      <c r="H2" s="38"/>
      <c r="I2" s="104"/>
    </row>
    <row r="3" spans="1:11" ht="19.5" thickBot="1" x14ac:dyDescent="0.35">
      <c r="B3" s="254" t="s">
        <v>21</v>
      </c>
      <c r="C3" s="255"/>
      <c r="D3" s="255"/>
      <c r="E3" s="255"/>
      <c r="F3" s="255"/>
      <c r="G3" s="255"/>
      <c r="H3" s="256"/>
      <c r="I3" s="257"/>
      <c r="J3" s="48"/>
      <c r="K3" s="1"/>
    </row>
    <row r="4" spans="1:11" ht="15.75" thickBot="1" x14ac:dyDescent="0.3">
      <c r="B4" s="258" t="s">
        <v>4</v>
      </c>
      <c r="C4" s="259"/>
      <c r="D4" s="143"/>
      <c r="E4" s="143"/>
      <c r="F4" s="37"/>
      <c r="G4" s="37"/>
      <c r="H4" s="260" t="s">
        <v>105</v>
      </c>
      <c r="I4" s="261"/>
      <c r="J4" s="1"/>
      <c r="K4" s="1"/>
    </row>
    <row r="5" spans="1:11" ht="30.75" customHeight="1" thickBot="1" x14ac:dyDescent="0.3">
      <c r="B5" s="262" t="s">
        <v>40</v>
      </c>
      <c r="C5" s="263"/>
      <c r="D5" s="143"/>
      <c r="E5" s="143"/>
      <c r="F5" s="37"/>
      <c r="G5" s="264" t="s">
        <v>106</v>
      </c>
      <c r="H5" s="265"/>
      <c r="I5" s="266"/>
      <c r="J5" s="1"/>
      <c r="K5" s="1"/>
    </row>
    <row r="6" spans="1:11" s="26" customFormat="1" ht="30.75" thickBot="1" x14ac:dyDescent="0.3">
      <c r="B6" s="36" t="s">
        <v>3</v>
      </c>
      <c r="C6" s="35" t="s">
        <v>2</v>
      </c>
      <c r="D6" s="144" t="s">
        <v>76</v>
      </c>
      <c r="E6" s="144" t="s">
        <v>76</v>
      </c>
      <c r="F6" s="34" t="s">
        <v>77</v>
      </c>
      <c r="G6" s="33" t="s">
        <v>78</v>
      </c>
      <c r="H6" s="33" t="s">
        <v>1</v>
      </c>
      <c r="I6" s="105" t="s">
        <v>0</v>
      </c>
      <c r="J6" s="48"/>
      <c r="K6" s="11"/>
    </row>
    <row r="7" spans="1:11" s="11" customFormat="1" x14ac:dyDescent="0.25">
      <c r="B7" s="96"/>
      <c r="C7" s="97"/>
      <c r="D7" s="145"/>
      <c r="E7" s="145"/>
      <c r="F7" s="98"/>
      <c r="G7" s="97"/>
      <c r="H7" s="97"/>
      <c r="I7" s="106"/>
      <c r="J7" s="48"/>
    </row>
    <row r="8" spans="1:11" s="11" customFormat="1" x14ac:dyDescent="0.25">
      <c r="B8" s="52" t="s">
        <v>62</v>
      </c>
      <c r="C8" s="64" t="s">
        <v>63</v>
      </c>
      <c r="D8" s="146"/>
      <c r="E8" s="146"/>
      <c r="F8" s="50"/>
      <c r="G8" s="51"/>
      <c r="H8" s="51"/>
      <c r="I8" s="107"/>
      <c r="J8" s="48"/>
    </row>
    <row r="9" spans="1:11" s="11" customFormat="1" x14ac:dyDescent="0.25">
      <c r="B9" s="65" t="s">
        <v>64</v>
      </c>
      <c r="C9" s="93" t="s">
        <v>17</v>
      </c>
      <c r="D9" s="147"/>
      <c r="E9" s="147"/>
      <c r="F9" s="93"/>
      <c r="G9" s="93"/>
      <c r="H9" s="93"/>
      <c r="I9" s="108"/>
      <c r="J9" s="48"/>
    </row>
    <row r="10" spans="1:11" s="11" customFormat="1" x14ac:dyDescent="0.25">
      <c r="B10" s="42">
        <v>1</v>
      </c>
      <c r="C10" s="31" t="s">
        <v>18</v>
      </c>
      <c r="D10" s="29">
        <v>66</v>
      </c>
      <c r="E10" s="29">
        <v>36</v>
      </c>
      <c r="F10" s="69">
        <f t="shared" ref="F10:F12" si="0">D10*E10/144</f>
        <v>16.5</v>
      </c>
      <c r="G10" s="31">
        <v>1350</v>
      </c>
      <c r="H10" s="31">
        <v>1</v>
      </c>
      <c r="I10" s="109">
        <v>0</v>
      </c>
      <c r="J10" s="48"/>
    </row>
    <row r="11" spans="1:11" s="11" customFormat="1" x14ac:dyDescent="0.25">
      <c r="B11" s="42">
        <v>2</v>
      </c>
      <c r="C11" s="30" t="s">
        <v>19</v>
      </c>
      <c r="D11" s="29"/>
      <c r="E11" s="29"/>
      <c r="F11" s="69"/>
      <c r="G11" s="30"/>
      <c r="H11" s="30"/>
      <c r="I11" s="109">
        <v>0</v>
      </c>
      <c r="J11" s="48"/>
    </row>
    <row r="12" spans="1:11" s="11" customFormat="1" x14ac:dyDescent="0.25">
      <c r="B12" s="42">
        <v>3</v>
      </c>
      <c r="C12" s="30" t="s">
        <v>20</v>
      </c>
      <c r="D12" s="29">
        <v>96</v>
      </c>
      <c r="E12" s="29">
        <v>31</v>
      </c>
      <c r="F12" s="69">
        <f t="shared" si="0"/>
        <v>20.666666666666668</v>
      </c>
      <c r="G12" s="30">
        <v>550</v>
      </c>
      <c r="H12" s="30">
        <v>1</v>
      </c>
      <c r="I12" s="109">
        <v>0</v>
      </c>
      <c r="J12" s="48"/>
    </row>
    <row r="13" spans="1:11" s="11" customFormat="1" x14ac:dyDescent="0.25">
      <c r="B13" s="42">
        <v>4</v>
      </c>
      <c r="C13" s="30" t="s">
        <v>74</v>
      </c>
      <c r="D13" s="29"/>
      <c r="E13" s="29"/>
      <c r="F13" s="69"/>
      <c r="G13" s="30">
        <v>4500</v>
      </c>
      <c r="H13" s="30">
        <v>1</v>
      </c>
      <c r="I13" s="109">
        <v>0</v>
      </c>
      <c r="J13" s="68"/>
    </row>
    <row r="14" spans="1:11" s="11" customFormat="1" x14ac:dyDescent="0.25">
      <c r="B14" s="52"/>
      <c r="C14" s="51"/>
      <c r="D14" s="146"/>
      <c r="E14" s="146"/>
      <c r="F14" s="50"/>
      <c r="G14" s="51"/>
      <c r="H14" s="51"/>
      <c r="I14" s="107">
        <f>SUM(I10:I13)</f>
        <v>0</v>
      </c>
      <c r="J14" s="48"/>
    </row>
    <row r="15" spans="1:11" s="32" customFormat="1" x14ac:dyDescent="0.25">
      <c r="A15" s="11"/>
      <c r="B15" s="52" t="s">
        <v>65</v>
      </c>
      <c r="C15" s="61" t="s">
        <v>22</v>
      </c>
      <c r="D15" s="148"/>
      <c r="E15" s="148"/>
      <c r="F15" s="61"/>
      <c r="G15" s="61"/>
      <c r="H15" s="61"/>
      <c r="I15" s="110"/>
      <c r="J15" s="11"/>
      <c r="K15" s="11"/>
    </row>
    <row r="16" spans="1:11" x14ac:dyDescent="0.25">
      <c r="A16" s="11"/>
      <c r="B16" s="40">
        <v>5</v>
      </c>
      <c r="C16" s="62" t="s">
        <v>8</v>
      </c>
      <c r="D16" s="69">
        <v>84</v>
      </c>
      <c r="E16" s="69">
        <v>90</v>
      </c>
      <c r="F16" s="69">
        <f>D16*E16/144</f>
        <v>52.5</v>
      </c>
      <c r="G16" s="62">
        <v>1280</v>
      </c>
      <c r="H16" s="62">
        <v>1</v>
      </c>
      <c r="I16" s="109">
        <f>F16*G16*H16</f>
        <v>67200</v>
      </c>
      <c r="J16" s="1"/>
      <c r="K16" s="1"/>
    </row>
    <row r="17" spans="1:12" x14ac:dyDescent="0.25">
      <c r="A17" s="11"/>
      <c r="B17" s="41">
        <v>6</v>
      </c>
      <c r="C17" s="30" t="s">
        <v>93</v>
      </c>
      <c r="D17" s="29"/>
      <c r="E17" s="29"/>
      <c r="F17" s="69"/>
      <c r="G17" s="31">
        <v>3500</v>
      </c>
      <c r="H17" s="31">
        <v>2</v>
      </c>
      <c r="I17" s="109">
        <f>G17*H17</f>
        <v>7000</v>
      </c>
      <c r="J17" s="1"/>
      <c r="K17" s="1"/>
    </row>
    <row r="18" spans="1:12" x14ac:dyDescent="0.25">
      <c r="A18" s="11"/>
      <c r="B18" s="40">
        <v>7</v>
      </c>
      <c r="C18" s="30" t="s">
        <v>94</v>
      </c>
      <c r="D18" s="29"/>
      <c r="E18" s="29"/>
      <c r="F18" s="69"/>
      <c r="G18" s="31">
        <v>1400</v>
      </c>
      <c r="H18" s="31">
        <v>2</v>
      </c>
      <c r="I18" s="109">
        <f>G18*H18</f>
        <v>2800</v>
      </c>
      <c r="J18" s="1"/>
      <c r="K18" s="1"/>
    </row>
    <row r="19" spans="1:12" x14ac:dyDescent="0.25">
      <c r="A19" s="11"/>
      <c r="B19" s="41">
        <v>8</v>
      </c>
      <c r="C19" s="62" t="s">
        <v>41</v>
      </c>
      <c r="D19" s="69">
        <v>13</v>
      </c>
      <c r="E19" s="69">
        <v>13</v>
      </c>
      <c r="F19" s="69">
        <f>D19*E19/144</f>
        <v>1.1736111111111112</v>
      </c>
      <c r="G19" s="62">
        <v>550</v>
      </c>
      <c r="H19" s="62">
        <v>3</v>
      </c>
      <c r="I19" s="109">
        <f t="shared" ref="I19:I22" si="1">F19*G19*H19</f>
        <v>1936.4583333333333</v>
      </c>
      <c r="J19" s="1"/>
      <c r="K19" s="1"/>
    </row>
    <row r="20" spans="1:12" x14ac:dyDescent="0.25">
      <c r="A20" s="11"/>
      <c r="B20" s="40">
        <v>9</v>
      </c>
      <c r="C20" s="30" t="s">
        <v>14</v>
      </c>
      <c r="D20" s="29">
        <v>18</v>
      </c>
      <c r="E20" s="29">
        <v>126</v>
      </c>
      <c r="F20" s="69">
        <f t="shared" ref="F20:F65" si="2">D20*E20/144</f>
        <v>15.75</v>
      </c>
      <c r="G20" s="30">
        <v>620</v>
      </c>
      <c r="H20" s="30">
        <v>1</v>
      </c>
      <c r="I20" s="109">
        <f t="shared" si="1"/>
        <v>9765</v>
      </c>
      <c r="J20" s="11"/>
      <c r="K20" s="11"/>
      <c r="L20" s="26"/>
    </row>
    <row r="21" spans="1:12" x14ac:dyDescent="0.25">
      <c r="A21" s="11"/>
      <c r="B21" s="41">
        <v>10</v>
      </c>
      <c r="C21" s="30" t="s">
        <v>23</v>
      </c>
      <c r="D21" s="29">
        <v>48</v>
      </c>
      <c r="E21" s="29">
        <v>21</v>
      </c>
      <c r="F21" s="69">
        <f t="shared" si="2"/>
        <v>7</v>
      </c>
      <c r="G21" s="30">
        <v>1280</v>
      </c>
      <c r="H21" s="30">
        <v>1</v>
      </c>
      <c r="I21" s="109">
        <f t="shared" si="1"/>
        <v>8960</v>
      </c>
      <c r="J21" s="11"/>
      <c r="K21" s="11"/>
      <c r="L21" s="26"/>
    </row>
    <row r="22" spans="1:12" x14ac:dyDescent="0.25">
      <c r="A22" s="11"/>
      <c r="B22" s="40">
        <v>11</v>
      </c>
      <c r="C22" s="30" t="s">
        <v>12</v>
      </c>
      <c r="D22" s="29">
        <v>34</v>
      </c>
      <c r="E22" s="29">
        <v>90</v>
      </c>
      <c r="F22" s="69">
        <f t="shared" si="2"/>
        <v>21.25</v>
      </c>
      <c r="G22" s="30">
        <v>1280</v>
      </c>
      <c r="H22" s="30">
        <v>1</v>
      </c>
      <c r="I22" s="109">
        <f t="shared" si="1"/>
        <v>27200</v>
      </c>
      <c r="J22" s="11"/>
      <c r="K22" s="11"/>
      <c r="L22" s="26"/>
    </row>
    <row r="23" spans="1:12" x14ac:dyDescent="0.25">
      <c r="A23" s="11"/>
      <c r="B23" s="41">
        <v>12</v>
      </c>
      <c r="C23" s="30" t="s">
        <v>13</v>
      </c>
      <c r="D23" s="29"/>
      <c r="E23" s="29"/>
      <c r="F23" s="69"/>
      <c r="G23" s="30"/>
      <c r="H23" s="30">
        <v>1</v>
      </c>
      <c r="I23" s="109">
        <v>26000</v>
      </c>
      <c r="J23" s="11"/>
      <c r="K23" s="11"/>
      <c r="L23" s="26"/>
    </row>
    <row r="24" spans="1:12" x14ac:dyDescent="0.25">
      <c r="A24" s="11"/>
      <c r="B24" s="40">
        <v>13</v>
      </c>
      <c r="C24" s="30" t="s">
        <v>20</v>
      </c>
      <c r="D24" s="29">
        <v>112</v>
      </c>
      <c r="E24" s="29">
        <v>40</v>
      </c>
      <c r="F24" s="69">
        <f>E24*D24/144</f>
        <v>31.111111111111111</v>
      </c>
      <c r="G24" s="30">
        <v>550</v>
      </c>
      <c r="H24" s="30">
        <v>1</v>
      </c>
      <c r="I24" s="109">
        <f>G24*F24</f>
        <v>17111.111111111109</v>
      </c>
      <c r="J24" s="11"/>
      <c r="K24" s="11"/>
      <c r="L24" s="26"/>
    </row>
    <row r="25" spans="1:12" x14ac:dyDescent="0.25">
      <c r="A25" s="11"/>
      <c r="B25" s="41">
        <v>14</v>
      </c>
      <c r="C25" s="30" t="s">
        <v>75</v>
      </c>
      <c r="D25" s="29"/>
      <c r="E25" s="29"/>
      <c r="F25" s="69"/>
      <c r="G25" s="30">
        <v>4500</v>
      </c>
      <c r="H25" s="30">
        <v>1</v>
      </c>
      <c r="I25" s="109">
        <f>H25*G25</f>
        <v>4500</v>
      </c>
      <c r="J25" s="67"/>
      <c r="K25" s="11"/>
      <c r="L25" s="26"/>
    </row>
    <row r="26" spans="1:12" x14ac:dyDescent="0.25">
      <c r="A26" s="11"/>
      <c r="B26" s="41"/>
      <c r="C26" s="30"/>
      <c r="D26" s="29"/>
      <c r="E26" s="29"/>
      <c r="F26" s="69"/>
      <c r="G26" s="30"/>
      <c r="H26" s="30"/>
      <c r="I26" s="110">
        <f>SUM(I16:I25)</f>
        <v>172472.56944444444</v>
      </c>
      <c r="J26" s="11"/>
      <c r="K26" s="11"/>
      <c r="L26" s="26"/>
    </row>
    <row r="27" spans="1:12" s="23" customFormat="1" ht="15.75" customHeight="1" x14ac:dyDescent="0.25">
      <c r="A27" s="24"/>
      <c r="B27" s="66" t="s">
        <v>66</v>
      </c>
      <c r="C27" s="93" t="s">
        <v>70</v>
      </c>
      <c r="D27" s="147"/>
      <c r="E27" s="147"/>
      <c r="F27" s="93"/>
      <c r="G27" s="93"/>
      <c r="H27" s="93"/>
      <c r="I27" s="108"/>
      <c r="J27" s="11"/>
      <c r="K27" s="24"/>
    </row>
    <row r="28" spans="1:12" x14ac:dyDescent="0.25">
      <c r="A28" s="11"/>
      <c r="B28" s="41">
        <v>15</v>
      </c>
      <c r="C28" s="30" t="s">
        <v>24</v>
      </c>
      <c r="D28" s="29">
        <v>76.25</v>
      </c>
      <c r="E28" s="29">
        <v>90</v>
      </c>
      <c r="F28" s="69">
        <f t="shared" si="2"/>
        <v>47.65625</v>
      </c>
      <c r="G28" s="31">
        <v>1280</v>
      </c>
      <c r="H28" s="31">
        <v>1</v>
      </c>
      <c r="I28" s="109">
        <f t="shared" ref="I28:I63" si="3">F28*G28*H28</f>
        <v>61000</v>
      </c>
      <c r="J28" s="11"/>
      <c r="K28" s="11"/>
      <c r="L28" s="26"/>
    </row>
    <row r="29" spans="1:12" x14ac:dyDescent="0.25">
      <c r="A29" s="11"/>
      <c r="B29" s="41">
        <v>16</v>
      </c>
      <c r="C29" s="30" t="s">
        <v>93</v>
      </c>
      <c r="D29" s="29"/>
      <c r="E29" s="29"/>
      <c r="F29" s="69"/>
      <c r="G29" s="31">
        <v>3500</v>
      </c>
      <c r="H29" s="31">
        <v>0</v>
      </c>
      <c r="I29" s="109">
        <f>G29*H29</f>
        <v>0</v>
      </c>
      <c r="J29" s="11"/>
      <c r="K29" s="11"/>
      <c r="L29" s="26"/>
    </row>
    <row r="30" spans="1:12" x14ac:dyDescent="0.25">
      <c r="A30" s="11"/>
      <c r="B30" s="41">
        <v>17</v>
      </c>
      <c r="C30" s="30" t="s">
        <v>94</v>
      </c>
      <c r="D30" s="29"/>
      <c r="E30" s="29"/>
      <c r="F30" s="69"/>
      <c r="G30" s="31">
        <v>1400</v>
      </c>
      <c r="H30" s="31">
        <v>2</v>
      </c>
      <c r="I30" s="109">
        <f>G30*H30</f>
        <v>2800</v>
      </c>
      <c r="J30" s="11"/>
      <c r="K30" s="11"/>
      <c r="L30" s="26"/>
    </row>
    <row r="31" spans="1:12" x14ac:dyDescent="0.25">
      <c r="A31" s="11"/>
      <c r="B31" s="41">
        <v>18</v>
      </c>
      <c r="C31" s="30" t="s">
        <v>95</v>
      </c>
      <c r="D31" s="29"/>
      <c r="E31" s="29"/>
      <c r="F31" s="69"/>
      <c r="G31" s="31">
        <v>1800</v>
      </c>
      <c r="H31" s="31">
        <v>2</v>
      </c>
      <c r="I31" s="109">
        <f>H31*G31</f>
        <v>3600</v>
      </c>
      <c r="J31" s="11"/>
      <c r="K31" s="11"/>
      <c r="L31" s="26"/>
    </row>
    <row r="32" spans="1:12" x14ac:dyDescent="0.25">
      <c r="A32" s="11"/>
      <c r="B32" s="41">
        <v>19</v>
      </c>
      <c r="C32" s="30" t="s">
        <v>25</v>
      </c>
      <c r="D32" s="29">
        <v>30.5</v>
      </c>
      <c r="E32" s="29">
        <v>90</v>
      </c>
      <c r="F32" s="69">
        <f t="shared" si="2"/>
        <v>19.0625</v>
      </c>
      <c r="G32" s="31">
        <v>1280</v>
      </c>
      <c r="H32" s="31">
        <v>1</v>
      </c>
      <c r="I32" s="109">
        <f>F32*G32*H32</f>
        <v>24400</v>
      </c>
      <c r="J32" s="11"/>
      <c r="K32" s="11"/>
      <c r="L32" s="26"/>
    </row>
    <row r="33" spans="1:12" x14ac:dyDescent="0.25">
      <c r="A33" s="11"/>
      <c r="B33" s="41">
        <v>20</v>
      </c>
      <c r="C33" s="30" t="s">
        <v>9</v>
      </c>
      <c r="D33" s="29">
        <v>18.5</v>
      </c>
      <c r="E33" s="29">
        <v>121</v>
      </c>
      <c r="F33" s="69">
        <f t="shared" si="2"/>
        <v>15.545138888888889</v>
      </c>
      <c r="G33" s="30">
        <v>620</v>
      </c>
      <c r="H33" s="30">
        <v>1</v>
      </c>
      <c r="I33" s="109">
        <f t="shared" si="3"/>
        <v>9637.9861111111113</v>
      </c>
      <c r="J33" s="11"/>
      <c r="K33" s="11"/>
      <c r="L33" s="26"/>
    </row>
    <row r="34" spans="1:12" s="23" customFormat="1" x14ac:dyDescent="0.25">
      <c r="A34" s="24"/>
      <c r="B34" s="41">
        <v>21</v>
      </c>
      <c r="C34" s="30" t="s">
        <v>12</v>
      </c>
      <c r="D34" s="29">
        <v>23.75</v>
      </c>
      <c r="E34" s="29">
        <v>90</v>
      </c>
      <c r="F34" s="69">
        <f t="shared" si="2"/>
        <v>14.84375</v>
      </c>
      <c r="G34" s="30">
        <v>1280</v>
      </c>
      <c r="H34" s="30">
        <v>1</v>
      </c>
      <c r="I34" s="109">
        <f t="shared" si="3"/>
        <v>19000</v>
      </c>
      <c r="J34" s="11"/>
      <c r="K34" s="24"/>
    </row>
    <row r="35" spans="1:12" x14ac:dyDescent="0.25">
      <c r="A35" s="11"/>
      <c r="B35" s="41">
        <v>22</v>
      </c>
      <c r="C35" s="30" t="s">
        <v>10</v>
      </c>
      <c r="D35" s="29"/>
      <c r="E35" s="29"/>
      <c r="F35" s="69">
        <f t="shared" si="2"/>
        <v>0</v>
      </c>
      <c r="G35" s="30">
        <v>26000</v>
      </c>
      <c r="H35" s="30">
        <v>1</v>
      </c>
      <c r="I35" s="109">
        <f>G35*H35</f>
        <v>26000</v>
      </c>
      <c r="J35" s="11"/>
      <c r="K35" s="11"/>
      <c r="L35" s="26"/>
    </row>
    <row r="36" spans="1:12" x14ac:dyDescent="0.25">
      <c r="A36" s="11"/>
      <c r="B36" s="41">
        <v>23</v>
      </c>
      <c r="C36" s="30" t="s">
        <v>20</v>
      </c>
      <c r="D36" s="29">
        <v>120</v>
      </c>
      <c r="E36" s="29">
        <v>32</v>
      </c>
      <c r="F36" s="69">
        <f t="shared" si="2"/>
        <v>26.666666666666668</v>
      </c>
      <c r="G36" s="30">
        <v>550</v>
      </c>
      <c r="H36" s="30">
        <v>1</v>
      </c>
      <c r="I36" s="109">
        <f>F36*G36</f>
        <v>14666.666666666668</v>
      </c>
      <c r="J36" s="11"/>
      <c r="K36" s="11"/>
      <c r="L36" s="26"/>
    </row>
    <row r="37" spans="1:12" x14ac:dyDescent="0.25">
      <c r="A37" s="11"/>
      <c r="B37" s="41">
        <v>24</v>
      </c>
      <c r="C37" s="30" t="s">
        <v>75</v>
      </c>
      <c r="D37" s="29"/>
      <c r="E37" s="29"/>
      <c r="F37" s="69">
        <f t="shared" si="2"/>
        <v>0</v>
      </c>
      <c r="G37" s="30">
        <v>4500</v>
      </c>
      <c r="H37" s="30">
        <v>1</v>
      </c>
      <c r="I37" s="109">
        <f>H37*G37</f>
        <v>4500</v>
      </c>
      <c r="J37" s="11"/>
      <c r="K37" s="11"/>
      <c r="L37" s="26"/>
    </row>
    <row r="38" spans="1:12" x14ac:dyDescent="0.25">
      <c r="A38" s="11"/>
      <c r="B38" s="42"/>
      <c r="C38" s="30"/>
      <c r="D38" s="29"/>
      <c r="E38" s="29"/>
      <c r="F38" s="69"/>
      <c r="G38" s="30"/>
      <c r="H38" s="30"/>
      <c r="I38" s="110">
        <f>SUM(I28:I37)</f>
        <v>165604.65277777778</v>
      </c>
      <c r="J38" s="67"/>
      <c r="K38" s="11"/>
      <c r="L38" s="26"/>
    </row>
    <row r="39" spans="1:12" ht="15.75" customHeight="1" x14ac:dyDescent="0.25">
      <c r="A39" s="11"/>
      <c r="B39" s="65" t="s">
        <v>71</v>
      </c>
      <c r="C39" s="93" t="s">
        <v>11</v>
      </c>
      <c r="D39" s="147"/>
      <c r="E39" s="147"/>
      <c r="F39" s="93"/>
      <c r="G39" s="93"/>
      <c r="H39" s="93"/>
      <c r="I39" s="108"/>
      <c r="J39" s="11"/>
      <c r="K39" s="11"/>
      <c r="L39" s="26"/>
    </row>
    <row r="40" spans="1:12" x14ac:dyDescent="0.25">
      <c r="A40" s="11"/>
      <c r="B40" s="42">
        <v>25</v>
      </c>
      <c r="C40" s="30" t="s">
        <v>88</v>
      </c>
      <c r="D40" s="29"/>
      <c r="E40" s="29"/>
      <c r="F40" s="69">
        <f t="shared" si="2"/>
        <v>0</v>
      </c>
      <c r="G40" s="30"/>
      <c r="H40" s="30">
        <v>1</v>
      </c>
      <c r="I40" s="109">
        <v>35243</v>
      </c>
      <c r="J40" s="11"/>
      <c r="K40" s="11"/>
      <c r="L40" s="26"/>
    </row>
    <row r="41" spans="1:12" x14ac:dyDescent="0.25">
      <c r="A41" s="11"/>
      <c r="B41" s="42">
        <v>26</v>
      </c>
      <c r="C41" s="30" t="s">
        <v>91</v>
      </c>
      <c r="D41" s="29">
        <v>107</v>
      </c>
      <c r="E41" s="29">
        <v>24.25</v>
      </c>
      <c r="F41" s="69">
        <f t="shared" si="2"/>
        <v>18.019097222222221</v>
      </c>
      <c r="G41" s="30">
        <v>1100</v>
      </c>
      <c r="H41" s="30">
        <v>1</v>
      </c>
      <c r="I41" s="109">
        <f t="shared" si="3"/>
        <v>19821.006944444445</v>
      </c>
      <c r="J41" s="11"/>
      <c r="K41" s="11"/>
      <c r="L41" s="26"/>
    </row>
    <row r="42" spans="1:12" x14ac:dyDescent="0.25">
      <c r="A42" s="11"/>
      <c r="B42" s="42">
        <v>27</v>
      </c>
      <c r="C42" s="136" t="s">
        <v>119</v>
      </c>
      <c r="D42" s="139">
        <v>213</v>
      </c>
      <c r="E42" s="139">
        <v>9</v>
      </c>
      <c r="F42" s="139">
        <f t="shared" si="2"/>
        <v>13.3125</v>
      </c>
      <c r="G42" s="137">
        <v>550</v>
      </c>
      <c r="H42" s="137">
        <v>1</v>
      </c>
      <c r="I42" s="140">
        <f t="shared" si="3"/>
        <v>7321.875</v>
      </c>
      <c r="J42" s="11"/>
      <c r="K42" s="11"/>
      <c r="L42" s="26"/>
    </row>
    <row r="43" spans="1:12" x14ac:dyDescent="0.25">
      <c r="A43" s="11"/>
      <c r="B43" s="42">
        <v>28</v>
      </c>
      <c r="C43" s="30" t="s">
        <v>28</v>
      </c>
      <c r="D43" s="29">
        <v>13</v>
      </c>
      <c r="E43" s="29">
        <v>15</v>
      </c>
      <c r="F43" s="69">
        <f t="shared" si="2"/>
        <v>1.3541666666666667</v>
      </c>
      <c r="G43" s="30">
        <v>1280</v>
      </c>
      <c r="H43" s="30">
        <v>1</v>
      </c>
      <c r="I43" s="109">
        <f t="shared" si="3"/>
        <v>1733.3333333333335</v>
      </c>
      <c r="J43" s="11"/>
      <c r="K43" s="11"/>
      <c r="L43" s="26"/>
    </row>
    <row r="44" spans="1:12" x14ac:dyDescent="0.25">
      <c r="A44" s="11"/>
      <c r="B44" s="42">
        <v>29</v>
      </c>
      <c r="C44" s="30" t="s">
        <v>90</v>
      </c>
      <c r="D44" s="29">
        <v>39.75</v>
      </c>
      <c r="E44" s="29">
        <v>50</v>
      </c>
      <c r="F44" s="69">
        <f t="shared" si="2"/>
        <v>13.802083333333334</v>
      </c>
      <c r="G44" s="30">
        <v>520</v>
      </c>
      <c r="H44" s="30">
        <v>1</v>
      </c>
      <c r="I44" s="109">
        <f t="shared" si="3"/>
        <v>7177.0833333333339</v>
      </c>
      <c r="J44" s="11"/>
      <c r="K44" s="11"/>
      <c r="L44" s="26"/>
    </row>
    <row r="45" spans="1:12" x14ac:dyDescent="0.25">
      <c r="A45" s="11"/>
      <c r="B45" s="42">
        <v>30</v>
      </c>
      <c r="C45" s="30" t="s">
        <v>16</v>
      </c>
      <c r="D45" s="29">
        <v>37</v>
      </c>
      <c r="E45" s="29">
        <v>89</v>
      </c>
      <c r="F45" s="69"/>
      <c r="G45" s="30"/>
      <c r="H45" s="30">
        <v>1</v>
      </c>
      <c r="I45" s="109">
        <v>0</v>
      </c>
      <c r="J45" s="11"/>
      <c r="K45" s="11"/>
      <c r="L45" s="26"/>
    </row>
    <row r="46" spans="1:12" x14ac:dyDescent="0.25">
      <c r="A46" s="11"/>
      <c r="B46" s="42">
        <v>31</v>
      </c>
      <c r="C46" s="30" t="s">
        <v>84</v>
      </c>
      <c r="D46" s="29"/>
      <c r="E46" s="29"/>
      <c r="F46" s="28">
        <v>18</v>
      </c>
      <c r="G46" s="30">
        <v>3600</v>
      </c>
      <c r="H46" s="30">
        <v>1</v>
      </c>
      <c r="I46" s="109">
        <f>G46*F46</f>
        <v>64800</v>
      </c>
      <c r="J46" s="11"/>
      <c r="K46" s="11"/>
      <c r="L46" s="26"/>
    </row>
    <row r="47" spans="1:12" x14ac:dyDescent="0.25">
      <c r="A47" s="11"/>
      <c r="B47" s="42">
        <v>32</v>
      </c>
      <c r="C47" s="30" t="s">
        <v>73</v>
      </c>
      <c r="D47" s="29">
        <v>56.5</v>
      </c>
      <c r="E47" s="29">
        <v>27.25</v>
      </c>
      <c r="F47" s="69">
        <f t="shared" si="2"/>
        <v>10.691840277777779</v>
      </c>
      <c r="G47" s="30">
        <v>800</v>
      </c>
      <c r="H47" s="30">
        <v>1</v>
      </c>
      <c r="I47" s="109">
        <f t="shared" si="3"/>
        <v>8553.4722222222226</v>
      </c>
      <c r="J47" s="11"/>
      <c r="K47" s="11"/>
      <c r="L47" s="26"/>
    </row>
    <row r="48" spans="1:12" x14ac:dyDescent="0.25">
      <c r="A48" s="11"/>
      <c r="B48" s="42">
        <v>33</v>
      </c>
      <c r="C48" s="30" t="s">
        <v>42</v>
      </c>
      <c r="D48" s="29">
        <v>36.5</v>
      </c>
      <c r="E48" s="29">
        <v>85.75</v>
      </c>
      <c r="F48" s="69">
        <f t="shared" si="2"/>
        <v>21.735243055555557</v>
      </c>
      <c r="G48" s="30">
        <v>520</v>
      </c>
      <c r="H48" s="30">
        <v>1</v>
      </c>
      <c r="I48" s="109">
        <f t="shared" si="3"/>
        <v>11302.326388888891</v>
      </c>
      <c r="J48" s="11"/>
      <c r="K48" s="11"/>
      <c r="L48" s="26"/>
    </row>
    <row r="49" spans="1:12" x14ac:dyDescent="0.25">
      <c r="A49" s="11"/>
      <c r="B49" s="42">
        <v>34</v>
      </c>
      <c r="C49" s="30" t="s">
        <v>43</v>
      </c>
      <c r="D49" s="29">
        <v>16.5</v>
      </c>
      <c r="E49" s="29">
        <v>57.5</v>
      </c>
      <c r="F49" s="69">
        <f t="shared" si="2"/>
        <v>6.588541666666667</v>
      </c>
      <c r="G49" s="30">
        <v>360</v>
      </c>
      <c r="H49" s="30">
        <v>1</v>
      </c>
      <c r="I49" s="109">
        <f t="shared" si="3"/>
        <v>2371.875</v>
      </c>
      <c r="J49" s="11"/>
      <c r="K49" s="11"/>
      <c r="L49" s="26"/>
    </row>
    <row r="50" spans="1:12" x14ac:dyDescent="0.25">
      <c r="A50" s="11"/>
      <c r="B50" s="42">
        <v>35</v>
      </c>
      <c r="C50" s="30" t="s">
        <v>98</v>
      </c>
      <c r="D50" s="29"/>
      <c r="E50" s="29"/>
      <c r="F50" s="69"/>
      <c r="G50" s="30">
        <v>1800</v>
      </c>
      <c r="H50" s="30">
        <v>3</v>
      </c>
      <c r="I50" s="109">
        <f>G50*H50</f>
        <v>5400</v>
      </c>
      <c r="J50" s="11"/>
      <c r="K50" s="11"/>
      <c r="L50" s="26"/>
    </row>
    <row r="51" spans="1:12" x14ac:dyDescent="0.25">
      <c r="A51" s="11"/>
      <c r="B51" s="42">
        <v>36</v>
      </c>
      <c r="C51" s="30" t="s">
        <v>85</v>
      </c>
      <c r="D51" s="29">
        <v>36</v>
      </c>
      <c r="E51" s="29">
        <v>60</v>
      </c>
      <c r="F51" s="69"/>
      <c r="G51" s="30"/>
      <c r="H51" s="30"/>
      <c r="I51" s="109">
        <v>32000</v>
      </c>
      <c r="J51" s="11"/>
      <c r="K51" s="11"/>
      <c r="L51" s="26"/>
    </row>
    <row r="52" spans="1:12" x14ac:dyDescent="0.25">
      <c r="A52" s="11"/>
      <c r="B52" s="42">
        <v>37</v>
      </c>
      <c r="C52" s="30" t="s">
        <v>87</v>
      </c>
      <c r="D52" s="29"/>
      <c r="E52" s="29"/>
      <c r="F52" s="69"/>
      <c r="G52" s="30"/>
      <c r="H52" s="30"/>
      <c r="I52" s="109">
        <v>14000</v>
      </c>
      <c r="J52" s="11"/>
      <c r="K52" s="11"/>
      <c r="L52" s="26"/>
    </row>
    <row r="53" spans="1:12" x14ac:dyDescent="0.25">
      <c r="A53" s="11"/>
      <c r="B53" s="42">
        <v>38</v>
      </c>
      <c r="C53" s="30" t="s">
        <v>97</v>
      </c>
      <c r="D53" s="29">
        <v>72</v>
      </c>
      <c r="E53" s="29">
        <v>18</v>
      </c>
      <c r="F53" s="69">
        <f>D53*E53/144</f>
        <v>9</v>
      </c>
      <c r="G53" s="30">
        <v>1400</v>
      </c>
      <c r="H53" s="30">
        <v>1</v>
      </c>
      <c r="I53" s="109">
        <f>F53*G53</f>
        <v>12600</v>
      </c>
      <c r="J53" s="11"/>
      <c r="K53" s="11"/>
      <c r="L53" s="26"/>
    </row>
    <row r="54" spans="1:12" x14ac:dyDescent="0.25">
      <c r="A54" s="11"/>
      <c r="B54" s="42"/>
      <c r="C54" s="30"/>
      <c r="D54" s="29"/>
      <c r="E54" s="29"/>
      <c r="F54" s="69"/>
      <c r="G54" s="30"/>
      <c r="H54" s="30"/>
      <c r="I54" s="110">
        <f>SUM(I40:I53)</f>
        <v>222323.97222222225</v>
      </c>
      <c r="J54" s="11"/>
      <c r="K54" s="11"/>
      <c r="L54" s="26"/>
    </row>
    <row r="55" spans="1:12" x14ac:dyDescent="0.25">
      <c r="A55" s="11"/>
      <c r="B55" s="42"/>
      <c r="C55" s="30"/>
      <c r="D55" s="29"/>
      <c r="E55" s="29"/>
      <c r="F55" s="69"/>
      <c r="G55" s="30"/>
      <c r="H55" s="30"/>
      <c r="I55" s="109"/>
      <c r="J55" s="11"/>
      <c r="K55" s="11"/>
      <c r="L55" s="26"/>
    </row>
    <row r="56" spans="1:12" ht="15.75" customHeight="1" x14ac:dyDescent="0.25">
      <c r="A56" s="11"/>
      <c r="B56" s="65" t="s">
        <v>72</v>
      </c>
      <c r="C56" s="93" t="s">
        <v>7</v>
      </c>
      <c r="D56" s="147"/>
      <c r="E56" s="147"/>
      <c r="F56" s="93"/>
      <c r="G56" s="93"/>
      <c r="H56" s="93"/>
      <c r="I56" s="108"/>
      <c r="J56" s="11"/>
      <c r="K56" s="11"/>
      <c r="L56" s="26"/>
    </row>
    <row r="57" spans="1:12" x14ac:dyDescent="0.25">
      <c r="A57" s="11"/>
      <c r="B57" s="42">
        <v>39</v>
      </c>
      <c r="C57" s="30" t="s">
        <v>30</v>
      </c>
      <c r="D57" s="29">
        <v>129.5</v>
      </c>
      <c r="E57" s="29">
        <v>29.5</v>
      </c>
      <c r="F57" s="69">
        <f t="shared" si="2"/>
        <v>26.529513888888889</v>
      </c>
      <c r="G57" s="30">
        <v>2300</v>
      </c>
      <c r="H57" s="30">
        <v>1</v>
      </c>
      <c r="I57" s="109">
        <f t="shared" si="3"/>
        <v>61017.881944444445</v>
      </c>
      <c r="J57" s="11"/>
      <c r="K57" s="11"/>
      <c r="L57" s="26"/>
    </row>
    <row r="58" spans="1:12" x14ac:dyDescent="0.25">
      <c r="A58" s="11"/>
      <c r="B58" s="42">
        <v>40</v>
      </c>
      <c r="C58" s="30" t="s">
        <v>31</v>
      </c>
      <c r="D58" s="29">
        <v>23</v>
      </c>
      <c r="E58" s="29">
        <v>81</v>
      </c>
      <c r="F58" s="69">
        <f t="shared" si="2"/>
        <v>12.9375</v>
      </c>
      <c r="G58" s="30"/>
      <c r="H58" s="30">
        <v>1</v>
      </c>
      <c r="I58" s="109">
        <v>9000</v>
      </c>
      <c r="J58" s="11"/>
      <c r="K58" s="11"/>
      <c r="L58" s="26"/>
    </row>
    <row r="59" spans="1:12" x14ac:dyDescent="0.25">
      <c r="A59" s="11"/>
      <c r="B59" s="42">
        <v>41</v>
      </c>
      <c r="C59" s="30" t="s">
        <v>32</v>
      </c>
      <c r="D59" s="29">
        <v>22</v>
      </c>
      <c r="E59" s="29">
        <v>70</v>
      </c>
      <c r="F59" s="69">
        <f t="shared" si="2"/>
        <v>10.694444444444445</v>
      </c>
      <c r="G59" s="30">
        <v>620</v>
      </c>
      <c r="H59" s="30">
        <v>1</v>
      </c>
      <c r="I59" s="109">
        <f t="shared" si="3"/>
        <v>6630.5555555555557</v>
      </c>
      <c r="J59" s="11"/>
      <c r="K59" s="11"/>
      <c r="L59" s="26"/>
    </row>
    <row r="60" spans="1:12" s="23" customFormat="1" x14ac:dyDescent="0.25">
      <c r="A60" s="24"/>
      <c r="B60" s="42">
        <v>42</v>
      </c>
      <c r="C60" s="30" t="s">
        <v>33</v>
      </c>
      <c r="D60" s="29">
        <v>24</v>
      </c>
      <c r="E60" s="29">
        <v>34</v>
      </c>
      <c r="F60" s="69">
        <f t="shared" si="2"/>
        <v>5.666666666666667</v>
      </c>
      <c r="G60" s="30">
        <v>1400</v>
      </c>
      <c r="H60" s="30">
        <v>1</v>
      </c>
      <c r="I60" s="109">
        <f t="shared" si="3"/>
        <v>7933.3333333333339</v>
      </c>
      <c r="J60" s="11"/>
      <c r="K60" s="24"/>
    </row>
    <row r="61" spans="1:12" x14ac:dyDescent="0.25">
      <c r="A61" s="11"/>
      <c r="B61" s="42">
        <v>43</v>
      </c>
      <c r="C61" s="30" t="s">
        <v>34</v>
      </c>
      <c r="D61" s="29">
        <v>24</v>
      </c>
      <c r="E61" s="29">
        <v>57</v>
      </c>
      <c r="F61" s="29">
        <f t="shared" si="2"/>
        <v>9.5</v>
      </c>
      <c r="G61" s="31">
        <v>1400</v>
      </c>
      <c r="H61" s="31">
        <v>1</v>
      </c>
      <c r="I61" s="109">
        <f t="shared" si="3"/>
        <v>13300</v>
      </c>
      <c r="J61" s="11"/>
      <c r="K61" s="11"/>
      <c r="L61" s="26"/>
    </row>
    <row r="62" spans="1:12" x14ac:dyDescent="0.25">
      <c r="A62" s="11"/>
      <c r="B62" s="42">
        <v>44</v>
      </c>
      <c r="C62" s="58" t="s">
        <v>35</v>
      </c>
      <c r="D62" s="59">
        <v>30.25</v>
      </c>
      <c r="E62" s="59">
        <v>40</v>
      </c>
      <c r="F62" s="59">
        <f t="shared" si="2"/>
        <v>8.4027777777777786</v>
      </c>
      <c r="G62" s="60">
        <v>1280</v>
      </c>
      <c r="H62" s="60">
        <v>1</v>
      </c>
      <c r="I62" s="109">
        <f t="shared" si="3"/>
        <v>10755.555555555557</v>
      </c>
      <c r="J62" s="11"/>
      <c r="K62" s="11"/>
      <c r="L62" s="26"/>
    </row>
    <row r="63" spans="1:12" x14ac:dyDescent="0.25">
      <c r="A63" s="11"/>
      <c r="B63" s="42">
        <v>45</v>
      </c>
      <c r="C63" s="58" t="s">
        <v>118</v>
      </c>
      <c r="D63" s="59">
        <v>50.25</v>
      </c>
      <c r="E63" s="59">
        <v>30.25</v>
      </c>
      <c r="F63" s="59">
        <f t="shared" si="2"/>
        <v>10.555989583333334</v>
      </c>
      <c r="G63" s="60">
        <v>1100</v>
      </c>
      <c r="H63" s="60">
        <v>1</v>
      </c>
      <c r="I63" s="109">
        <f t="shared" si="3"/>
        <v>11611.588541666668</v>
      </c>
      <c r="J63" s="11"/>
      <c r="K63" s="11"/>
      <c r="L63" s="26"/>
    </row>
    <row r="64" spans="1:12" x14ac:dyDescent="0.25">
      <c r="A64" s="11"/>
      <c r="B64" s="42">
        <v>46</v>
      </c>
      <c r="C64" s="58" t="s">
        <v>38</v>
      </c>
      <c r="D64" s="59">
        <v>15</v>
      </c>
      <c r="E64" s="59">
        <v>15</v>
      </c>
      <c r="F64" s="59">
        <f t="shared" si="2"/>
        <v>1.5625</v>
      </c>
      <c r="G64" s="60"/>
      <c r="H64" s="60"/>
      <c r="I64" s="109">
        <v>1600</v>
      </c>
      <c r="J64" s="11"/>
      <c r="K64" s="11"/>
      <c r="L64" s="26"/>
    </row>
    <row r="65" spans="1:12" x14ac:dyDescent="0.25">
      <c r="A65" s="11"/>
      <c r="B65" s="42">
        <v>47</v>
      </c>
      <c r="C65" s="58" t="s">
        <v>81</v>
      </c>
      <c r="D65" s="59">
        <v>99</v>
      </c>
      <c r="E65" s="59">
        <v>15</v>
      </c>
      <c r="F65" s="59">
        <f t="shared" si="2"/>
        <v>10.3125</v>
      </c>
      <c r="G65" s="60">
        <v>520</v>
      </c>
      <c r="H65" s="60">
        <v>1</v>
      </c>
      <c r="I65" s="114">
        <f>H65*G65*F65</f>
        <v>5362.5</v>
      </c>
      <c r="J65" s="11"/>
      <c r="K65" s="11"/>
      <c r="L65" s="26"/>
    </row>
    <row r="66" spans="1:12" ht="15.75" thickBot="1" x14ac:dyDescent="0.3">
      <c r="A66" s="11"/>
      <c r="B66" s="53"/>
      <c r="C66" s="54"/>
      <c r="D66" s="56"/>
      <c r="E66" s="56"/>
      <c r="F66" s="56"/>
      <c r="G66" s="54"/>
      <c r="H66" s="54"/>
      <c r="I66" s="111">
        <f>SUM(I57:I65)</f>
        <v>127211.41493055556</v>
      </c>
      <c r="J66" s="11"/>
      <c r="K66" s="11"/>
      <c r="L66" s="26"/>
    </row>
    <row r="67" spans="1:12" ht="15.75" thickBot="1" x14ac:dyDescent="0.3">
      <c r="A67" s="11"/>
      <c r="B67" s="49"/>
      <c r="C67" s="267" t="s">
        <v>61</v>
      </c>
      <c r="D67" s="268"/>
      <c r="E67" s="268"/>
      <c r="F67" s="268"/>
      <c r="G67" s="268"/>
      <c r="H67" s="268"/>
      <c r="I67" s="112">
        <f>SUM(I66,I54,I38,I26,I14)</f>
        <v>687612.609375</v>
      </c>
      <c r="J67" s="11"/>
      <c r="K67" s="11"/>
      <c r="L67" s="26"/>
    </row>
    <row r="68" spans="1:12" ht="15.75" thickBot="1" x14ac:dyDescent="0.3">
      <c r="A68" s="11"/>
      <c r="B68" s="100"/>
      <c r="C68" s="269"/>
      <c r="D68" s="269"/>
      <c r="E68" s="269"/>
      <c r="F68" s="269"/>
      <c r="G68" s="269"/>
      <c r="H68" s="269"/>
      <c r="I68" s="113"/>
      <c r="J68" s="11"/>
      <c r="K68" s="11"/>
      <c r="L68" s="26"/>
    </row>
    <row r="69" spans="1:12" x14ac:dyDescent="0.25">
      <c r="A69" s="11"/>
      <c r="B69" s="128" t="s">
        <v>44</v>
      </c>
      <c r="C69" s="129" t="s">
        <v>45</v>
      </c>
      <c r="D69" s="149"/>
      <c r="E69" s="149"/>
      <c r="F69" s="130"/>
      <c r="G69" s="130"/>
      <c r="H69" s="130"/>
      <c r="I69" s="132"/>
      <c r="J69" s="11"/>
      <c r="K69" s="11"/>
      <c r="L69" s="26"/>
    </row>
    <row r="70" spans="1:12" x14ac:dyDescent="0.25">
      <c r="A70" s="11"/>
      <c r="B70" s="42">
        <v>1</v>
      </c>
      <c r="C70" s="62" t="s">
        <v>48</v>
      </c>
      <c r="D70" s="69"/>
      <c r="E70" s="69"/>
      <c r="F70" s="62"/>
      <c r="G70" s="62">
        <v>590</v>
      </c>
      <c r="H70" s="62">
        <v>52</v>
      </c>
      <c r="I70" s="109">
        <f>G70*H70</f>
        <v>30680</v>
      </c>
      <c r="J70" s="11"/>
      <c r="K70" s="11"/>
      <c r="L70" s="26"/>
    </row>
    <row r="71" spans="1:12" x14ac:dyDescent="0.25">
      <c r="A71" s="11"/>
      <c r="B71" s="42">
        <v>2</v>
      </c>
      <c r="C71" s="62" t="s">
        <v>49</v>
      </c>
      <c r="D71" s="69"/>
      <c r="E71" s="69"/>
      <c r="F71" s="62"/>
      <c r="G71" s="62">
        <v>2600</v>
      </c>
      <c r="H71" s="62">
        <v>1</v>
      </c>
      <c r="I71" s="109">
        <f>G71*H71</f>
        <v>2600</v>
      </c>
      <c r="J71" s="11"/>
      <c r="K71" s="11"/>
      <c r="L71" s="26"/>
    </row>
    <row r="72" spans="1:12" x14ac:dyDescent="0.25">
      <c r="A72" s="11"/>
      <c r="B72" s="42">
        <v>3</v>
      </c>
      <c r="C72" s="62" t="s">
        <v>50</v>
      </c>
      <c r="D72" s="69"/>
      <c r="E72" s="69"/>
      <c r="F72" s="62">
        <v>250</v>
      </c>
      <c r="G72" s="62">
        <v>42</v>
      </c>
      <c r="H72" s="62"/>
      <c r="I72" s="109">
        <v>0</v>
      </c>
      <c r="J72" s="11"/>
      <c r="K72" s="11"/>
      <c r="L72" s="26"/>
    </row>
    <row r="73" spans="1:12" x14ac:dyDescent="0.25">
      <c r="A73" s="11"/>
      <c r="B73" s="42">
        <v>4</v>
      </c>
      <c r="C73" s="62" t="s">
        <v>51</v>
      </c>
      <c r="D73" s="69"/>
      <c r="E73" s="69"/>
      <c r="F73" s="62">
        <v>270</v>
      </c>
      <c r="G73" s="62">
        <v>36</v>
      </c>
      <c r="H73" s="62"/>
      <c r="I73" s="109">
        <v>0</v>
      </c>
      <c r="J73" s="11"/>
      <c r="K73" s="11"/>
      <c r="L73" s="26"/>
    </row>
    <row r="74" spans="1:12" x14ac:dyDescent="0.25">
      <c r="A74" s="11"/>
      <c r="B74" s="42">
        <v>5</v>
      </c>
      <c r="C74" s="62" t="s">
        <v>52</v>
      </c>
      <c r="D74" s="69"/>
      <c r="E74" s="69"/>
      <c r="F74" s="62"/>
      <c r="G74" s="62">
        <v>150</v>
      </c>
      <c r="H74" s="62">
        <v>7</v>
      </c>
      <c r="I74" s="109">
        <f>H74*G74</f>
        <v>1050</v>
      </c>
      <c r="J74" s="11"/>
      <c r="K74" s="11"/>
      <c r="L74" s="26"/>
    </row>
    <row r="75" spans="1:12" s="23" customFormat="1" x14ac:dyDescent="0.25">
      <c r="A75" s="24"/>
      <c r="B75" s="42">
        <v>6</v>
      </c>
      <c r="C75" s="62" t="s">
        <v>53</v>
      </c>
      <c r="D75" s="69"/>
      <c r="E75" s="69"/>
      <c r="F75" s="62"/>
      <c r="G75" s="62">
        <v>90</v>
      </c>
      <c r="H75" s="62">
        <v>45</v>
      </c>
      <c r="I75" s="109">
        <f>H75*G75</f>
        <v>4050</v>
      </c>
      <c r="J75" s="11"/>
      <c r="K75" s="24"/>
    </row>
    <row r="76" spans="1:12" x14ac:dyDescent="0.25">
      <c r="A76" s="11"/>
      <c r="B76" s="42">
        <v>7</v>
      </c>
      <c r="C76" s="62" t="s">
        <v>54</v>
      </c>
      <c r="D76" s="69"/>
      <c r="E76" s="69"/>
      <c r="F76" s="62"/>
      <c r="G76" s="62">
        <v>650</v>
      </c>
      <c r="H76" s="62">
        <v>1</v>
      </c>
      <c r="I76" s="109">
        <f>H76*G76</f>
        <v>650</v>
      </c>
      <c r="J76" s="11"/>
      <c r="K76" s="11"/>
      <c r="L76" s="26"/>
    </row>
    <row r="77" spans="1:12" x14ac:dyDescent="0.25">
      <c r="A77" s="11"/>
      <c r="B77" s="42">
        <v>8</v>
      </c>
      <c r="C77" s="62" t="s">
        <v>55</v>
      </c>
      <c r="D77" s="69"/>
      <c r="E77" s="69"/>
      <c r="F77" s="62"/>
      <c r="G77" s="62">
        <v>575</v>
      </c>
      <c r="H77" s="62">
        <v>23</v>
      </c>
      <c r="I77" s="109">
        <f t="shared" ref="I77:I78" si="4">G77*H77</f>
        <v>13225</v>
      </c>
      <c r="J77" s="11"/>
      <c r="K77" s="11"/>
      <c r="L77" s="26"/>
    </row>
    <row r="78" spans="1:12" s="23" customFormat="1" x14ac:dyDescent="0.25">
      <c r="A78" s="24"/>
      <c r="B78" s="42">
        <v>9</v>
      </c>
      <c r="C78" s="62" t="s">
        <v>56</v>
      </c>
      <c r="D78" s="69"/>
      <c r="E78" s="69"/>
      <c r="F78" s="62"/>
      <c r="G78" s="62">
        <v>210</v>
      </c>
      <c r="H78" s="62">
        <v>19</v>
      </c>
      <c r="I78" s="109">
        <f t="shared" si="4"/>
        <v>3990</v>
      </c>
      <c r="J78" s="11"/>
      <c r="K78" s="24"/>
    </row>
    <row r="79" spans="1:12" x14ac:dyDescent="0.25">
      <c r="A79" s="11"/>
      <c r="B79" s="42">
        <v>10</v>
      </c>
      <c r="C79" s="62" t="s">
        <v>57</v>
      </c>
      <c r="D79" s="69"/>
      <c r="E79" s="69"/>
      <c r="F79" s="62">
        <v>65</v>
      </c>
      <c r="G79" s="62">
        <v>70</v>
      </c>
      <c r="H79" s="62"/>
      <c r="I79" s="109">
        <v>0</v>
      </c>
      <c r="J79" s="11"/>
      <c r="K79" s="11"/>
      <c r="L79" s="26"/>
    </row>
    <row r="80" spans="1:12" x14ac:dyDescent="0.25">
      <c r="A80" s="11"/>
      <c r="B80" s="42">
        <v>11</v>
      </c>
      <c r="C80" s="62" t="s">
        <v>58</v>
      </c>
      <c r="D80" s="69"/>
      <c r="E80" s="69"/>
      <c r="F80" s="62"/>
      <c r="G80" s="62">
        <v>60</v>
      </c>
      <c r="H80" s="62">
        <v>10</v>
      </c>
      <c r="I80" s="109">
        <v>0</v>
      </c>
      <c r="J80" s="11"/>
      <c r="K80" s="11"/>
      <c r="L80" s="26"/>
    </row>
    <row r="81" spans="1:12" x14ac:dyDescent="0.25">
      <c r="A81" s="11"/>
      <c r="B81" s="42">
        <v>12</v>
      </c>
      <c r="C81" s="62" t="s">
        <v>59</v>
      </c>
      <c r="D81" s="69"/>
      <c r="E81" s="69"/>
      <c r="F81" s="62"/>
      <c r="G81" s="62">
        <v>3500</v>
      </c>
      <c r="H81" s="62">
        <v>9</v>
      </c>
      <c r="I81" s="109">
        <v>0</v>
      </c>
      <c r="J81" s="11"/>
      <c r="K81" s="11"/>
      <c r="L81" s="26"/>
    </row>
    <row r="82" spans="1:12" x14ac:dyDescent="0.25">
      <c r="A82" s="11"/>
      <c r="B82" s="42">
        <v>13</v>
      </c>
      <c r="C82" s="62" t="s">
        <v>117</v>
      </c>
      <c r="D82" s="69"/>
      <c r="E82" s="69"/>
      <c r="F82" s="62"/>
      <c r="G82" s="62"/>
      <c r="H82" s="62">
        <v>1</v>
      </c>
      <c r="I82" s="109">
        <v>100</v>
      </c>
      <c r="J82" s="11"/>
      <c r="K82" s="11"/>
      <c r="L82" s="26"/>
    </row>
    <row r="83" spans="1:12" x14ac:dyDescent="0.25">
      <c r="A83" s="11"/>
      <c r="B83" s="42">
        <v>14</v>
      </c>
      <c r="C83" s="62" t="s">
        <v>107</v>
      </c>
      <c r="D83" s="69"/>
      <c r="E83" s="69" t="s">
        <v>108</v>
      </c>
      <c r="F83" s="62">
        <v>11.75</v>
      </c>
      <c r="G83" s="62">
        <v>250</v>
      </c>
      <c r="H83" s="62"/>
      <c r="I83" s="109">
        <f>G83*F83</f>
        <v>2937.5</v>
      </c>
      <c r="J83" s="11"/>
      <c r="K83" s="11"/>
      <c r="L83" s="26"/>
    </row>
    <row r="84" spans="1:12" x14ac:dyDescent="0.25">
      <c r="A84" s="11"/>
      <c r="B84" s="42">
        <v>15</v>
      </c>
      <c r="C84" s="62" t="s">
        <v>100</v>
      </c>
      <c r="D84" s="69"/>
      <c r="E84" s="69"/>
      <c r="F84" s="62"/>
      <c r="G84" s="62">
        <v>950</v>
      </c>
      <c r="H84" s="62">
        <v>3</v>
      </c>
      <c r="I84" s="109">
        <f>G84*H84</f>
        <v>2850</v>
      </c>
      <c r="J84" s="11"/>
      <c r="K84" s="11"/>
      <c r="L84" s="26"/>
    </row>
    <row r="85" spans="1:12" x14ac:dyDescent="0.25">
      <c r="A85" s="11"/>
      <c r="B85" s="42">
        <v>16</v>
      </c>
      <c r="C85" s="62" t="s">
        <v>109</v>
      </c>
      <c r="D85" s="69"/>
      <c r="E85" s="69"/>
      <c r="F85" s="62"/>
      <c r="G85" s="62">
        <v>150</v>
      </c>
      <c r="H85" s="62">
        <v>3</v>
      </c>
      <c r="I85" s="109">
        <f>G85*H85</f>
        <v>450</v>
      </c>
      <c r="J85" s="11"/>
      <c r="K85" s="11"/>
      <c r="L85" s="26"/>
    </row>
    <row r="86" spans="1:12" x14ac:dyDescent="0.25">
      <c r="A86" s="11"/>
      <c r="B86" s="42">
        <v>17</v>
      </c>
      <c r="C86" s="62" t="s">
        <v>110</v>
      </c>
      <c r="D86" s="69"/>
      <c r="E86" s="69"/>
      <c r="F86" s="62">
        <v>70</v>
      </c>
      <c r="G86" s="62">
        <v>125</v>
      </c>
      <c r="H86" s="62"/>
      <c r="I86" s="109">
        <f>G86*F86</f>
        <v>8750</v>
      </c>
      <c r="J86" s="11"/>
      <c r="K86" s="11"/>
      <c r="L86" s="26"/>
    </row>
    <row r="87" spans="1:12" x14ac:dyDescent="0.25">
      <c r="A87" s="11"/>
      <c r="B87" s="42">
        <v>18</v>
      </c>
      <c r="C87" s="62" t="s">
        <v>111</v>
      </c>
      <c r="D87" s="69"/>
      <c r="E87" s="69"/>
      <c r="F87" s="62">
        <v>16</v>
      </c>
      <c r="G87" s="62">
        <v>210</v>
      </c>
      <c r="H87" s="62"/>
      <c r="I87" s="109">
        <f>G87*F87</f>
        <v>3360</v>
      </c>
      <c r="J87" s="11"/>
      <c r="K87" s="11"/>
      <c r="L87" s="26"/>
    </row>
    <row r="88" spans="1:12" x14ac:dyDescent="0.25">
      <c r="A88" s="11"/>
      <c r="B88" s="42">
        <v>19</v>
      </c>
      <c r="C88" s="62" t="s">
        <v>112</v>
      </c>
      <c r="D88" s="69"/>
      <c r="E88" s="69"/>
      <c r="F88" s="62"/>
      <c r="G88" s="62">
        <v>950</v>
      </c>
      <c r="H88" s="62">
        <v>1</v>
      </c>
      <c r="I88" s="109">
        <f>G88</f>
        <v>950</v>
      </c>
      <c r="J88" s="11"/>
      <c r="K88" s="11"/>
      <c r="L88" s="26"/>
    </row>
    <row r="89" spans="1:12" x14ac:dyDescent="0.25">
      <c r="A89" s="11"/>
      <c r="B89" s="42">
        <v>20</v>
      </c>
      <c r="C89" s="62" t="s">
        <v>113</v>
      </c>
      <c r="D89" s="69"/>
      <c r="E89" s="69"/>
      <c r="F89" s="62"/>
      <c r="G89" s="62">
        <v>1100</v>
      </c>
      <c r="H89" s="62">
        <v>3</v>
      </c>
      <c r="I89" s="109">
        <f>H89*G89</f>
        <v>3300</v>
      </c>
      <c r="J89" s="11"/>
      <c r="K89" s="11"/>
      <c r="L89" s="26"/>
    </row>
    <row r="90" spans="1:12" x14ac:dyDescent="0.25">
      <c r="A90" s="11"/>
      <c r="B90" s="42">
        <v>21</v>
      </c>
      <c r="C90" s="62" t="s">
        <v>114</v>
      </c>
      <c r="D90" s="69"/>
      <c r="E90" s="69"/>
      <c r="F90" s="62"/>
      <c r="G90" s="62"/>
      <c r="H90" s="62"/>
      <c r="I90" s="109">
        <v>1400</v>
      </c>
      <c r="J90" s="11"/>
      <c r="K90" s="11"/>
      <c r="L90" s="26"/>
    </row>
    <row r="91" spans="1:12" x14ac:dyDescent="0.25">
      <c r="A91" s="11"/>
      <c r="B91" s="42">
        <v>22</v>
      </c>
      <c r="C91" s="62" t="s">
        <v>115</v>
      </c>
      <c r="D91" s="69"/>
      <c r="E91" s="69"/>
      <c r="F91" s="62"/>
      <c r="G91" s="62"/>
      <c r="H91" s="62"/>
      <c r="I91" s="109">
        <v>1200</v>
      </c>
      <c r="J91" s="11"/>
      <c r="K91" s="11"/>
      <c r="L91" s="26"/>
    </row>
    <row r="92" spans="1:12" ht="15.75" thickBot="1" x14ac:dyDescent="0.3">
      <c r="A92" s="11"/>
      <c r="B92" s="53">
        <v>23</v>
      </c>
      <c r="C92" s="161" t="s">
        <v>116</v>
      </c>
      <c r="D92" s="162"/>
      <c r="E92" s="162"/>
      <c r="F92" s="161"/>
      <c r="G92" s="161"/>
      <c r="H92" s="161"/>
      <c r="I92" s="163">
        <v>1800</v>
      </c>
      <c r="J92" s="11"/>
      <c r="K92" s="11"/>
      <c r="L92" s="26"/>
    </row>
    <row r="93" spans="1:12" ht="15.75" thickBot="1" x14ac:dyDescent="0.3">
      <c r="A93" s="11"/>
      <c r="B93" s="159"/>
      <c r="C93" s="270" t="s">
        <v>47</v>
      </c>
      <c r="D93" s="271"/>
      <c r="E93" s="271"/>
      <c r="F93" s="271"/>
      <c r="G93" s="271"/>
      <c r="H93" s="272"/>
      <c r="I93" s="160">
        <f>SUM(I70:I92)</f>
        <v>83342.5</v>
      </c>
      <c r="J93" s="11"/>
      <c r="K93" s="11"/>
      <c r="L93" s="26"/>
    </row>
    <row r="94" spans="1:12" s="23" customFormat="1" x14ac:dyDescent="0.25">
      <c r="A94" s="24"/>
      <c r="B94" s="65" t="s">
        <v>44</v>
      </c>
      <c r="C94" s="61" t="s">
        <v>67</v>
      </c>
      <c r="D94" s="29"/>
      <c r="E94" s="29"/>
      <c r="F94" s="29"/>
      <c r="G94" s="30"/>
      <c r="H94" s="30"/>
      <c r="I94" s="116">
        <v>0</v>
      </c>
      <c r="J94" s="11"/>
      <c r="K94" s="24"/>
    </row>
    <row r="95" spans="1:12" ht="15.75" thickBot="1" x14ac:dyDescent="0.3">
      <c r="A95" s="11"/>
      <c r="B95" s="101" t="s">
        <v>69</v>
      </c>
      <c r="C95" s="102" t="s">
        <v>68</v>
      </c>
      <c r="D95" s="59"/>
      <c r="E95" s="59"/>
      <c r="F95" s="59"/>
      <c r="G95" s="60"/>
      <c r="H95" s="60"/>
      <c r="I95" s="117">
        <v>0</v>
      </c>
      <c r="J95" s="11"/>
      <c r="K95" s="11"/>
      <c r="L95" s="26"/>
    </row>
    <row r="96" spans="1:12" ht="16.5" thickBot="1" x14ac:dyDescent="0.3">
      <c r="A96" s="11"/>
      <c r="B96" s="103"/>
      <c r="C96" s="273" t="s">
        <v>79</v>
      </c>
      <c r="D96" s="273"/>
      <c r="E96" s="273"/>
      <c r="F96" s="273"/>
      <c r="G96" s="273"/>
      <c r="H96" s="273"/>
      <c r="I96" s="135">
        <f>SUM(I93:I95,I67)</f>
        <v>770955.109375</v>
      </c>
      <c r="J96" s="11"/>
      <c r="K96" s="11"/>
      <c r="L96" s="26"/>
    </row>
    <row r="97" spans="1:12" s="23" customFormat="1" x14ac:dyDescent="0.25">
      <c r="A97" s="24"/>
      <c r="B97" s="11"/>
      <c r="C97" s="43"/>
      <c r="D97" s="15"/>
      <c r="E97" s="15"/>
      <c r="F97" s="15"/>
      <c r="G97" s="43"/>
      <c r="H97" s="6"/>
      <c r="I97" s="118"/>
      <c r="J97" s="11"/>
      <c r="K97" s="24"/>
    </row>
    <row r="98" spans="1:12" x14ac:dyDescent="0.25">
      <c r="A98" s="11"/>
      <c r="B98" s="141" t="s">
        <v>104</v>
      </c>
      <c r="C98" s="6" t="s">
        <v>101</v>
      </c>
      <c r="D98" s="15"/>
      <c r="E98" s="15"/>
      <c r="F98" s="15"/>
      <c r="G98" s="43"/>
      <c r="H98" s="43"/>
      <c r="I98" s="118"/>
      <c r="J98" s="11"/>
      <c r="K98" s="11"/>
      <c r="L98" s="26"/>
    </row>
    <row r="99" spans="1:12" x14ac:dyDescent="0.25">
      <c r="A99" s="11"/>
      <c r="B99" s="11">
        <v>1</v>
      </c>
      <c r="C99" s="43" t="s">
        <v>120</v>
      </c>
      <c r="D99" s="15"/>
      <c r="E99" s="15"/>
      <c r="F99" s="15"/>
      <c r="G99" s="43"/>
      <c r="H99" s="11"/>
      <c r="I99" s="118"/>
      <c r="J99" s="11"/>
      <c r="K99" s="11"/>
      <c r="L99" s="26"/>
    </row>
    <row r="100" spans="1:12" x14ac:dyDescent="0.25">
      <c r="A100" s="11"/>
      <c r="B100" s="11">
        <v>2</v>
      </c>
      <c r="C100" s="11" t="s">
        <v>121</v>
      </c>
      <c r="D100" s="15"/>
      <c r="E100" s="15"/>
      <c r="F100" s="15"/>
      <c r="G100" s="11"/>
      <c r="H100" s="11"/>
      <c r="I100" s="118"/>
      <c r="J100" s="11"/>
      <c r="K100" s="11"/>
      <c r="L100" s="26"/>
    </row>
    <row r="101" spans="1:12" x14ac:dyDescent="0.25">
      <c r="A101" s="11"/>
      <c r="B101" s="11"/>
      <c r="C101" s="44"/>
      <c r="D101" s="15"/>
      <c r="E101" s="151"/>
      <c r="F101" s="15"/>
      <c r="G101" s="11"/>
      <c r="H101" s="11"/>
      <c r="I101" s="118"/>
      <c r="J101" s="11"/>
      <c r="K101" s="11"/>
      <c r="L101" s="26"/>
    </row>
    <row r="102" spans="1:12" s="23" customFormat="1" x14ac:dyDescent="0.25">
      <c r="A102" s="24"/>
      <c r="B102" s="11"/>
      <c r="C102" s="11"/>
      <c r="D102" s="15"/>
      <c r="E102" s="151"/>
      <c r="F102" s="15"/>
      <c r="G102" s="11"/>
      <c r="H102" s="11"/>
      <c r="I102" s="118"/>
      <c r="J102" s="11"/>
      <c r="K102" s="24"/>
    </row>
    <row r="103" spans="1:12" s="21" customFormat="1" ht="15.75" x14ac:dyDescent="0.25">
      <c r="A103" s="22"/>
      <c r="B103" s="43"/>
      <c r="C103" s="11"/>
      <c r="D103" s="15"/>
      <c r="E103" s="151"/>
      <c r="F103" s="15"/>
      <c r="G103" s="43"/>
      <c r="H103" s="43"/>
      <c r="I103" s="118"/>
      <c r="J103" s="11"/>
      <c r="K103" s="22"/>
    </row>
    <row r="104" spans="1:12" x14ac:dyDescent="0.25">
      <c r="A104" s="1"/>
      <c r="B104" s="11"/>
      <c r="C104" s="11"/>
      <c r="D104" s="15"/>
      <c r="E104" s="151"/>
      <c r="F104" s="15"/>
      <c r="G104" s="11"/>
      <c r="H104" s="11"/>
      <c r="I104" s="118"/>
      <c r="J104" s="11"/>
      <c r="K104" s="1"/>
    </row>
    <row r="105" spans="1:12" x14ac:dyDescent="0.25">
      <c r="A105" s="1"/>
      <c r="B105" s="43"/>
      <c r="C105" s="11"/>
      <c r="D105" s="15"/>
      <c r="E105" s="151"/>
      <c r="F105" s="15"/>
      <c r="G105" s="11"/>
      <c r="H105" s="11"/>
      <c r="I105" s="118"/>
      <c r="J105" s="11"/>
      <c r="K105" s="1"/>
    </row>
    <row r="106" spans="1:12" x14ac:dyDescent="0.25">
      <c r="A106" s="1"/>
      <c r="B106" s="11"/>
      <c r="C106" s="11"/>
      <c r="D106" s="15"/>
      <c r="E106" s="151"/>
      <c r="F106" s="15"/>
      <c r="G106" s="11"/>
      <c r="H106" s="11"/>
      <c r="I106" s="118"/>
      <c r="J106" s="11"/>
      <c r="K106" s="1"/>
    </row>
    <row r="107" spans="1:12" x14ac:dyDescent="0.25">
      <c r="A107" s="1"/>
      <c r="B107" s="43"/>
      <c r="C107" s="11"/>
      <c r="D107" s="15"/>
      <c r="E107" s="151"/>
      <c r="F107" s="15"/>
      <c r="G107" s="11"/>
      <c r="H107" s="11"/>
      <c r="I107" s="118"/>
      <c r="J107" s="11"/>
      <c r="K107" s="1"/>
    </row>
    <row r="108" spans="1:12" x14ac:dyDescent="0.25">
      <c r="A108" s="1"/>
      <c r="B108" s="11"/>
      <c r="C108" s="11"/>
      <c r="D108" s="15"/>
      <c r="E108" s="151"/>
      <c r="F108" s="15"/>
      <c r="G108" s="11"/>
      <c r="H108" s="11"/>
      <c r="I108" s="118"/>
      <c r="J108" s="11"/>
      <c r="K108" s="1"/>
    </row>
    <row r="109" spans="1:12" x14ac:dyDescent="0.25">
      <c r="A109" s="1"/>
      <c r="B109" s="43"/>
      <c r="C109" s="11"/>
      <c r="D109" s="15"/>
      <c r="E109" s="151"/>
      <c r="F109" s="15"/>
      <c r="G109" s="11"/>
      <c r="H109" s="11"/>
      <c r="I109" s="118"/>
      <c r="J109" s="11"/>
      <c r="K109" s="1"/>
    </row>
    <row r="110" spans="1:12" x14ac:dyDescent="0.25">
      <c r="A110" s="1"/>
      <c r="B110" s="11"/>
      <c r="C110" s="11"/>
      <c r="D110" s="15"/>
      <c r="E110" s="151"/>
      <c r="F110" s="15"/>
      <c r="G110" s="11"/>
      <c r="H110" s="11"/>
      <c r="I110" s="118"/>
      <c r="J110" s="11"/>
      <c r="K110" s="1"/>
    </row>
    <row r="111" spans="1:12" x14ac:dyDescent="0.25">
      <c r="A111" s="1"/>
      <c r="B111" s="43"/>
      <c r="C111" s="11"/>
      <c r="D111" s="15"/>
      <c r="E111" s="151"/>
      <c r="F111" s="15"/>
      <c r="G111" s="11"/>
      <c r="H111" s="11"/>
      <c r="I111" s="118"/>
      <c r="J111" s="11"/>
      <c r="K111" s="1"/>
    </row>
    <row r="112" spans="1:12" x14ac:dyDescent="0.25">
      <c r="A112" s="1"/>
      <c r="B112" s="11"/>
      <c r="C112" s="17"/>
      <c r="D112" s="15"/>
      <c r="E112" s="151"/>
      <c r="F112" s="15"/>
      <c r="G112" s="11"/>
      <c r="H112" s="11"/>
      <c r="I112" s="118"/>
      <c r="J112" s="11"/>
      <c r="K112" s="1"/>
    </row>
    <row r="113" spans="1:11" x14ac:dyDescent="0.25">
      <c r="A113" s="1"/>
      <c r="B113" s="43"/>
      <c r="C113" s="11"/>
      <c r="D113" s="15"/>
      <c r="E113" s="151"/>
      <c r="F113" s="16"/>
      <c r="G113" s="11"/>
      <c r="H113" s="43"/>
      <c r="I113" s="118"/>
      <c r="J113" s="11"/>
      <c r="K113" s="1"/>
    </row>
    <row r="114" spans="1:11" x14ac:dyDescent="0.25">
      <c r="A114" s="1"/>
      <c r="B114" s="11"/>
      <c r="C114" s="11"/>
      <c r="D114" s="15"/>
      <c r="E114" s="151"/>
      <c r="F114" s="16"/>
      <c r="G114" s="11"/>
      <c r="H114" s="43"/>
      <c r="I114" s="118"/>
      <c r="J114" s="11"/>
      <c r="K114" s="1"/>
    </row>
    <row r="115" spans="1:11" x14ac:dyDescent="0.25">
      <c r="A115" s="1"/>
      <c r="B115" s="11"/>
      <c r="C115" s="11"/>
      <c r="D115" s="15"/>
      <c r="E115" s="15"/>
      <c r="F115" s="16"/>
      <c r="G115" s="11"/>
      <c r="H115" s="11"/>
      <c r="I115" s="118"/>
      <c r="J115" s="11"/>
      <c r="K115" s="1"/>
    </row>
    <row r="116" spans="1:11" x14ac:dyDescent="0.25">
      <c r="A116" s="1"/>
      <c r="B116" s="11"/>
      <c r="C116" s="46"/>
      <c r="D116" s="15"/>
      <c r="E116" s="15"/>
      <c r="F116" s="16"/>
      <c r="G116" s="11"/>
      <c r="H116" s="11"/>
      <c r="I116" s="118"/>
      <c r="J116" s="11"/>
      <c r="K116" s="1"/>
    </row>
    <row r="117" spans="1:11" x14ac:dyDescent="0.25">
      <c r="A117" s="1"/>
      <c r="B117" s="11"/>
      <c r="C117" s="11"/>
      <c r="D117" s="15"/>
      <c r="E117" s="15"/>
      <c r="F117" s="16"/>
      <c r="G117" s="11"/>
      <c r="H117" s="11"/>
      <c r="I117" s="118"/>
      <c r="J117" s="11"/>
      <c r="K117" s="1"/>
    </row>
    <row r="118" spans="1:11" x14ac:dyDescent="0.25">
      <c r="A118" s="1"/>
      <c r="B118" s="11"/>
      <c r="C118" s="11"/>
      <c r="D118" s="15"/>
      <c r="E118" s="15"/>
      <c r="F118" s="16"/>
      <c r="G118" s="11"/>
      <c r="H118" s="11"/>
      <c r="I118" s="118"/>
      <c r="J118" s="11"/>
      <c r="K118" s="1"/>
    </row>
    <row r="119" spans="1:11" x14ac:dyDescent="0.25">
      <c r="A119" s="1"/>
      <c r="B119" s="11"/>
      <c r="C119" s="11"/>
      <c r="D119" s="15"/>
      <c r="E119" s="15"/>
      <c r="F119" s="16"/>
      <c r="G119" s="11"/>
      <c r="H119" s="11"/>
      <c r="I119" s="118"/>
      <c r="J119" s="11"/>
      <c r="K119" s="1"/>
    </row>
    <row r="120" spans="1:11" x14ac:dyDescent="0.25">
      <c r="A120" s="1"/>
      <c r="B120" s="11"/>
      <c r="C120" s="11"/>
      <c r="D120" s="15"/>
      <c r="E120" s="15"/>
      <c r="F120" s="16"/>
      <c r="G120" s="11"/>
      <c r="H120" s="11"/>
      <c r="I120" s="118"/>
      <c r="J120" s="11"/>
      <c r="K120" s="1"/>
    </row>
    <row r="121" spans="1:11" x14ac:dyDescent="0.25">
      <c r="A121" s="1"/>
      <c r="B121" s="11"/>
      <c r="C121" s="11"/>
      <c r="D121" s="15"/>
      <c r="E121" s="15"/>
      <c r="F121" s="16"/>
      <c r="G121" s="11"/>
      <c r="H121" s="11"/>
      <c r="I121" s="118"/>
      <c r="J121" s="11"/>
      <c r="K121" s="1"/>
    </row>
    <row r="122" spans="1:11" x14ac:dyDescent="0.25">
      <c r="A122" s="1"/>
      <c r="B122" s="11"/>
      <c r="C122" s="11"/>
      <c r="D122" s="15"/>
      <c r="E122" s="15"/>
      <c r="F122" s="16"/>
      <c r="G122" s="11"/>
      <c r="H122" s="11"/>
      <c r="I122" s="118"/>
      <c r="J122" s="11"/>
      <c r="K122" s="1"/>
    </row>
    <row r="123" spans="1:11" x14ac:dyDescent="0.25">
      <c r="A123" s="1"/>
      <c r="B123" s="11"/>
      <c r="C123" s="11"/>
      <c r="D123" s="15"/>
      <c r="E123" s="15"/>
      <c r="F123" s="16"/>
      <c r="G123" s="11"/>
      <c r="H123" s="11"/>
      <c r="I123" s="118"/>
      <c r="J123" s="11"/>
      <c r="K123" s="1"/>
    </row>
    <row r="124" spans="1:11" x14ac:dyDescent="0.25">
      <c r="A124" s="1"/>
      <c r="B124" s="11"/>
      <c r="C124" s="11"/>
      <c r="D124" s="15"/>
      <c r="E124" s="15"/>
      <c r="F124" s="16"/>
      <c r="G124" s="11"/>
      <c r="H124" s="11"/>
      <c r="I124" s="118"/>
      <c r="J124" s="11"/>
      <c r="K124" s="1"/>
    </row>
    <row r="125" spans="1:11" x14ac:dyDescent="0.25">
      <c r="A125" s="1"/>
      <c r="B125" s="11"/>
      <c r="C125" s="44"/>
      <c r="D125" s="15"/>
      <c r="E125" s="15"/>
      <c r="F125" s="16"/>
      <c r="G125" s="11"/>
      <c r="H125" s="11"/>
      <c r="I125" s="118"/>
      <c r="J125" s="11"/>
      <c r="K125" s="1"/>
    </row>
    <row r="126" spans="1:11" x14ac:dyDescent="0.25">
      <c r="A126" s="1"/>
      <c r="B126" s="11"/>
      <c r="C126" s="11"/>
      <c r="D126" s="15"/>
      <c r="E126" s="15"/>
      <c r="F126" s="16"/>
      <c r="G126" s="11"/>
      <c r="H126" s="11"/>
      <c r="I126" s="118"/>
      <c r="J126" s="11"/>
      <c r="K126" s="1"/>
    </row>
    <row r="127" spans="1:11" x14ac:dyDescent="0.25">
      <c r="A127" s="1"/>
      <c r="B127" s="11"/>
      <c r="C127" s="11"/>
      <c r="D127" s="15"/>
      <c r="E127" s="15"/>
      <c r="F127" s="16"/>
      <c r="G127" s="11"/>
      <c r="H127" s="11"/>
      <c r="I127" s="118"/>
      <c r="J127" s="11"/>
      <c r="K127" s="1"/>
    </row>
    <row r="128" spans="1:11" x14ac:dyDescent="0.25">
      <c r="A128" s="1"/>
      <c r="B128" s="11"/>
      <c r="C128" s="11"/>
      <c r="D128" s="15"/>
      <c r="E128" s="15"/>
      <c r="F128" s="16"/>
      <c r="G128" s="11"/>
      <c r="H128" s="11"/>
      <c r="I128" s="118"/>
      <c r="J128" s="11"/>
      <c r="K128" s="1"/>
    </row>
    <row r="129" spans="1:11" x14ac:dyDescent="0.25">
      <c r="A129" s="1"/>
      <c r="B129" s="11"/>
      <c r="C129" s="11"/>
      <c r="D129" s="15"/>
      <c r="E129" s="15"/>
      <c r="F129" s="16"/>
      <c r="G129" s="11"/>
      <c r="H129" s="11"/>
      <c r="I129" s="118"/>
      <c r="J129" s="11"/>
      <c r="K129" s="1"/>
    </row>
    <row r="130" spans="1:11" x14ac:dyDescent="0.25">
      <c r="A130" s="1"/>
      <c r="B130" s="11"/>
      <c r="C130" s="11"/>
      <c r="D130" s="15"/>
      <c r="E130" s="15"/>
      <c r="F130" s="16"/>
      <c r="G130" s="11"/>
      <c r="H130" s="11"/>
      <c r="I130" s="118"/>
      <c r="J130" s="11"/>
      <c r="K130" s="1"/>
    </row>
    <row r="131" spans="1:11" x14ac:dyDescent="0.25">
      <c r="A131" s="1"/>
      <c r="B131" s="11"/>
      <c r="C131" s="11"/>
      <c r="D131" s="15"/>
      <c r="E131" s="15"/>
      <c r="F131" s="16"/>
      <c r="G131" s="11"/>
      <c r="H131" s="11"/>
      <c r="I131" s="118"/>
      <c r="J131" s="11"/>
      <c r="K131" s="1"/>
    </row>
    <row r="132" spans="1:11" x14ac:dyDescent="0.25">
      <c r="A132" s="1"/>
      <c r="B132" s="11"/>
      <c r="C132" s="11"/>
      <c r="D132" s="15"/>
      <c r="E132" s="15"/>
      <c r="F132" s="16"/>
      <c r="G132" s="11"/>
      <c r="H132" s="11"/>
      <c r="I132" s="118"/>
      <c r="J132" s="11"/>
      <c r="K132" s="1"/>
    </row>
    <row r="133" spans="1:11" x14ac:dyDescent="0.25">
      <c r="A133" s="1"/>
      <c r="B133" s="11"/>
      <c r="C133" s="11"/>
      <c r="D133" s="15"/>
      <c r="E133" s="15"/>
      <c r="F133" s="16"/>
      <c r="G133" s="11"/>
      <c r="H133" s="11"/>
      <c r="I133" s="118"/>
      <c r="J133" s="11"/>
      <c r="K133" s="1"/>
    </row>
    <row r="134" spans="1:11" x14ac:dyDescent="0.25">
      <c r="A134" s="1"/>
      <c r="B134" s="11"/>
      <c r="C134" s="11"/>
      <c r="D134" s="15"/>
      <c r="E134" s="15"/>
      <c r="F134" s="16"/>
      <c r="G134" s="11"/>
      <c r="H134" s="11"/>
      <c r="I134" s="118"/>
      <c r="J134" s="11"/>
      <c r="K134" s="1"/>
    </row>
    <row r="135" spans="1:11" x14ac:dyDescent="0.25">
      <c r="A135" s="1"/>
      <c r="B135" s="11"/>
      <c r="C135" s="11"/>
      <c r="D135" s="15"/>
      <c r="E135" s="15"/>
      <c r="F135" s="16"/>
      <c r="G135" s="11"/>
      <c r="H135" s="11"/>
      <c r="I135" s="118"/>
      <c r="J135" s="11"/>
      <c r="K135" s="1"/>
    </row>
    <row r="136" spans="1:11" x14ac:dyDescent="0.25">
      <c r="A136" s="1"/>
      <c r="B136" s="11"/>
      <c r="C136" s="11"/>
      <c r="D136" s="15"/>
      <c r="E136" s="15"/>
      <c r="F136" s="16"/>
      <c r="G136" s="11"/>
      <c r="H136" s="11"/>
      <c r="I136" s="118"/>
      <c r="J136" s="11"/>
      <c r="K136" s="1"/>
    </row>
    <row r="137" spans="1:11" x14ac:dyDescent="0.25">
      <c r="A137" s="1"/>
      <c r="B137" s="11"/>
      <c r="C137" s="11"/>
      <c r="D137" s="15"/>
      <c r="E137" s="15"/>
      <c r="F137" s="16"/>
      <c r="G137" s="11"/>
      <c r="H137" s="11"/>
      <c r="I137" s="118"/>
      <c r="J137" s="11"/>
      <c r="K137" s="1"/>
    </row>
    <row r="138" spans="1:11" x14ac:dyDescent="0.25">
      <c r="A138" s="1"/>
      <c r="B138" s="11"/>
      <c r="C138" s="11"/>
      <c r="D138" s="15"/>
      <c r="E138" s="15"/>
      <c r="F138" s="16"/>
      <c r="G138" s="11"/>
      <c r="H138" s="11"/>
      <c r="I138" s="118"/>
      <c r="J138" s="11"/>
      <c r="K138" s="1"/>
    </row>
    <row r="139" spans="1:11" x14ac:dyDescent="0.25">
      <c r="A139" s="1"/>
      <c r="B139" s="11"/>
      <c r="C139" s="11"/>
      <c r="D139" s="15"/>
      <c r="E139" s="15"/>
      <c r="F139" s="16"/>
      <c r="G139" s="11"/>
      <c r="H139" s="11"/>
      <c r="I139" s="118"/>
      <c r="J139" s="11"/>
      <c r="K139" s="1"/>
    </row>
    <row r="140" spans="1:11" x14ac:dyDescent="0.25">
      <c r="A140" s="1"/>
      <c r="B140" s="11"/>
      <c r="C140" s="11"/>
      <c r="D140" s="15"/>
      <c r="E140" s="15"/>
      <c r="F140" s="16"/>
      <c r="G140" s="11"/>
      <c r="H140" s="11"/>
      <c r="I140" s="118"/>
      <c r="J140" s="11"/>
      <c r="K140" s="1"/>
    </row>
    <row r="141" spans="1:11" x14ac:dyDescent="0.25">
      <c r="A141" s="1"/>
      <c r="B141" s="11"/>
      <c r="C141" s="11"/>
      <c r="D141" s="15"/>
      <c r="E141" s="15"/>
      <c r="F141" s="16"/>
      <c r="G141" s="11"/>
      <c r="H141" s="11"/>
      <c r="I141" s="118"/>
      <c r="J141" s="11"/>
      <c r="K141" s="1"/>
    </row>
    <row r="142" spans="1:11" x14ac:dyDescent="0.25">
      <c r="A142" s="1"/>
      <c r="B142" s="11"/>
      <c r="C142" s="44"/>
      <c r="D142" s="15"/>
      <c r="E142" s="15"/>
      <c r="F142" s="16"/>
      <c r="G142" s="11"/>
      <c r="H142" s="11"/>
      <c r="I142" s="118"/>
      <c r="J142" s="11"/>
      <c r="K142" s="1"/>
    </row>
    <row r="143" spans="1:11" x14ac:dyDescent="0.25">
      <c r="A143" s="1"/>
      <c r="B143" s="11"/>
      <c r="C143" s="11"/>
      <c r="D143" s="15"/>
      <c r="E143" s="15"/>
      <c r="F143" s="16"/>
      <c r="G143" s="11"/>
      <c r="H143" s="11"/>
      <c r="I143" s="118"/>
      <c r="J143" s="11"/>
      <c r="K143" s="1"/>
    </row>
    <row r="144" spans="1:11" x14ac:dyDescent="0.25">
      <c r="A144" s="1"/>
      <c r="B144" s="11"/>
      <c r="C144" s="11"/>
      <c r="D144" s="15"/>
      <c r="E144" s="15"/>
      <c r="F144" s="16"/>
      <c r="G144" s="11"/>
      <c r="H144" s="11"/>
      <c r="I144" s="119"/>
      <c r="J144" s="11"/>
      <c r="K144" s="1"/>
    </row>
    <row r="145" spans="1:11" ht="15.75" x14ac:dyDescent="0.25">
      <c r="A145" s="1"/>
      <c r="B145" s="11"/>
      <c r="C145" s="45"/>
      <c r="D145" s="152"/>
      <c r="E145" s="152"/>
      <c r="F145" s="47"/>
      <c r="G145" s="47"/>
      <c r="H145" s="47"/>
      <c r="I145" s="120"/>
      <c r="J145" s="11"/>
      <c r="K145" s="1"/>
    </row>
    <row r="146" spans="1:11" x14ac:dyDescent="0.25">
      <c r="A146" s="1"/>
      <c r="B146" s="11"/>
      <c r="C146" s="11"/>
      <c r="D146" s="15"/>
      <c r="E146" s="15"/>
      <c r="F146" s="16"/>
      <c r="G146" s="11"/>
      <c r="H146" s="11"/>
      <c r="I146" s="118"/>
      <c r="J146" s="11"/>
      <c r="K146" s="1"/>
    </row>
    <row r="147" spans="1:11" x14ac:dyDescent="0.25">
      <c r="A147" s="1"/>
      <c r="B147" s="11"/>
      <c r="C147" s="11"/>
      <c r="D147" s="15"/>
      <c r="E147" s="15"/>
      <c r="F147" s="16"/>
      <c r="G147" s="11"/>
      <c r="H147" s="11"/>
      <c r="I147" s="118"/>
      <c r="J147" s="11"/>
      <c r="K147" s="1"/>
    </row>
    <row r="148" spans="1:11" x14ac:dyDescent="0.25">
      <c r="A148" s="1"/>
      <c r="B148" s="11"/>
      <c r="C148" s="11"/>
      <c r="D148" s="15"/>
      <c r="E148" s="15"/>
      <c r="F148" s="16"/>
      <c r="G148" s="11"/>
      <c r="H148" s="11"/>
      <c r="I148" s="118"/>
      <c r="J148" s="11"/>
      <c r="K148" s="1"/>
    </row>
    <row r="149" spans="1:11" x14ac:dyDescent="0.25">
      <c r="A149" s="1"/>
      <c r="B149" s="11"/>
      <c r="C149" s="44"/>
      <c r="D149" s="15"/>
      <c r="E149" s="15"/>
      <c r="F149" s="16"/>
      <c r="G149" s="11"/>
      <c r="H149" s="11"/>
      <c r="I149" s="118"/>
      <c r="J149" s="11"/>
      <c r="K149" s="1"/>
    </row>
    <row r="150" spans="1:11" x14ac:dyDescent="0.25">
      <c r="A150" s="1"/>
      <c r="B150" s="11"/>
      <c r="C150" s="11"/>
      <c r="D150" s="15"/>
      <c r="E150" s="15"/>
      <c r="F150" s="16"/>
      <c r="G150" s="11"/>
      <c r="H150" s="11"/>
      <c r="I150" s="118"/>
      <c r="J150" s="11"/>
      <c r="K150" s="1"/>
    </row>
    <row r="151" spans="1:11" x14ac:dyDescent="0.25">
      <c r="A151" s="1"/>
      <c r="B151" s="11"/>
      <c r="C151" s="11"/>
      <c r="D151" s="15"/>
      <c r="E151" s="15"/>
      <c r="F151" s="16"/>
      <c r="G151" s="11"/>
      <c r="H151" s="11"/>
      <c r="I151" s="118"/>
      <c r="J151" s="11"/>
      <c r="K151" s="1"/>
    </row>
    <row r="152" spans="1:11" x14ac:dyDescent="0.25">
      <c r="A152" s="1"/>
      <c r="B152" s="11"/>
      <c r="C152" s="17"/>
      <c r="D152" s="15"/>
      <c r="E152" s="15"/>
      <c r="F152" s="16"/>
      <c r="G152" s="11"/>
      <c r="H152" s="11"/>
      <c r="I152" s="118"/>
      <c r="J152" s="11"/>
      <c r="K152" s="1"/>
    </row>
    <row r="153" spans="1:11" x14ac:dyDescent="0.25">
      <c r="A153" s="1"/>
      <c r="B153" s="11"/>
      <c r="C153" s="11"/>
      <c r="D153" s="15"/>
      <c r="E153" s="15"/>
      <c r="F153" s="16"/>
      <c r="G153" s="11"/>
      <c r="H153" s="11"/>
      <c r="I153" s="118"/>
      <c r="J153" s="11"/>
      <c r="K153" s="1"/>
    </row>
    <row r="154" spans="1:11" x14ac:dyDescent="0.25">
      <c r="A154" s="1"/>
      <c r="B154" s="11"/>
      <c r="C154" s="11"/>
      <c r="D154" s="15"/>
      <c r="E154" s="15"/>
      <c r="F154" s="16"/>
      <c r="G154" s="11"/>
      <c r="H154" s="11"/>
      <c r="I154" s="118"/>
      <c r="J154" s="11"/>
      <c r="K154" s="1"/>
    </row>
    <row r="155" spans="1:11" x14ac:dyDescent="0.25">
      <c r="A155" s="1"/>
      <c r="B155" s="11"/>
      <c r="C155" s="11"/>
      <c r="D155" s="15"/>
      <c r="E155" s="15"/>
      <c r="F155" s="16"/>
      <c r="G155" s="11"/>
      <c r="H155" s="11"/>
      <c r="I155" s="118"/>
      <c r="J155" s="11"/>
      <c r="K155" s="1"/>
    </row>
    <row r="156" spans="1:11" x14ac:dyDescent="0.25">
      <c r="A156" s="1"/>
      <c r="B156" s="11"/>
      <c r="C156" s="11"/>
      <c r="D156" s="15"/>
      <c r="E156" s="15"/>
      <c r="F156" s="16"/>
      <c r="G156" s="11"/>
      <c r="H156" s="11"/>
      <c r="I156" s="118"/>
      <c r="J156" s="11"/>
      <c r="K156" s="1"/>
    </row>
    <row r="157" spans="1:11" x14ac:dyDescent="0.25">
      <c r="A157" s="1"/>
      <c r="B157" s="11"/>
      <c r="C157" s="11"/>
      <c r="D157" s="15"/>
      <c r="E157" s="15"/>
      <c r="F157" s="16"/>
      <c r="G157" s="11"/>
      <c r="H157" s="11"/>
      <c r="I157" s="118"/>
      <c r="J157" s="11"/>
      <c r="K157" s="1"/>
    </row>
    <row r="158" spans="1:11" x14ac:dyDescent="0.25">
      <c r="A158" s="1"/>
      <c r="B158" s="11"/>
      <c r="C158" s="11"/>
      <c r="D158" s="15"/>
      <c r="E158" s="15"/>
      <c r="F158" s="16"/>
      <c r="G158" s="11"/>
      <c r="H158" s="11"/>
      <c r="I158" s="118"/>
      <c r="J158" s="11"/>
      <c r="K158" s="1"/>
    </row>
    <row r="159" spans="1:11" x14ac:dyDescent="0.25">
      <c r="A159" s="1"/>
      <c r="B159" s="11"/>
      <c r="C159" s="44"/>
      <c r="D159" s="15"/>
      <c r="E159" s="15"/>
      <c r="F159" s="16"/>
      <c r="G159" s="11"/>
      <c r="H159" s="11"/>
      <c r="I159" s="118"/>
      <c r="J159" s="11"/>
      <c r="K159" s="1"/>
    </row>
    <row r="160" spans="1:11" x14ac:dyDescent="0.25">
      <c r="A160" s="1"/>
      <c r="B160" s="11"/>
      <c r="C160" s="11"/>
      <c r="D160" s="15"/>
      <c r="E160" s="15"/>
      <c r="F160" s="16"/>
      <c r="G160" s="11"/>
      <c r="H160" s="11"/>
      <c r="I160" s="118"/>
      <c r="J160" s="11"/>
      <c r="K160" s="1"/>
    </row>
    <row r="161" spans="1:11" x14ac:dyDescent="0.25">
      <c r="A161" s="1"/>
      <c r="B161" s="11"/>
      <c r="C161" s="11"/>
      <c r="D161" s="15"/>
      <c r="E161" s="15"/>
      <c r="F161" s="16"/>
      <c r="G161" s="11"/>
      <c r="H161" s="11"/>
      <c r="I161" s="118"/>
      <c r="J161" s="11"/>
      <c r="K161" s="1"/>
    </row>
    <row r="162" spans="1:11" x14ac:dyDescent="0.25">
      <c r="A162" s="1"/>
      <c r="B162" s="11"/>
      <c r="C162" s="11"/>
      <c r="D162" s="15"/>
      <c r="E162" s="15"/>
      <c r="F162" s="16"/>
      <c r="G162" s="11"/>
      <c r="H162" s="11"/>
      <c r="I162" s="118"/>
      <c r="J162" s="11"/>
      <c r="K162" s="1"/>
    </row>
    <row r="163" spans="1:11" x14ac:dyDescent="0.25">
      <c r="A163" s="1"/>
      <c r="B163" s="11"/>
      <c r="C163" s="11"/>
      <c r="D163" s="15"/>
      <c r="E163" s="15"/>
      <c r="F163" s="16"/>
      <c r="G163" s="11"/>
      <c r="H163" s="11"/>
      <c r="I163" s="118"/>
      <c r="J163" s="11"/>
      <c r="K163" s="1"/>
    </row>
    <row r="164" spans="1:11" x14ac:dyDescent="0.25">
      <c r="A164" s="1"/>
      <c r="B164" s="11"/>
      <c r="C164" s="11"/>
      <c r="D164" s="15"/>
      <c r="E164" s="15"/>
      <c r="F164" s="16"/>
      <c r="G164" s="11"/>
      <c r="H164" s="11"/>
      <c r="I164" s="118"/>
      <c r="J164" s="11"/>
      <c r="K164" s="1"/>
    </row>
    <row r="165" spans="1:11" x14ac:dyDescent="0.25">
      <c r="A165" s="1"/>
      <c r="B165" s="11"/>
      <c r="C165" s="11"/>
      <c r="D165" s="15"/>
      <c r="E165" s="15"/>
      <c r="F165" s="16"/>
      <c r="G165" s="11"/>
      <c r="H165" s="11"/>
      <c r="I165" s="118"/>
      <c r="J165" s="11"/>
      <c r="K165" s="1"/>
    </row>
    <row r="166" spans="1:11" x14ac:dyDescent="0.25">
      <c r="A166" s="1"/>
      <c r="B166" s="11"/>
      <c r="C166" s="11"/>
      <c r="D166" s="15"/>
      <c r="E166" s="15"/>
      <c r="F166" s="16"/>
      <c r="G166" s="11"/>
      <c r="H166" s="11"/>
      <c r="I166" s="118"/>
      <c r="J166" s="11"/>
      <c r="K166" s="1"/>
    </row>
    <row r="167" spans="1:11" x14ac:dyDescent="0.25">
      <c r="A167" s="1"/>
      <c r="B167" s="11"/>
      <c r="C167" s="44"/>
      <c r="D167" s="15"/>
      <c r="E167" s="15"/>
      <c r="F167" s="16"/>
      <c r="G167" s="11"/>
      <c r="H167" s="11"/>
      <c r="I167" s="118"/>
      <c r="J167" s="11"/>
      <c r="K167" s="1"/>
    </row>
    <row r="168" spans="1:11" x14ac:dyDescent="0.25">
      <c r="A168" s="1"/>
      <c r="B168" s="11"/>
      <c r="C168" s="11"/>
      <c r="D168" s="15"/>
      <c r="E168" s="15"/>
      <c r="F168" s="16"/>
      <c r="G168" s="11"/>
      <c r="H168" s="11"/>
      <c r="I168" s="121"/>
      <c r="J168" s="11"/>
      <c r="K168" s="1"/>
    </row>
    <row r="169" spans="1:11" x14ac:dyDescent="0.25">
      <c r="A169" s="1"/>
      <c r="B169" s="11"/>
      <c r="C169" s="11"/>
      <c r="D169" s="15"/>
      <c r="E169" s="15"/>
      <c r="F169" s="16"/>
      <c r="G169" s="11"/>
      <c r="H169" s="11"/>
      <c r="I169" s="121"/>
      <c r="J169" s="11"/>
      <c r="K169" s="1"/>
    </row>
    <row r="170" spans="1:11" x14ac:dyDescent="0.25">
      <c r="A170" s="1"/>
      <c r="B170" s="11"/>
      <c r="C170" s="11"/>
      <c r="D170" s="15"/>
      <c r="E170" s="15"/>
      <c r="F170" s="16"/>
      <c r="G170" s="11"/>
      <c r="H170" s="11"/>
      <c r="I170" s="121"/>
      <c r="J170" s="11"/>
      <c r="K170" s="1"/>
    </row>
    <row r="171" spans="1:11" x14ac:dyDescent="0.25">
      <c r="A171" s="1"/>
      <c r="B171" s="11"/>
      <c r="C171" s="11"/>
      <c r="D171" s="15"/>
      <c r="E171" s="15"/>
      <c r="F171" s="16"/>
      <c r="G171" s="11"/>
      <c r="H171" s="11"/>
      <c r="I171" s="121"/>
      <c r="J171" s="11"/>
      <c r="K171" s="1"/>
    </row>
    <row r="172" spans="1:11" x14ac:dyDescent="0.25">
      <c r="A172" s="1"/>
      <c r="B172" s="11"/>
      <c r="C172" s="11"/>
      <c r="D172" s="15"/>
      <c r="E172" s="15"/>
      <c r="F172" s="16"/>
      <c r="G172" s="11"/>
      <c r="H172" s="11"/>
      <c r="I172" s="121"/>
      <c r="J172" s="11"/>
      <c r="K172" s="1"/>
    </row>
    <row r="173" spans="1:11" x14ac:dyDescent="0.25">
      <c r="A173" s="1"/>
      <c r="B173" s="11"/>
      <c r="C173" s="11"/>
      <c r="D173" s="15"/>
      <c r="E173" s="15"/>
      <c r="F173" s="16"/>
      <c r="G173" s="11"/>
      <c r="H173" s="11"/>
      <c r="I173" s="121"/>
      <c r="J173" s="11"/>
      <c r="K173" s="1"/>
    </row>
    <row r="174" spans="1:11" x14ac:dyDescent="0.25">
      <c r="A174" s="1"/>
      <c r="B174" s="11"/>
      <c r="C174" s="11"/>
      <c r="D174" s="15"/>
      <c r="E174" s="15"/>
      <c r="F174" s="16"/>
      <c r="G174" s="11"/>
      <c r="H174" s="11"/>
      <c r="I174" s="121"/>
      <c r="J174" s="11"/>
      <c r="K174" s="1"/>
    </row>
    <row r="175" spans="1:11" x14ac:dyDescent="0.25">
      <c r="A175" s="1"/>
      <c r="B175" s="11"/>
      <c r="C175" s="43"/>
      <c r="D175" s="153"/>
      <c r="E175" s="153"/>
      <c r="F175" s="6"/>
      <c r="G175" s="6"/>
      <c r="H175" s="6"/>
      <c r="I175" s="121"/>
      <c r="J175" s="11"/>
      <c r="K175" s="1"/>
    </row>
    <row r="176" spans="1:11" x14ac:dyDescent="0.25">
      <c r="A176" s="1"/>
      <c r="B176" s="11"/>
      <c r="C176" s="11"/>
      <c r="D176" s="15"/>
      <c r="E176" s="15"/>
      <c r="F176" s="16"/>
      <c r="G176" s="11"/>
      <c r="H176" s="11"/>
      <c r="I176" s="121"/>
      <c r="J176" s="11"/>
      <c r="K176" s="1"/>
    </row>
    <row r="177" spans="1:11" x14ac:dyDescent="0.25">
      <c r="A177" s="1"/>
      <c r="B177" s="11"/>
      <c r="C177" s="11"/>
      <c r="D177" s="15"/>
      <c r="E177" s="15"/>
      <c r="F177" s="16"/>
      <c r="G177" s="11"/>
      <c r="H177" s="11"/>
      <c r="I177" s="121"/>
      <c r="J177" s="11"/>
      <c r="K177" s="1"/>
    </row>
    <row r="178" spans="1:11" x14ac:dyDescent="0.25">
      <c r="A178" s="1"/>
      <c r="B178" s="11"/>
      <c r="C178" s="11"/>
      <c r="D178" s="15"/>
      <c r="E178" s="15"/>
      <c r="F178" s="16"/>
      <c r="G178" s="11"/>
      <c r="H178" s="11"/>
      <c r="I178" s="121"/>
      <c r="J178" s="11"/>
      <c r="K178" s="1"/>
    </row>
    <row r="179" spans="1:11" x14ac:dyDescent="0.25">
      <c r="A179" s="1"/>
      <c r="B179" s="11"/>
      <c r="C179" s="11"/>
      <c r="D179" s="15"/>
      <c r="E179" s="15"/>
      <c r="F179" s="16"/>
      <c r="G179" s="11"/>
      <c r="H179" s="11"/>
      <c r="I179" s="121"/>
      <c r="J179" s="11"/>
      <c r="K179" s="1"/>
    </row>
    <row r="180" spans="1:11" x14ac:dyDescent="0.25">
      <c r="A180" s="1"/>
      <c r="B180" s="11"/>
      <c r="C180" s="11"/>
      <c r="D180" s="15"/>
      <c r="E180" s="15"/>
      <c r="F180" s="16"/>
      <c r="G180" s="11"/>
      <c r="H180" s="11"/>
      <c r="I180" s="121"/>
      <c r="J180" s="11"/>
      <c r="K180" s="1"/>
    </row>
    <row r="181" spans="1:11" x14ac:dyDescent="0.25">
      <c r="A181" s="1"/>
      <c r="B181" s="11"/>
      <c r="C181" s="11"/>
      <c r="D181" s="15"/>
      <c r="E181" s="15"/>
      <c r="F181" s="16"/>
      <c r="G181" s="11"/>
      <c r="H181" s="11"/>
      <c r="I181" s="121"/>
      <c r="J181" s="11"/>
      <c r="K181" s="1"/>
    </row>
    <row r="182" spans="1:11" x14ac:dyDescent="0.25">
      <c r="A182" s="1"/>
      <c r="B182" s="11"/>
      <c r="C182" s="11"/>
      <c r="D182" s="15"/>
      <c r="E182" s="15"/>
      <c r="F182" s="16"/>
      <c r="G182" s="11"/>
      <c r="H182" s="11"/>
      <c r="I182" s="118"/>
      <c r="J182" s="11"/>
      <c r="K182" s="1"/>
    </row>
    <row r="183" spans="1:11" x14ac:dyDescent="0.25">
      <c r="A183" s="1"/>
      <c r="B183" s="11"/>
      <c r="C183" s="11"/>
      <c r="D183" s="15"/>
      <c r="E183" s="15"/>
      <c r="F183" s="16"/>
      <c r="G183" s="11"/>
      <c r="H183" s="11"/>
      <c r="I183" s="118"/>
      <c r="J183" s="11"/>
      <c r="K183" s="1"/>
    </row>
    <row r="184" spans="1:11" x14ac:dyDescent="0.25">
      <c r="A184" s="1"/>
      <c r="B184" s="11"/>
      <c r="C184" s="11"/>
      <c r="D184" s="15"/>
      <c r="E184" s="15"/>
      <c r="F184" s="16"/>
      <c r="G184" s="11"/>
      <c r="H184" s="11"/>
      <c r="I184" s="118"/>
      <c r="J184" s="11"/>
      <c r="K184" s="1"/>
    </row>
    <row r="185" spans="1:11" x14ac:dyDescent="0.25">
      <c r="A185" s="1"/>
      <c r="B185" s="11"/>
      <c r="C185" s="11"/>
      <c r="D185" s="15"/>
      <c r="E185" s="15"/>
      <c r="F185" s="16"/>
      <c r="G185" s="11"/>
      <c r="H185" s="11"/>
      <c r="I185" s="118"/>
      <c r="J185" s="11"/>
      <c r="K185" s="1"/>
    </row>
    <row r="186" spans="1:11" x14ac:dyDescent="0.25">
      <c r="A186" s="1"/>
      <c r="B186" s="11"/>
      <c r="C186" s="11"/>
      <c r="D186" s="15"/>
      <c r="E186" s="15"/>
      <c r="F186" s="16"/>
      <c r="G186" s="11"/>
      <c r="H186" s="11"/>
      <c r="I186" s="118"/>
      <c r="J186" s="11"/>
      <c r="K186" s="1"/>
    </row>
    <row r="187" spans="1:11" x14ac:dyDescent="0.25">
      <c r="A187" s="1"/>
      <c r="B187" s="11"/>
      <c r="C187" s="17"/>
      <c r="D187" s="15"/>
      <c r="E187" s="15"/>
      <c r="F187" s="16"/>
      <c r="G187" s="11"/>
      <c r="H187" s="11"/>
      <c r="I187" s="118"/>
      <c r="J187" s="11"/>
      <c r="K187" s="1"/>
    </row>
    <row r="188" spans="1:11" x14ac:dyDescent="0.25">
      <c r="A188" s="1"/>
      <c r="B188" s="11"/>
      <c r="C188" s="11"/>
      <c r="D188" s="15"/>
      <c r="E188" s="15"/>
      <c r="F188" s="16"/>
      <c r="G188" s="11"/>
      <c r="H188" s="11"/>
      <c r="I188" s="118"/>
      <c r="J188" s="11"/>
      <c r="K188" s="1"/>
    </row>
    <row r="189" spans="1:11" x14ac:dyDescent="0.25">
      <c r="A189" s="1"/>
      <c r="B189" s="11"/>
      <c r="C189" s="11"/>
      <c r="D189" s="15"/>
      <c r="E189" s="15"/>
      <c r="F189" s="16"/>
      <c r="G189" s="11"/>
      <c r="H189" s="11"/>
      <c r="I189" s="118"/>
      <c r="J189" s="11"/>
      <c r="K189" s="1"/>
    </row>
    <row r="190" spans="1:11" x14ac:dyDescent="0.25">
      <c r="A190" s="1"/>
      <c r="B190" s="11"/>
      <c r="C190" s="11"/>
      <c r="D190" s="15"/>
      <c r="E190" s="15"/>
      <c r="F190" s="16"/>
      <c r="G190" s="11"/>
      <c r="H190" s="11"/>
      <c r="I190" s="119"/>
      <c r="J190" s="11"/>
      <c r="K190" s="1"/>
    </row>
    <row r="191" spans="1:11" x14ac:dyDescent="0.25">
      <c r="A191" s="1"/>
      <c r="B191" s="11"/>
      <c r="C191" s="6"/>
      <c r="D191" s="153"/>
      <c r="E191" s="153"/>
      <c r="F191" s="6"/>
      <c r="G191" s="6"/>
      <c r="H191" s="6"/>
      <c r="I191" s="122"/>
      <c r="J191" s="11"/>
      <c r="K191" s="1"/>
    </row>
    <row r="192" spans="1:11" x14ac:dyDescent="0.25">
      <c r="A192" s="1"/>
      <c r="B192" s="11"/>
      <c r="C192" s="17"/>
      <c r="D192" s="15"/>
      <c r="E192" s="15"/>
      <c r="F192" s="16"/>
      <c r="G192" s="11"/>
      <c r="H192" s="11"/>
      <c r="I192" s="118"/>
      <c r="J192" s="11"/>
      <c r="K192" s="1"/>
    </row>
    <row r="193" spans="1:11" x14ac:dyDescent="0.25">
      <c r="A193" s="1"/>
      <c r="B193" s="11"/>
      <c r="C193" s="11"/>
      <c r="D193" s="15"/>
      <c r="E193" s="15"/>
      <c r="F193" s="16"/>
      <c r="G193" s="11"/>
      <c r="H193" s="11"/>
      <c r="I193" s="118"/>
      <c r="J193" s="11"/>
      <c r="K193" s="1"/>
    </row>
    <row r="194" spans="1:11" x14ac:dyDescent="0.25">
      <c r="A194" s="1"/>
      <c r="B194" s="11"/>
      <c r="C194" s="17"/>
      <c r="D194" s="15"/>
      <c r="E194" s="15"/>
      <c r="F194" s="16"/>
      <c r="G194" s="11"/>
      <c r="H194" s="11"/>
      <c r="I194" s="118"/>
      <c r="J194" s="11"/>
      <c r="K194" s="1"/>
    </row>
    <row r="195" spans="1:11" x14ac:dyDescent="0.25">
      <c r="A195" s="1"/>
      <c r="B195" s="11"/>
      <c r="C195" s="11"/>
      <c r="D195" s="15"/>
      <c r="E195" s="15"/>
      <c r="F195" s="16"/>
      <c r="G195" s="11"/>
      <c r="H195" s="11"/>
      <c r="I195" s="118"/>
      <c r="J195" s="11"/>
      <c r="K195" s="1"/>
    </row>
    <row r="196" spans="1:11" x14ac:dyDescent="0.25">
      <c r="A196" s="1"/>
      <c r="B196" s="11"/>
      <c r="C196" s="17"/>
      <c r="D196" s="15"/>
      <c r="E196" s="15"/>
      <c r="F196" s="16"/>
      <c r="G196" s="11"/>
      <c r="H196" s="11"/>
      <c r="I196" s="118"/>
      <c r="J196" s="11"/>
      <c r="K196" s="1"/>
    </row>
    <row r="197" spans="1:11" x14ac:dyDescent="0.25">
      <c r="A197" s="1"/>
      <c r="B197" s="11"/>
      <c r="C197" s="11"/>
      <c r="D197" s="15"/>
      <c r="E197" s="15"/>
      <c r="F197" s="16"/>
      <c r="G197" s="11"/>
      <c r="H197" s="11"/>
      <c r="I197" s="118"/>
      <c r="J197" s="11"/>
      <c r="K197" s="1"/>
    </row>
    <row r="198" spans="1:11" x14ac:dyDescent="0.25">
      <c r="A198" s="1"/>
      <c r="B198" s="11"/>
      <c r="C198" s="17"/>
      <c r="D198" s="15"/>
      <c r="E198" s="15"/>
      <c r="F198" s="16"/>
      <c r="G198" s="11"/>
      <c r="H198" s="11"/>
      <c r="I198" s="118"/>
      <c r="J198" s="11"/>
      <c r="K198" s="1"/>
    </row>
    <row r="199" spans="1:11" x14ac:dyDescent="0.25">
      <c r="A199" s="1"/>
      <c r="B199" s="11"/>
      <c r="C199" s="11"/>
      <c r="D199" s="15"/>
      <c r="E199" s="15"/>
      <c r="F199" s="16"/>
      <c r="G199" s="11"/>
      <c r="H199" s="11"/>
      <c r="I199" s="119"/>
      <c r="J199" s="11"/>
      <c r="K199" s="1"/>
    </row>
    <row r="200" spans="1:11" ht="15.75" x14ac:dyDescent="0.25">
      <c r="A200" s="1"/>
      <c r="B200" s="20"/>
      <c r="C200" s="19"/>
      <c r="D200" s="154"/>
      <c r="E200" s="154"/>
      <c r="F200" s="19"/>
      <c r="G200" s="19"/>
      <c r="H200" s="19"/>
      <c r="I200" s="123"/>
      <c r="J200" s="11"/>
      <c r="K200" s="1"/>
    </row>
    <row r="201" spans="1:11" x14ac:dyDescent="0.25">
      <c r="A201" s="1"/>
      <c r="B201" s="11"/>
      <c r="C201" s="11"/>
      <c r="D201" s="15"/>
      <c r="E201" s="15"/>
      <c r="F201" s="16"/>
      <c r="G201" s="11"/>
      <c r="H201" s="11"/>
      <c r="I201" s="118"/>
      <c r="J201" s="11"/>
      <c r="K201" s="1"/>
    </row>
    <row r="202" spans="1:11" ht="18.75" x14ac:dyDescent="0.3">
      <c r="A202" s="1"/>
      <c r="B202" s="11"/>
      <c r="C202" s="18"/>
      <c r="D202" s="15"/>
      <c r="E202" s="15"/>
      <c r="F202" s="16"/>
      <c r="G202" s="11"/>
      <c r="H202" s="11"/>
      <c r="I202" s="118"/>
      <c r="J202" s="11"/>
      <c r="K202" s="1"/>
    </row>
    <row r="203" spans="1:11" x14ac:dyDescent="0.25">
      <c r="A203" s="1"/>
      <c r="B203" s="11"/>
      <c r="C203" s="11"/>
      <c r="D203" s="15"/>
      <c r="E203" s="15"/>
      <c r="F203" s="16"/>
      <c r="G203" s="11"/>
      <c r="H203" s="11"/>
      <c r="I203" s="118"/>
      <c r="J203" s="11"/>
      <c r="K203" s="1"/>
    </row>
    <row r="204" spans="1:11" x14ac:dyDescent="0.25">
      <c r="A204" s="1"/>
      <c r="B204" s="11"/>
      <c r="C204" s="11"/>
      <c r="D204" s="15"/>
      <c r="E204" s="15"/>
      <c r="F204" s="16"/>
      <c r="G204" s="11"/>
      <c r="H204" s="11"/>
      <c r="I204" s="118"/>
      <c r="J204" s="11"/>
      <c r="K204" s="1"/>
    </row>
    <row r="205" spans="1:11" x14ac:dyDescent="0.25">
      <c r="A205" s="1"/>
      <c r="B205" s="11"/>
      <c r="C205" s="17"/>
      <c r="D205" s="15"/>
      <c r="E205" s="15"/>
      <c r="F205" s="16"/>
      <c r="G205" s="11"/>
      <c r="H205" s="11"/>
      <c r="I205" s="118"/>
      <c r="J205" s="11"/>
      <c r="K205" s="1"/>
    </row>
    <row r="206" spans="1:11" x14ac:dyDescent="0.25">
      <c r="A206" s="1"/>
      <c r="B206" s="11"/>
      <c r="C206" s="11"/>
      <c r="D206" s="15"/>
      <c r="E206" s="15"/>
      <c r="F206" s="16"/>
      <c r="G206" s="11"/>
      <c r="H206" s="11"/>
      <c r="I206" s="118"/>
      <c r="J206" s="11"/>
      <c r="K206" s="1"/>
    </row>
    <row r="207" spans="1:11" x14ac:dyDescent="0.25">
      <c r="A207" s="1"/>
      <c r="B207" s="11"/>
      <c r="C207" s="11"/>
      <c r="D207" s="15"/>
      <c r="E207" s="15"/>
      <c r="F207" s="16"/>
      <c r="G207" s="11"/>
      <c r="H207" s="11"/>
      <c r="I207" s="118"/>
      <c r="J207" s="11"/>
      <c r="K207" s="1"/>
    </row>
    <row r="208" spans="1:11" x14ac:dyDescent="0.25">
      <c r="A208" s="1"/>
      <c r="B208" s="11"/>
      <c r="C208" s="11"/>
      <c r="D208" s="15"/>
      <c r="E208" s="15"/>
      <c r="F208" s="16"/>
      <c r="G208" s="11"/>
      <c r="H208" s="11"/>
      <c r="I208" s="118"/>
      <c r="J208" s="11"/>
      <c r="K208" s="1"/>
    </row>
    <row r="209" spans="1:13" x14ac:dyDescent="0.25">
      <c r="A209" s="1"/>
      <c r="B209" s="11"/>
      <c r="C209" s="11"/>
      <c r="D209" s="15"/>
      <c r="E209" s="15"/>
      <c r="F209" s="16"/>
      <c r="G209" s="11"/>
      <c r="H209" s="11"/>
      <c r="I209" s="118"/>
      <c r="J209" s="11"/>
      <c r="K209" s="1"/>
    </row>
    <row r="210" spans="1:13" x14ac:dyDescent="0.25">
      <c r="A210" s="1"/>
      <c r="B210" s="11"/>
      <c r="C210" s="11"/>
      <c r="D210" s="15"/>
      <c r="E210" s="15"/>
      <c r="F210" s="16"/>
      <c r="G210" s="11"/>
      <c r="H210" s="11"/>
      <c r="I210" s="118"/>
      <c r="J210" s="11"/>
      <c r="K210" s="1"/>
    </row>
    <row r="211" spans="1:13" x14ac:dyDescent="0.25">
      <c r="A211" s="1"/>
      <c r="B211" s="11"/>
      <c r="C211" s="11"/>
      <c r="D211" s="15"/>
      <c r="E211" s="15"/>
      <c r="F211" s="16"/>
      <c r="G211" s="11"/>
      <c r="H211" s="11"/>
      <c r="I211" s="118"/>
      <c r="J211" s="11"/>
      <c r="K211" s="1"/>
    </row>
    <row r="212" spans="1:13" x14ac:dyDescent="0.25">
      <c r="A212" s="1"/>
      <c r="B212" s="11"/>
      <c r="C212" s="11"/>
      <c r="D212" s="15"/>
      <c r="E212" s="15"/>
      <c r="F212" s="16"/>
      <c r="G212" s="11"/>
      <c r="H212" s="11"/>
      <c r="I212" s="118"/>
      <c r="J212" s="11"/>
      <c r="K212" s="1"/>
    </row>
    <row r="213" spans="1:13" x14ac:dyDescent="0.25">
      <c r="A213" s="1"/>
      <c r="B213" s="11"/>
      <c r="C213" s="11"/>
      <c r="D213" s="15"/>
      <c r="E213" s="15"/>
      <c r="F213" s="16"/>
      <c r="G213" s="11"/>
      <c r="H213" s="11"/>
      <c r="I213" s="118"/>
      <c r="J213" s="11"/>
      <c r="K213" s="1"/>
    </row>
    <row r="214" spans="1:13" x14ac:dyDescent="0.25">
      <c r="A214" s="1"/>
      <c r="B214" s="11"/>
      <c r="C214" s="11"/>
      <c r="D214" s="15"/>
      <c r="E214" s="15"/>
      <c r="F214" s="16"/>
      <c r="G214" s="11"/>
      <c r="H214" s="11"/>
      <c r="I214" s="118"/>
      <c r="J214" s="11"/>
      <c r="K214" s="1"/>
    </row>
    <row r="215" spans="1:13" x14ac:dyDescent="0.25">
      <c r="A215" s="1"/>
      <c r="B215" s="11"/>
      <c r="C215" s="17"/>
      <c r="D215" s="15"/>
      <c r="E215" s="15"/>
      <c r="F215" s="16"/>
      <c r="G215" s="11"/>
      <c r="H215" s="11"/>
      <c r="I215" s="118"/>
      <c r="J215" s="11"/>
      <c r="K215" s="1"/>
    </row>
    <row r="216" spans="1:13" x14ac:dyDescent="0.25">
      <c r="A216" s="1"/>
      <c r="B216" s="11"/>
      <c r="C216" s="11"/>
      <c r="D216" s="15"/>
      <c r="E216" s="15"/>
      <c r="F216" s="16"/>
      <c r="G216" s="11"/>
      <c r="H216" s="11"/>
      <c r="I216" s="118"/>
      <c r="J216" s="11"/>
      <c r="K216" s="1"/>
    </row>
    <row r="217" spans="1:13" x14ac:dyDescent="0.25">
      <c r="A217" s="1"/>
      <c r="B217" s="11"/>
      <c r="C217" s="11"/>
      <c r="D217" s="15"/>
      <c r="E217" s="15"/>
      <c r="F217" s="16"/>
      <c r="G217" s="11"/>
      <c r="H217" s="11"/>
      <c r="I217" s="118"/>
      <c r="J217" s="11"/>
      <c r="K217" s="1"/>
    </row>
    <row r="218" spans="1:13" x14ac:dyDescent="0.25">
      <c r="A218" s="1"/>
      <c r="B218" s="11"/>
      <c r="C218" s="11"/>
      <c r="D218" s="15"/>
      <c r="E218" s="15"/>
      <c r="F218" s="16"/>
      <c r="G218" s="11"/>
      <c r="H218" s="11"/>
      <c r="I218" s="118"/>
      <c r="J218" s="11"/>
      <c r="K218" s="1"/>
      <c r="L218" s="1"/>
      <c r="M218" s="1"/>
    </row>
    <row r="219" spans="1:13" x14ac:dyDescent="0.25">
      <c r="A219" s="1"/>
      <c r="B219" s="11"/>
      <c r="C219" s="11"/>
      <c r="D219" s="15"/>
      <c r="E219" s="15"/>
      <c r="F219" s="16"/>
      <c r="G219" s="11"/>
      <c r="H219" s="11"/>
      <c r="I219" s="118"/>
      <c r="J219" s="11"/>
      <c r="K219" s="1"/>
      <c r="L219" s="1"/>
      <c r="M219" s="1"/>
    </row>
    <row r="220" spans="1:13" x14ac:dyDescent="0.25">
      <c r="A220" s="1"/>
      <c r="B220" s="11"/>
      <c r="C220" s="11"/>
      <c r="D220" s="15"/>
      <c r="E220" s="15"/>
      <c r="F220" s="16"/>
      <c r="G220" s="11"/>
      <c r="H220" s="11"/>
      <c r="I220" s="118"/>
      <c r="J220" s="11"/>
      <c r="K220" s="1"/>
      <c r="L220" s="1"/>
      <c r="M220" s="1"/>
    </row>
    <row r="221" spans="1:13" x14ac:dyDescent="0.25">
      <c r="A221" s="1"/>
      <c r="B221" s="11"/>
      <c r="C221" s="11"/>
      <c r="D221" s="15"/>
      <c r="E221" s="15"/>
      <c r="F221" s="16"/>
      <c r="G221" s="11"/>
      <c r="H221" s="11"/>
      <c r="I221" s="118"/>
      <c r="J221" s="11"/>
      <c r="K221" s="1"/>
      <c r="L221" s="1"/>
      <c r="M221" s="1"/>
    </row>
    <row r="222" spans="1:13" x14ac:dyDescent="0.25">
      <c r="A222" s="1"/>
      <c r="B222" s="11"/>
      <c r="C222" s="11"/>
      <c r="D222" s="15"/>
      <c r="E222" s="15"/>
      <c r="F222" s="11"/>
      <c r="G222" s="11"/>
      <c r="H222" s="11"/>
      <c r="I222" s="124"/>
      <c r="J222" s="1"/>
      <c r="K222" s="1"/>
      <c r="L222" s="1"/>
      <c r="M222" s="1"/>
    </row>
    <row r="223" spans="1:13" ht="15.75" x14ac:dyDescent="0.25">
      <c r="A223" s="1"/>
      <c r="B223" s="11"/>
      <c r="C223" s="13"/>
      <c r="D223" s="155"/>
      <c r="E223" s="155"/>
      <c r="F223" s="13"/>
      <c r="G223" s="13"/>
      <c r="H223" s="13"/>
      <c r="I223" s="123"/>
      <c r="J223" s="1"/>
      <c r="K223" s="1"/>
      <c r="L223" s="1"/>
      <c r="M223" s="1"/>
    </row>
    <row r="224" spans="1:13" s="12" customFormat="1" ht="15.75" x14ac:dyDescent="0.25">
      <c r="A224" s="1"/>
      <c r="B224" s="11"/>
      <c r="C224" s="10"/>
      <c r="D224" s="156"/>
      <c r="E224" s="156"/>
      <c r="F224" s="10"/>
      <c r="G224" s="10"/>
      <c r="H224" s="10"/>
      <c r="I224" s="123"/>
      <c r="J224" s="1"/>
      <c r="K224" s="1"/>
      <c r="L224" s="1"/>
      <c r="M224" s="1"/>
    </row>
    <row r="225" spans="1:13" s="12" customFormat="1" ht="15.75" x14ac:dyDescent="0.25">
      <c r="A225" s="1"/>
      <c r="B225" s="11"/>
      <c r="C225" s="10"/>
      <c r="D225" s="156"/>
      <c r="E225" s="156"/>
      <c r="F225" s="10"/>
      <c r="G225" s="10"/>
      <c r="H225" s="10"/>
      <c r="I225" s="123"/>
      <c r="J225" s="1"/>
      <c r="K225" s="1"/>
      <c r="L225" s="1"/>
      <c r="M225" s="1"/>
    </row>
    <row r="226" spans="1:13" ht="18.75" x14ac:dyDescent="0.3">
      <c r="A226" s="1"/>
      <c r="B226" s="11"/>
      <c r="C226" s="10"/>
      <c r="D226" s="156"/>
      <c r="E226" s="156"/>
      <c r="F226" s="10"/>
      <c r="G226" s="10"/>
      <c r="H226" s="10"/>
      <c r="I226" s="123"/>
      <c r="J226" s="9"/>
      <c r="K226" s="1"/>
      <c r="L226" s="1"/>
      <c r="M226" s="1"/>
    </row>
    <row r="227" spans="1:13" ht="21" x14ac:dyDescent="0.35">
      <c r="A227" s="1"/>
      <c r="B227" s="1"/>
      <c r="C227" s="6"/>
      <c r="D227" s="153"/>
      <c r="E227" s="153"/>
      <c r="F227" s="6"/>
      <c r="G227" s="6"/>
      <c r="H227" s="5"/>
      <c r="I227" s="125"/>
      <c r="J227" s="8"/>
      <c r="K227" s="1"/>
      <c r="L227" s="1"/>
      <c r="M227" s="1"/>
    </row>
    <row r="228" spans="1:13" x14ac:dyDescent="0.25">
      <c r="A228" s="1"/>
      <c r="B228" s="1"/>
      <c r="C228" s="6"/>
      <c r="D228" s="153"/>
      <c r="E228" s="153"/>
      <c r="F228" s="6"/>
      <c r="G228" s="6"/>
      <c r="H228" s="5"/>
      <c r="I228" s="125"/>
      <c r="J228" s="1"/>
      <c r="K228" s="1"/>
      <c r="L228" s="1"/>
      <c r="M228" s="1"/>
    </row>
    <row r="229" spans="1:13" ht="33.75" customHeight="1" x14ac:dyDescent="0.25">
      <c r="A229" s="1"/>
      <c r="B229" s="1"/>
      <c r="C229" s="7"/>
      <c r="D229" s="153"/>
      <c r="E229" s="153"/>
      <c r="F229" s="6"/>
      <c r="G229" s="6"/>
      <c r="H229" s="5"/>
      <c r="I229" s="125"/>
      <c r="J229" s="1"/>
      <c r="K229" s="1"/>
      <c r="L229" s="1"/>
      <c r="M229" s="1"/>
    </row>
    <row r="230" spans="1:13" x14ac:dyDescent="0.25">
      <c r="A230" s="1"/>
      <c r="B230" s="1"/>
      <c r="C230" s="7"/>
      <c r="D230" s="153"/>
      <c r="E230" s="153"/>
      <c r="F230" s="6"/>
      <c r="G230" s="6"/>
      <c r="H230" s="5"/>
      <c r="I230" s="125"/>
      <c r="J230" s="1"/>
      <c r="K230" s="1"/>
      <c r="L230" s="1"/>
      <c r="M230" s="1"/>
    </row>
    <row r="231" spans="1:13" ht="18.75" x14ac:dyDescent="0.3">
      <c r="A231" s="1"/>
      <c r="B231" s="1"/>
      <c r="C231" s="4"/>
      <c r="D231" s="157"/>
      <c r="E231" s="157"/>
      <c r="F231" s="4"/>
      <c r="G231" s="4"/>
      <c r="H231" s="3"/>
      <c r="I231" s="126"/>
      <c r="J231" s="1"/>
      <c r="K231" s="1"/>
      <c r="L231" s="1"/>
      <c r="M231" s="1"/>
    </row>
    <row r="232" spans="1:13" x14ac:dyDescent="0.25">
      <c r="A232" s="1"/>
      <c r="B232" s="1"/>
      <c r="C232" s="1"/>
      <c r="D232" s="2"/>
      <c r="E232" s="2"/>
      <c r="F232" s="1"/>
      <c r="G232" s="1"/>
      <c r="H232" s="1"/>
      <c r="I232" s="118"/>
      <c r="J232" s="1"/>
      <c r="K232" s="1"/>
      <c r="L232" s="1"/>
      <c r="M232" s="1"/>
    </row>
    <row r="233" spans="1:13" x14ac:dyDescent="0.25">
      <c r="A233" s="1"/>
      <c r="B233" s="1"/>
      <c r="C233" s="1"/>
      <c r="D233" s="2"/>
      <c r="E233" s="2"/>
      <c r="F233" s="1"/>
      <c r="G233" s="1"/>
      <c r="H233" s="1"/>
      <c r="I233" s="118"/>
      <c r="J233" s="1"/>
      <c r="K233" s="1"/>
      <c r="L233" s="1"/>
      <c r="M233" s="1"/>
    </row>
    <row r="234" spans="1:13" x14ac:dyDescent="0.25">
      <c r="A234" s="1"/>
      <c r="B234" s="1"/>
      <c r="C234" s="1"/>
      <c r="D234" s="2"/>
      <c r="E234" s="2"/>
      <c r="F234" s="1"/>
      <c r="G234" s="1"/>
      <c r="H234" s="1"/>
      <c r="I234" s="118"/>
      <c r="J234" s="1"/>
      <c r="K234" s="1"/>
      <c r="L234" s="1"/>
      <c r="M234" s="1"/>
    </row>
  </sheetData>
  <mergeCells count="11">
    <mergeCell ref="C67:H67"/>
    <mergeCell ref="C68:H68"/>
    <mergeCell ref="C93:H93"/>
    <mergeCell ref="C96:H96"/>
    <mergeCell ref="B1:I1"/>
    <mergeCell ref="B2:D2"/>
    <mergeCell ref="B3:I3"/>
    <mergeCell ref="B4:C4"/>
    <mergeCell ref="H4:I4"/>
    <mergeCell ref="B5:C5"/>
    <mergeCell ref="G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topLeftCell="A80" zoomScale="130" zoomScaleNormal="130" workbookViewId="0">
      <selection activeCell="E85" sqref="E85"/>
    </sheetView>
  </sheetViews>
  <sheetFormatPr defaultRowHeight="15" x14ac:dyDescent="0.25"/>
  <cols>
    <col min="2" max="2" width="5.140625" bestFit="1" customWidth="1"/>
    <col min="3" max="3" width="35.28515625" bestFit="1" customWidth="1"/>
    <col min="4" max="4" width="6.140625" bestFit="1" customWidth="1"/>
    <col min="5" max="5" width="6.140625" style="86" bestFit="1" customWidth="1"/>
    <col min="6" max="6" width="6" bestFit="1" customWidth="1"/>
    <col min="7" max="7" width="7" customWidth="1"/>
    <col min="8" max="8" width="4.140625" bestFit="1" customWidth="1"/>
    <col min="9" max="9" width="12.28515625" style="127" bestFit="1" customWidth="1"/>
    <col min="10" max="10" width="12.28515625" bestFit="1" customWidth="1"/>
    <col min="11" max="11" width="14" bestFit="1" customWidth="1"/>
  </cols>
  <sheetData>
    <row r="1" spans="1:12" ht="21.75" thickBot="1" x14ac:dyDescent="0.4">
      <c r="B1" s="249" t="s">
        <v>6</v>
      </c>
      <c r="C1" s="250"/>
      <c r="D1" s="250"/>
      <c r="E1" s="250"/>
      <c r="F1" s="250"/>
      <c r="G1" s="250"/>
      <c r="H1" s="250"/>
      <c r="I1" s="251"/>
    </row>
    <row r="2" spans="1:12" ht="59.25" customHeight="1" thickBot="1" x14ac:dyDescent="0.3">
      <c r="B2" s="252" t="s">
        <v>5</v>
      </c>
      <c r="C2" s="253"/>
      <c r="D2" s="253"/>
      <c r="E2" s="70"/>
      <c r="F2" s="38"/>
      <c r="G2" s="38"/>
      <c r="H2" s="38"/>
      <c r="I2" s="104"/>
    </row>
    <row r="3" spans="1:12" ht="19.5" thickBot="1" x14ac:dyDescent="0.35">
      <c r="B3" s="254" t="s">
        <v>21</v>
      </c>
      <c r="C3" s="255"/>
      <c r="D3" s="255"/>
      <c r="E3" s="255"/>
      <c r="F3" s="255"/>
      <c r="G3" s="255"/>
      <c r="H3" s="256"/>
      <c r="I3" s="257"/>
      <c r="J3" s="48"/>
      <c r="K3" s="48"/>
      <c r="L3" s="1"/>
    </row>
    <row r="4" spans="1:12" ht="15.75" thickBot="1" x14ac:dyDescent="0.3">
      <c r="B4" s="258" t="s">
        <v>4</v>
      </c>
      <c r="C4" s="259"/>
      <c r="D4" s="37"/>
      <c r="E4" s="71"/>
      <c r="F4" s="37"/>
      <c r="G4" s="37"/>
      <c r="H4" s="260" t="s">
        <v>82</v>
      </c>
      <c r="I4" s="261"/>
      <c r="J4" s="1"/>
      <c r="K4" s="1"/>
      <c r="L4" s="1"/>
    </row>
    <row r="5" spans="1:12" ht="30.75" customHeight="1" thickBot="1" x14ac:dyDescent="0.3">
      <c r="B5" s="262" t="s">
        <v>40</v>
      </c>
      <c r="C5" s="263"/>
      <c r="D5" s="37"/>
      <c r="E5" s="71"/>
      <c r="F5" s="37"/>
      <c r="G5" s="264" t="s">
        <v>83</v>
      </c>
      <c r="H5" s="265"/>
      <c r="I5" s="266"/>
      <c r="J5" s="1"/>
      <c r="K5" s="1"/>
      <c r="L5" s="1"/>
    </row>
    <row r="6" spans="1:12" s="26" customFormat="1" ht="30.75" thickBot="1" x14ac:dyDescent="0.3">
      <c r="B6" s="36" t="s">
        <v>3</v>
      </c>
      <c r="C6" s="35" t="s">
        <v>2</v>
      </c>
      <c r="D6" s="34" t="s">
        <v>76</v>
      </c>
      <c r="E6" s="72" t="s">
        <v>76</v>
      </c>
      <c r="F6" s="34" t="s">
        <v>77</v>
      </c>
      <c r="G6" s="33" t="s">
        <v>78</v>
      </c>
      <c r="H6" s="33" t="s">
        <v>1</v>
      </c>
      <c r="I6" s="105" t="s">
        <v>0</v>
      </c>
      <c r="J6" s="48"/>
      <c r="K6" s="48"/>
      <c r="L6" s="11"/>
    </row>
    <row r="7" spans="1:12" s="11" customFormat="1" x14ac:dyDescent="0.25">
      <c r="B7" s="96"/>
      <c r="C7" s="97"/>
      <c r="D7" s="98"/>
      <c r="E7" s="99"/>
      <c r="F7" s="98"/>
      <c r="G7" s="97"/>
      <c r="H7" s="97"/>
      <c r="I7" s="106"/>
      <c r="J7" s="48"/>
      <c r="K7" s="48"/>
    </row>
    <row r="8" spans="1:12" s="11" customFormat="1" x14ac:dyDescent="0.25">
      <c r="B8" s="52" t="s">
        <v>62</v>
      </c>
      <c r="C8" s="64" t="s">
        <v>63</v>
      </c>
      <c r="D8" s="50"/>
      <c r="E8" s="73"/>
      <c r="F8" s="50"/>
      <c r="G8" s="51"/>
      <c r="H8" s="51"/>
      <c r="I8" s="107"/>
      <c r="J8" s="48"/>
      <c r="K8" s="48"/>
    </row>
    <row r="9" spans="1:12" s="11" customFormat="1" x14ac:dyDescent="0.25">
      <c r="B9" s="65" t="s">
        <v>64</v>
      </c>
      <c r="C9" s="93" t="s">
        <v>17</v>
      </c>
      <c r="D9" s="93"/>
      <c r="E9" s="94"/>
      <c r="F9" s="93"/>
      <c r="G9" s="93"/>
      <c r="H9" s="93"/>
      <c r="I9" s="108"/>
      <c r="J9" s="48"/>
      <c r="K9" s="48"/>
    </row>
    <row r="10" spans="1:12" s="11" customFormat="1" x14ac:dyDescent="0.25">
      <c r="B10" s="42">
        <v>1</v>
      </c>
      <c r="C10" s="31" t="s">
        <v>18</v>
      </c>
      <c r="D10" s="30">
        <v>66</v>
      </c>
      <c r="E10" s="39">
        <v>36</v>
      </c>
      <c r="F10" s="69">
        <f t="shared" ref="F10:F12" si="0">D10*E10/144</f>
        <v>16.5</v>
      </c>
      <c r="G10" s="31">
        <v>1350</v>
      </c>
      <c r="H10" s="31">
        <v>1</v>
      </c>
      <c r="I10" s="109">
        <v>0</v>
      </c>
      <c r="J10" s="48"/>
      <c r="K10" s="48"/>
    </row>
    <row r="11" spans="1:12" s="11" customFormat="1" x14ac:dyDescent="0.25">
      <c r="B11" s="42">
        <v>2</v>
      </c>
      <c r="C11" s="30" t="s">
        <v>19</v>
      </c>
      <c r="D11" s="30"/>
      <c r="E11" s="39"/>
      <c r="F11" s="69"/>
      <c r="G11" s="30"/>
      <c r="H11" s="30"/>
      <c r="I11" s="109">
        <v>0</v>
      </c>
      <c r="J11" s="48"/>
      <c r="K11" s="48"/>
    </row>
    <row r="12" spans="1:12" s="11" customFormat="1" x14ac:dyDescent="0.25">
      <c r="B12" s="42">
        <v>3</v>
      </c>
      <c r="C12" s="30" t="s">
        <v>20</v>
      </c>
      <c r="D12" s="30">
        <v>96</v>
      </c>
      <c r="E12" s="39">
        <v>31</v>
      </c>
      <c r="F12" s="69">
        <f t="shared" si="0"/>
        <v>20.666666666666668</v>
      </c>
      <c r="G12" s="30">
        <v>550</v>
      </c>
      <c r="H12" s="30">
        <v>1</v>
      </c>
      <c r="I12" s="109">
        <v>0</v>
      </c>
      <c r="J12" s="48"/>
      <c r="K12" s="48"/>
    </row>
    <row r="13" spans="1:12" s="11" customFormat="1" x14ac:dyDescent="0.25">
      <c r="B13" s="42">
        <v>4</v>
      </c>
      <c r="C13" s="30" t="s">
        <v>74</v>
      </c>
      <c r="D13" s="30"/>
      <c r="E13" s="39"/>
      <c r="F13" s="69"/>
      <c r="G13" s="30">
        <v>4500</v>
      </c>
      <c r="H13" s="30">
        <v>1</v>
      </c>
      <c r="I13" s="109">
        <v>0</v>
      </c>
      <c r="J13" s="48"/>
      <c r="K13" s="68"/>
    </row>
    <row r="14" spans="1:12" s="11" customFormat="1" x14ac:dyDescent="0.25">
      <c r="B14" s="52"/>
      <c r="C14" s="51"/>
      <c r="D14" s="50"/>
      <c r="E14" s="73"/>
      <c r="F14" s="50"/>
      <c r="G14" s="51"/>
      <c r="H14" s="51"/>
      <c r="I14" s="107">
        <f>SUM(I10:I13)</f>
        <v>0</v>
      </c>
      <c r="J14" s="68"/>
      <c r="K14" s="48"/>
    </row>
    <row r="15" spans="1:12" s="32" customFormat="1" x14ac:dyDescent="0.25">
      <c r="A15" s="11"/>
      <c r="B15" s="52" t="s">
        <v>65</v>
      </c>
      <c r="C15" s="61" t="s">
        <v>22</v>
      </c>
      <c r="D15" s="61"/>
      <c r="E15" s="95"/>
      <c r="F15" s="61"/>
      <c r="G15" s="61"/>
      <c r="H15" s="61"/>
      <c r="I15" s="110"/>
      <c r="J15" s="11"/>
      <c r="K15" s="11"/>
      <c r="L15" s="11"/>
    </row>
    <row r="16" spans="1:12" x14ac:dyDescent="0.25">
      <c r="A16" s="11"/>
      <c r="B16" s="40">
        <v>5</v>
      </c>
      <c r="C16" s="62" t="s">
        <v>8</v>
      </c>
      <c r="D16" s="62">
        <v>84</v>
      </c>
      <c r="E16" s="76">
        <v>90</v>
      </c>
      <c r="F16" s="69">
        <f>D16*E16/144</f>
        <v>52.5</v>
      </c>
      <c r="G16" s="62">
        <v>1280</v>
      </c>
      <c r="H16" s="62">
        <v>1</v>
      </c>
      <c r="I16" s="109">
        <f>F16*G16*H16</f>
        <v>67200</v>
      </c>
      <c r="J16" s="1"/>
      <c r="K16" s="1"/>
      <c r="L16" s="1"/>
    </row>
    <row r="17" spans="1:13" x14ac:dyDescent="0.25">
      <c r="A17" s="11"/>
      <c r="B17" s="41" t="s">
        <v>96</v>
      </c>
      <c r="C17" s="30" t="s">
        <v>93</v>
      </c>
      <c r="D17" s="30"/>
      <c r="E17" s="39"/>
      <c r="F17" s="69"/>
      <c r="G17" s="31">
        <v>3500</v>
      </c>
      <c r="H17" s="31">
        <v>2</v>
      </c>
      <c r="I17" s="109">
        <f>G17*H17</f>
        <v>7000</v>
      </c>
      <c r="J17" s="1"/>
      <c r="K17" s="1"/>
      <c r="L17" s="1"/>
    </row>
    <row r="18" spans="1:13" x14ac:dyDescent="0.25">
      <c r="A18" s="11"/>
      <c r="B18" s="41" t="s">
        <v>96</v>
      </c>
      <c r="C18" s="30" t="s">
        <v>94</v>
      </c>
      <c r="D18" s="30"/>
      <c r="E18" s="39"/>
      <c r="F18" s="69"/>
      <c r="G18" s="31">
        <v>1400</v>
      </c>
      <c r="H18" s="31">
        <v>2</v>
      </c>
      <c r="I18" s="109">
        <f>G18*H18</f>
        <v>2800</v>
      </c>
      <c r="J18" s="1"/>
      <c r="K18" s="1"/>
      <c r="L18" s="1"/>
    </row>
    <row r="19" spans="1:13" x14ac:dyDescent="0.25">
      <c r="A19" s="11"/>
      <c r="B19" s="40">
        <v>6</v>
      </c>
      <c r="C19" s="62" t="s">
        <v>41</v>
      </c>
      <c r="D19" s="62">
        <v>13</v>
      </c>
      <c r="E19" s="76">
        <v>13</v>
      </c>
      <c r="F19" s="69">
        <f>D19*E19/144</f>
        <v>1.1736111111111112</v>
      </c>
      <c r="G19" s="62">
        <v>550</v>
      </c>
      <c r="H19" s="62">
        <v>3</v>
      </c>
      <c r="I19" s="109">
        <f t="shared" ref="I19:I22" si="1">F19*G19*H19</f>
        <v>1936.4583333333333</v>
      </c>
      <c r="J19" s="1"/>
      <c r="K19" s="1"/>
      <c r="L19" s="1"/>
    </row>
    <row r="20" spans="1:13" x14ac:dyDescent="0.25">
      <c r="A20" s="11"/>
      <c r="B20" s="40">
        <v>7</v>
      </c>
      <c r="C20" s="30" t="s">
        <v>14</v>
      </c>
      <c r="D20" s="30">
        <v>18</v>
      </c>
      <c r="E20" s="39">
        <v>130</v>
      </c>
      <c r="F20" s="69">
        <f t="shared" ref="F20:F66" si="2">D20*E20/144</f>
        <v>16.25</v>
      </c>
      <c r="G20" s="30">
        <v>620</v>
      </c>
      <c r="H20" s="30">
        <v>1</v>
      </c>
      <c r="I20" s="109">
        <f t="shared" si="1"/>
        <v>10075</v>
      </c>
      <c r="J20" s="27"/>
      <c r="K20" s="11"/>
      <c r="L20" s="11"/>
      <c r="M20" s="26"/>
    </row>
    <row r="21" spans="1:13" x14ac:dyDescent="0.25">
      <c r="A21" s="11"/>
      <c r="B21" s="40">
        <v>8</v>
      </c>
      <c r="C21" s="30" t="s">
        <v>23</v>
      </c>
      <c r="D21" s="30">
        <v>48</v>
      </c>
      <c r="E21" s="39">
        <v>21</v>
      </c>
      <c r="F21" s="69">
        <f t="shared" si="2"/>
        <v>7</v>
      </c>
      <c r="G21" s="30">
        <v>1280</v>
      </c>
      <c r="H21" s="30">
        <v>1</v>
      </c>
      <c r="I21" s="109">
        <f t="shared" si="1"/>
        <v>8960</v>
      </c>
      <c r="J21" s="27"/>
      <c r="K21" s="11"/>
      <c r="L21" s="11"/>
      <c r="M21" s="26"/>
    </row>
    <row r="22" spans="1:13" x14ac:dyDescent="0.25">
      <c r="A22" s="11"/>
      <c r="B22" s="40">
        <v>9</v>
      </c>
      <c r="C22" s="30" t="s">
        <v>12</v>
      </c>
      <c r="D22" s="30">
        <v>34</v>
      </c>
      <c r="E22" s="39">
        <v>90</v>
      </c>
      <c r="F22" s="69">
        <f t="shared" si="2"/>
        <v>21.25</v>
      </c>
      <c r="G22" s="30">
        <v>1280</v>
      </c>
      <c r="H22" s="30">
        <v>1</v>
      </c>
      <c r="I22" s="109">
        <f t="shared" si="1"/>
        <v>27200</v>
      </c>
      <c r="J22" s="11"/>
      <c r="K22" s="11"/>
      <c r="L22" s="11"/>
      <c r="M22" s="26"/>
    </row>
    <row r="23" spans="1:13" x14ac:dyDescent="0.25">
      <c r="A23" s="11"/>
      <c r="B23" s="40">
        <v>10</v>
      </c>
      <c r="C23" s="30" t="s">
        <v>13</v>
      </c>
      <c r="D23" s="30"/>
      <c r="E23" s="39"/>
      <c r="F23" s="69"/>
      <c r="G23" s="30"/>
      <c r="H23" s="30">
        <v>1</v>
      </c>
      <c r="I23" s="109">
        <v>26000</v>
      </c>
      <c r="J23" s="11"/>
      <c r="K23" s="11"/>
      <c r="L23" s="11"/>
      <c r="M23" s="26"/>
    </row>
    <row r="24" spans="1:13" x14ac:dyDescent="0.25">
      <c r="A24" s="11"/>
      <c r="B24" s="40">
        <v>11</v>
      </c>
      <c r="C24" s="30" t="s">
        <v>20</v>
      </c>
      <c r="D24" s="30">
        <v>112</v>
      </c>
      <c r="E24" s="39">
        <v>40</v>
      </c>
      <c r="F24" s="69">
        <f>E24*D24/144</f>
        <v>31.111111111111111</v>
      </c>
      <c r="G24" s="30">
        <v>550</v>
      </c>
      <c r="H24" s="30">
        <v>1</v>
      </c>
      <c r="I24" s="109">
        <f>G24*F24</f>
        <v>17111.111111111109</v>
      </c>
      <c r="J24" s="11"/>
      <c r="K24" s="11"/>
      <c r="L24" s="11"/>
      <c r="M24" s="26"/>
    </row>
    <row r="25" spans="1:13" x14ac:dyDescent="0.25">
      <c r="A25" s="11"/>
      <c r="B25" s="40">
        <v>12</v>
      </c>
      <c r="C25" s="30" t="s">
        <v>75</v>
      </c>
      <c r="D25" s="30"/>
      <c r="E25" s="39"/>
      <c r="F25" s="69"/>
      <c r="G25" s="30">
        <v>4500</v>
      </c>
      <c r="H25" s="30">
        <v>1</v>
      </c>
      <c r="I25" s="109">
        <f>H25*G25</f>
        <v>4500</v>
      </c>
      <c r="J25" s="11"/>
      <c r="K25" s="67"/>
      <c r="L25" s="11"/>
      <c r="M25" s="26"/>
    </row>
    <row r="26" spans="1:13" x14ac:dyDescent="0.25">
      <c r="A26" s="11"/>
      <c r="B26" s="41"/>
      <c r="C26" s="30"/>
      <c r="D26" s="30"/>
      <c r="E26" s="39"/>
      <c r="F26" s="69"/>
      <c r="G26" s="30"/>
      <c r="H26" s="30"/>
      <c r="I26" s="110">
        <f>SUM(I16:I25)</f>
        <v>172782.56944444444</v>
      </c>
      <c r="J26" s="67"/>
      <c r="K26" s="11"/>
      <c r="L26" s="11"/>
      <c r="M26" s="26"/>
    </row>
    <row r="27" spans="1:13" s="23" customFormat="1" ht="15.75" customHeight="1" x14ac:dyDescent="0.25">
      <c r="A27" s="24"/>
      <c r="B27" s="66" t="s">
        <v>66</v>
      </c>
      <c r="C27" s="93" t="s">
        <v>70</v>
      </c>
      <c r="D27" s="93"/>
      <c r="E27" s="94"/>
      <c r="F27" s="93"/>
      <c r="G27" s="93"/>
      <c r="H27" s="93"/>
      <c r="I27" s="108"/>
      <c r="J27" s="24"/>
      <c r="K27" s="11"/>
      <c r="L27" s="24"/>
    </row>
    <row r="28" spans="1:13" x14ac:dyDescent="0.25">
      <c r="A28" s="11"/>
      <c r="B28" s="41">
        <v>13</v>
      </c>
      <c r="C28" s="30" t="s">
        <v>24</v>
      </c>
      <c r="D28" s="30">
        <v>77</v>
      </c>
      <c r="E28" s="39">
        <v>90</v>
      </c>
      <c r="F28" s="69">
        <f t="shared" si="2"/>
        <v>48.125</v>
      </c>
      <c r="G28" s="31">
        <v>1280</v>
      </c>
      <c r="H28" s="31">
        <v>1</v>
      </c>
      <c r="I28" s="109">
        <f t="shared" ref="I28:I64" si="3">F28*G28*H28</f>
        <v>61600</v>
      </c>
      <c r="J28" s="11"/>
      <c r="K28" s="11"/>
      <c r="L28" s="11"/>
      <c r="M28" s="26"/>
    </row>
    <row r="29" spans="1:13" x14ac:dyDescent="0.25">
      <c r="A29" s="11"/>
      <c r="B29" s="41" t="s">
        <v>96</v>
      </c>
      <c r="C29" s="30" t="s">
        <v>93</v>
      </c>
      <c r="D29" s="30"/>
      <c r="E29" s="39"/>
      <c r="F29" s="69"/>
      <c r="G29" s="31">
        <v>3500</v>
      </c>
      <c r="H29" s="31">
        <v>2</v>
      </c>
      <c r="I29" s="109">
        <f>G29*H29</f>
        <v>7000</v>
      </c>
      <c r="J29" s="11"/>
      <c r="K29" s="11"/>
      <c r="L29" s="11"/>
      <c r="M29" s="26"/>
    </row>
    <row r="30" spans="1:13" x14ac:dyDescent="0.25">
      <c r="A30" s="11"/>
      <c r="B30" s="41" t="s">
        <v>96</v>
      </c>
      <c r="C30" s="30" t="s">
        <v>94</v>
      </c>
      <c r="D30" s="30"/>
      <c r="E30" s="39"/>
      <c r="F30" s="69"/>
      <c r="G30" s="31">
        <v>1400</v>
      </c>
      <c r="H30" s="31">
        <v>2</v>
      </c>
      <c r="I30" s="109">
        <f>G30*H30</f>
        <v>2800</v>
      </c>
      <c r="J30" s="11"/>
      <c r="K30" s="11"/>
      <c r="L30" s="11"/>
      <c r="M30" s="26"/>
    </row>
    <row r="31" spans="1:13" x14ac:dyDescent="0.25">
      <c r="A31" s="11"/>
      <c r="B31" s="41" t="s">
        <v>96</v>
      </c>
      <c r="C31" s="30" t="s">
        <v>95</v>
      </c>
      <c r="D31" s="30"/>
      <c r="E31" s="39"/>
      <c r="F31" s="69"/>
      <c r="G31" s="31">
        <v>1800</v>
      </c>
      <c r="H31" s="31">
        <v>2</v>
      </c>
      <c r="I31" s="109">
        <f>H31*G31</f>
        <v>3600</v>
      </c>
      <c r="J31" s="11"/>
      <c r="K31" s="11"/>
      <c r="L31" s="11"/>
      <c r="M31" s="26"/>
    </row>
    <row r="32" spans="1:13" x14ac:dyDescent="0.25">
      <c r="A32" s="11"/>
      <c r="B32" s="41">
        <v>14</v>
      </c>
      <c r="C32" s="30" t="s">
        <v>25</v>
      </c>
      <c r="D32" s="30">
        <v>30</v>
      </c>
      <c r="E32" s="39">
        <v>90</v>
      </c>
      <c r="F32" s="69">
        <f t="shared" si="2"/>
        <v>18.75</v>
      </c>
      <c r="G32" s="31">
        <v>1280</v>
      </c>
      <c r="H32" s="31">
        <v>1</v>
      </c>
      <c r="I32" s="109">
        <v>0</v>
      </c>
      <c r="J32" s="11"/>
      <c r="K32" s="11"/>
      <c r="L32" s="11"/>
      <c r="M32" s="26"/>
    </row>
    <row r="33" spans="1:13" x14ac:dyDescent="0.25">
      <c r="A33" s="11"/>
      <c r="B33" s="41">
        <v>15</v>
      </c>
      <c r="C33" s="30" t="s">
        <v>9</v>
      </c>
      <c r="D33" s="30">
        <v>18</v>
      </c>
      <c r="E33" s="39">
        <v>130</v>
      </c>
      <c r="F33" s="69">
        <f t="shared" si="2"/>
        <v>16.25</v>
      </c>
      <c r="G33" s="30">
        <v>620</v>
      </c>
      <c r="H33" s="30">
        <v>1</v>
      </c>
      <c r="I33" s="109">
        <f t="shared" si="3"/>
        <v>10075</v>
      </c>
      <c r="J33" s="11"/>
      <c r="K33" s="11"/>
      <c r="L33" s="11"/>
      <c r="M33" s="26"/>
    </row>
    <row r="34" spans="1:13" s="23" customFormat="1" x14ac:dyDescent="0.25">
      <c r="A34" s="24"/>
      <c r="B34" s="41">
        <v>16</v>
      </c>
      <c r="C34" s="30" t="s">
        <v>26</v>
      </c>
      <c r="D34" s="30">
        <v>23</v>
      </c>
      <c r="E34" s="39">
        <v>90</v>
      </c>
      <c r="F34" s="69">
        <f t="shared" si="2"/>
        <v>14.375</v>
      </c>
      <c r="G34" s="30">
        <v>1200</v>
      </c>
      <c r="H34" s="30">
        <v>1</v>
      </c>
      <c r="I34" s="109">
        <f t="shared" si="3"/>
        <v>17250</v>
      </c>
      <c r="J34" s="24"/>
      <c r="K34" s="11"/>
      <c r="L34" s="24"/>
    </row>
    <row r="35" spans="1:13" x14ac:dyDescent="0.25">
      <c r="A35" s="11"/>
      <c r="B35" s="41">
        <v>17</v>
      </c>
      <c r="C35" s="30" t="s">
        <v>10</v>
      </c>
      <c r="D35" s="30"/>
      <c r="E35" s="39"/>
      <c r="F35" s="69">
        <f t="shared" si="2"/>
        <v>0</v>
      </c>
      <c r="G35" s="30">
        <v>26000</v>
      </c>
      <c r="H35" s="30">
        <v>1</v>
      </c>
      <c r="I35" s="109">
        <f>G35*H35</f>
        <v>26000</v>
      </c>
      <c r="J35" s="11"/>
      <c r="K35" s="11"/>
      <c r="L35" s="11"/>
      <c r="M35" s="26"/>
    </row>
    <row r="36" spans="1:13" x14ac:dyDescent="0.25">
      <c r="A36" s="11"/>
      <c r="B36" s="41">
        <v>18</v>
      </c>
      <c r="C36" s="30" t="s">
        <v>20</v>
      </c>
      <c r="D36" s="30">
        <v>120</v>
      </c>
      <c r="E36" s="39">
        <v>32</v>
      </c>
      <c r="F36" s="69">
        <f t="shared" si="2"/>
        <v>26.666666666666668</v>
      </c>
      <c r="G36" s="30">
        <v>550</v>
      </c>
      <c r="H36" s="30">
        <v>1</v>
      </c>
      <c r="I36" s="109">
        <f>F36*G36</f>
        <v>14666.666666666668</v>
      </c>
      <c r="J36" s="11"/>
      <c r="K36" s="11"/>
      <c r="L36" s="11"/>
      <c r="M36" s="26"/>
    </row>
    <row r="37" spans="1:13" x14ac:dyDescent="0.25">
      <c r="A37" s="11"/>
      <c r="B37" s="41">
        <v>19</v>
      </c>
      <c r="C37" s="30" t="s">
        <v>75</v>
      </c>
      <c r="D37" s="30"/>
      <c r="E37" s="39"/>
      <c r="F37" s="69">
        <f t="shared" si="2"/>
        <v>0</v>
      </c>
      <c r="G37" s="30">
        <v>4500</v>
      </c>
      <c r="H37" s="30">
        <v>1</v>
      </c>
      <c r="I37" s="109">
        <f>H37*G37</f>
        <v>4500</v>
      </c>
      <c r="J37" s="11"/>
      <c r="K37" s="11"/>
      <c r="L37" s="11"/>
      <c r="M37" s="26"/>
    </row>
    <row r="38" spans="1:13" x14ac:dyDescent="0.25">
      <c r="A38" s="11"/>
      <c r="B38" s="42"/>
      <c r="C38" s="30"/>
      <c r="D38" s="30"/>
      <c r="E38" s="39"/>
      <c r="F38" s="69"/>
      <c r="G38" s="30"/>
      <c r="H38" s="30"/>
      <c r="I38" s="110">
        <f>SUM(I28:I37)</f>
        <v>147491.66666666666</v>
      </c>
      <c r="J38" s="67"/>
      <c r="K38" s="67"/>
      <c r="L38" s="11"/>
      <c r="M38" s="26"/>
    </row>
    <row r="39" spans="1:13" ht="15.75" customHeight="1" x14ac:dyDescent="0.25">
      <c r="A39" s="11"/>
      <c r="B39" s="65" t="s">
        <v>71</v>
      </c>
      <c r="C39" s="93" t="s">
        <v>11</v>
      </c>
      <c r="D39" s="93"/>
      <c r="E39" s="94"/>
      <c r="F39" s="93"/>
      <c r="G39" s="93"/>
      <c r="H39" s="93"/>
      <c r="I39" s="108"/>
      <c r="J39" s="11"/>
      <c r="K39" s="11"/>
      <c r="L39" s="11"/>
      <c r="M39" s="26"/>
    </row>
    <row r="40" spans="1:13" x14ac:dyDescent="0.25">
      <c r="A40" s="11"/>
      <c r="B40" s="42">
        <v>20</v>
      </c>
      <c r="C40" s="30" t="s">
        <v>88</v>
      </c>
      <c r="D40" s="30"/>
      <c r="E40" s="39"/>
      <c r="F40" s="69">
        <f t="shared" si="2"/>
        <v>0</v>
      </c>
      <c r="G40" s="30"/>
      <c r="H40" s="30">
        <v>1</v>
      </c>
      <c r="I40" s="109">
        <v>35243</v>
      </c>
      <c r="J40" s="11"/>
      <c r="K40" s="11"/>
      <c r="L40" s="11"/>
      <c r="M40" s="26"/>
    </row>
    <row r="41" spans="1:13" x14ac:dyDescent="0.25">
      <c r="A41" s="11"/>
      <c r="B41" s="42" t="s">
        <v>89</v>
      </c>
      <c r="C41" s="30" t="s">
        <v>91</v>
      </c>
      <c r="D41" s="30">
        <v>108</v>
      </c>
      <c r="E41" s="39">
        <v>34</v>
      </c>
      <c r="F41" s="69">
        <f t="shared" si="2"/>
        <v>25.5</v>
      </c>
      <c r="G41" s="30">
        <v>1100</v>
      </c>
      <c r="H41" s="30">
        <v>1</v>
      </c>
      <c r="I41" s="109">
        <f t="shared" si="3"/>
        <v>28050</v>
      </c>
      <c r="J41" s="11"/>
      <c r="K41" s="11"/>
      <c r="L41" s="11"/>
      <c r="M41" s="26"/>
    </row>
    <row r="42" spans="1:13" ht="30" x14ac:dyDescent="0.25">
      <c r="A42" s="11"/>
      <c r="B42" s="42" t="s">
        <v>89</v>
      </c>
      <c r="C42" s="136" t="s">
        <v>92</v>
      </c>
      <c r="D42" s="137">
        <v>216</v>
      </c>
      <c r="E42" s="138">
        <v>15</v>
      </c>
      <c r="F42" s="139">
        <f t="shared" si="2"/>
        <v>22.5</v>
      </c>
      <c r="G42" s="137">
        <v>550</v>
      </c>
      <c r="H42" s="137">
        <v>1</v>
      </c>
      <c r="I42" s="140">
        <f t="shared" si="3"/>
        <v>12375</v>
      </c>
      <c r="J42" s="11"/>
      <c r="K42" s="11"/>
      <c r="L42" s="11"/>
      <c r="M42" s="26"/>
    </row>
    <row r="43" spans="1:13" x14ac:dyDescent="0.25">
      <c r="A43" s="11"/>
      <c r="B43" s="42">
        <v>21</v>
      </c>
      <c r="C43" s="30" t="s">
        <v>28</v>
      </c>
      <c r="D43" s="30">
        <v>32</v>
      </c>
      <c r="E43" s="39">
        <v>18</v>
      </c>
      <c r="F43" s="69">
        <f t="shared" si="2"/>
        <v>4</v>
      </c>
      <c r="G43" s="30">
        <v>1280</v>
      </c>
      <c r="H43" s="30">
        <v>1</v>
      </c>
      <c r="I43" s="109">
        <f t="shared" si="3"/>
        <v>5120</v>
      </c>
      <c r="J43" s="27"/>
      <c r="K43" s="11"/>
      <c r="L43" s="11"/>
      <c r="M43" s="26"/>
    </row>
    <row r="44" spans="1:13" x14ac:dyDescent="0.25">
      <c r="A44" s="11"/>
      <c r="B44" s="42">
        <v>22</v>
      </c>
      <c r="C44" s="30" t="s">
        <v>90</v>
      </c>
      <c r="D44" s="30">
        <v>39</v>
      </c>
      <c r="E44" s="39">
        <v>36</v>
      </c>
      <c r="F44" s="69">
        <f t="shared" si="2"/>
        <v>9.75</v>
      </c>
      <c r="G44" s="30">
        <v>520</v>
      </c>
      <c r="H44" s="30">
        <v>1</v>
      </c>
      <c r="I44" s="109">
        <f t="shared" si="3"/>
        <v>5070</v>
      </c>
      <c r="J44" s="11"/>
      <c r="K44" s="11"/>
      <c r="L44" s="11"/>
      <c r="M44" s="26"/>
    </row>
    <row r="45" spans="1:13" x14ac:dyDescent="0.25">
      <c r="A45" s="11"/>
      <c r="B45" s="42">
        <v>23</v>
      </c>
      <c r="C45" s="30" t="s">
        <v>16</v>
      </c>
      <c r="D45" s="30">
        <v>37</v>
      </c>
      <c r="E45" s="39">
        <v>89</v>
      </c>
      <c r="F45" s="69"/>
      <c r="G45" s="30"/>
      <c r="H45" s="30">
        <v>1</v>
      </c>
      <c r="I45" s="109">
        <v>0</v>
      </c>
      <c r="J45" s="11"/>
      <c r="K45" s="11"/>
      <c r="L45" s="11"/>
      <c r="M45" s="26"/>
    </row>
    <row r="46" spans="1:13" x14ac:dyDescent="0.25">
      <c r="A46" s="11"/>
      <c r="B46" s="42">
        <v>24</v>
      </c>
      <c r="C46" s="30" t="s">
        <v>84</v>
      </c>
      <c r="D46" s="30"/>
      <c r="E46" s="39"/>
      <c r="F46" s="28">
        <v>18</v>
      </c>
      <c r="G46" s="30">
        <v>3600</v>
      </c>
      <c r="H46" s="30">
        <v>1</v>
      </c>
      <c r="I46" s="109">
        <f>G46*F46</f>
        <v>64800</v>
      </c>
      <c r="J46" s="11"/>
      <c r="K46" s="11"/>
      <c r="L46" s="11"/>
      <c r="M46" s="26"/>
    </row>
    <row r="47" spans="1:13" x14ac:dyDescent="0.25">
      <c r="A47" s="11"/>
      <c r="B47" s="42">
        <v>25</v>
      </c>
      <c r="C47" s="30" t="s">
        <v>73</v>
      </c>
      <c r="D47" s="30">
        <v>56</v>
      </c>
      <c r="E47" s="39">
        <v>27</v>
      </c>
      <c r="F47" s="69">
        <f t="shared" si="2"/>
        <v>10.5</v>
      </c>
      <c r="G47" s="30">
        <v>800</v>
      </c>
      <c r="H47" s="30">
        <v>1</v>
      </c>
      <c r="I47" s="109">
        <f t="shared" si="3"/>
        <v>8400</v>
      </c>
      <c r="J47" s="11"/>
      <c r="K47" s="11"/>
      <c r="L47" s="11"/>
      <c r="M47" s="26"/>
    </row>
    <row r="48" spans="1:13" x14ac:dyDescent="0.25">
      <c r="A48" s="11"/>
      <c r="B48" s="42">
        <v>26</v>
      </c>
      <c r="C48" s="30" t="s">
        <v>42</v>
      </c>
      <c r="D48" s="30">
        <v>39</v>
      </c>
      <c r="E48" s="39">
        <v>90</v>
      </c>
      <c r="F48" s="69">
        <f t="shared" si="2"/>
        <v>24.375</v>
      </c>
      <c r="G48" s="30">
        <v>520</v>
      </c>
      <c r="H48" s="30">
        <v>1</v>
      </c>
      <c r="I48" s="109">
        <f t="shared" si="3"/>
        <v>12675</v>
      </c>
      <c r="J48" s="11"/>
      <c r="K48" s="11"/>
      <c r="L48" s="11"/>
      <c r="M48" s="26"/>
    </row>
    <row r="49" spans="1:13" x14ac:dyDescent="0.25">
      <c r="A49" s="11"/>
      <c r="B49" s="42">
        <v>27</v>
      </c>
      <c r="C49" s="30" t="s">
        <v>43</v>
      </c>
      <c r="D49" s="30">
        <v>16</v>
      </c>
      <c r="E49" s="39">
        <v>57</v>
      </c>
      <c r="F49" s="69">
        <f t="shared" si="2"/>
        <v>6.333333333333333</v>
      </c>
      <c r="G49" s="30">
        <v>360</v>
      </c>
      <c r="H49" s="30">
        <v>1</v>
      </c>
      <c r="I49" s="109">
        <f t="shared" si="3"/>
        <v>2280</v>
      </c>
      <c r="J49" s="11"/>
      <c r="K49" s="11"/>
      <c r="L49" s="11"/>
      <c r="M49" s="26"/>
    </row>
    <row r="50" spans="1:13" x14ac:dyDescent="0.25">
      <c r="A50" s="11"/>
      <c r="B50" s="42" t="s">
        <v>96</v>
      </c>
      <c r="C50" s="30" t="s">
        <v>98</v>
      </c>
      <c r="D50" s="30"/>
      <c r="E50" s="39"/>
      <c r="F50" s="69"/>
      <c r="G50" s="30">
        <v>1800</v>
      </c>
      <c r="H50" s="30">
        <v>3</v>
      </c>
      <c r="I50" s="109">
        <f>G50*H50</f>
        <v>5400</v>
      </c>
      <c r="J50" s="11"/>
      <c r="K50" s="11"/>
      <c r="L50" s="11"/>
      <c r="M50" s="26"/>
    </row>
    <row r="51" spans="1:13" x14ac:dyDescent="0.25">
      <c r="A51" s="11"/>
      <c r="B51" s="42" t="s">
        <v>86</v>
      </c>
      <c r="C51" s="30" t="s">
        <v>85</v>
      </c>
      <c r="D51" s="30">
        <v>36</v>
      </c>
      <c r="E51" s="39">
        <v>60</v>
      </c>
      <c r="F51" s="69"/>
      <c r="G51" s="30"/>
      <c r="H51" s="30"/>
      <c r="I51" s="109">
        <v>32000</v>
      </c>
      <c r="J51" s="11"/>
      <c r="K51" s="11"/>
      <c r="L51" s="11"/>
      <c r="M51" s="26"/>
    </row>
    <row r="52" spans="1:13" x14ac:dyDescent="0.25">
      <c r="A52" s="11"/>
      <c r="B52" s="42" t="s">
        <v>86</v>
      </c>
      <c r="C52" s="30" t="s">
        <v>87</v>
      </c>
      <c r="D52" s="30"/>
      <c r="E52" s="39"/>
      <c r="F52" s="69"/>
      <c r="G52" s="30"/>
      <c r="H52" s="30"/>
      <c r="I52" s="109">
        <v>14000</v>
      </c>
      <c r="J52" s="11"/>
      <c r="K52" s="11"/>
      <c r="L52" s="11"/>
      <c r="M52" s="26"/>
    </row>
    <row r="53" spans="1:13" x14ac:dyDescent="0.25">
      <c r="A53" s="11"/>
      <c r="B53" s="42" t="s">
        <v>96</v>
      </c>
      <c r="C53" s="30" t="s">
        <v>97</v>
      </c>
      <c r="D53" s="30">
        <v>72</v>
      </c>
      <c r="E53" s="39">
        <v>18</v>
      </c>
      <c r="F53" s="69">
        <f>D53*E53/144</f>
        <v>9</v>
      </c>
      <c r="G53" s="30">
        <v>1400</v>
      </c>
      <c r="H53" s="30">
        <v>1</v>
      </c>
      <c r="I53" s="109">
        <f>F53*G53</f>
        <v>12600</v>
      </c>
      <c r="J53" s="11"/>
      <c r="K53" s="11"/>
      <c r="L53" s="11"/>
      <c r="M53" s="26"/>
    </row>
    <row r="54" spans="1:13" x14ac:dyDescent="0.25">
      <c r="A54" s="11"/>
      <c r="B54" s="42"/>
      <c r="C54" s="30"/>
      <c r="D54" s="30"/>
      <c r="E54" s="39"/>
      <c r="F54" s="69"/>
      <c r="G54" s="30"/>
      <c r="H54" s="30"/>
      <c r="I54" s="110">
        <f>SUM(I40:I53)</f>
        <v>238013</v>
      </c>
      <c r="J54" s="67"/>
      <c r="K54" s="11"/>
      <c r="L54" s="11"/>
      <c r="M54" s="26"/>
    </row>
    <row r="55" spans="1:13" x14ac:dyDescent="0.25">
      <c r="A55" s="11"/>
      <c r="B55" s="42"/>
      <c r="C55" s="30"/>
      <c r="D55" s="30"/>
      <c r="E55" s="39"/>
      <c r="F55" s="69"/>
      <c r="G55" s="30"/>
      <c r="H55" s="30"/>
      <c r="I55" s="109"/>
      <c r="J55" s="67"/>
      <c r="K55" s="11"/>
      <c r="L55" s="11"/>
      <c r="M55" s="26"/>
    </row>
    <row r="56" spans="1:13" ht="15.75" customHeight="1" x14ac:dyDescent="0.25">
      <c r="A56" s="11"/>
      <c r="B56" s="65" t="s">
        <v>72</v>
      </c>
      <c r="C56" s="93" t="s">
        <v>7</v>
      </c>
      <c r="D56" s="93"/>
      <c r="E56" s="94"/>
      <c r="F56" s="93"/>
      <c r="G56" s="93"/>
      <c r="H56" s="93"/>
      <c r="I56" s="108"/>
      <c r="J56" s="27"/>
      <c r="K56" s="11"/>
      <c r="L56" s="11"/>
      <c r="M56" s="26"/>
    </row>
    <row r="57" spans="1:13" x14ac:dyDescent="0.25">
      <c r="A57" s="11"/>
      <c r="B57" s="42">
        <v>28</v>
      </c>
      <c r="C57" s="30" t="s">
        <v>30</v>
      </c>
      <c r="D57" s="30">
        <v>129</v>
      </c>
      <c r="E57" s="39">
        <v>29.5</v>
      </c>
      <c r="F57" s="69">
        <f t="shared" si="2"/>
        <v>26.427083333333332</v>
      </c>
      <c r="G57" s="30">
        <v>2300</v>
      </c>
      <c r="H57" s="30">
        <v>1</v>
      </c>
      <c r="I57" s="109">
        <f t="shared" si="3"/>
        <v>60782.291666666664</v>
      </c>
      <c r="J57" s="11"/>
      <c r="K57" s="11"/>
      <c r="L57" s="11"/>
      <c r="M57" s="26"/>
    </row>
    <row r="58" spans="1:13" x14ac:dyDescent="0.25">
      <c r="A58" s="11"/>
      <c r="B58" s="42">
        <v>29</v>
      </c>
      <c r="C58" s="30" t="s">
        <v>31</v>
      </c>
      <c r="D58" s="30">
        <v>23</v>
      </c>
      <c r="E58" s="39">
        <v>81</v>
      </c>
      <c r="F58" s="69">
        <f t="shared" si="2"/>
        <v>12.9375</v>
      </c>
      <c r="G58" s="30"/>
      <c r="H58" s="30">
        <v>1</v>
      </c>
      <c r="I58" s="109">
        <v>9000</v>
      </c>
      <c r="J58" s="27"/>
      <c r="K58" s="11"/>
      <c r="L58" s="11"/>
      <c r="M58" s="26"/>
    </row>
    <row r="59" spans="1:13" x14ac:dyDescent="0.25">
      <c r="A59" s="11"/>
      <c r="B59" s="42">
        <v>30</v>
      </c>
      <c r="C59" s="30" t="s">
        <v>32</v>
      </c>
      <c r="D59" s="30">
        <v>22</v>
      </c>
      <c r="E59" s="39">
        <v>70</v>
      </c>
      <c r="F59" s="69">
        <f t="shared" si="2"/>
        <v>10.694444444444445</v>
      </c>
      <c r="G59" s="30">
        <v>620</v>
      </c>
      <c r="H59" s="30">
        <v>1</v>
      </c>
      <c r="I59" s="109">
        <f t="shared" si="3"/>
        <v>6630.5555555555557</v>
      </c>
      <c r="J59" s="11"/>
      <c r="K59" s="11"/>
      <c r="L59" s="11"/>
      <c r="M59" s="26"/>
    </row>
    <row r="60" spans="1:13" s="23" customFormat="1" x14ac:dyDescent="0.25">
      <c r="A60" s="24"/>
      <c r="B60" s="42">
        <v>31</v>
      </c>
      <c r="C60" s="30" t="s">
        <v>33</v>
      </c>
      <c r="D60" s="30">
        <v>24</v>
      </c>
      <c r="E60" s="39">
        <v>34</v>
      </c>
      <c r="F60" s="69">
        <f t="shared" si="2"/>
        <v>5.666666666666667</v>
      </c>
      <c r="G60" s="30">
        <v>1280</v>
      </c>
      <c r="H60" s="30">
        <v>1</v>
      </c>
      <c r="I60" s="109">
        <f t="shared" si="3"/>
        <v>7253.3333333333339</v>
      </c>
      <c r="J60" s="25"/>
      <c r="K60" s="11"/>
      <c r="L60" s="24"/>
    </row>
    <row r="61" spans="1:13" x14ac:dyDescent="0.25">
      <c r="A61" s="11"/>
      <c r="B61" s="42">
        <v>32</v>
      </c>
      <c r="C61" s="30" t="s">
        <v>34</v>
      </c>
      <c r="D61" s="30">
        <v>24</v>
      </c>
      <c r="E61" s="39">
        <v>57</v>
      </c>
      <c r="F61" s="29">
        <f t="shared" si="2"/>
        <v>9.5</v>
      </c>
      <c r="G61" s="31">
        <v>1280</v>
      </c>
      <c r="H61" s="31">
        <v>1</v>
      </c>
      <c r="I61" s="109">
        <f t="shared" si="3"/>
        <v>12160</v>
      </c>
      <c r="J61" s="11"/>
      <c r="K61" s="11"/>
      <c r="L61" s="11"/>
      <c r="M61" s="26"/>
    </row>
    <row r="62" spans="1:13" x14ac:dyDescent="0.25">
      <c r="A62" s="11"/>
      <c r="B62" s="42">
        <v>33</v>
      </c>
      <c r="C62" s="58" t="s">
        <v>35</v>
      </c>
      <c r="D62" s="58">
        <v>30</v>
      </c>
      <c r="E62" s="74">
        <v>33</v>
      </c>
      <c r="F62" s="59">
        <f t="shared" si="2"/>
        <v>6.875</v>
      </c>
      <c r="G62" s="60">
        <v>1280</v>
      </c>
      <c r="H62" s="60">
        <v>1</v>
      </c>
      <c r="I62" s="109">
        <f t="shared" si="3"/>
        <v>8800</v>
      </c>
      <c r="J62" s="11"/>
      <c r="K62" s="11"/>
      <c r="L62" s="11"/>
      <c r="M62" s="26"/>
    </row>
    <row r="63" spans="1:13" x14ac:dyDescent="0.25">
      <c r="A63" s="11"/>
      <c r="B63" s="42">
        <v>34</v>
      </c>
      <c r="C63" s="58" t="s">
        <v>36</v>
      </c>
      <c r="D63" s="58">
        <v>20</v>
      </c>
      <c r="E63" s="74">
        <v>30</v>
      </c>
      <c r="F63" s="59">
        <f t="shared" si="2"/>
        <v>4.166666666666667</v>
      </c>
      <c r="G63" s="60">
        <v>360</v>
      </c>
      <c r="H63" s="60">
        <v>1</v>
      </c>
      <c r="I63" s="109">
        <f t="shared" si="3"/>
        <v>1500</v>
      </c>
      <c r="J63" s="11"/>
      <c r="K63" s="11"/>
      <c r="L63" s="11"/>
      <c r="M63" s="26"/>
    </row>
    <row r="64" spans="1:13" x14ac:dyDescent="0.25">
      <c r="A64" s="11"/>
      <c r="B64" s="42">
        <v>35</v>
      </c>
      <c r="C64" s="58" t="s">
        <v>37</v>
      </c>
      <c r="D64" s="58">
        <v>37</v>
      </c>
      <c r="E64" s="74">
        <v>30</v>
      </c>
      <c r="F64" s="59">
        <f t="shared" si="2"/>
        <v>7.708333333333333</v>
      </c>
      <c r="G64" s="60">
        <v>1280</v>
      </c>
      <c r="H64" s="60">
        <v>1</v>
      </c>
      <c r="I64" s="109">
        <f t="shared" si="3"/>
        <v>9866.6666666666661</v>
      </c>
      <c r="J64" s="11"/>
      <c r="K64" s="11"/>
      <c r="L64" s="11"/>
      <c r="M64" s="26"/>
    </row>
    <row r="65" spans="1:13" x14ac:dyDescent="0.25">
      <c r="A65" s="11"/>
      <c r="B65" s="42">
        <v>36</v>
      </c>
      <c r="C65" s="58" t="s">
        <v>38</v>
      </c>
      <c r="D65" s="58">
        <v>15</v>
      </c>
      <c r="E65" s="74">
        <v>15</v>
      </c>
      <c r="F65" s="59">
        <f t="shared" si="2"/>
        <v>1.5625</v>
      </c>
      <c r="G65" s="60"/>
      <c r="H65" s="60"/>
      <c r="I65" s="109">
        <v>1600</v>
      </c>
      <c r="J65" s="11"/>
      <c r="K65" s="11"/>
      <c r="L65" s="11"/>
      <c r="M65" s="26"/>
    </row>
    <row r="66" spans="1:13" x14ac:dyDescent="0.25">
      <c r="A66" s="11"/>
      <c r="B66" s="57">
        <v>37</v>
      </c>
      <c r="C66" s="58" t="s">
        <v>81</v>
      </c>
      <c r="D66" s="58">
        <v>120</v>
      </c>
      <c r="E66" s="74">
        <v>18</v>
      </c>
      <c r="F66" s="59">
        <f t="shared" si="2"/>
        <v>15</v>
      </c>
      <c r="G66" s="60">
        <v>520</v>
      </c>
      <c r="H66" s="60">
        <v>1</v>
      </c>
      <c r="I66" s="114">
        <f>H66*G66*F66</f>
        <v>7800</v>
      </c>
      <c r="J66" s="11"/>
      <c r="K66" s="11"/>
      <c r="L66" s="11"/>
      <c r="M66" s="26"/>
    </row>
    <row r="67" spans="1:13" ht="15.75" thickBot="1" x14ac:dyDescent="0.3">
      <c r="A67" s="11"/>
      <c r="B67" s="53"/>
      <c r="C67" s="54"/>
      <c r="D67" s="55"/>
      <c r="E67" s="75"/>
      <c r="F67" s="56"/>
      <c r="G67" s="54"/>
      <c r="H67" s="54"/>
      <c r="I67" s="111">
        <f>SUM(I57:I66)</f>
        <v>125392.84722222222</v>
      </c>
      <c r="J67" s="67"/>
      <c r="K67" s="11"/>
      <c r="L67" s="11"/>
      <c r="M67" s="26"/>
    </row>
    <row r="68" spans="1:13" ht="15.75" thickBot="1" x14ac:dyDescent="0.3">
      <c r="A68" s="11"/>
      <c r="B68" s="49"/>
      <c r="C68" s="267" t="s">
        <v>61</v>
      </c>
      <c r="D68" s="268"/>
      <c r="E68" s="268"/>
      <c r="F68" s="268"/>
      <c r="G68" s="268"/>
      <c r="H68" s="268"/>
      <c r="I68" s="112">
        <f>SUM(I67,I54,I38,I26,I14)</f>
        <v>683680.08333333326</v>
      </c>
      <c r="J68" s="11"/>
      <c r="K68" s="11"/>
      <c r="L68" s="11"/>
      <c r="M68" s="26"/>
    </row>
    <row r="69" spans="1:13" ht="15.75" thickBot="1" x14ac:dyDescent="0.3">
      <c r="A69" s="11"/>
      <c r="B69" s="100"/>
      <c r="C69" s="269"/>
      <c r="D69" s="269"/>
      <c r="E69" s="269"/>
      <c r="F69" s="269"/>
      <c r="G69" s="269"/>
      <c r="H69" s="269"/>
      <c r="I69" s="113"/>
      <c r="J69" s="27"/>
      <c r="K69" s="11"/>
      <c r="L69" s="11"/>
      <c r="M69" s="26"/>
    </row>
    <row r="70" spans="1:13" x14ac:dyDescent="0.25">
      <c r="A70" s="11"/>
      <c r="B70" s="128" t="s">
        <v>44</v>
      </c>
      <c r="C70" s="129" t="s">
        <v>45</v>
      </c>
      <c r="D70" s="130"/>
      <c r="E70" s="131"/>
      <c r="F70" s="130"/>
      <c r="G70" s="130"/>
      <c r="H70" s="130"/>
      <c r="I70" s="132"/>
      <c r="J70" s="11"/>
      <c r="K70" s="11"/>
      <c r="L70" s="11"/>
      <c r="M70" s="26"/>
    </row>
    <row r="71" spans="1:13" x14ac:dyDescent="0.25">
      <c r="A71" s="11"/>
      <c r="B71" s="42">
        <v>1</v>
      </c>
      <c r="C71" s="62" t="s">
        <v>48</v>
      </c>
      <c r="D71" s="62"/>
      <c r="E71" s="76"/>
      <c r="F71" s="62"/>
      <c r="G71" s="62">
        <v>590</v>
      </c>
      <c r="H71" s="62">
        <v>35</v>
      </c>
      <c r="I71" s="109">
        <f>G71*H71</f>
        <v>20650</v>
      </c>
      <c r="J71" s="11"/>
      <c r="K71" s="11"/>
      <c r="L71" s="11"/>
      <c r="M71" s="26"/>
    </row>
    <row r="72" spans="1:13" x14ac:dyDescent="0.25">
      <c r="A72" s="11"/>
      <c r="B72" s="42">
        <v>2</v>
      </c>
      <c r="C72" s="62" t="s">
        <v>49</v>
      </c>
      <c r="D72" s="62"/>
      <c r="E72" s="76"/>
      <c r="F72" s="62"/>
      <c r="G72" s="62">
        <v>2600</v>
      </c>
      <c r="H72" s="62">
        <v>5</v>
      </c>
      <c r="I72" s="109">
        <v>0</v>
      </c>
      <c r="J72" s="11"/>
      <c r="K72" s="11"/>
      <c r="L72" s="11"/>
      <c r="M72" s="26"/>
    </row>
    <row r="73" spans="1:13" x14ac:dyDescent="0.25">
      <c r="A73" s="11"/>
      <c r="B73" s="42">
        <v>3</v>
      </c>
      <c r="C73" s="62" t="s">
        <v>50</v>
      </c>
      <c r="D73" s="62"/>
      <c r="E73" s="76"/>
      <c r="F73" s="62">
        <v>250</v>
      </c>
      <c r="G73" s="62">
        <v>42</v>
      </c>
      <c r="H73" s="62"/>
      <c r="I73" s="109">
        <v>0</v>
      </c>
      <c r="J73" s="27"/>
      <c r="K73" s="11"/>
      <c r="L73" s="11"/>
      <c r="M73" s="26"/>
    </row>
    <row r="74" spans="1:13" x14ac:dyDescent="0.25">
      <c r="A74" s="11"/>
      <c r="B74" s="42">
        <v>4</v>
      </c>
      <c r="C74" s="62" t="s">
        <v>51</v>
      </c>
      <c r="D74" s="62"/>
      <c r="E74" s="76"/>
      <c r="F74" s="62">
        <v>270</v>
      </c>
      <c r="G74" s="62">
        <v>36</v>
      </c>
      <c r="H74" s="62"/>
      <c r="I74" s="109">
        <v>0</v>
      </c>
      <c r="J74" s="11"/>
      <c r="K74" s="11"/>
      <c r="L74" s="11"/>
      <c r="M74" s="26"/>
    </row>
    <row r="75" spans="1:13" x14ac:dyDescent="0.25">
      <c r="A75" s="11"/>
      <c r="B75" s="42">
        <v>5</v>
      </c>
      <c r="C75" s="62" t="s">
        <v>52</v>
      </c>
      <c r="D75" s="62"/>
      <c r="E75" s="76"/>
      <c r="F75" s="62"/>
      <c r="G75" s="62">
        <v>150</v>
      </c>
      <c r="H75" s="62">
        <v>6</v>
      </c>
      <c r="I75" s="109">
        <f>H75*G75</f>
        <v>900</v>
      </c>
      <c r="J75" s="27"/>
      <c r="K75" s="11"/>
      <c r="L75" s="11"/>
      <c r="M75" s="26"/>
    </row>
    <row r="76" spans="1:13" s="23" customFormat="1" x14ac:dyDescent="0.25">
      <c r="A76" s="24"/>
      <c r="B76" s="42">
        <v>6</v>
      </c>
      <c r="C76" s="62" t="s">
        <v>53</v>
      </c>
      <c r="D76" s="62"/>
      <c r="E76" s="76"/>
      <c r="F76" s="62"/>
      <c r="G76" s="62">
        <v>90</v>
      </c>
      <c r="H76" s="62">
        <v>28</v>
      </c>
      <c r="I76" s="109">
        <f>H76*G76</f>
        <v>2520</v>
      </c>
      <c r="J76" s="24"/>
      <c r="K76" s="11"/>
      <c r="L76" s="24"/>
    </row>
    <row r="77" spans="1:13" x14ac:dyDescent="0.25">
      <c r="A77" s="11"/>
      <c r="B77" s="42">
        <v>7</v>
      </c>
      <c r="C77" s="62" t="s">
        <v>54</v>
      </c>
      <c r="D77" s="62"/>
      <c r="E77" s="76"/>
      <c r="F77" s="62"/>
      <c r="G77" s="62">
        <v>650</v>
      </c>
      <c r="H77" s="62">
        <v>6</v>
      </c>
      <c r="I77" s="109">
        <v>0</v>
      </c>
      <c r="J77" s="11"/>
      <c r="K77" s="11"/>
      <c r="L77" s="11"/>
      <c r="M77" s="26"/>
    </row>
    <row r="78" spans="1:13" x14ac:dyDescent="0.25">
      <c r="A78" s="11"/>
      <c r="B78" s="42">
        <v>8</v>
      </c>
      <c r="C78" s="62" t="s">
        <v>55</v>
      </c>
      <c r="D78" s="62"/>
      <c r="E78" s="76"/>
      <c r="F78" s="62"/>
      <c r="G78" s="62">
        <v>575</v>
      </c>
      <c r="H78" s="62">
        <v>25</v>
      </c>
      <c r="I78" s="109">
        <f t="shared" ref="I78:I79" si="4">G78*H78</f>
        <v>14375</v>
      </c>
      <c r="J78" s="11"/>
      <c r="K78" s="11"/>
      <c r="L78" s="11"/>
      <c r="M78" s="26"/>
    </row>
    <row r="79" spans="1:13" s="23" customFormat="1" x14ac:dyDescent="0.25">
      <c r="A79" s="24"/>
      <c r="B79" s="42">
        <v>9</v>
      </c>
      <c r="C79" s="62" t="s">
        <v>56</v>
      </c>
      <c r="D79" s="62"/>
      <c r="E79" s="76"/>
      <c r="F79" s="62"/>
      <c r="G79" s="62">
        <v>210</v>
      </c>
      <c r="H79" s="62">
        <v>6</v>
      </c>
      <c r="I79" s="109">
        <f t="shared" si="4"/>
        <v>1260</v>
      </c>
      <c r="J79" s="24"/>
      <c r="K79" s="11"/>
      <c r="L79" s="24"/>
    </row>
    <row r="80" spans="1:13" x14ac:dyDescent="0.25">
      <c r="A80" s="11"/>
      <c r="B80" s="42">
        <v>10</v>
      </c>
      <c r="C80" s="62" t="s">
        <v>57</v>
      </c>
      <c r="D80" s="62"/>
      <c r="E80" s="76"/>
      <c r="F80" s="62">
        <v>65</v>
      </c>
      <c r="G80" s="62">
        <v>70</v>
      </c>
      <c r="H80" s="62"/>
      <c r="I80" s="109">
        <v>0</v>
      </c>
      <c r="J80" s="11"/>
      <c r="K80" s="11"/>
      <c r="L80" s="11"/>
      <c r="M80" s="26"/>
    </row>
    <row r="81" spans="1:13" x14ac:dyDescent="0.25">
      <c r="A81" s="11"/>
      <c r="B81" s="42">
        <v>11</v>
      </c>
      <c r="C81" s="62" t="s">
        <v>58</v>
      </c>
      <c r="D81" s="62"/>
      <c r="E81" s="76"/>
      <c r="F81" s="62"/>
      <c r="G81" s="62">
        <v>60</v>
      </c>
      <c r="H81" s="62">
        <v>10</v>
      </c>
      <c r="I81" s="109">
        <v>0</v>
      </c>
      <c r="J81" s="11"/>
      <c r="K81" s="11"/>
      <c r="L81" s="11"/>
      <c r="M81" s="26"/>
    </row>
    <row r="82" spans="1:13" x14ac:dyDescent="0.25">
      <c r="A82" s="11"/>
      <c r="B82" s="42">
        <v>12</v>
      </c>
      <c r="C82" s="62" t="s">
        <v>59</v>
      </c>
      <c r="D82" s="62"/>
      <c r="E82" s="76"/>
      <c r="F82" s="62"/>
      <c r="G82" s="62">
        <v>3500</v>
      </c>
      <c r="H82" s="62">
        <v>9</v>
      </c>
      <c r="I82" s="109">
        <v>0</v>
      </c>
      <c r="J82" s="11"/>
      <c r="K82" s="11"/>
      <c r="L82" s="11"/>
      <c r="M82" s="26"/>
    </row>
    <row r="83" spans="1:13" x14ac:dyDescent="0.25">
      <c r="A83" s="11"/>
      <c r="B83" s="42">
        <v>13</v>
      </c>
      <c r="C83" s="62" t="s">
        <v>60</v>
      </c>
      <c r="D83" s="62"/>
      <c r="E83" s="76"/>
      <c r="F83" s="62"/>
      <c r="G83" s="62">
        <v>1400</v>
      </c>
      <c r="H83" s="62">
        <v>3</v>
      </c>
      <c r="I83" s="109">
        <v>0</v>
      </c>
      <c r="J83" s="11"/>
      <c r="K83" s="11"/>
      <c r="L83" s="11"/>
      <c r="M83" s="26"/>
    </row>
    <row r="84" spans="1:13" x14ac:dyDescent="0.25">
      <c r="A84" s="11"/>
      <c r="B84" s="42">
        <v>14</v>
      </c>
      <c r="C84" s="62" t="s">
        <v>46</v>
      </c>
      <c r="D84" s="62"/>
      <c r="E84" s="76"/>
      <c r="F84" s="62"/>
      <c r="G84" s="62"/>
      <c r="H84" s="62">
        <v>1</v>
      </c>
      <c r="I84" s="109">
        <v>0</v>
      </c>
      <c r="J84" s="11"/>
      <c r="K84" s="11"/>
      <c r="L84" s="11"/>
      <c r="M84" s="26"/>
    </row>
    <row r="85" spans="1:13" x14ac:dyDescent="0.25">
      <c r="A85" s="11"/>
      <c r="B85" s="42" t="s">
        <v>86</v>
      </c>
      <c r="C85" s="62" t="s">
        <v>99</v>
      </c>
      <c r="D85" s="62"/>
      <c r="E85" s="76"/>
      <c r="F85" s="62">
        <v>13</v>
      </c>
      <c r="G85" s="62">
        <v>250</v>
      </c>
      <c r="H85" s="62"/>
      <c r="I85" s="109">
        <f>G85*F85</f>
        <v>3250</v>
      </c>
      <c r="J85" s="11"/>
      <c r="K85" s="11"/>
      <c r="L85" s="11"/>
      <c r="M85" s="26"/>
    </row>
    <row r="86" spans="1:13" ht="15.75" thickBot="1" x14ac:dyDescent="0.3">
      <c r="A86" s="11"/>
      <c r="B86" s="57" t="s">
        <v>86</v>
      </c>
      <c r="C86" s="63" t="s">
        <v>100</v>
      </c>
      <c r="D86" s="63"/>
      <c r="E86" s="77"/>
      <c r="F86" s="63"/>
      <c r="G86" s="63">
        <v>950</v>
      </c>
      <c r="H86" s="63">
        <v>3</v>
      </c>
      <c r="I86" s="114">
        <f>G86*H86</f>
        <v>2850</v>
      </c>
      <c r="J86" s="11"/>
      <c r="K86" s="11"/>
      <c r="L86" s="11"/>
      <c r="M86" s="26"/>
    </row>
    <row r="87" spans="1:13" ht="15.75" thickBot="1" x14ac:dyDescent="0.3">
      <c r="A87" s="11"/>
      <c r="B87" s="103"/>
      <c r="C87" s="244" t="s">
        <v>47</v>
      </c>
      <c r="D87" s="245"/>
      <c r="E87" s="245"/>
      <c r="F87" s="245"/>
      <c r="G87" s="245"/>
      <c r="H87" s="274"/>
      <c r="I87" s="133">
        <f>SUM(I71:I86)</f>
        <v>45805</v>
      </c>
      <c r="J87" s="27"/>
      <c r="K87" s="11"/>
      <c r="L87" s="11"/>
      <c r="M87" s="26"/>
    </row>
    <row r="88" spans="1:13" s="23" customFormat="1" x14ac:dyDescent="0.25">
      <c r="A88" s="24"/>
      <c r="B88" s="65" t="s">
        <v>44</v>
      </c>
      <c r="C88" s="61" t="s">
        <v>67</v>
      </c>
      <c r="D88" s="30"/>
      <c r="E88" s="39"/>
      <c r="F88" s="29"/>
      <c r="G88" s="30"/>
      <c r="H88" s="30"/>
      <c r="I88" s="116">
        <v>0</v>
      </c>
      <c r="J88" s="134"/>
      <c r="K88" s="11"/>
      <c r="L88" s="24"/>
    </row>
    <row r="89" spans="1:13" ht="15.75" thickBot="1" x14ac:dyDescent="0.3">
      <c r="A89" s="11"/>
      <c r="B89" s="101" t="s">
        <v>69</v>
      </c>
      <c r="C89" s="102" t="s">
        <v>68</v>
      </c>
      <c r="D89" s="58"/>
      <c r="E89" s="74"/>
      <c r="F89" s="59"/>
      <c r="G89" s="60"/>
      <c r="H89" s="60"/>
      <c r="I89" s="117">
        <v>14000</v>
      </c>
      <c r="J89" s="11"/>
      <c r="K89" s="11"/>
      <c r="L89" s="11"/>
      <c r="M89" s="26"/>
    </row>
    <row r="90" spans="1:13" ht="16.5" thickBot="1" x14ac:dyDescent="0.3">
      <c r="A90" s="11"/>
      <c r="B90" s="103"/>
      <c r="C90" s="273" t="s">
        <v>79</v>
      </c>
      <c r="D90" s="273"/>
      <c r="E90" s="273"/>
      <c r="F90" s="273"/>
      <c r="G90" s="273"/>
      <c r="H90" s="273"/>
      <c r="I90" s="135">
        <f>SUM(I87:I89,I68)</f>
        <v>743485.08333333326</v>
      </c>
      <c r="J90" s="15"/>
      <c r="K90" s="11"/>
      <c r="L90" s="11"/>
      <c r="M90" s="26"/>
    </row>
    <row r="91" spans="1:13" s="23" customFormat="1" x14ac:dyDescent="0.25">
      <c r="A91" s="24"/>
      <c r="B91" s="11"/>
      <c r="C91" s="43"/>
      <c r="D91" s="11"/>
      <c r="E91" s="78"/>
      <c r="F91" s="15"/>
      <c r="G91" s="43"/>
      <c r="H91" s="6"/>
      <c r="I91" s="118"/>
      <c r="J91" s="24"/>
      <c r="K91" s="11"/>
      <c r="L91" s="24"/>
    </row>
    <row r="92" spans="1:13" x14ac:dyDescent="0.25">
      <c r="A92" s="11"/>
      <c r="B92" s="141" t="s">
        <v>104</v>
      </c>
      <c r="C92" s="6" t="s">
        <v>101</v>
      </c>
      <c r="D92" s="11"/>
      <c r="E92" s="78"/>
      <c r="F92" s="15"/>
      <c r="G92" s="43"/>
      <c r="H92" s="43"/>
      <c r="I92" s="118"/>
      <c r="J92" s="27"/>
      <c r="K92" s="11"/>
      <c r="L92" s="11"/>
      <c r="M92" s="26"/>
    </row>
    <row r="93" spans="1:13" x14ac:dyDescent="0.25">
      <c r="A93" s="11"/>
      <c r="B93" s="11">
        <v>1</v>
      </c>
      <c r="C93" s="43" t="s">
        <v>102</v>
      </c>
      <c r="D93" s="11"/>
      <c r="E93" s="78"/>
      <c r="F93" s="15"/>
      <c r="G93" s="43"/>
      <c r="H93" s="11"/>
      <c r="I93" s="118"/>
      <c r="J93" s="11"/>
      <c r="K93" s="11"/>
      <c r="L93" s="11"/>
      <c r="M93" s="26"/>
    </row>
    <row r="94" spans="1:13" x14ac:dyDescent="0.25">
      <c r="A94" s="11"/>
      <c r="B94" s="11">
        <v>2</v>
      </c>
      <c r="C94" s="11" t="s">
        <v>103</v>
      </c>
      <c r="D94" s="11"/>
      <c r="E94" s="78"/>
      <c r="F94" s="15"/>
      <c r="G94" s="11"/>
      <c r="H94" s="11"/>
      <c r="I94" s="118"/>
      <c r="J94" s="27"/>
      <c r="K94" s="11"/>
      <c r="L94" s="11"/>
      <c r="M94" s="26"/>
    </row>
    <row r="95" spans="1:13" x14ac:dyDescent="0.25">
      <c r="A95" s="11"/>
      <c r="B95" s="11"/>
      <c r="C95" s="44"/>
      <c r="D95" s="11"/>
      <c r="E95" s="87"/>
      <c r="F95" s="15"/>
      <c r="G95" s="11"/>
      <c r="H95" s="11"/>
      <c r="I95" s="118"/>
      <c r="J95" s="11"/>
      <c r="K95" s="11"/>
      <c r="L95" s="11"/>
      <c r="M95" s="26"/>
    </row>
    <row r="96" spans="1:13" s="23" customFormat="1" x14ac:dyDescent="0.25">
      <c r="A96" s="24"/>
      <c r="B96" s="11"/>
      <c r="C96" s="11"/>
      <c r="D96" s="11"/>
      <c r="E96" s="87"/>
      <c r="F96" s="15"/>
      <c r="G96" s="11"/>
      <c r="H96" s="11"/>
      <c r="I96" s="118"/>
      <c r="J96" s="25"/>
      <c r="K96" s="11"/>
      <c r="L96" s="24"/>
    </row>
    <row r="97" spans="1:12" s="21" customFormat="1" ht="15.75" x14ac:dyDescent="0.25">
      <c r="A97" s="22"/>
      <c r="B97" s="43"/>
      <c r="C97" s="11"/>
      <c r="D97" s="11"/>
      <c r="E97" s="87"/>
      <c r="F97" s="15"/>
      <c r="G97" s="43"/>
      <c r="H97" s="43"/>
      <c r="I97" s="118"/>
      <c r="J97" s="22"/>
      <c r="K97" s="11"/>
      <c r="L97" s="22"/>
    </row>
    <row r="98" spans="1:12" x14ac:dyDescent="0.25">
      <c r="A98" s="1"/>
      <c r="B98" s="11"/>
      <c r="C98" s="11"/>
      <c r="D98" s="11"/>
      <c r="E98" s="87"/>
      <c r="F98" s="15"/>
      <c r="G98" s="11"/>
      <c r="H98" s="11"/>
      <c r="I98" s="118"/>
      <c r="J98" s="14"/>
      <c r="K98" s="11"/>
      <c r="L98" s="1"/>
    </row>
    <row r="99" spans="1:12" x14ac:dyDescent="0.25">
      <c r="A99" s="1"/>
      <c r="B99" s="43"/>
      <c r="C99" s="11"/>
      <c r="D99" s="11"/>
      <c r="E99" s="87"/>
      <c r="F99" s="15"/>
      <c r="G99" s="11"/>
      <c r="H99" s="11"/>
      <c r="I99" s="118"/>
      <c r="J99" s="1"/>
      <c r="K99" s="11"/>
      <c r="L99" s="1"/>
    </row>
    <row r="100" spans="1:12" x14ac:dyDescent="0.25">
      <c r="A100" s="1"/>
      <c r="B100" s="11"/>
      <c r="C100" s="11"/>
      <c r="D100" s="11"/>
      <c r="E100" s="87"/>
      <c r="F100" s="15"/>
      <c r="G100" s="11"/>
      <c r="H100" s="11"/>
      <c r="I100" s="118"/>
      <c r="J100" s="14"/>
      <c r="K100" s="11"/>
      <c r="L100" s="1"/>
    </row>
    <row r="101" spans="1:12" x14ac:dyDescent="0.25">
      <c r="A101" s="1"/>
      <c r="B101" s="43"/>
      <c r="C101" s="11"/>
      <c r="D101" s="11"/>
      <c r="E101" s="87"/>
      <c r="F101" s="15"/>
      <c r="G101" s="11"/>
      <c r="H101" s="11"/>
      <c r="I101" s="118"/>
      <c r="J101" s="1"/>
      <c r="K101" s="11"/>
      <c r="L101" s="1"/>
    </row>
    <row r="102" spans="1:12" x14ac:dyDescent="0.25">
      <c r="A102" s="1"/>
      <c r="B102" s="11"/>
      <c r="C102" s="11"/>
      <c r="D102" s="11"/>
      <c r="E102" s="87"/>
      <c r="F102" s="15"/>
      <c r="G102" s="11"/>
      <c r="H102" s="11"/>
      <c r="I102" s="118"/>
      <c r="J102" s="14"/>
      <c r="K102" s="11"/>
      <c r="L102" s="1"/>
    </row>
    <row r="103" spans="1:12" x14ac:dyDescent="0.25">
      <c r="A103" s="1"/>
      <c r="B103" s="43"/>
      <c r="C103" s="11"/>
      <c r="D103" s="11"/>
      <c r="E103" s="87"/>
      <c r="F103" s="15"/>
      <c r="G103" s="11"/>
      <c r="H103" s="11"/>
      <c r="I103" s="118"/>
      <c r="J103" s="1"/>
      <c r="K103" s="11"/>
      <c r="L103" s="1"/>
    </row>
    <row r="104" spans="1:12" x14ac:dyDescent="0.25">
      <c r="A104" s="1"/>
      <c r="B104" s="11"/>
      <c r="C104" s="11"/>
      <c r="D104" s="11"/>
      <c r="E104" s="87"/>
      <c r="F104" s="15"/>
      <c r="G104" s="11"/>
      <c r="H104" s="11"/>
      <c r="I104" s="118"/>
      <c r="J104" s="14"/>
      <c r="K104" s="11"/>
      <c r="L104" s="1"/>
    </row>
    <row r="105" spans="1:12" x14ac:dyDescent="0.25">
      <c r="A105" s="1"/>
      <c r="B105" s="43"/>
      <c r="C105" s="11"/>
      <c r="D105" s="11"/>
      <c r="E105" s="87"/>
      <c r="F105" s="15"/>
      <c r="G105" s="11"/>
      <c r="H105" s="11"/>
      <c r="I105" s="118"/>
      <c r="J105" s="1"/>
      <c r="K105" s="11"/>
      <c r="L105" s="1"/>
    </row>
    <row r="106" spans="1:12" x14ac:dyDescent="0.25">
      <c r="A106" s="1"/>
      <c r="B106" s="11"/>
      <c r="C106" s="17"/>
      <c r="D106" s="11"/>
      <c r="E106" s="87"/>
      <c r="F106" s="15"/>
      <c r="G106" s="11"/>
      <c r="H106" s="11"/>
      <c r="I106" s="118"/>
      <c r="J106" s="14"/>
      <c r="K106" s="11"/>
      <c r="L106" s="1"/>
    </row>
    <row r="107" spans="1:12" x14ac:dyDescent="0.25">
      <c r="A107" s="1"/>
      <c r="B107" s="43"/>
      <c r="C107" s="11"/>
      <c r="D107" s="11"/>
      <c r="E107" s="87"/>
      <c r="F107" s="16"/>
      <c r="G107" s="11"/>
      <c r="H107" s="43"/>
      <c r="I107" s="118"/>
      <c r="J107" s="1"/>
      <c r="K107" s="11"/>
      <c r="L107" s="1"/>
    </row>
    <row r="108" spans="1:12" x14ac:dyDescent="0.25">
      <c r="A108" s="1"/>
      <c r="B108" s="11"/>
      <c r="C108" s="11"/>
      <c r="D108" s="11"/>
      <c r="E108" s="87"/>
      <c r="F108" s="16"/>
      <c r="G108" s="11"/>
      <c r="H108" s="43"/>
      <c r="I108" s="118"/>
      <c r="J108" s="14"/>
      <c r="K108" s="11"/>
      <c r="L108" s="1"/>
    </row>
    <row r="109" spans="1:12" x14ac:dyDescent="0.25">
      <c r="A109" s="1"/>
      <c r="B109" s="11"/>
      <c r="C109" s="11"/>
      <c r="D109" s="11"/>
      <c r="E109" s="78"/>
      <c r="F109" s="16"/>
      <c r="G109" s="11"/>
      <c r="H109" s="11"/>
      <c r="I109" s="118"/>
      <c r="J109" s="1"/>
      <c r="K109" s="11"/>
      <c r="L109" s="1"/>
    </row>
    <row r="110" spans="1:12" x14ac:dyDescent="0.25">
      <c r="A110" s="1"/>
      <c r="B110" s="11"/>
      <c r="C110" s="46"/>
      <c r="D110" s="11"/>
      <c r="E110" s="78"/>
      <c r="F110" s="16"/>
      <c r="G110" s="11"/>
      <c r="H110" s="11"/>
      <c r="I110" s="118"/>
      <c r="J110" s="1"/>
      <c r="K110" s="11"/>
      <c r="L110" s="1"/>
    </row>
    <row r="111" spans="1:12" x14ac:dyDescent="0.25">
      <c r="A111" s="1"/>
      <c r="B111" s="11"/>
      <c r="C111" s="11"/>
      <c r="D111" s="11"/>
      <c r="E111" s="78"/>
      <c r="F111" s="16"/>
      <c r="G111" s="11"/>
      <c r="H111" s="11"/>
      <c r="I111" s="118"/>
      <c r="J111" s="1"/>
      <c r="K111" s="11"/>
      <c r="L111" s="1"/>
    </row>
    <row r="112" spans="1:12" x14ac:dyDescent="0.25">
      <c r="A112" s="1"/>
      <c r="B112" s="11"/>
      <c r="C112" s="11"/>
      <c r="D112" s="11"/>
      <c r="E112" s="78"/>
      <c r="F112" s="16"/>
      <c r="G112" s="11"/>
      <c r="H112" s="11"/>
      <c r="I112" s="118"/>
      <c r="J112" s="1"/>
      <c r="K112" s="11"/>
      <c r="L112" s="1"/>
    </row>
    <row r="113" spans="1:12" x14ac:dyDescent="0.25">
      <c r="A113" s="1"/>
      <c r="B113" s="11"/>
      <c r="C113" s="11"/>
      <c r="D113" s="11"/>
      <c r="E113" s="78"/>
      <c r="F113" s="16"/>
      <c r="G113" s="11"/>
      <c r="H113" s="11"/>
      <c r="I113" s="118"/>
      <c r="J113" s="1"/>
      <c r="K113" s="11"/>
      <c r="L113" s="1"/>
    </row>
    <row r="114" spans="1:12" x14ac:dyDescent="0.25">
      <c r="A114" s="1"/>
      <c r="B114" s="11"/>
      <c r="C114" s="11"/>
      <c r="D114" s="11"/>
      <c r="E114" s="78"/>
      <c r="F114" s="16"/>
      <c r="G114" s="11"/>
      <c r="H114" s="11"/>
      <c r="I114" s="118"/>
      <c r="J114" s="1"/>
      <c r="K114" s="11"/>
      <c r="L114" s="1"/>
    </row>
    <row r="115" spans="1:12" x14ac:dyDescent="0.25">
      <c r="A115" s="1"/>
      <c r="B115" s="11"/>
      <c r="C115" s="11"/>
      <c r="D115" s="11"/>
      <c r="E115" s="78"/>
      <c r="F115" s="16"/>
      <c r="G115" s="11"/>
      <c r="H115" s="11"/>
      <c r="I115" s="118"/>
      <c r="J115" s="1"/>
      <c r="K115" s="11"/>
      <c r="L115" s="1"/>
    </row>
    <row r="116" spans="1:12" x14ac:dyDescent="0.25">
      <c r="A116" s="1"/>
      <c r="B116" s="11"/>
      <c r="C116" s="11"/>
      <c r="D116" s="11"/>
      <c r="E116" s="78"/>
      <c r="F116" s="16"/>
      <c r="G116" s="11"/>
      <c r="H116" s="11"/>
      <c r="I116" s="118"/>
      <c r="J116" s="1"/>
      <c r="K116" s="11"/>
      <c r="L116" s="1"/>
    </row>
    <row r="117" spans="1:12" x14ac:dyDescent="0.25">
      <c r="A117" s="1"/>
      <c r="B117" s="11"/>
      <c r="C117" s="11"/>
      <c r="D117" s="11"/>
      <c r="E117" s="78"/>
      <c r="F117" s="16"/>
      <c r="G117" s="11"/>
      <c r="H117" s="11"/>
      <c r="I117" s="118"/>
      <c r="J117" s="1"/>
      <c r="K117" s="11"/>
      <c r="L117" s="1"/>
    </row>
    <row r="118" spans="1:12" x14ac:dyDescent="0.25">
      <c r="A118" s="1"/>
      <c r="B118" s="11"/>
      <c r="C118" s="11"/>
      <c r="D118" s="11"/>
      <c r="E118" s="78"/>
      <c r="F118" s="16"/>
      <c r="G118" s="11"/>
      <c r="H118" s="11"/>
      <c r="I118" s="118"/>
      <c r="J118" s="1"/>
      <c r="K118" s="11"/>
      <c r="L118" s="1"/>
    </row>
    <row r="119" spans="1:12" x14ac:dyDescent="0.25">
      <c r="A119" s="1"/>
      <c r="B119" s="11"/>
      <c r="C119" s="44"/>
      <c r="D119" s="11"/>
      <c r="E119" s="78"/>
      <c r="F119" s="16"/>
      <c r="G119" s="11"/>
      <c r="H119" s="11"/>
      <c r="I119" s="118"/>
      <c r="J119" s="14"/>
      <c r="K119" s="11"/>
      <c r="L119" s="1"/>
    </row>
    <row r="120" spans="1:12" x14ac:dyDescent="0.25">
      <c r="A120" s="1"/>
      <c r="B120" s="11"/>
      <c r="C120" s="11"/>
      <c r="D120" s="11"/>
      <c r="E120" s="78"/>
      <c r="F120" s="16"/>
      <c r="G120" s="11"/>
      <c r="H120" s="11"/>
      <c r="I120" s="118"/>
      <c r="J120" s="1"/>
      <c r="K120" s="11"/>
      <c r="L120" s="1"/>
    </row>
    <row r="121" spans="1:12" x14ac:dyDescent="0.25">
      <c r="A121" s="1"/>
      <c r="B121" s="11"/>
      <c r="C121" s="11"/>
      <c r="D121" s="11"/>
      <c r="E121" s="78"/>
      <c r="F121" s="16"/>
      <c r="G121" s="11"/>
      <c r="H121" s="11"/>
      <c r="I121" s="118"/>
      <c r="J121" s="14"/>
      <c r="K121" s="11"/>
      <c r="L121" s="1"/>
    </row>
    <row r="122" spans="1:12" x14ac:dyDescent="0.25">
      <c r="A122" s="1"/>
      <c r="B122" s="11"/>
      <c r="C122" s="11"/>
      <c r="D122" s="11"/>
      <c r="E122" s="78"/>
      <c r="F122" s="16"/>
      <c r="G122" s="11"/>
      <c r="H122" s="11"/>
      <c r="I122" s="118"/>
      <c r="J122" s="1"/>
      <c r="K122" s="11"/>
      <c r="L122" s="1"/>
    </row>
    <row r="123" spans="1:12" x14ac:dyDescent="0.25">
      <c r="A123" s="1"/>
      <c r="B123" s="11"/>
      <c r="C123" s="11"/>
      <c r="D123" s="11"/>
      <c r="E123" s="78"/>
      <c r="F123" s="16"/>
      <c r="G123" s="11"/>
      <c r="H123" s="11"/>
      <c r="I123" s="118"/>
      <c r="J123" s="14"/>
      <c r="K123" s="11"/>
      <c r="L123" s="1"/>
    </row>
    <row r="124" spans="1:12" x14ac:dyDescent="0.25">
      <c r="A124" s="1"/>
      <c r="B124" s="11"/>
      <c r="C124" s="11"/>
      <c r="D124" s="11"/>
      <c r="E124" s="78"/>
      <c r="F124" s="16"/>
      <c r="G124" s="11"/>
      <c r="H124" s="11"/>
      <c r="I124" s="118"/>
      <c r="J124" s="1"/>
      <c r="K124" s="11"/>
      <c r="L124" s="1"/>
    </row>
    <row r="125" spans="1:12" x14ac:dyDescent="0.25">
      <c r="A125" s="1"/>
      <c r="B125" s="11"/>
      <c r="C125" s="11"/>
      <c r="D125" s="11"/>
      <c r="E125" s="78"/>
      <c r="F125" s="16"/>
      <c r="G125" s="11"/>
      <c r="H125" s="11"/>
      <c r="I125" s="118"/>
      <c r="J125" s="14"/>
      <c r="K125" s="11"/>
      <c r="L125" s="1"/>
    </row>
    <row r="126" spans="1:12" x14ac:dyDescent="0.25">
      <c r="A126" s="1"/>
      <c r="B126" s="11"/>
      <c r="C126" s="11"/>
      <c r="D126" s="11"/>
      <c r="E126" s="78"/>
      <c r="F126" s="16"/>
      <c r="G126" s="11"/>
      <c r="H126" s="11"/>
      <c r="I126" s="118"/>
      <c r="J126" s="1"/>
      <c r="K126" s="11"/>
      <c r="L126" s="1"/>
    </row>
    <row r="127" spans="1:12" x14ac:dyDescent="0.25">
      <c r="A127" s="1"/>
      <c r="B127" s="11"/>
      <c r="C127" s="11"/>
      <c r="D127" s="11"/>
      <c r="E127" s="78"/>
      <c r="F127" s="16"/>
      <c r="G127" s="11"/>
      <c r="H127" s="11"/>
      <c r="I127" s="118"/>
      <c r="J127" s="14"/>
      <c r="K127" s="11"/>
      <c r="L127" s="1"/>
    </row>
    <row r="128" spans="1:12" x14ac:dyDescent="0.25">
      <c r="A128" s="1"/>
      <c r="B128" s="11"/>
      <c r="C128" s="11"/>
      <c r="D128" s="11"/>
      <c r="E128" s="78"/>
      <c r="F128" s="16"/>
      <c r="G128" s="11"/>
      <c r="H128" s="11"/>
      <c r="I128" s="118"/>
      <c r="J128" s="1"/>
      <c r="K128" s="11"/>
      <c r="L128" s="1"/>
    </row>
    <row r="129" spans="1:12" x14ac:dyDescent="0.25">
      <c r="A129" s="1"/>
      <c r="B129" s="11"/>
      <c r="C129" s="11"/>
      <c r="D129" s="11"/>
      <c r="E129" s="78"/>
      <c r="F129" s="16"/>
      <c r="G129" s="11"/>
      <c r="H129" s="11"/>
      <c r="I129" s="118"/>
      <c r="J129" s="1"/>
      <c r="K129" s="11"/>
      <c r="L129" s="1"/>
    </row>
    <row r="130" spans="1:12" x14ac:dyDescent="0.25">
      <c r="A130" s="1"/>
      <c r="B130" s="11"/>
      <c r="C130" s="11"/>
      <c r="D130" s="11"/>
      <c r="E130" s="78"/>
      <c r="F130" s="16"/>
      <c r="G130" s="11"/>
      <c r="H130" s="11"/>
      <c r="I130" s="118"/>
      <c r="J130" s="14"/>
      <c r="K130" s="11"/>
      <c r="L130" s="1"/>
    </row>
    <row r="131" spans="1:12" x14ac:dyDescent="0.25">
      <c r="A131" s="1"/>
      <c r="B131" s="11"/>
      <c r="C131" s="11"/>
      <c r="D131" s="11"/>
      <c r="E131" s="78"/>
      <c r="F131" s="16"/>
      <c r="G131" s="11"/>
      <c r="H131" s="11"/>
      <c r="I131" s="118"/>
      <c r="J131" s="1"/>
      <c r="K131" s="11"/>
      <c r="L131" s="1"/>
    </row>
    <row r="132" spans="1:12" x14ac:dyDescent="0.25">
      <c r="A132" s="1"/>
      <c r="B132" s="11"/>
      <c r="C132" s="11"/>
      <c r="D132" s="11"/>
      <c r="E132" s="78"/>
      <c r="F132" s="16"/>
      <c r="G132" s="11"/>
      <c r="H132" s="11"/>
      <c r="I132" s="118"/>
      <c r="J132" s="14"/>
      <c r="K132" s="11"/>
      <c r="L132" s="1"/>
    </row>
    <row r="133" spans="1:12" x14ac:dyDescent="0.25">
      <c r="A133" s="1"/>
      <c r="B133" s="11"/>
      <c r="C133" s="11"/>
      <c r="D133" s="11"/>
      <c r="E133" s="78"/>
      <c r="F133" s="16"/>
      <c r="G133" s="11"/>
      <c r="H133" s="11"/>
      <c r="I133" s="118"/>
      <c r="J133" s="1"/>
      <c r="K133" s="11"/>
      <c r="L133" s="1"/>
    </row>
    <row r="134" spans="1:12" x14ac:dyDescent="0.25">
      <c r="A134" s="1"/>
      <c r="B134" s="11"/>
      <c r="C134" s="11"/>
      <c r="D134" s="11"/>
      <c r="E134" s="78"/>
      <c r="F134" s="16"/>
      <c r="G134" s="11"/>
      <c r="H134" s="11"/>
      <c r="I134" s="118"/>
      <c r="J134" s="14"/>
      <c r="K134" s="11"/>
      <c r="L134" s="1"/>
    </row>
    <row r="135" spans="1:12" x14ac:dyDescent="0.25">
      <c r="A135" s="1"/>
      <c r="B135" s="11"/>
      <c r="C135" s="11"/>
      <c r="D135" s="11"/>
      <c r="E135" s="78"/>
      <c r="F135" s="16"/>
      <c r="G135" s="11"/>
      <c r="H135" s="11"/>
      <c r="I135" s="118"/>
      <c r="J135" s="1"/>
      <c r="K135" s="11"/>
      <c r="L135" s="1"/>
    </row>
    <row r="136" spans="1:12" x14ac:dyDescent="0.25">
      <c r="A136" s="1"/>
      <c r="B136" s="11"/>
      <c r="C136" s="44"/>
      <c r="D136" s="11"/>
      <c r="E136" s="78"/>
      <c r="F136" s="16"/>
      <c r="G136" s="11"/>
      <c r="H136" s="11"/>
      <c r="I136" s="118"/>
      <c r="J136" s="14"/>
      <c r="K136" s="11"/>
      <c r="L136" s="1"/>
    </row>
    <row r="137" spans="1:12" x14ac:dyDescent="0.25">
      <c r="A137" s="1"/>
      <c r="B137" s="11"/>
      <c r="C137" s="11"/>
      <c r="D137" s="11"/>
      <c r="E137" s="78"/>
      <c r="F137" s="16"/>
      <c r="G137" s="11"/>
      <c r="H137" s="11"/>
      <c r="I137" s="118"/>
      <c r="J137" s="1"/>
      <c r="K137" s="11"/>
      <c r="L137" s="1"/>
    </row>
    <row r="138" spans="1:12" x14ac:dyDescent="0.25">
      <c r="A138" s="1"/>
      <c r="B138" s="11"/>
      <c r="C138" s="11"/>
      <c r="D138" s="11"/>
      <c r="E138" s="78"/>
      <c r="F138" s="16"/>
      <c r="G138" s="11"/>
      <c r="H138" s="11"/>
      <c r="I138" s="119"/>
      <c r="J138" s="2"/>
      <c r="K138" s="11"/>
      <c r="L138" s="1"/>
    </row>
    <row r="139" spans="1:12" ht="15.75" x14ac:dyDescent="0.25">
      <c r="A139" s="1"/>
      <c r="B139" s="11"/>
      <c r="C139" s="45"/>
      <c r="D139" s="47"/>
      <c r="E139" s="79"/>
      <c r="F139" s="47"/>
      <c r="G139" s="47"/>
      <c r="H139" s="47"/>
      <c r="I139" s="120"/>
      <c r="J139" s="1"/>
      <c r="K139" s="11"/>
      <c r="L139" s="1"/>
    </row>
    <row r="140" spans="1:12" x14ac:dyDescent="0.25">
      <c r="A140" s="1"/>
      <c r="B140" s="11"/>
      <c r="C140" s="11"/>
      <c r="D140" s="11"/>
      <c r="E140" s="78"/>
      <c r="F140" s="16"/>
      <c r="G140" s="11"/>
      <c r="H140" s="11"/>
      <c r="I140" s="118"/>
      <c r="J140" s="14"/>
      <c r="K140" s="11"/>
      <c r="L140" s="1"/>
    </row>
    <row r="141" spans="1:12" x14ac:dyDescent="0.25">
      <c r="A141" s="1"/>
      <c r="B141" s="11"/>
      <c r="C141" s="11"/>
      <c r="D141" s="11"/>
      <c r="E141" s="78"/>
      <c r="F141" s="16"/>
      <c r="G141" s="11"/>
      <c r="H141" s="11"/>
      <c r="I141" s="118"/>
      <c r="J141" s="1"/>
      <c r="K141" s="11"/>
      <c r="L141" s="1"/>
    </row>
    <row r="142" spans="1:12" x14ac:dyDescent="0.25">
      <c r="A142" s="1"/>
      <c r="B142" s="11"/>
      <c r="C142" s="11"/>
      <c r="D142" s="11"/>
      <c r="E142" s="78"/>
      <c r="F142" s="16"/>
      <c r="G142" s="11"/>
      <c r="H142" s="11"/>
      <c r="I142" s="118"/>
      <c r="J142" s="14"/>
      <c r="K142" s="11"/>
      <c r="L142" s="1"/>
    </row>
    <row r="143" spans="1:12" x14ac:dyDescent="0.25">
      <c r="A143" s="1"/>
      <c r="B143" s="11"/>
      <c r="C143" s="44"/>
      <c r="D143" s="11"/>
      <c r="E143" s="78"/>
      <c r="F143" s="16"/>
      <c r="G143" s="11"/>
      <c r="H143" s="11"/>
      <c r="I143" s="118"/>
      <c r="J143" s="1"/>
      <c r="K143" s="11"/>
      <c r="L143" s="1"/>
    </row>
    <row r="144" spans="1:12" x14ac:dyDescent="0.25">
      <c r="A144" s="1"/>
      <c r="B144" s="11"/>
      <c r="C144" s="11"/>
      <c r="D144" s="11"/>
      <c r="E144" s="78"/>
      <c r="F144" s="16"/>
      <c r="G144" s="11"/>
      <c r="H144" s="11"/>
      <c r="I144" s="118"/>
      <c r="J144" s="14"/>
      <c r="K144" s="11"/>
      <c r="L144" s="1"/>
    </row>
    <row r="145" spans="1:12" x14ac:dyDescent="0.25">
      <c r="A145" s="1"/>
      <c r="B145" s="11"/>
      <c r="C145" s="11"/>
      <c r="D145" s="11"/>
      <c r="E145" s="78"/>
      <c r="F145" s="16"/>
      <c r="G145" s="11"/>
      <c r="H145" s="11"/>
      <c r="I145" s="118"/>
      <c r="J145" s="1"/>
      <c r="K145" s="11"/>
      <c r="L145" s="1"/>
    </row>
    <row r="146" spans="1:12" x14ac:dyDescent="0.25">
      <c r="A146" s="1"/>
      <c r="B146" s="11"/>
      <c r="C146" s="17"/>
      <c r="D146" s="11"/>
      <c r="E146" s="78"/>
      <c r="F146" s="16"/>
      <c r="G146" s="11"/>
      <c r="H146" s="11"/>
      <c r="I146" s="118"/>
      <c r="J146" s="14"/>
      <c r="K146" s="11"/>
      <c r="L146" s="1"/>
    </row>
    <row r="147" spans="1:12" x14ac:dyDescent="0.25">
      <c r="A147" s="1"/>
      <c r="B147" s="11"/>
      <c r="C147" s="11"/>
      <c r="D147" s="11"/>
      <c r="E147" s="78"/>
      <c r="F147" s="16"/>
      <c r="G147" s="11"/>
      <c r="H147" s="11"/>
      <c r="I147" s="118"/>
      <c r="J147" s="1"/>
      <c r="K147" s="11"/>
      <c r="L147" s="1"/>
    </row>
    <row r="148" spans="1:12" x14ac:dyDescent="0.25">
      <c r="A148" s="1"/>
      <c r="B148" s="11"/>
      <c r="C148" s="11"/>
      <c r="D148" s="11"/>
      <c r="E148" s="78"/>
      <c r="F148" s="16"/>
      <c r="G148" s="11"/>
      <c r="H148" s="11"/>
      <c r="I148" s="118"/>
      <c r="J148" s="14"/>
      <c r="K148" s="11"/>
      <c r="L148" s="1"/>
    </row>
    <row r="149" spans="1:12" x14ac:dyDescent="0.25">
      <c r="A149" s="1"/>
      <c r="B149" s="11"/>
      <c r="C149" s="11"/>
      <c r="D149" s="11"/>
      <c r="E149" s="78"/>
      <c r="F149" s="16"/>
      <c r="G149" s="11"/>
      <c r="H149" s="11"/>
      <c r="I149" s="118"/>
      <c r="J149" s="1"/>
      <c r="K149" s="11"/>
      <c r="L149" s="1"/>
    </row>
    <row r="150" spans="1:12" x14ac:dyDescent="0.25">
      <c r="A150" s="1"/>
      <c r="B150" s="11"/>
      <c r="C150" s="11"/>
      <c r="D150" s="11"/>
      <c r="E150" s="78"/>
      <c r="F150" s="16"/>
      <c r="G150" s="11"/>
      <c r="H150" s="11"/>
      <c r="I150" s="118"/>
      <c r="J150" s="14"/>
      <c r="K150" s="11"/>
      <c r="L150" s="1"/>
    </row>
    <row r="151" spans="1:12" x14ac:dyDescent="0.25">
      <c r="A151" s="1"/>
      <c r="B151" s="11"/>
      <c r="C151" s="11"/>
      <c r="D151" s="11"/>
      <c r="E151" s="78"/>
      <c r="F151" s="16"/>
      <c r="G151" s="11"/>
      <c r="H151" s="11"/>
      <c r="I151" s="118"/>
      <c r="J151" s="1"/>
      <c r="K151" s="11"/>
      <c r="L151" s="1"/>
    </row>
    <row r="152" spans="1:12" x14ac:dyDescent="0.25">
      <c r="A152" s="1"/>
      <c r="B152" s="11"/>
      <c r="C152" s="11"/>
      <c r="D152" s="11"/>
      <c r="E152" s="78"/>
      <c r="F152" s="16"/>
      <c r="G152" s="11"/>
      <c r="H152" s="11"/>
      <c r="I152" s="118"/>
      <c r="J152" s="14"/>
      <c r="K152" s="11"/>
      <c r="L152" s="1"/>
    </row>
    <row r="153" spans="1:12" x14ac:dyDescent="0.25">
      <c r="A153" s="1"/>
      <c r="B153" s="11"/>
      <c r="C153" s="44"/>
      <c r="D153" s="11"/>
      <c r="E153" s="78"/>
      <c r="F153" s="16"/>
      <c r="G153" s="11"/>
      <c r="H153" s="11"/>
      <c r="I153" s="118"/>
      <c r="J153" s="1"/>
      <c r="K153" s="11"/>
      <c r="L153" s="1"/>
    </row>
    <row r="154" spans="1:12" x14ac:dyDescent="0.25">
      <c r="A154" s="1"/>
      <c r="B154" s="11"/>
      <c r="C154" s="11"/>
      <c r="D154" s="11"/>
      <c r="E154" s="78"/>
      <c r="F154" s="16"/>
      <c r="G154" s="11"/>
      <c r="H154" s="11"/>
      <c r="I154" s="118"/>
      <c r="J154" s="14"/>
      <c r="K154" s="11"/>
      <c r="L154" s="1"/>
    </row>
    <row r="155" spans="1:12" x14ac:dyDescent="0.25">
      <c r="A155" s="1"/>
      <c r="B155" s="11"/>
      <c r="C155" s="11"/>
      <c r="D155" s="11"/>
      <c r="E155" s="78"/>
      <c r="F155" s="16"/>
      <c r="G155" s="11"/>
      <c r="H155" s="11"/>
      <c r="I155" s="118"/>
      <c r="J155" s="1"/>
      <c r="K155" s="11"/>
      <c r="L155" s="1"/>
    </row>
    <row r="156" spans="1:12" x14ac:dyDescent="0.25">
      <c r="A156" s="1"/>
      <c r="B156" s="11"/>
      <c r="C156" s="11"/>
      <c r="D156" s="11"/>
      <c r="E156" s="78"/>
      <c r="F156" s="16"/>
      <c r="G156" s="11"/>
      <c r="H156" s="11"/>
      <c r="I156" s="118"/>
      <c r="J156" s="14"/>
      <c r="K156" s="11"/>
      <c r="L156" s="1"/>
    </row>
    <row r="157" spans="1:12" x14ac:dyDescent="0.25">
      <c r="A157" s="1"/>
      <c r="B157" s="11"/>
      <c r="C157" s="11"/>
      <c r="D157" s="11"/>
      <c r="E157" s="78"/>
      <c r="F157" s="16"/>
      <c r="G157" s="11"/>
      <c r="H157" s="11"/>
      <c r="I157" s="118"/>
      <c r="J157" s="1"/>
      <c r="K157" s="11"/>
      <c r="L157" s="1"/>
    </row>
    <row r="158" spans="1:12" x14ac:dyDescent="0.25">
      <c r="A158" s="1"/>
      <c r="B158" s="11"/>
      <c r="C158" s="11"/>
      <c r="D158" s="11"/>
      <c r="E158" s="78"/>
      <c r="F158" s="16"/>
      <c r="G158" s="11"/>
      <c r="H158" s="11"/>
      <c r="I158" s="118"/>
      <c r="J158" s="14"/>
      <c r="K158" s="11"/>
      <c r="L158" s="1"/>
    </row>
    <row r="159" spans="1:12" x14ac:dyDescent="0.25">
      <c r="A159" s="1"/>
      <c r="B159" s="11"/>
      <c r="C159" s="11"/>
      <c r="D159" s="11"/>
      <c r="E159" s="78"/>
      <c r="F159" s="16"/>
      <c r="G159" s="11"/>
      <c r="H159" s="11"/>
      <c r="I159" s="118"/>
      <c r="J159" s="1"/>
      <c r="K159" s="11"/>
      <c r="L159" s="1"/>
    </row>
    <row r="160" spans="1:12" x14ac:dyDescent="0.25">
      <c r="A160" s="1"/>
      <c r="B160" s="11"/>
      <c r="C160" s="11"/>
      <c r="D160" s="11"/>
      <c r="E160" s="78"/>
      <c r="F160" s="16"/>
      <c r="G160" s="11"/>
      <c r="H160" s="11"/>
      <c r="I160" s="118"/>
      <c r="J160" s="14"/>
      <c r="K160" s="11"/>
      <c r="L160" s="1"/>
    </row>
    <row r="161" spans="1:12" x14ac:dyDescent="0.25">
      <c r="A161" s="1"/>
      <c r="B161" s="11"/>
      <c r="C161" s="44"/>
      <c r="D161" s="11"/>
      <c r="E161" s="78"/>
      <c r="F161" s="16"/>
      <c r="G161" s="11"/>
      <c r="H161" s="11"/>
      <c r="I161" s="118"/>
      <c r="J161" s="1"/>
      <c r="K161" s="11"/>
      <c r="L161" s="1"/>
    </row>
    <row r="162" spans="1:12" x14ac:dyDescent="0.25">
      <c r="A162" s="1"/>
      <c r="B162" s="11"/>
      <c r="C162" s="11"/>
      <c r="D162" s="11"/>
      <c r="E162" s="78"/>
      <c r="F162" s="16"/>
      <c r="G162" s="11"/>
      <c r="H162" s="11"/>
      <c r="I162" s="121"/>
      <c r="J162" s="1"/>
      <c r="K162" s="11"/>
      <c r="L162" s="1"/>
    </row>
    <row r="163" spans="1:12" x14ac:dyDescent="0.25">
      <c r="A163" s="1"/>
      <c r="B163" s="11"/>
      <c r="C163" s="11"/>
      <c r="D163" s="11"/>
      <c r="E163" s="78"/>
      <c r="F163" s="16"/>
      <c r="G163" s="11"/>
      <c r="H163" s="11"/>
      <c r="I163" s="121"/>
      <c r="J163" s="1"/>
      <c r="K163" s="11"/>
      <c r="L163" s="1"/>
    </row>
    <row r="164" spans="1:12" x14ac:dyDescent="0.25">
      <c r="A164" s="1"/>
      <c r="B164" s="11"/>
      <c r="C164" s="11"/>
      <c r="D164" s="11"/>
      <c r="E164" s="78"/>
      <c r="F164" s="16"/>
      <c r="G164" s="11"/>
      <c r="H164" s="11"/>
      <c r="I164" s="121"/>
      <c r="J164" s="2"/>
      <c r="K164" s="11"/>
      <c r="L164" s="1"/>
    </row>
    <row r="165" spans="1:12" x14ac:dyDescent="0.25">
      <c r="A165" s="1"/>
      <c r="B165" s="11"/>
      <c r="C165" s="11"/>
      <c r="D165" s="11"/>
      <c r="E165" s="78"/>
      <c r="F165" s="16"/>
      <c r="G165" s="11"/>
      <c r="H165" s="11"/>
      <c r="I165" s="121"/>
      <c r="J165" s="14"/>
      <c r="K165" s="11"/>
      <c r="L165" s="1"/>
    </row>
    <row r="166" spans="1:12" x14ac:dyDescent="0.25">
      <c r="A166" s="1"/>
      <c r="B166" s="11"/>
      <c r="C166" s="11"/>
      <c r="D166" s="11"/>
      <c r="E166" s="78"/>
      <c r="F166" s="16"/>
      <c r="G166" s="11"/>
      <c r="H166" s="11"/>
      <c r="I166" s="121"/>
      <c r="J166" s="14"/>
      <c r="K166" s="11"/>
      <c r="L166" s="1"/>
    </row>
    <row r="167" spans="1:12" x14ac:dyDescent="0.25">
      <c r="A167" s="1"/>
      <c r="B167" s="11"/>
      <c r="C167" s="11"/>
      <c r="D167" s="11"/>
      <c r="E167" s="78"/>
      <c r="F167" s="16"/>
      <c r="G167" s="11"/>
      <c r="H167" s="11"/>
      <c r="I167" s="121"/>
      <c r="J167" s="14"/>
      <c r="K167" s="11"/>
      <c r="L167" s="1"/>
    </row>
    <row r="168" spans="1:12" x14ac:dyDescent="0.25">
      <c r="A168" s="1"/>
      <c r="B168" s="11"/>
      <c r="C168" s="11"/>
      <c r="D168" s="11"/>
      <c r="E168" s="78"/>
      <c r="F168" s="16"/>
      <c r="G168" s="11"/>
      <c r="H168" s="11"/>
      <c r="I168" s="121"/>
      <c r="J168" s="1"/>
      <c r="K168" s="11"/>
      <c r="L168" s="1"/>
    </row>
    <row r="169" spans="1:12" x14ac:dyDescent="0.25">
      <c r="A169" s="1"/>
      <c r="B169" s="11"/>
      <c r="C169" s="43"/>
      <c r="D169" s="6"/>
      <c r="E169" s="80"/>
      <c r="F169" s="6"/>
      <c r="G169" s="6"/>
      <c r="H169" s="6"/>
      <c r="I169" s="121"/>
      <c r="J169" s="1"/>
      <c r="K169" s="11"/>
      <c r="L169" s="1"/>
    </row>
    <row r="170" spans="1:12" x14ac:dyDescent="0.25">
      <c r="A170" s="1"/>
      <c r="B170" s="11"/>
      <c r="C170" s="11"/>
      <c r="D170" s="11"/>
      <c r="E170" s="78"/>
      <c r="F170" s="16"/>
      <c r="G170" s="11"/>
      <c r="H170" s="11"/>
      <c r="I170" s="121"/>
      <c r="J170" s="1"/>
      <c r="K170" s="11"/>
      <c r="L170" s="1"/>
    </row>
    <row r="171" spans="1:12" x14ac:dyDescent="0.25">
      <c r="A171" s="1"/>
      <c r="B171" s="11"/>
      <c r="C171" s="11"/>
      <c r="D171" s="11"/>
      <c r="E171" s="78"/>
      <c r="F171" s="16"/>
      <c r="G171" s="11"/>
      <c r="H171" s="11"/>
      <c r="I171" s="121"/>
      <c r="J171" s="1"/>
      <c r="K171" s="11"/>
      <c r="L171" s="1"/>
    </row>
    <row r="172" spans="1:12" x14ac:dyDescent="0.25">
      <c r="A172" s="1"/>
      <c r="B172" s="11"/>
      <c r="C172" s="11"/>
      <c r="D172" s="11"/>
      <c r="E172" s="78"/>
      <c r="F172" s="16"/>
      <c r="G172" s="11"/>
      <c r="H172" s="11"/>
      <c r="I172" s="121"/>
      <c r="J172" s="1"/>
      <c r="K172" s="11"/>
      <c r="L172" s="1"/>
    </row>
    <row r="173" spans="1:12" x14ac:dyDescent="0.25">
      <c r="A173" s="1"/>
      <c r="B173" s="11"/>
      <c r="C173" s="11"/>
      <c r="D173" s="11"/>
      <c r="E173" s="78"/>
      <c r="F173" s="16"/>
      <c r="G173" s="11"/>
      <c r="H173" s="11"/>
      <c r="I173" s="121"/>
      <c r="J173" s="1"/>
      <c r="K173" s="11"/>
      <c r="L173" s="1"/>
    </row>
    <row r="174" spans="1:12" x14ac:dyDescent="0.25">
      <c r="A174" s="1"/>
      <c r="B174" s="11"/>
      <c r="C174" s="11"/>
      <c r="D174" s="11"/>
      <c r="E174" s="78"/>
      <c r="F174" s="16"/>
      <c r="G174" s="11"/>
      <c r="H174" s="11"/>
      <c r="I174" s="121"/>
      <c r="J174" s="1"/>
      <c r="K174" s="11"/>
      <c r="L174" s="1"/>
    </row>
    <row r="175" spans="1:12" x14ac:dyDescent="0.25">
      <c r="A175" s="1"/>
      <c r="B175" s="11"/>
      <c r="C175" s="11"/>
      <c r="D175" s="11"/>
      <c r="E175" s="78"/>
      <c r="F175" s="16"/>
      <c r="G175" s="11"/>
      <c r="H175" s="11"/>
      <c r="I175" s="121"/>
      <c r="J175" s="14"/>
      <c r="K175" s="11"/>
      <c r="L175" s="1"/>
    </row>
    <row r="176" spans="1:12" x14ac:dyDescent="0.25">
      <c r="A176" s="1"/>
      <c r="B176" s="11"/>
      <c r="C176" s="11"/>
      <c r="D176" s="11"/>
      <c r="E176" s="78"/>
      <c r="F176" s="16"/>
      <c r="G176" s="11"/>
      <c r="H176" s="11"/>
      <c r="I176" s="118"/>
      <c r="J176" s="1"/>
      <c r="K176" s="11"/>
      <c r="L176" s="1"/>
    </row>
    <row r="177" spans="1:12" x14ac:dyDescent="0.25">
      <c r="A177" s="1"/>
      <c r="B177" s="11"/>
      <c r="C177" s="11"/>
      <c r="D177" s="11"/>
      <c r="E177" s="78"/>
      <c r="F177" s="16"/>
      <c r="G177" s="11"/>
      <c r="H177" s="11"/>
      <c r="I177" s="118"/>
      <c r="J177" s="14"/>
      <c r="K177" s="11"/>
      <c r="L177" s="1"/>
    </row>
    <row r="178" spans="1:12" x14ac:dyDescent="0.25">
      <c r="A178" s="1"/>
      <c r="B178" s="11"/>
      <c r="C178" s="11"/>
      <c r="D178" s="11"/>
      <c r="E178" s="78"/>
      <c r="F178" s="16"/>
      <c r="G178" s="11"/>
      <c r="H178" s="11"/>
      <c r="I178" s="118"/>
      <c r="J178" s="1"/>
      <c r="K178" s="11"/>
      <c r="L178" s="1"/>
    </row>
    <row r="179" spans="1:12" x14ac:dyDescent="0.25">
      <c r="A179" s="1"/>
      <c r="B179" s="11"/>
      <c r="C179" s="11"/>
      <c r="D179" s="11"/>
      <c r="E179" s="78"/>
      <c r="F179" s="16"/>
      <c r="G179" s="11"/>
      <c r="H179" s="11"/>
      <c r="I179" s="118"/>
      <c r="J179" s="14"/>
      <c r="K179" s="11"/>
      <c r="L179" s="1"/>
    </row>
    <row r="180" spans="1:12" x14ac:dyDescent="0.25">
      <c r="A180" s="1"/>
      <c r="B180" s="11"/>
      <c r="C180" s="11"/>
      <c r="D180" s="11"/>
      <c r="E180" s="78"/>
      <c r="F180" s="16"/>
      <c r="G180" s="11"/>
      <c r="H180" s="11"/>
      <c r="I180" s="118"/>
      <c r="J180" s="1"/>
      <c r="K180" s="11"/>
      <c r="L180" s="1"/>
    </row>
    <row r="181" spans="1:12" x14ac:dyDescent="0.25">
      <c r="A181" s="1"/>
      <c r="B181" s="11"/>
      <c r="C181" s="17"/>
      <c r="D181" s="11"/>
      <c r="E181" s="78"/>
      <c r="F181" s="16"/>
      <c r="G181" s="11"/>
      <c r="H181" s="11"/>
      <c r="I181" s="118"/>
      <c r="J181" s="14"/>
      <c r="K181" s="11"/>
      <c r="L181" s="1"/>
    </row>
    <row r="182" spans="1:12" x14ac:dyDescent="0.25">
      <c r="A182" s="1"/>
      <c r="B182" s="11"/>
      <c r="C182" s="11"/>
      <c r="D182" s="11"/>
      <c r="E182" s="78"/>
      <c r="F182" s="16"/>
      <c r="G182" s="11"/>
      <c r="H182" s="11"/>
      <c r="I182" s="118"/>
      <c r="J182" s="1"/>
      <c r="K182" s="11"/>
      <c r="L182" s="1"/>
    </row>
    <row r="183" spans="1:12" x14ac:dyDescent="0.25">
      <c r="A183" s="1"/>
      <c r="B183" s="11"/>
      <c r="C183" s="11"/>
      <c r="D183" s="11"/>
      <c r="E183" s="78"/>
      <c r="F183" s="16"/>
      <c r="G183" s="11"/>
      <c r="H183" s="11"/>
      <c r="I183" s="118"/>
      <c r="J183" s="14"/>
      <c r="K183" s="11"/>
      <c r="L183" s="1"/>
    </row>
    <row r="184" spans="1:12" x14ac:dyDescent="0.25">
      <c r="A184" s="1"/>
      <c r="B184" s="11"/>
      <c r="C184" s="11"/>
      <c r="D184" s="11"/>
      <c r="E184" s="78"/>
      <c r="F184" s="16"/>
      <c r="G184" s="11"/>
      <c r="H184" s="11"/>
      <c r="I184" s="119"/>
      <c r="J184" s="2"/>
      <c r="K184" s="11"/>
      <c r="L184" s="1"/>
    </row>
    <row r="185" spans="1:12" x14ac:dyDescent="0.25">
      <c r="A185" s="1"/>
      <c r="B185" s="11"/>
      <c r="C185" s="6"/>
      <c r="D185" s="6"/>
      <c r="E185" s="80"/>
      <c r="F185" s="6"/>
      <c r="G185" s="6"/>
      <c r="H185" s="6"/>
      <c r="I185" s="122"/>
      <c r="J185" s="1"/>
      <c r="K185" s="11"/>
      <c r="L185" s="1"/>
    </row>
    <row r="186" spans="1:12" x14ac:dyDescent="0.25">
      <c r="A186" s="1"/>
      <c r="B186" s="11"/>
      <c r="C186" s="17"/>
      <c r="D186" s="11"/>
      <c r="E186" s="78"/>
      <c r="F186" s="16"/>
      <c r="G186" s="11"/>
      <c r="H186" s="11"/>
      <c r="I186" s="118"/>
      <c r="J186" s="14"/>
      <c r="K186" s="11"/>
      <c r="L186" s="1"/>
    </row>
    <row r="187" spans="1:12" x14ac:dyDescent="0.25">
      <c r="A187" s="1"/>
      <c r="B187" s="11"/>
      <c r="C187" s="11"/>
      <c r="D187" s="11"/>
      <c r="E187" s="78"/>
      <c r="F187" s="16"/>
      <c r="G187" s="11"/>
      <c r="H187" s="11"/>
      <c r="I187" s="118"/>
      <c r="J187" s="1"/>
      <c r="K187" s="11"/>
      <c r="L187" s="1"/>
    </row>
    <row r="188" spans="1:12" x14ac:dyDescent="0.25">
      <c r="A188" s="1"/>
      <c r="B188" s="11"/>
      <c r="C188" s="17"/>
      <c r="D188" s="11"/>
      <c r="E188" s="78"/>
      <c r="F188" s="16"/>
      <c r="G188" s="11"/>
      <c r="H188" s="11"/>
      <c r="I188" s="118"/>
      <c r="J188" s="14"/>
      <c r="K188" s="11"/>
      <c r="L188" s="1"/>
    </row>
    <row r="189" spans="1:12" x14ac:dyDescent="0.25">
      <c r="A189" s="1"/>
      <c r="B189" s="11"/>
      <c r="C189" s="11"/>
      <c r="D189" s="11"/>
      <c r="E189" s="78"/>
      <c r="F189" s="16"/>
      <c r="G189" s="11"/>
      <c r="H189" s="11"/>
      <c r="I189" s="118"/>
      <c r="J189" s="1"/>
      <c r="K189" s="11"/>
      <c r="L189" s="1"/>
    </row>
    <row r="190" spans="1:12" x14ac:dyDescent="0.25">
      <c r="A190" s="1"/>
      <c r="B190" s="11"/>
      <c r="C190" s="17"/>
      <c r="D190" s="11"/>
      <c r="E190" s="78"/>
      <c r="F190" s="16"/>
      <c r="G190" s="11"/>
      <c r="H190" s="11"/>
      <c r="I190" s="118"/>
      <c r="J190" s="14"/>
      <c r="K190" s="11"/>
      <c r="L190" s="1"/>
    </row>
    <row r="191" spans="1:12" x14ac:dyDescent="0.25">
      <c r="A191" s="1"/>
      <c r="B191" s="11"/>
      <c r="C191" s="11"/>
      <c r="D191" s="11"/>
      <c r="E191" s="78"/>
      <c r="F191" s="16"/>
      <c r="G191" s="11"/>
      <c r="H191" s="11"/>
      <c r="I191" s="118"/>
      <c r="J191" s="1"/>
      <c r="K191" s="11"/>
      <c r="L191" s="1"/>
    </row>
    <row r="192" spans="1:12" x14ac:dyDescent="0.25">
      <c r="A192" s="1"/>
      <c r="B192" s="11"/>
      <c r="C192" s="17"/>
      <c r="D192" s="11"/>
      <c r="E192" s="78"/>
      <c r="F192" s="16"/>
      <c r="G192" s="11"/>
      <c r="H192" s="11"/>
      <c r="I192" s="118"/>
      <c r="J192" s="14"/>
      <c r="K192" s="11"/>
      <c r="L192" s="1"/>
    </row>
    <row r="193" spans="1:12" x14ac:dyDescent="0.25">
      <c r="A193" s="1"/>
      <c r="B193" s="11"/>
      <c r="C193" s="11"/>
      <c r="D193" s="11"/>
      <c r="E193" s="78"/>
      <c r="F193" s="16"/>
      <c r="G193" s="11"/>
      <c r="H193" s="11"/>
      <c r="I193" s="119"/>
      <c r="J193" s="2"/>
      <c r="K193" s="11"/>
      <c r="L193" s="1"/>
    </row>
    <row r="194" spans="1:12" ht="15.75" x14ac:dyDescent="0.25">
      <c r="A194" s="1"/>
      <c r="B194" s="20"/>
      <c r="C194" s="19"/>
      <c r="D194" s="19"/>
      <c r="E194" s="81"/>
      <c r="F194" s="19"/>
      <c r="G194" s="19"/>
      <c r="H194" s="19"/>
      <c r="I194" s="123"/>
      <c r="J194" s="1"/>
      <c r="K194" s="11"/>
      <c r="L194" s="1"/>
    </row>
    <row r="195" spans="1:12" x14ac:dyDescent="0.25">
      <c r="A195" s="1"/>
      <c r="B195" s="11"/>
      <c r="C195" s="11"/>
      <c r="D195" s="11"/>
      <c r="E195" s="78"/>
      <c r="F195" s="16"/>
      <c r="G195" s="11"/>
      <c r="H195" s="11"/>
      <c r="I195" s="118"/>
      <c r="J195" s="1"/>
      <c r="K195" s="11"/>
      <c r="L195" s="1"/>
    </row>
    <row r="196" spans="1:12" ht="18.75" x14ac:dyDescent="0.3">
      <c r="A196" s="1"/>
      <c r="B196" s="11"/>
      <c r="C196" s="18"/>
      <c r="D196" s="11"/>
      <c r="E196" s="78"/>
      <c r="F196" s="16"/>
      <c r="G196" s="11"/>
      <c r="H196" s="11"/>
      <c r="I196" s="118"/>
      <c r="J196" s="1"/>
      <c r="K196" s="11"/>
      <c r="L196" s="1"/>
    </row>
    <row r="197" spans="1:12" x14ac:dyDescent="0.25">
      <c r="A197" s="1"/>
      <c r="B197" s="11"/>
      <c r="C197" s="11"/>
      <c r="D197" s="11"/>
      <c r="E197" s="78"/>
      <c r="F197" s="16"/>
      <c r="G197" s="11"/>
      <c r="H197" s="11"/>
      <c r="I197" s="118"/>
      <c r="J197" s="14"/>
      <c r="K197" s="11"/>
      <c r="L197" s="1"/>
    </row>
    <row r="198" spans="1:12" x14ac:dyDescent="0.25">
      <c r="A198" s="1"/>
      <c r="B198" s="11"/>
      <c r="C198" s="11"/>
      <c r="D198" s="11"/>
      <c r="E198" s="78"/>
      <c r="F198" s="16"/>
      <c r="G198" s="11"/>
      <c r="H198" s="11"/>
      <c r="I198" s="118"/>
      <c r="J198" s="1"/>
      <c r="K198" s="11"/>
      <c r="L198" s="1"/>
    </row>
    <row r="199" spans="1:12" x14ac:dyDescent="0.25">
      <c r="A199" s="1"/>
      <c r="B199" s="11"/>
      <c r="C199" s="17"/>
      <c r="D199" s="11"/>
      <c r="E199" s="78"/>
      <c r="F199" s="16"/>
      <c r="G199" s="11"/>
      <c r="H199" s="11"/>
      <c r="I199" s="118"/>
      <c r="J199" s="14"/>
      <c r="K199" s="11"/>
      <c r="L199" s="1"/>
    </row>
    <row r="200" spans="1:12" x14ac:dyDescent="0.25">
      <c r="A200" s="1"/>
      <c r="B200" s="11"/>
      <c r="C200" s="11"/>
      <c r="D200" s="11"/>
      <c r="E200" s="78"/>
      <c r="F200" s="16"/>
      <c r="G200" s="11"/>
      <c r="H200" s="11"/>
      <c r="I200" s="118"/>
      <c r="J200" s="1"/>
      <c r="K200" s="11"/>
      <c r="L200" s="1"/>
    </row>
    <row r="201" spans="1:12" x14ac:dyDescent="0.25">
      <c r="A201" s="1"/>
      <c r="B201" s="11"/>
      <c r="C201" s="11"/>
      <c r="D201" s="11"/>
      <c r="E201" s="78"/>
      <c r="F201" s="16"/>
      <c r="G201" s="11"/>
      <c r="H201" s="11"/>
      <c r="I201" s="118"/>
      <c r="J201" s="14"/>
      <c r="K201" s="11"/>
      <c r="L201" s="1"/>
    </row>
    <row r="202" spans="1:12" x14ac:dyDescent="0.25">
      <c r="A202" s="1"/>
      <c r="B202" s="11"/>
      <c r="C202" s="11"/>
      <c r="D202" s="11"/>
      <c r="E202" s="78"/>
      <c r="F202" s="16"/>
      <c r="G202" s="11"/>
      <c r="H202" s="11"/>
      <c r="I202" s="118"/>
      <c r="J202" s="1"/>
      <c r="K202" s="11"/>
      <c r="L202" s="1"/>
    </row>
    <row r="203" spans="1:12" x14ac:dyDescent="0.25">
      <c r="A203" s="1"/>
      <c r="B203" s="11"/>
      <c r="C203" s="11"/>
      <c r="D203" s="11"/>
      <c r="E203" s="78"/>
      <c r="F203" s="16"/>
      <c r="G203" s="11"/>
      <c r="H203" s="11"/>
      <c r="I203" s="118"/>
      <c r="J203" s="14"/>
      <c r="K203" s="11"/>
      <c r="L203" s="1"/>
    </row>
    <row r="204" spans="1:12" x14ac:dyDescent="0.25">
      <c r="A204" s="1"/>
      <c r="B204" s="11"/>
      <c r="C204" s="11"/>
      <c r="D204" s="11"/>
      <c r="E204" s="78"/>
      <c r="F204" s="16"/>
      <c r="G204" s="11"/>
      <c r="H204" s="11"/>
      <c r="I204" s="118"/>
      <c r="J204" s="1"/>
      <c r="K204" s="11"/>
      <c r="L204" s="1"/>
    </row>
    <row r="205" spans="1:12" x14ac:dyDescent="0.25">
      <c r="A205" s="1"/>
      <c r="B205" s="11"/>
      <c r="C205" s="11"/>
      <c r="D205" s="11"/>
      <c r="E205" s="78"/>
      <c r="F205" s="16"/>
      <c r="G205" s="11"/>
      <c r="H205" s="11"/>
      <c r="I205" s="118"/>
      <c r="J205" s="14"/>
      <c r="K205" s="11"/>
      <c r="L205" s="1"/>
    </row>
    <row r="206" spans="1:12" x14ac:dyDescent="0.25">
      <c r="A206" s="1"/>
      <c r="B206" s="11"/>
      <c r="C206" s="11"/>
      <c r="D206" s="11"/>
      <c r="E206" s="78"/>
      <c r="F206" s="16"/>
      <c r="G206" s="11"/>
      <c r="H206" s="11"/>
      <c r="I206" s="118"/>
      <c r="J206" s="1"/>
      <c r="K206" s="11"/>
      <c r="L206" s="1"/>
    </row>
    <row r="207" spans="1:12" x14ac:dyDescent="0.25">
      <c r="A207" s="1"/>
      <c r="B207" s="11"/>
      <c r="C207" s="11"/>
      <c r="D207" s="11"/>
      <c r="E207" s="78"/>
      <c r="F207" s="16"/>
      <c r="G207" s="11"/>
      <c r="H207" s="11"/>
      <c r="I207" s="118"/>
      <c r="J207" s="1"/>
      <c r="K207" s="11"/>
      <c r="L207" s="1"/>
    </row>
    <row r="208" spans="1:12" x14ac:dyDescent="0.25">
      <c r="A208" s="1"/>
      <c r="B208" s="11"/>
      <c r="C208" s="11"/>
      <c r="D208" s="11"/>
      <c r="E208" s="78"/>
      <c r="F208" s="16"/>
      <c r="G208" s="11"/>
      <c r="H208" s="11"/>
      <c r="I208" s="118"/>
      <c r="J208" s="1"/>
      <c r="K208" s="11"/>
      <c r="L208" s="1"/>
    </row>
    <row r="209" spans="1:14" x14ac:dyDescent="0.25">
      <c r="A209" s="1"/>
      <c r="B209" s="11"/>
      <c r="C209" s="17"/>
      <c r="D209" s="11"/>
      <c r="E209" s="78"/>
      <c r="F209" s="16"/>
      <c r="G209" s="11"/>
      <c r="H209" s="11"/>
      <c r="I209" s="118"/>
      <c r="J209" s="14"/>
      <c r="K209" s="11"/>
      <c r="L209" s="1"/>
    </row>
    <row r="210" spans="1:14" x14ac:dyDescent="0.25">
      <c r="A210" s="1"/>
      <c r="B210" s="11"/>
      <c r="C210" s="11"/>
      <c r="D210" s="11"/>
      <c r="E210" s="78"/>
      <c r="F210" s="16"/>
      <c r="G210" s="11"/>
      <c r="H210" s="11"/>
      <c r="I210" s="118"/>
      <c r="J210" s="1"/>
      <c r="K210" s="11"/>
      <c r="L210" s="1"/>
    </row>
    <row r="211" spans="1:14" x14ac:dyDescent="0.25">
      <c r="A211" s="1"/>
      <c r="B211" s="11"/>
      <c r="C211" s="11"/>
      <c r="D211" s="11"/>
      <c r="E211" s="78"/>
      <c r="F211" s="16"/>
      <c r="G211" s="11"/>
      <c r="H211" s="11"/>
      <c r="I211" s="118"/>
      <c r="J211" s="1"/>
      <c r="K211" s="11"/>
      <c r="L211" s="1"/>
    </row>
    <row r="212" spans="1:14" x14ac:dyDescent="0.25">
      <c r="A212" s="1"/>
      <c r="B212" s="11"/>
      <c r="C212" s="11"/>
      <c r="D212" s="11"/>
      <c r="E212" s="78"/>
      <c r="F212" s="16"/>
      <c r="G212" s="11"/>
      <c r="H212" s="11"/>
      <c r="I212" s="118"/>
      <c r="J212" s="1"/>
      <c r="K212" s="11"/>
      <c r="L212" s="1"/>
      <c r="M212" s="1"/>
      <c r="N212" s="1"/>
    </row>
    <row r="213" spans="1:14" x14ac:dyDescent="0.25">
      <c r="A213" s="1"/>
      <c r="B213" s="11"/>
      <c r="C213" s="11"/>
      <c r="D213" s="11"/>
      <c r="E213" s="78"/>
      <c r="F213" s="16"/>
      <c r="G213" s="11"/>
      <c r="H213" s="11"/>
      <c r="I213" s="118"/>
      <c r="J213" s="1"/>
      <c r="K213" s="11"/>
      <c r="L213" s="1"/>
      <c r="M213" s="1"/>
      <c r="N213" s="1"/>
    </row>
    <row r="214" spans="1:14" x14ac:dyDescent="0.25">
      <c r="A214" s="1"/>
      <c r="B214" s="11"/>
      <c r="C214" s="11"/>
      <c r="D214" s="11"/>
      <c r="E214" s="78"/>
      <c r="F214" s="16"/>
      <c r="G214" s="11"/>
      <c r="H214" s="11"/>
      <c r="I214" s="118"/>
      <c r="J214" s="1"/>
      <c r="K214" s="11"/>
      <c r="L214" s="1"/>
      <c r="M214" s="1"/>
      <c r="N214" s="1"/>
    </row>
    <row r="215" spans="1:14" x14ac:dyDescent="0.25">
      <c r="A215" s="1"/>
      <c r="B215" s="11"/>
      <c r="C215" s="11"/>
      <c r="D215" s="11"/>
      <c r="E215" s="78"/>
      <c r="F215" s="16"/>
      <c r="G215" s="11"/>
      <c r="H215" s="11"/>
      <c r="I215" s="118"/>
      <c r="J215" s="14"/>
      <c r="K215" s="11"/>
      <c r="L215" s="1"/>
      <c r="M215" s="1"/>
      <c r="N215" s="1"/>
    </row>
    <row r="216" spans="1:14" x14ac:dyDescent="0.25">
      <c r="A216" s="1"/>
      <c r="B216" s="11"/>
      <c r="C216" s="11"/>
      <c r="D216" s="11"/>
      <c r="E216" s="78"/>
      <c r="F216" s="11"/>
      <c r="G216" s="11"/>
      <c r="H216" s="11"/>
      <c r="I216" s="124"/>
      <c r="J216" s="2"/>
      <c r="K216" s="1"/>
      <c r="L216" s="1"/>
      <c r="M216" s="1"/>
      <c r="N216" s="1"/>
    </row>
    <row r="217" spans="1:14" ht="15.75" x14ac:dyDescent="0.25">
      <c r="A217" s="1"/>
      <c r="B217" s="11"/>
      <c r="C217" s="13"/>
      <c r="D217" s="13"/>
      <c r="E217" s="82"/>
      <c r="F217" s="13"/>
      <c r="G217" s="13"/>
      <c r="H217" s="13"/>
      <c r="I217" s="123"/>
      <c r="J217" s="1"/>
      <c r="K217" s="1"/>
      <c r="L217" s="1"/>
      <c r="M217" s="1"/>
      <c r="N217" s="1"/>
    </row>
    <row r="218" spans="1:14" s="12" customFormat="1" ht="15.75" x14ac:dyDescent="0.25">
      <c r="A218" s="1"/>
      <c r="B218" s="11"/>
      <c r="C218" s="10"/>
      <c r="D218" s="10"/>
      <c r="E218" s="83"/>
      <c r="F218" s="10"/>
      <c r="G218" s="10"/>
      <c r="H218" s="10"/>
      <c r="I218" s="123"/>
      <c r="J218" s="1"/>
      <c r="K218" s="1"/>
      <c r="L218" s="1"/>
      <c r="M218" s="1"/>
      <c r="N218" s="1"/>
    </row>
    <row r="219" spans="1:14" s="12" customFormat="1" ht="15.75" x14ac:dyDescent="0.25">
      <c r="A219" s="1"/>
      <c r="B219" s="11"/>
      <c r="C219" s="10"/>
      <c r="D219" s="10"/>
      <c r="E219" s="83"/>
      <c r="F219" s="10"/>
      <c r="G219" s="10"/>
      <c r="H219" s="10"/>
      <c r="I219" s="123"/>
      <c r="J219" s="1"/>
      <c r="K219" s="1"/>
      <c r="L219" s="1"/>
      <c r="M219" s="1"/>
      <c r="N219" s="1"/>
    </row>
    <row r="220" spans="1:14" ht="18.75" x14ac:dyDescent="0.3">
      <c r="A220" s="1"/>
      <c r="B220" s="11"/>
      <c r="C220" s="10"/>
      <c r="D220" s="10"/>
      <c r="E220" s="83"/>
      <c r="F220" s="10"/>
      <c r="G220" s="10"/>
      <c r="H220" s="10"/>
      <c r="I220" s="123"/>
      <c r="J220" s="1"/>
      <c r="K220" s="9"/>
      <c r="L220" s="1"/>
      <c r="M220" s="1"/>
      <c r="N220" s="1"/>
    </row>
    <row r="221" spans="1:14" ht="21" x14ac:dyDescent="0.35">
      <c r="A221" s="1"/>
      <c r="B221" s="1"/>
      <c r="C221" s="6"/>
      <c r="D221" s="6"/>
      <c r="E221" s="80"/>
      <c r="F221" s="6"/>
      <c r="G221" s="6"/>
      <c r="H221" s="5"/>
      <c r="I221" s="125"/>
      <c r="J221" s="1"/>
      <c r="K221" s="8"/>
      <c r="L221" s="1"/>
      <c r="M221" s="1"/>
      <c r="N221" s="1"/>
    </row>
    <row r="222" spans="1:14" x14ac:dyDescent="0.25">
      <c r="A222" s="1"/>
      <c r="B222" s="1"/>
      <c r="C222" s="6"/>
      <c r="D222" s="6"/>
      <c r="E222" s="80"/>
      <c r="F222" s="6"/>
      <c r="G222" s="6"/>
      <c r="H222" s="5"/>
      <c r="I222" s="125"/>
      <c r="J222" s="1"/>
      <c r="K222" s="1"/>
      <c r="L222" s="1"/>
      <c r="M222" s="1"/>
      <c r="N222" s="1"/>
    </row>
    <row r="223" spans="1:14" ht="33.75" customHeight="1" x14ac:dyDescent="0.25">
      <c r="A223" s="1"/>
      <c r="B223" s="1"/>
      <c r="C223" s="7"/>
      <c r="D223" s="6"/>
      <c r="E223" s="80"/>
      <c r="F223" s="6"/>
      <c r="G223" s="6"/>
      <c r="H223" s="5"/>
      <c r="I223" s="125"/>
      <c r="J223" s="1"/>
      <c r="K223" s="1"/>
      <c r="L223" s="1"/>
      <c r="M223" s="1"/>
      <c r="N223" s="1"/>
    </row>
    <row r="224" spans="1:14" x14ac:dyDescent="0.25">
      <c r="A224" s="1"/>
      <c r="B224" s="1"/>
      <c r="C224" s="7"/>
      <c r="D224" s="6"/>
      <c r="E224" s="80"/>
      <c r="F224" s="6"/>
      <c r="G224" s="6"/>
      <c r="H224" s="5"/>
      <c r="I224" s="125"/>
      <c r="J224" s="1"/>
      <c r="K224" s="1"/>
      <c r="L224" s="1"/>
      <c r="M224" s="1"/>
      <c r="N224" s="1"/>
    </row>
    <row r="225" spans="1:14" ht="18.75" x14ac:dyDescent="0.3">
      <c r="A225" s="1"/>
      <c r="B225" s="1"/>
      <c r="C225" s="4"/>
      <c r="D225" s="4"/>
      <c r="E225" s="84"/>
      <c r="F225" s="4"/>
      <c r="G225" s="4"/>
      <c r="H225" s="3"/>
      <c r="I225" s="126"/>
      <c r="J225" s="2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85"/>
      <c r="F226" s="1"/>
      <c r="G226" s="1"/>
      <c r="H226" s="1"/>
      <c r="I226" s="118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85"/>
      <c r="F227" s="1"/>
      <c r="G227" s="1"/>
      <c r="H227" s="1"/>
      <c r="I227" s="118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85"/>
      <c r="F228" s="1"/>
      <c r="G228" s="1"/>
      <c r="H228" s="1"/>
      <c r="I228" s="118"/>
      <c r="J228" s="1"/>
      <c r="K228" s="1"/>
      <c r="L228" s="1"/>
      <c r="M228" s="1"/>
      <c r="N228" s="1"/>
    </row>
  </sheetData>
  <mergeCells count="11">
    <mergeCell ref="C87:H87"/>
    <mergeCell ref="C90:H90"/>
    <mergeCell ref="C69:H69"/>
    <mergeCell ref="B1:I1"/>
    <mergeCell ref="B2:D2"/>
    <mergeCell ref="B3:I3"/>
    <mergeCell ref="H4:I4"/>
    <mergeCell ref="B4:C4"/>
    <mergeCell ref="B5:C5"/>
    <mergeCell ref="G5:I5"/>
    <mergeCell ref="C68:H68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opLeftCell="A65" zoomScale="130" zoomScaleNormal="130" workbookViewId="0">
      <selection activeCell="C33" sqref="C33"/>
    </sheetView>
  </sheetViews>
  <sheetFormatPr defaultRowHeight="15" x14ac:dyDescent="0.25"/>
  <cols>
    <col min="2" max="2" width="4.28515625" bestFit="1" customWidth="1"/>
    <col min="3" max="3" width="35.28515625" bestFit="1" customWidth="1"/>
    <col min="4" max="4" width="6.140625" bestFit="1" customWidth="1"/>
    <col min="5" max="5" width="6.140625" style="86" bestFit="1" customWidth="1"/>
    <col min="6" max="6" width="6" bestFit="1" customWidth="1"/>
    <col min="7" max="7" width="7" customWidth="1"/>
    <col min="8" max="8" width="4.140625" bestFit="1" customWidth="1"/>
    <col min="9" max="9" width="12.28515625" style="127" bestFit="1" customWidth="1"/>
    <col min="10" max="10" width="12.28515625" bestFit="1" customWidth="1"/>
    <col min="11" max="11" width="14" bestFit="1" customWidth="1"/>
  </cols>
  <sheetData>
    <row r="1" spans="1:12" ht="21.75" thickBot="1" x14ac:dyDescent="0.4">
      <c r="B1" s="249" t="s">
        <v>6</v>
      </c>
      <c r="C1" s="250"/>
      <c r="D1" s="250"/>
      <c r="E1" s="250"/>
      <c r="F1" s="250"/>
      <c r="G1" s="250"/>
      <c r="H1" s="250"/>
      <c r="I1" s="251"/>
    </row>
    <row r="2" spans="1:12" ht="59.25" customHeight="1" thickBot="1" x14ac:dyDescent="0.3">
      <c r="B2" s="252" t="s">
        <v>5</v>
      </c>
      <c r="C2" s="253"/>
      <c r="D2" s="253"/>
      <c r="E2" s="70"/>
      <c r="F2" s="38"/>
      <c r="G2" s="38"/>
      <c r="H2" s="38"/>
      <c r="I2" s="104"/>
    </row>
    <row r="3" spans="1:12" ht="19.5" thickBot="1" x14ac:dyDescent="0.35">
      <c r="B3" s="254" t="s">
        <v>21</v>
      </c>
      <c r="C3" s="255"/>
      <c r="D3" s="255"/>
      <c r="E3" s="255"/>
      <c r="F3" s="255"/>
      <c r="G3" s="255"/>
      <c r="H3" s="256"/>
      <c r="I3" s="257"/>
      <c r="J3" s="48"/>
      <c r="K3" s="48"/>
      <c r="L3" s="1"/>
    </row>
    <row r="4" spans="1:12" ht="15.75" thickBot="1" x14ac:dyDescent="0.3">
      <c r="B4" s="258" t="s">
        <v>4</v>
      </c>
      <c r="C4" s="259"/>
      <c r="D4" s="37"/>
      <c r="E4" s="71"/>
      <c r="F4" s="37"/>
      <c r="G4" s="37"/>
      <c r="H4" s="260" t="s">
        <v>80</v>
      </c>
      <c r="I4" s="261"/>
      <c r="J4" s="1"/>
      <c r="K4" s="1"/>
      <c r="L4" s="1"/>
    </row>
    <row r="5" spans="1:12" ht="30.75" customHeight="1" thickBot="1" x14ac:dyDescent="0.3">
      <c r="B5" s="262" t="s">
        <v>40</v>
      </c>
      <c r="C5" s="263"/>
      <c r="D5" s="37"/>
      <c r="E5" s="71"/>
      <c r="F5" s="37"/>
      <c r="G5" s="264" t="s">
        <v>39</v>
      </c>
      <c r="H5" s="265"/>
      <c r="I5" s="266"/>
      <c r="J5" s="1"/>
      <c r="K5" s="1"/>
      <c r="L5" s="1"/>
    </row>
    <row r="6" spans="1:12" s="26" customFormat="1" ht="30.75" thickBot="1" x14ac:dyDescent="0.3">
      <c r="B6" s="36" t="s">
        <v>3</v>
      </c>
      <c r="C6" s="35" t="s">
        <v>2</v>
      </c>
      <c r="D6" s="34" t="s">
        <v>76</v>
      </c>
      <c r="E6" s="72" t="s">
        <v>76</v>
      </c>
      <c r="F6" s="34" t="s">
        <v>77</v>
      </c>
      <c r="G6" s="33" t="s">
        <v>78</v>
      </c>
      <c r="H6" s="33" t="s">
        <v>1</v>
      </c>
      <c r="I6" s="105" t="s">
        <v>0</v>
      </c>
      <c r="J6" s="48"/>
      <c r="K6" s="48"/>
      <c r="L6" s="11"/>
    </row>
    <row r="7" spans="1:12" s="11" customFormat="1" x14ac:dyDescent="0.25">
      <c r="B7" s="96"/>
      <c r="C7" s="97"/>
      <c r="D7" s="98"/>
      <c r="E7" s="99"/>
      <c r="F7" s="98"/>
      <c r="G7" s="97"/>
      <c r="H7" s="97"/>
      <c r="I7" s="106"/>
      <c r="J7" s="48"/>
      <c r="K7" s="48"/>
    </row>
    <row r="8" spans="1:12" s="11" customFormat="1" x14ac:dyDescent="0.25">
      <c r="B8" s="52" t="s">
        <v>62</v>
      </c>
      <c r="C8" s="64" t="s">
        <v>63</v>
      </c>
      <c r="D8" s="50"/>
      <c r="E8" s="73"/>
      <c r="F8" s="50"/>
      <c r="G8" s="51"/>
      <c r="H8" s="51"/>
      <c r="I8" s="107"/>
      <c r="J8" s="48"/>
      <c r="K8" s="48"/>
    </row>
    <row r="9" spans="1:12" s="11" customFormat="1" x14ac:dyDescent="0.25">
      <c r="B9" s="65" t="s">
        <v>64</v>
      </c>
      <c r="C9" s="93" t="s">
        <v>17</v>
      </c>
      <c r="D9" s="93"/>
      <c r="E9" s="94"/>
      <c r="F9" s="93"/>
      <c r="G9" s="93"/>
      <c r="H9" s="93"/>
      <c r="I9" s="108"/>
      <c r="J9" s="48"/>
      <c r="K9" s="48"/>
    </row>
    <row r="10" spans="1:12" s="11" customFormat="1" x14ac:dyDescent="0.25">
      <c r="B10" s="42">
        <v>1</v>
      </c>
      <c r="C10" s="31" t="s">
        <v>18</v>
      </c>
      <c r="D10" s="30">
        <v>66</v>
      </c>
      <c r="E10" s="39">
        <v>36</v>
      </c>
      <c r="F10" s="69">
        <f t="shared" ref="F10:F12" si="0">D10*E10/144</f>
        <v>16.5</v>
      </c>
      <c r="G10" s="31">
        <v>1350</v>
      </c>
      <c r="H10" s="31">
        <v>1</v>
      </c>
      <c r="I10" s="109">
        <v>0</v>
      </c>
      <c r="J10" s="48"/>
      <c r="K10" s="48"/>
    </row>
    <row r="11" spans="1:12" s="11" customFormat="1" x14ac:dyDescent="0.25">
      <c r="B11" s="42">
        <v>2</v>
      </c>
      <c r="C11" s="30" t="s">
        <v>19</v>
      </c>
      <c r="D11" s="30"/>
      <c r="E11" s="39"/>
      <c r="F11" s="69"/>
      <c r="G11" s="30"/>
      <c r="H11" s="30"/>
      <c r="I11" s="109">
        <v>0</v>
      </c>
      <c r="J11" s="48"/>
      <c r="K11" s="48"/>
    </row>
    <row r="12" spans="1:12" s="11" customFormat="1" x14ac:dyDescent="0.25">
      <c r="B12" s="42">
        <v>3</v>
      </c>
      <c r="C12" s="30" t="s">
        <v>20</v>
      </c>
      <c r="D12" s="30">
        <v>96</v>
      </c>
      <c r="E12" s="39">
        <v>31</v>
      </c>
      <c r="F12" s="69">
        <f t="shared" si="0"/>
        <v>20.666666666666668</v>
      </c>
      <c r="G12" s="30">
        <v>550</v>
      </c>
      <c r="H12" s="30">
        <v>1</v>
      </c>
      <c r="I12" s="109">
        <v>0</v>
      </c>
      <c r="J12" s="48"/>
      <c r="K12" s="48"/>
    </row>
    <row r="13" spans="1:12" s="11" customFormat="1" x14ac:dyDescent="0.25">
      <c r="B13" s="42">
        <v>4</v>
      </c>
      <c r="C13" s="30" t="s">
        <v>74</v>
      </c>
      <c r="D13" s="30"/>
      <c r="E13" s="39"/>
      <c r="F13" s="69"/>
      <c r="G13" s="30">
        <v>4500</v>
      </c>
      <c r="H13" s="30">
        <v>1</v>
      </c>
      <c r="I13" s="109">
        <v>0</v>
      </c>
      <c r="J13" s="48"/>
      <c r="K13" s="68"/>
    </row>
    <row r="14" spans="1:12" s="11" customFormat="1" x14ac:dyDescent="0.25">
      <c r="B14" s="52"/>
      <c r="C14" s="51"/>
      <c r="D14" s="50"/>
      <c r="E14" s="73"/>
      <c r="F14" s="50"/>
      <c r="G14" s="51"/>
      <c r="H14" s="51"/>
      <c r="I14" s="107">
        <f>SUM(I10:I13)</f>
        <v>0</v>
      </c>
      <c r="J14" s="68"/>
      <c r="K14" s="48"/>
    </row>
    <row r="15" spans="1:12" s="32" customFormat="1" x14ac:dyDescent="0.25">
      <c r="A15" s="11"/>
      <c r="B15" s="52" t="s">
        <v>65</v>
      </c>
      <c r="C15" s="61" t="s">
        <v>22</v>
      </c>
      <c r="D15" s="61"/>
      <c r="E15" s="95"/>
      <c r="F15" s="61"/>
      <c r="G15" s="61"/>
      <c r="H15" s="61"/>
      <c r="I15" s="110"/>
      <c r="J15" s="11"/>
      <c r="K15" s="11"/>
      <c r="L15" s="11"/>
    </row>
    <row r="16" spans="1:12" x14ac:dyDescent="0.25">
      <c r="A16" s="11"/>
      <c r="B16" s="40">
        <v>5</v>
      </c>
      <c r="C16" s="62" t="s">
        <v>8</v>
      </c>
      <c r="D16" s="62">
        <v>84</v>
      </c>
      <c r="E16" s="76">
        <v>90</v>
      </c>
      <c r="F16" s="69">
        <f>D16*E16/144</f>
        <v>52.5</v>
      </c>
      <c r="G16" s="62">
        <v>1280</v>
      </c>
      <c r="H16" s="62">
        <v>1</v>
      </c>
      <c r="I16" s="109">
        <f>F16*G16*H16</f>
        <v>67200</v>
      </c>
      <c r="J16" s="1"/>
      <c r="K16" s="1"/>
      <c r="L16" s="1"/>
    </row>
    <row r="17" spans="1:13" x14ac:dyDescent="0.25">
      <c r="A17" s="11"/>
      <c r="B17" s="40">
        <v>6</v>
      </c>
      <c r="C17" s="62" t="s">
        <v>41</v>
      </c>
      <c r="D17" s="62">
        <v>13</v>
      </c>
      <c r="E17" s="76">
        <v>13</v>
      </c>
      <c r="F17" s="69">
        <f>D17*E17/144</f>
        <v>1.1736111111111112</v>
      </c>
      <c r="G17" s="62">
        <v>550</v>
      </c>
      <c r="H17" s="62">
        <v>3</v>
      </c>
      <c r="I17" s="109">
        <f t="shared" ref="I17:I20" si="1">F17*G17*H17</f>
        <v>1936.4583333333333</v>
      </c>
      <c r="J17" s="1"/>
      <c r="K17" s="1"/>
      <c r="L17" s="1"/>
    </row>
    <row r="18" spans="1:13" x14ac:dyDescent="0.25">
      <c r="A18" s="11"/>
      <c r="B18" s="40">
        <v>7</v>
      </c>
      <c r="C18" s="30" t="s">
        <v>14</v>
      </c>
      <c r="D18" s="30">
        <v>18</v>
      </c>
      <c r="E18" s="39">
        <v>130</v>
      </c>
      <c r="F18" s="69">
        <f t="shared" ref="F18:F55" si="2">D18*E18/144</f>
        <v>16.25</v>
      </c>
      <c r="G18" s="30">
        <v>620</v>
      </c>
      <c r="H18" s="30">
        <v>1</v>
      </c>
      <c r="I18" s="109">
        <f t="shared" si="1"/>
        <v>10075</v>
      </c>
      <c r="J18" s="27"/>
      <c r="K18" s="11"/>
      <c r="L18" s="11"/>
      <c r="M18" s="26"/>
    </row>
    <row r="19" spans="1:13" x14ac:dyDescent="0.25">
      <c r="A19" s="11"/>
      <c r="B19" s="40">
        <v>8</v>
      </c>
      <c r="C19" s="30" t="s">
        <v>23</v>
      </c>
      <c r="D19" s="30">
        <v>48</v>
      </c>
      <c r="E19" s="39">
        <v>21</v>
      </c>
      <c r="F19" s="69">
        <f t="shared" si="2"/>
        <v>7</v>
      </c>
      <c r="G19" s="30">
        <v>1280</v>
      </c>
      <c r="H19" s="30">
        <v>1</v>
      </c>
      <c r="I19" s="109">
        <f t="shared" si="1"/>
        <v>8960</v>
      </c>
      <c r="J19" s="27"/>
      <c r="K19" s="11"/>
      <c r="L19" s="11"/>
      <c r="M19" s="26"/>
    </row>
    <row r="20" spans="1:13" x14ac:dyDescent="0.25">
      <c r="A20" s="11"/>
      <c r="B20" s="40">
        <v>9</v>
      </c>
      <c r="C20" s="30" t="s">
        <v>12</v>
      </c>
      <c r="D20" s="30">
        <v>34</v>
      </c>
      <c r="E20" s="39">
        <v>90</v>
      </c>
      <c r="F20" s="69">
        <f t="shared" si="2"/>
        <v>21.25</v>
      </c>
      <c r="G20" s="30">
        <v>1280</v>
      </c>
      <c r="H20" s="30">
        <v>1</v>
      </c>
      <c r="I20" s="109">
        <f t="shared" si="1"/>
        <v>27200</v>
      </c>
      <c r="J20" s="11"/>
      <c r="K20" s="11"/>
      <c r="L20" s="11"/>
      <c r="M20" s="26"/>
    </row>
    <row r="21" spans="1:13" x14ac:dyDescent="0.25">
      <c r="A21" s="11"/>
      <c r="B21" s="40">
        <v>10</v>
      </c>
      <c r="C21" s="30" t="s">
        <v>13</v>
      </c>
      <c r="D21" s="30"/>
      <c r="E21" s="39"/>
      <c r="F21" s="69"/>
      <c r="G21" s="30"/>
      <c r="H21" s="30">
        <v>1</v>
      </c>
      <c r="I21" s="109">
        <v>0</v>
      </c>
      <c r="J21" s="11"/>
      <c r="K21" s="11"/>
      <c r="L21" s="11"/>
      <c r="M21" s="26"/>
    </row>
    <row r="22" spans="1:13" x14ac:dyDescent="0.25">
      <c r="A22" s="11"/>
      <c r="B22" s="40">
        <v>11</v>
      </c>
      <c r="C22" s="30" t="s">
        <v>20</v>
      </c>
      <c r="D22" s="30">
        <v>112</v>
      </c>
      <c r="E22" s="39">
        <v>40</v>
      </c>
      <c r="F22" s="69">
        <f>E22*D22/144</f>
        <v>31.111111111111111</v>
      </c>
      <c r="G22" s="30">
        <v>550</v>
      </c>
      <c r="H22" s="30">
        <v>1</v>
      </c>
      <c r="I22" s="109">
        <v>0</v>
      </c>
      <c r="J22" s="11"/>
      <c r="K22" s="11"/>
      <c r="L22" s="11"/>
      <c r="M22" s="26"/>
    </row>
    <row r="23" spans="1:13" x14ac:dyDescent="0.25">
      <c r="A23" s="11"/>
      <c r="B23" s="40">
        <v>12</v>
      </c>
      <c r="C23" s="30" t="s">
        <v>75</v>
      </c>
      <c r="D23" s="30"/>
      <c r="E23" s="39"/>
      <c r="F23" s="69"/>
      <c r="G23" s="30">
        <v>4500</v>
      </c>
      <c r="H23" s="30">
        <v>1</v>
      </c>
      <c r="I23" s="109">
        <f>H23*G23</f>
        <v>4500</v>
      </c>
      <c r="J23" s="11"/>
      <c r="K23" s="67"/>
      <c r="L23" s="11"/>
      <c r="M23" s="26"/>
    </row>
    <row r="24" spans="1:13" x14ac:dyDescent="0.25">
      <c r="A24" s="11"/>
      <c r="B24" s="41"/>
      <c r="C24" s="30"/>
      <c r="D24" s="30"/>
      <c r="E24" s="39"/>
      <c r="F24" s="69"/>
      <c r="G24" s="30"/>
      <c r="H24" s="30"/>
      <c r="I24" s="110">
        <f>SUM(I16:I23)</f>
        <v>119871.45833333333</v>
      </c>
      <c r="J24" s="67"/>
      <c r="K24" s="11"/>
      <c r="L24" s="11"/>
      <c r="M24" s="26"/>
    </row>
    <row r="25" spans="1:13" s="23" customFormat="1" ht="15.75" customHeight="1" x14ac:dyDescent="0.25">
      <c r="A25" s="24"/>
      <c r="B25" s="66" t="s">
        <v>66</v>
      </c>
      <c r="C25" s="93" t="s">
        <v>70</v>
      </c>
      <c r="D25" s="93"/>
      <c r="E25" s="94"/>
      <c r="F25" s="93"/>
      <c r="G25" s="93"/>
      <c r="H25" s="93"/>
      <c r="I25" s="108"/>
      <c r="J25" s="24"/>
      <c r="K25" s="11"/>
      <c r="L25" s="24"/>
    </row>
    <row r="26" spans="1:13" x14ac:dyDescent="0.25">
      <c r="A26" s="11"/>
      <c r="B26" s="41">
        <v>13</v>
      </c>
      <c r="C26" s="30" t="s">
        <v>24</v>
      </c>
      <c r="D26" s="30">
        <v>77</v>
      </c>
      <c r="E26" s="39">
        <v>90</v>
      </c>
      <c r="F26" s="69">
        <f t="shared" si="2"/>
        <v>48.125</v>
      </c>
      <c r="G26" s="31">
        <v>1280</v>
      </c>
      <c r="H26" s="31">
        <v>1</v>
      </c>
      <c r="I26" s="109">
        <f t="shared" ref="I26:I53" si="3">F26*G26*H26</f>
        <v>61600</v>
      </c>
      <c r="J26" s="11"/>
      <c r="K26" s="11"/>
      <c r="L26" s="11"/>
      <c r="M26" s="26"/>
    </row>
    <row r="27" spans="1:13" x14ac:dyDescent="0.25">
      <c r="A27" s="11"/>
      <c r="B27" s="41">
        <v>14</v>
      </c>
      <c r="C27" s="30" t="s">
        <v>25</v>
      </c>
      <c r="D27" s="30">
        <v>30</v>
      </c>
      <c r="E27" s="39">
        <v>90</v>
      </c>
      <c r="F27" s="69">
        <f t="shared" si="2"/>
        <v>18.75</v>
      </c>
      <c r="G27" s="31">
        <v>1280</v>
      </c>
      <c r="H27" s="31">
        <v>1</v>
      </c>
      <c r="I27" s="109">
        <v>0</v>
      </c>
      <c r="J27" s="11"/>
      <c r="K27" s="11"/>
      <c r="L27" s="11"/>
      <c r="M27" s="26"/>
    </row>
    <row r="28" spans="1:13" x14ac:dyDescent="0.25">
      <c r="A28" s="11"/>
      <c r="B28" s="41">
        <v>15</v>
      </c>
      <c r="C28" s="30" t="s">
        <v>9</v>
      </c>
      <c r="D28" s="30">
        <v>18</v>
      </c>
      <c r="E28" s="39">
        <v>130</v>
      </c>
      <c r="F28" s="69">
        <f t="shared" si="2"/>
        <v>16.25</v>
      </c>
      <c r="G28" s="30">
        <v>620</v>
      </c>
      <c r="H28" s="30">
        <v>1</v>
      </c>
      <c r="I28" s="109">
        <f t="shared" si="3"/>
        <v>10075</v>
      </c>
      <c r="J28" s="11"/>
      <c r="K28" s="11"/>
      <c r="L28" s="11"/>
      <c r="M28" s="26"/>
    </row>
    <row r="29" spans="1:13" s="23" customFormat="1" x14ac:dyDescent="0.25">
      <c r="A29" s="24"/>
      <c r="B29" s="41">
        <v>16</v>
      </c>
      <c r="C29" s="30" t="s">
        <v>26</v>
      </c>
      <c r="D29" s="30">
        <v>23</v>
      </c>
      <c r="E29" s="39">
        <v>90</v>
      </c>
      <c r="F29" s="69">
        <f t="shared" si="2"/>
        <v>14.375</v>
      </c>
      <c r="G29" s="30">
        <v>1200</v>
      </c>
      <c r="H29" s="30">
        <v>1</v>
      </c>
      <c r="I29" s="109">
        <f t="shared" si="3"/>
        <v>17250</v>
      </c>
      <c r="J29" s="24"/>
      <c r="K29" s="11"/>
      <c r="L29" s="24"/>
    </row>
    <row r="30" spans="1:13" x14ac:dyDescent="0.25">
      <c r="A30" s="11"/>
      <c r="B30" s="41">
        <v>17</v>
      </c>
      <c r="C30" s="30" t="s">
        <v>10</v>
      </c>
      <c r="D30" s="30"/>
      <c r="E30" s="39"/>
      <c r="F30" s="69">
        <f t="shared" si="2"/>
        <v>0</v>
      </c>
      <c r="G30" s="30"/>
      <c r="H30" s="30"/>
      <c r="I30" s="109">
        <v>0</v>
      </c>
      <c r="J30" s="11"/>
      <c r="K30" s="11"/>
      <c r="L30" s="11"/>
      <c r="M30" s="26"/>
    </row>
    <row r="31" spans="1:13" x14ac:dyDescent="0.25">
      <c r="A31" s="11"/>
      <c r="B31" s="41">
        <v>18</v>
      </c>
      <c r="C31" s="30" t="s">
        <v>20</v>
      </c>
      <c r="D31" s="30">
        <v>120</v>
      </c>
      <c r="E31" s="39">
        <v>32</v>
      </c>
      <c r="F31" s="69">
        <f t="shared" si="2"/>
        <v>26.666666666666668</v>
      </c>
      <c r="G31" s="30">
        <v>550</v>
      </c>
      <c r="H31" s="30">
        <v>1</v>
      </c>
      <c r="I31" s="109">
        <v>0</v>
      </c>
      <c r="J31" s="11"/>
      <c r="K31" s="11"/>
      <c r="L31" s="11"/>
      <c r="M31" s="26"/>
    </row>
    <row r="32" spans="1:13" x14ac:dyDescent="0.25">
      <c r="A32" s="11"/>
      <c r="B32" s="41">
        <v>19</v>
      </c>
      <c r="C32" s="30" t="s">
        <v>75</v>
      </c>
      <c r="D32" s="30"/>
      <c r="E32" s="39"/>
      <c r="F32" s="69">
        <f t="shared" si="2"/>
        <v>0</v>
      </c>
      <c r="G32" s="30">
        <v>4500</v>
      </c>
      <c r="H32" s="30">
        <v>1</v>
      </c>
      <c r="I32" s="109">
        <f>H32*G32</f>
        <v>4500</v>
      </c>
      <c r="J32" s="11"/>
      <c r="K32" s="11"/>
      <c r="L32" s="11"/>
      <c r="M32" s="26"/>
    </row>
    <row r="33" spans="1:13" x14ac:dyDescent="0.25">
      <c r="A33" s="11"/>
      <c r="B33" s="42"/>
      <c r="C33" s="30"/>
      <c r="D33" s="30"/>
      <c r="E33" s="39"/>
      <c r="F33" s="69"/>
      <c r="G33" s="30"/>
      <c r="H33" s="30"/>
      <c r="I33" s="110">
        <f>SUM(I26:I32)</f>
        <v>93425</v>
      </c>
      <c r="J33" s="67"/>
      <c r="K33" s="67"/>
      <c r="L33" s="11"/>
      <c r="M33" s="26"/>
    </row>
    <row r="34" spans="1:13" ht="15.75" customHeight="1" x14ac:dyDescent="0.25">
      <c r="A34" s="11"/>
      <c r="B34" s="65" t="s">
        <v>71</v>
      </c>
      <c r="C34" s="93" t="s">
        <v>11</v>
      </c>
      <c r="D34" s="93"/>
      <c r="E34" s="94"/>
      <c r="F34" s="93"/>
      <c r="G34" s="93"/>
      <c r="H34" s="93"/>
      <c r="I34" s="108"/>
      <c r="J34" s="11"/>
      <c r="K34" s="11"/>
      <c r="L34" s="11"/>
      <c r="M34" s="26"/>
    </row>
    <row r="35" spans="1:13" x14ac:dyDescent="0.25">
      <c r="A35" s="11"/>
      <c r="B35" s="42">
        <v>20</v>
      </c>
      <c r="C35" s="30" t="s">
        <v>27</v>
      </c>
      <c r="D35" s="30">
        <v>72</v>
      </c>
      <c r="E35" s="39">
        <v>24</v>
      </c>
      <c r="F35" s="69">
        <f t="shared" si="2"/>
        <v>12</v>
      </c>
      <c r="G35" s="30">
        <v>1280</v>
      </c>
      <c r="H35" s="30">
        <v>1</v>
      </c>
      <c r="I35" s="109">
        <v>0</v>
      </c>
      <c r="J35" s="11"/>
      <c r="K35" s="11"/>
      <c r="L35" s="11"/>
      <c r="M35" s="26"/>
    </row>
    <row r="36" spans="1:13" x14ac:dyDescent="0.25">
      <c r="A36" s="11"/>
      <c r="B36" s="42">
        <v>21</v>
      </c>
      <c r="C36" s="30" t="s">
        <v>28</v>
      </c>
      <c r="D36" s="30">
        <v>32</v>
      </c>
      <c r="E36" s="39">
        <v>18</v>
      </c>
      <c r="F36" s="69">
        <f t="shared" si="2"/>
        <v>4</v>
      </c>
      <c r="G36" s="30">
        <v>1280</v>
      </c>
      <c r="H36" s="30">
        <v>1</v>
      </c>
      <c r="I36" s="109">
        <f t="shared" si="3"/>
        <v>5120</v>
      </c>
      <c r="J36" s="27"/>
      <c r="K36" s="11"/>
      <c r="L36" s="11"/>
      <c r="M36" s="26"/>
    </row>
    <row r="37" spans="1:13" x14ac:dyDescent="0.25">
      <c r="A37" s="11"/>
      <c r="B37" s="42">
        <v>22</v>
      </c>
      <c r="C37" s="30" t="s">
        <v>15</v>
      </c>
      <c r="D37" s="30">
        <v>39</v>
      </c>
      <c r="E37" s="39">
        <v>36</v>
      </c>
      <c r="F37" s="69">
        <f t="shared" si="2"/>
        <v>9.75</v>
      </c>
      <c r="G37" s="30">
        <v>520</v>
      </c>
      <c r="H37" s="30">
        <v>1</v>
      </c>
      <c r="I37" s="109">
        <f t="shared" si="3"/>
        <v>5070</v>
      </c>
      <c r="J37" s="11"/>
      <c r="K37" s="11"/>
      <c r="L37" s="11"/>
      <c r="M37" s="26"/>
    </row>
    <row r="38" spans="1:13" x14ac:dyDescent="0.25">
      <c r="A38" s="11"/>
      <c r="B38" s="42">
        <v>23</v>
      </c>
      <c r="C38" s="30" t="s">
        <v>16</v>
      </c>
      <c r="D38" s="30">
        <v>37</v>
      </c>
      <c r="E38" s="39">
        <v>89</v>
      </c>
      <c r="F38" s="69"/>
      <c r="G38" s="30"/>
      <c r="H38" s="30">
        <v>1</v>
      </c>
      <c r="I38" s="109">
        <v>0</v>
      </c>
      <c r="J38" s="11"/>
      <c r="K38" s="11"/>
      <c r="L38" s="11"/>
      <c r="M38" s="26"/>
    </row>
    <row r="39" spans="1:13" x14ac:dyDescent="0.25">
      <c r="A39" s="11"/>
      <c r="B39" s="42">
        <v>24</v>
      </c>
      <c r="C39" s="30" t="s">
        <v>29</v>
      </c>
      <c r="D39" s="30"/>
      <c r="E39" s="39"/>
      <c r="F39" s="28">
        <v>16.5</v>
      </c>
      <c r="G39" s="30">
        <v>3300</v>
      </c>
      <c r="H39" s="30">
        <v>1</v>
      </c>
      <c r="I39" s="109">
        <v>0</v>
      </c>
      <c r="J39" s="11"/>
      <c r="K39" s="11"/>
      <c r="L39" s="11"/>
      <c r="M39" s="26"/>
    </row>
    <row r="40" spans="1:13" x14ac:dyDescent="0.25">
      <c r="A40" s="11"/>
      <c r="B40" s="42">
        <v>25</v>
      </c>
      <c r="C40" s="30" t="s">
        <v>73</v>
      </c>
      <c r="D40" s="30">
        <v>56</v>
      </c>
      <c r="E40" s="39">
        <v>27</v>
      </c>
      <c r="F40" s="69">
        <f t="shared" si="2"/>
        <v>10.5</v>
      </c>
      <c r="G40" s="30">
        <v>800</v>
      </c>
      <c r="H40" s="30">
        <v>1</v>
      </c>
      <c r="I40" s="109">
        <f t="shared" si="3"/>
        <v>8400</v>
      </c>
      <c r="J40" s="11"/>
      <c r="K40" s="11"/>
      <c r="L40" s="11"/>
      <c r="M40" s="26"/>
    </row>
    <row r="41" spans="1:13" x14ac:dyDescent="0.25">
      <c r="A41" s="11"/>
      <c r="B41" s="42">
        <v>26</v>
      </c>
      <c r="C41" s="30" t="s">
        <v>42</v>
      </c>
      <c r="D41" s="30">
        <v>39</v>
      </c>
      <c r="E41" s="39">
        <v>90</v>
      </c>
      <c r="F41" s="69">
        <f t="shared" si="2"/>
        <v>24.375</v>
      </c>
      <c r="G41" s="30">
        <v>520</v>
      </c>
      <c r="H41" s="30">
        <v>1</v>
      </c>
      <c r="I41" s="109">
        <f t="shared" si="3"/>
        <v>12675</v>
      </c>
      <c r="J41" s="11"/>
      <c r="K41" s="11"/>
      <c r="L41" s="11"/>
      <c r="M41" s="26"/>
    </row>
    <row r="42" spans="1:13" x14ac:dyDescent="0.25">
      <c r="A42" s="11"/>
      <c r="B42" s="42">
        <v>27</v>
      </c>
      <c r="C42" s="30" t="s">
        <v>43</v>
      </c>
      <c r="D42" s="30">
        <v>16</v>
      </c>
      <c r="E42" s="39">
        <v>57</v>
      </c>
      <c r="F42" s="69">
        <f t="shared" si="2"/>
        <v>6.333333333333333</v>
      </c>
      <c r="G42" s="30">
        <v>360</v>
      </c>
      <c r="H42" s="30">
        <v>1</v>
      </c>
      <c r="I42" s="109">
        <f t="shared" si="3"/>
        <v>2280</v>
      </c>
      <c r="J42" s="11"/>
      <c r="K42" s="11"/>
      <c r="L42" s="11"/>
      <c r="M42" s="26"/>
    </row>
    <row r="43" spans="1:13" x14ac:dyDescent="0.25">
      <c r="A43" s="11"/>
      <c r="B43" s="42"/>
      <c r="C43" s="30"/>
      <c r="D43" s="30"/>
      <c r="E43" s="39"/>
      <c r="F43" s="69"/>
      <c r="G43" s="30"/>
      <c r="H43" s="30"/>
      <c r="I43" s="110">
        <f>SUM(I35:I42)</f>
        <v>33545</v>
      </c>
      <c r="J43" s="67"/>
      <c r="K43" s="11"/>
      <c r="L43" s="11"/>
      <c r="M43" s="26"/>
    </row>
    <row r="44" spans="1:13" x14ac:dyDescent="0.25">
      <c r="A44" s="11"/>
      <c r="B44" s="42"/>
      <c r="C44" s="30"/>
      <c r="D44" s="30"/>
      <c r="E44" s="39"/>
      <c r="F44" s="69"/>
      <c r="G44" s="30"/>
      <c r="H44" s="30"/>
      <c r="I44" s="109"/>
      <c r="J44" s="67"/>
      <c r="K44" s="11"/>
      <c r="L44" s="11"/>
      <c r="M44" s="26"/>
    </row>
    <row r="45" spans="1:13" ht="15.75" customHeight="1" x14ac:dyDescent="0.25">
      <c r="A45" s="11"/>
      <c r="B45" s="65" t="s">
        <v>72</v>
      </c>
      <c r="C45" s="93" t="s">
        <v>7</v>
      </c>
      <c r="D45" s="93"/>
      <c r="E45" s="94"/>
      <c r="F45" s="93"/>
      <c r="G45" s="93"/>
      <c r="H45" s="93"/>
      <c r="I45" s="108"/>
      <c r="J45" s="27"/>
      <c r="K45" s="11"/>
      <c r="L45" s="11"/>
      <c r="M45" s="26"/>
    </row>
    <row r="46" spans="1:13" x14ac:dyDescent="0.25">
      <c r="A46" s="11"/>
      <c r="B46" s="42">
        <v>28</v>
      </c>
      <c r="C46" s="30" t="s">
        <v>30</v>
      </c>
      <c r="D46" s="30">
        <v>129</v>
      </c>
      <c r="E46" s="39">
        <v>29.5</v>
      </c>
      <c r="F46" s="69">
        <f t="shared" si="2"/>
        <v>26.427083333333332</v>
      </c>
      <c r="G46" s="30">
        <v>2300</v>
      </c>
      <c r="H46" s="30">
        <v>1</v>
      </c>
      <c r="I46" s="109">
        <f t="shared" si="3"/>
        <v>60782.291666666664</v>
      </c>
      <c r="J46" s="11"/>
      <c r="K46" s="11"/>
      <c r="L46" s="11"/>
      <c r="M46" s="26"/>
    </row>
    <row r="47" spans="1:13" x14ac:dyDescent="0.25">
      <c r="A47" s="11"/>
      <c r="B47" s="42">
        <v>29</v>
      </c>
      <c r="C47" s="30" t="s">
        <v>31</v>
      </c>
      <c r="D47" s="30">
        <v>23</v>
      </c>
      <c r="E47" s="39">
        <v>81</v>
      </c>
      <c r="F47" s="69">
        <f t="shared" si="2"/>
        <v>12.9375</v>
      </c>
      <c r="G47" s="30"/>
      <c r="H47" s="30">
        <v>1</v>
      </c>
      <c r="I47" s="109">
        <v>9000</v>
      </c>
      <c r="J47" s="27"/>
      <c r="K47" s="11"/>
      <c r="L47" s="11"/>
      <c r="M47" s="26"/>
    </row>
    <row r="48" spans="1:13" x14ac:dyDescent="0.25">
      <c r="A48" s="11"/>
      <c r="B48" s="42">
        <v>30</v>
      </c>
      <c r="C48" s="30" t="s">
        <v>32</v>
      </c>
      <c r="D48" s="30">
        <v>22</v>
      </c>
      <c r="E48" s="39">
        <v>70</v>
      </c>
      <c r="F48" s="69">
        <f t="shared" si="2"/>
        <v>10.694444444444445</v>
      </c>
      <c r="G48" s="30">
        <v>620</v>
      </c>
      <c r="H48" s="30">
        <v>1</v>
      </c>
      <c r="I48" s="109">
        <f t="shared" si="3"/>
        <v>6630.5555555555557</v>
      </c>
      <c r="J48" s="11"/>
      <c r="K48" s="11"/>
      <c r="L48" s="11"/>
      <c r="M48" s="26"/>
    </row>
    <row r="49" spans="1:13" s="23" customFormat="1" x14ac:dyDescent="0.25">
      <c r="A49" s="24"/>
      <c r="B49" s="42">
        <v>31</v>
      </c>
      <c r="C49" s="30" t="s">
        <v>33</v>
      </c>
      <c r="D49" s="30">
        <v>24</v>
      </c>
      <c r="E49" s="39">
        <v>34</v>
      </c>
      <c r="F49" s="69">
        <f t="shared" si="2"/>
        <v>5.666666666666667</v>
      </c>
      <c r="G49" s="30">
        <v>1280</v>
      </c>
      <c r="H49" s="30">
        <v>1</v>
      </c>
      <c r="I49" s="109">
        <f t="shared" si="3"/>
        <v>7253.3333333333339</v>
      </c>
      <c r="J49" s="25"/>
      <c r="K49" s="11"/>
      <c r="L49" s="24"/>
    </row>
    <row r="50" spans="1:13" x14ac:dyDescent="0.25">
      <c r="A50" s="11"/>
      <c r="B50" s="42">
        <v>32</v>
      </c>
      <c r="C50" s="30" t="s">
        <v>34</v>
      </c>
      <c r="D50" s="30">
        <v>24</v>
      </c>
      <c r="E50" s="39">
        <v>57</v>
      </c>
      <c r="F50" s="29">
        <f t="shared" si="2"/>
        <v>9.5</v>
      </c>
      <c r="G50" s="31">
        <v>1280</v>
      </c>
      <c r="H50" s="31">
        <v>1</v>
      </c>
      <c r="I50" s="109">
        <f t="shared" si="3"/>
        <v>12160</v>
      </c>
      <c r="J50" s="11"/>
      <c r="K50" s="11"/>
      <c r="L50" s="11"/>
      <c r="M50" s="26"/>
    </row>
    <row r="51" spans="1:13" x14ac:dyDescent="0.25">
      <c r="A51" s="11"/>
      <c r="B51" s="42">
        <v>33</v>
      </c>
      <c r="C51" s="58" t="s">
        <v>35</v>
      </c>
      <c r="D51" s="58">
        <v>30</v>
      </c>
      <c r="E51" s="74">
        <v>33</v>
      </c>
      <c r="F51" s="59">
        <f t="shared" si="2"/>
        <v>6.875</v>
      </c>
      <c r="G51" s="60">
        <v>1280</v>
      </c>
      <c r="H51" s="60">
        <v>1</v>
      </c>
      <c r="I51" s="109">
        <f t="shared" si="3"/>
        <v>8800</v>
      </c>
      <c r="J51" s="11"/>
      <c r="K51" s="11"/>
      <c r="L51" s="11"/>
      <c r="M51" s="26"/>
    </row>
    <row r="52" spans="1:13" x14ac:dyDescent="0.25">
      <c r="A52" s="11"/>
      <c r="B52" s="42">
        <v>34</v>
      </c>
      <c r="C52" s="58" t="s">
        <v>36</v>
      </c>
      <c r="D52" s="58">
        <v>20</v>
      </c>
      <c r="E52" s="74">
        <v>30</v>
      </c>
      <c r="F52" s="59">
        <f t="shared" si="2"/>
        <v>4.166666666666667</v>
      </c>
      <c r="G52" s="60">
        <v>360</v>
      </c>
      <c r="H52" s="60">
        <v>1</v>
      </c>
      <c r="I52" s="109">
        <f t="shared" si="3"/>
        <v>1500</v>
      </c>
      <c r="J52" s="11"/>
      <c r="K52" s="11"/>
      <c r="L52" s="11"/>
      <c r="M52" s="26"/>
    </row>
    <row r="53" spans="1:13" x14ac:dyDescent="0.25">
      <c r="A53" s="11"/>
      <c r="B53" s="42">
        <v>35</v>
      </c>
      <c r="C53" s="58" t="s">
        <v>37</v>
      </c>
      <c r="D53" s="58">
        <v>37</v>
      </c>
      <c r="E53" s="74">
        <v>30</v>
      </c>
      <c r="F53" s="59">
        <f t="shared" si="2"/>
        <v>7.708333333333333</v>
      </c>
      <c r="G53" s="60">
        <v>1280</v>
      </c>
      <c r="H53" s="60">
        <v>1</v>
      </c>
      <c r="I53" s="109">
        <f t="shared" si="3"/>
        <v>9866.6666666666661</v>
      </c>
      <c r="J53" s="11"/>
      <c r="K53" s="11"/>
      <c r="L53" s="11"/>
      <c r="M53" s="26"/>
    </row>
    <row r="54" spans="1:13" x14ac:dyDescent="0.25">
      <c r="A54" s="11"/>
      <c r="B54" s="42">
        <v>36</v>
      </c>
      <c r="C54" s="58" t="s">
        <v>38</v>
      </c>
      <c r="D54" s="58">
        <v>15</v>
      </c>
      <c r="E54" s="74">
        <v>15</v>
      </c>
      <c r="F54" s="59">
        <f t="shared" si="2"/>
        <v>1.5625</v>
      </c>
      <c r="G54" s="60"/>
      <c r="H54" s="60"/>
      <c r="I54" s="109">
        <v>1600</v>
      </c>
      <c r="J54" s="11"/>
      <c r="K54" s="11"/>
      <c r="L54" s="11"/>
      <c r="M54" s="26"/>
    </row>
    <row r="55" spans="1:13" x14ac:dyDescent="0.25">
      <c r="A55" s="11"/>
      <c r="B55" s="57">
        <v>37</v>
      </c>
      <c r="C55" s="58" t="s">
        <v>81</v>
      </c>
      <c r="D55" s="58">
        <v>120</v>
      </c>
      <c r="E55" s="74">
        <v>18</v>
      </c>
      <c r="F55" s="59">
        <f t="shared" si="2"/>
        <v>15</v>
      </c>
      <c r="G55" s="60">
        <v>520</v>
      </c>
      <c r="H55" s="60">
        <v>1</v>
      </c>
      <c r="I55" s="114">
        <f>H55*G55*F55</f>
        <v>7800</v>
      </c>
      <c r="J55" s="11"/>
      <c r="K55" s="11"/>
      <c r="L55" s="11"/>
      <c r="M55" s="26"/>
    </row>
    <row r="56" spans="1:13" ht="15.75" thickBot="1" x14ac:dyDescent="0.3">
      <c r="A56" s="11"/>
      <c r="B56" s="53"/>
      <c r="C56" s="54"/>
      <c r="D56" s="55"/>
      <c r="E56" s="75"/>
      <c r="F56" s="56"/>
      <c r="G56" s="54"/>
      <c r="H56" s="54"/>
      <c r="I56" s="111">
        <f>SUM(I46:I55)</f>
        <v>125392.84722222222</v>
      </c>
      <c r="J56" s="67"/>
      <c r="K56" s="11"/>
      <c r="L56" s="11"/>
      <c r="M56" s="26"/>
    </row>
    <row r="57" spans="1:13" ht="15.75" thickBot="1" x14ac:dyDescent="0.3">
      <c r="A57" s="11"/>
      <c r="B57" s="49"/>
      <c r="C57" s="267" t="s">
        <v>61</v>
      </c>
      <c r="D57" s="268"/>
      <c r="E57" s="268"/>
      <c r="F57" s="268"/>
      <c r="G57" s="268"/>
      <c r="H57" s="268"/>
      <c r="I57" s="112">
        <f>SUM(I56,I43,I33,I24,I14)</f>
        <v>372234.30555555556</v>
      </c>
      <c r="J57" s="11"/>
      <c r="K57" s="11"/>
      <c r="L57" s="11"/>
      <c r="M57" s="26"/>
    </row>
    <row r="58" spans="1:13" x14ac:dyDescent="0.25">
      <c r="A58" s="11"/>
      <c r="B58" s="100"/>
      <c r="C58" s="275"/>
      <c r="D58" s="275"/>
      <c r="E58" s="275"/>
      <c r="F58" s="275"/>
      <c r="G58" s="275"/>
      <c r="H58" s="275"/>
      <c r="I58" s="113"/>
      <c r="J58" s="11"/>
      <c r="K58" s="11"/>
      <c r="L58" s="11"/>
      <c r="M58" s="26"/>
    </row>
    <row r="59" spans="1:13" ht="15.75" thickBot="1" x14ac:dyDescent="0.3">
      <c r="A59" s="11"/>
      <c r="B59" s="100"/>
      <c r="C59" s="269"/>
      <c r="D59" s="269"/>
      <c r="E59" s="269"/>
      <c r="F59" s="269"/>
      <c r="G59" s="269"/>
      <c r="H59" s="269"/>
      <c r="I59" s="113"/>
      <c r="J59" s="27"/>
      <c r="K59" s="11"/>
      <c r="L59" s="11"/>
      <c r="M59" s="26"/>
    </row>
    <row r="60" spans="1:13" x14ac:dyDescent="0.25">
      <c r="A60" s="11"/>
      <c r="B60" s="128" t="s">
        <v>44</v>
      </c>
      <c r="C60" s="129" t="s">
        <v>45</v>
      </c>
      <c r="D60" s="130"/>
      <c r="E60" s="131"/>
      <c r="F60" s="130"/>
      <c r="G60" s="130"/>
      <c r="H60" s="130"/>
      <c r="I60" s="132"/>
      <c r="J60" s="11"/>
      <c r="K60" s="11"/>
      <c r="L60" s="11"/>
      <c r="M60" s="26"/>
    </row>
    <row r="61" spans="1:13" x14ac:dyDescent="0.25">
      <c r="A61" s="11"/>
      <c r="B61" s="42">
        <v>1</v>
      </c>
      <c r="C61" s="62" t="s">
        <v>48</v>
      </c>
      <c r="D61" s="62"/>
      <c r="E61" s="76"/>
      <c r="F61" s="62"/>
      <c r="G61" s="62">
        <v>590</v>
      </c>
      <c r="H61" s="62">
        <v>35</v>
      </c>
      <c r="I61" s="109">
        <f>G61*H61</f>
        <v>20650</v>
      </c>
      <c r="J61" s="11"/>
      <c r="K61" s="11"/>
      <c r="L61" s="11"/>
      <c r="M61" s="26"/>
    </row>
    <row r="62" spans="1:13" x14ac:dyDescent="0.25">
      <c r="A62" s="11"/>
      <c r="B62" s="42">
        <v>2</v>
      </c>
      <c r="C62" s="62" t="s">
        <v>49</v>
      </c>
      <c r="D62" s="62"/>
      <c r="E62" s="76"/>
      <c r="F62" s="62"/>
      <c r="G62" s="62">
        <v>2600</v>
      </c>
      <c r="H62" s="62">
        <v>5</v>
      </c>
      <c r="I62" s="109">
        <v>0</v>
      </c>
      <c r="J62" s="11"/>
      <c r="K62" s="11"/>
      <c r="L62" s="11"/>
      <c r="M62" s="26"/>
    </row>
    <row r="63" spans="1:13" x14ac:dyDescent="0.25">
      <c r="A63" s="11"/>
      <c r="B63" s="42">
        <v>3</v>
      </c>
      <c r="C63" s="62" t="s">
        <v>50</v>
      </c>
      <c r="D63" s="62"/>
      <c r="E63" s="76"/>
      <c r="F63" s="62">
        <v>250</v>
      </c>
      <c r="G63" s="62">
        <v>42</v>
      </c>
      <c r="H63" s="62"/>
      <c r="I63" s="109">
        <v>0</v>
      </c>
      <c r="J63" s="27"/>
      <c r="K63" s="11"/>
      <c r="L63" s="11"/>
      <c r="M63" s="26"/>
    </row>
    <row r="64" spans="1:13" x14ac:dyDescent="0.25">
      <c r="A64" s="11"/>
      <c r="B64" s="42">
        <v>4</v>
      </c>
      <c r="C64" s="62" t="s">
        <v>51</v>
      </c>
      <c r="D64" s="62"/>
      <c r="E64" s="76"/>
      <c r="F64" s="62">
        <v>270</v>
      </c>
      <c r="G64" s="62">
        <v>36</v>
      </c>
      <c r="H64" s="62"/>
      <c r="I64" s="109">
        <v>0</v>
      </c>
      <c r="J64" s="11"/>
      <c r="K64" s="11"/>
      <c r="L64" s="11"/>
      <c r="M64" s="26"/>
    </row>
    <row r="65" spans="1:13" x14ac:dyDescent="0.25">
      <c r="A65" s="11"/>
      <c r="B65" s="42">
        <v>5</v>
      </c>
      <c r="C65" s="62" t="s">
        <v>52</v>
      </c>
      <c r="D65" s="62"/>
      <c r="E65" s="76"/>
      <c r="F65" s="62"/>
      <c r="G65" s="62">
        <v>150</v>
      </c>
      <c r="H65" s="62">
        <v>6</v>
      </c>
      <c r="I65" s="109">
        <f>H65*G65</f>
        <v>900</v>
      </c>
      <c r="J65" s="27"/>
      <c r="K65" s="11"/>
      <c r="L65" s="11"/>
      <c r="M65" s="26"/>
    </row>
    <row r="66" spans="1:13" s="23" customFormat="1" x14ac:dyDescent="0.25">
      <c r="A66" s="24"/>
      <c r="B66" s="42">
        <v>6</v>
      </c>
      <c r="C66" s="62" t="s">
        <v>53</v>
      </c>
      <c r="D66" s="62"/>
      <c r="E66" s="76"/>
      <c r="F66" s="62"/>
      <c r="G66" s="62">
        <v>90</v>
      </c>
      <c r="H66" s="62">
        <v>28</v>
      </c>
      <c r="I66" s="109">
        <f>H66*G66</f>
        <v>2520</v>
      </c>
      <c r="J66" s="24"/>
      <c r="K66" s="11"/>
      <c r="L66" s="24"/>
    </row>
    <row r="67" spans="1:13" x14ac:dyDescent="0.25">
      <c r="A67" s="11"/>
      <c r="B67" s="42">
        <v>7</v>
      </c>
      <c r="C67" s="62" t="s">
        <v>54</v>
      </c>
      <c r="D67" s="62"/>
      <c r="E67" s="76"/>
      <c r="F67" s="62"/>
      <c r="G67" s="62">
        <v>650</v>
      </c>
      <c r="H67" s="62">
        <v>6</v>
      </c>
      <c r="I67" s="109">
        <v>0</v>
      </c>
      <c r="J67" s="11"/>
      <c r="K67" s="11"/>
      <c r="L67" s="11"/>
      <c r="M67" s="26"/>
    </row>
    <row r="68" spans="1:13" x14ac:dyDescent="0.25">
      <c r="A68" s="11"/>
      <c r="B68" s="42">
        <v>8</v>
      </c>
      <c r="C68" s="62" t="s">
        <v>55</v>
      </c>
      <c r="D68" s="62"/>
      <c r="E68" s="76"/>
      <c r="F68" s="62"/>
      <c r="G68" s="62">
        <v>575</v>
      </c>
      <c r="H68" s="62">
        <v>25</v>
      </c>
      <c r="I68" s="109">
        <f t="shared" ref="I68:I69" si="4">G68*H68</f>
        <v>14375</v>
      </c>
      <c r="J68" s="11"/>
      <c r="K68" s="11"/>
      <c r="L68" s="11"/>
      <c r="M68" s="26"/>
    </row>
    <row r="69" spans="1:13" s="23" customFormat="1" x14ac:dyDescent="0.25">
      <c r="A69" s="24"/>
      <c r="B69" s="42">
        <v>9</v>
      </c>
      <c r="C69" s="62" t="s">
        <v>56</v>
      </c>
      <c r="D69" s="62"/>
      <c r="E69" s="76"/>
      <c r="F69" s="62"/>
      <c r="G69" s="62">
        <v>210</v>
      </c>
      <c r="H69" s="62">
        <v>6</v>
      </c>
      <c r="I69" s="109">
        <f t="shared" si="4"/>
        <v>1260</v>
      </c>
      <c r="J69" s="24"/>
      <c r="K69" s="11"/>
      <c r="L69" s="24"/>
    </row>
    <row r="70" spans="1:13" x14ac:dyDescent="0.25">
      <c r="A70" s="11"/>
      <c r="B70" s="42">
        <v>10</v>
      </c>
      <c r="C70" s="62" t="s">
        <v>57</v>
      </c>
      <c r="D70" s="62"/>
      <c r="E70" s="76"/>
      <c r="F70" s="62">
        <v>65</v>
      </c>
      <c r="G70" s="62">
        <v>70</v>
      </c>
      <c r="H70" s="62"/>
      <c r="I70" s="109">
        <v>0</v>
      </c>
      <c r="J70" s="11"/>
      <c r="K70" s="11"/>
      <c r="L70" s="11"/>
      <c r="M70" s="26"/>
    </row>
    <row r="71" spans="1:13" x14ac:dyDescent="0.25">
      <c r="A71" s="11"/>
      <c r="B71" s="42">
        <v>11</v>
      </c>
      <c r="C71" s="62" t="s">
        <v>58</v>
      </c>
      <c r="D71" s="62"/>
      <c r="E71" s="76"/>
      <c r="F71" s="62"/>
      <c r="G71" s="62">
        <v>60</v>
      </c>
      <c r="H71" s="62">
        <v>10</v>
      </c>
      <c r="I71" s="109">
        <v>0</v>
      </c>
      <c r="J71" s="11"/>
      <c r="K71" s="11"/>
      <c r="L71" s="11"/>
      <c r="M71" s="26"/>
    </row>
    <row r="72" spans="1:13" x14ac:dyDescent="0.25">
      <c r="A72" s="11"/>
      <c r="B72" s="42">
        <v>12</v>
      </c>
      <c r="C72" s="62" t="s">
        <v>59</v>
      </c>
      <c r="D72" s="62"/>
      <c r="E72" s="76"/>
      <c r="F72" s="62"/>
      <c r="G72" s="62">
        <v>3500</v>
      </c>
      <c r="H72" s="62">
        <v>9</v>
      </c>
      <c r="I72" s="109">
        <v>0</v>
      </c>
      <c r="J72" s="11"/>
      <c r="K72" s="11"/>
      <c r="L72" s="11"/>
      <c r="M72" s="26"/>
    </row>
    <row r="73" spans="1:13" x14ac:dyDescent="0.25">
      <c r="A73" s="11"/>
      <c r="B73" s="42">
        <v>13</v>
      </c>
      <c r="C73" s="62" t="s">
        <v>60</v>
      </c>
      <c r="D73" s="62"/>
      <c r="E73" s="76"/>
      <c r="F73" s="62"/>
      <c r="G73" s="62">
        <v>1400</v>
      </c>
      <c r="H73" s="62">
        <v>3</v>
      </c>
      <c r="I73" s="109">
        <v>0</v>
      </c>
      <c r="J73" s="11"/>
      <c r="K73" s="11"/>
      <c r="L73" s="11"/>
      <c r="M73" s="26"/>
    </row>
    <row r="74" spans="1:13" ht="15.75" thickBot="1" x14ac:dyDescent="0.3">
      <c r="A74" s="11"/>
      <c r="B74" s="57">
        <v>14</v>
      </c>
      <c r="C74" s="63" t="s">
        <v>46</v>
      </c>
      <c r="D74" s="63"/>
      <c r="E74" s="77"/>
      <c r="F74" s="63"/>
      <c r="G74" s="63"/>
      <c r="H74" s="63">
        <v>1</v>
      </c>
      <c r="I74" s="114">
        <v>0</v>
      </c>
      <c r="J74" s="11"/>
      <c r="K74" s="11"/>
      <c r="L74" s="11"/>
      <c r="M74" s="26"/>
    </row>
    <row r="75" spans="1:13" ht="15.75" thickBot="1" x14ac:dyDescent="0.3">
      <c r="A75" s="11"/>
      <c r="B75" s="103"/>
      <c r="C75" s="244" t="s">
        <v>47</v>
      </c>
      <c r="D75" s="245"/>
      <c r="E75" s="245"/>
      <c r="F75" s="245"/>
      <c r="G75" s="245"/>
      <c r="H75" s="274"/>
      <c r="I75" s="133">
        <f>SUM(I61:I72,I73,I74)</f>
        <v>39705</v>
      </c>
      <c r="J75" s="27"/>
      <c r="K75" s="11"/>
      <c r="L75" s="11"/>
      <c r="M75" s="26"/>
    </row>
    <row r="76" spans="1:13" x14ac:dyDescent="0.25">
      <c r="A76" s="11"/>
      <c r="B76" s="88"/>
      <c r="C76" s="89"/>
      <c r="D76" s="90"/>
      <c r="E76" s="91"/>
      <c r="F76" s="92"/>
      <c r="G76" s="90"/>
      <c r="H76" s="90"/>
      <c r="I76" s="115"/>
      <c r="J76" s="67"/>
      <c r="K76" s="11"/>
      <c r="L76" s="11"/>
      <c r="M76" s="26"/>
    </row>
    <row r="77" spans="1:13" s="23" customFormat="1" x14ac:dyDescent="0.25">
      <c r="A77" s="24"/>
      <c r="B77" s="65" t="s">
        <v>44</v>
      </c>
      <c r="C77" s="61" t="s">
        <v>67</v>
      </c>
      <c r="D77" s="30"/>
      <c r="E77" s="39"/>
      <c r="F77" s="29"/>
      <c r="G77" s="30"/>
      <c r="H77" s="30"/>
      <c r="I77" s="116">
        <v>0</v>
      </c>
      <c r="J77" s="134"/>
      <c r="K77" s="11"/>
      <c r="L77" s="24"/>
    </row>
    <row r="78" spans="1:13" ht="15.75" thickBot="1" x14ac:dyDescent="0.3">
      <c r="A78" s="11"/>
      <c r="B78" s="101" t="s">
        <v>69</v>
      </c>
      <c r="C78" s="102" t="s">
        <v>68</v>
      </c>
      <c r="D78" s="58"/>
      <c r="E78" s="74"/>
      <c r="F78" s="59"/>
      <c r="G78" s="60"/>
      <c r="H78" s="60"/>
      <c r="I78" s="117">
        <v>14000</v>
      </c>
      <c r="J78" s="11"/>
      <c r="K78" s="11"/>
      <c r="L78" s="11"/>
      <c r="M78" s="26"/>
    </row>
    <row r="79" spans="1:13" ht="16.5" thickBot="1" x14ac:dyDescent="0.3">
      <c r="A79" s="11"/>
      <c r="B79" s="103"/>
      <c r="C79" s="273" t="s">
        <v>79</v>
      </c>
      <c r="D79" s="273"/>
      <c r="E79" s="273"/>
      <c r="F79" s="273"/>
      <c r="G79" s="273"/>
      <c r="H79" s="273"/>
      <c r="I79" s="135">
        <f>SUM(I75:I78,I57)</f>
        <v>425939.30555555556</v>
      </c>
      <c r="J79" s="15"/>
      <c r="K79" s="11"/>
      <c r="L79" s="11"/>
      <c r="M79" s="26"/>
    </row>
    <row r="80" spans="1:13" s="23" customFormat="1" x14ac:dyDescent="0.25">
      <c r="A80" s="24"/>
      <c r="B80" s="11"/>
      <c r="C80" s="43"/>
      <c r="D80" s="11"/>
      <c r="E80" s="78"/>
      <c r="F80" s="15"/>
      <c r="G80" s="43"/>
      <c r="H80" s="6"/>
      <c r="I80" s="118"/>
      <c r="J80" s="24"/>
      <c r="K80" s="11"/>
      <c r="L80" s="24"/>
    </row>
    <row r="81" spans="1:13" x14ac:dyDescent="0.25">
      <c r="A81" s="11"/>
      <c r="B81" s="11"/>
      <c r="C81" s="43"/>
      <c r="D81" s="11"/>
      <c r="E81" s="78"/>
      <c r="F81" s="15"/>
      <c r="G81" s="43"/>
      <c r="H81" s="43"/>
      <c r="I81" s="118"/>
      <c r="J81" s="27"/>
      <c r="K81" s="11"/>
      <c r="L81" s="11"/>
      <c r="M81" s="26"/>
    </row>
    <row r="82" spans="1:13" x14ac:dyDescent="0.25">
      <c r="A82" s="11"/>
      <c r="B82" s="11"/>
      <c r="C82" s="43"/>
      <c r="D82" s="11"/>
      <c r="E82" s="78"/>
      <c r="F82" s="15"/>
      <c r="G82" s="43"/>
      <c r="H82" s="11"/>
      <c r="I82" s="118"/>
      <c r="J82" s="11"/>
      <c r="K82" s="11"/>
      <c r="L82" s="11"/>
      <c r="M82" s="26"/>
    </row>
    <row r="83" spans="1:13" x14ac:dyDescent="0.25">
      <c r="A83" s="11"/>
      <c r="B83" s="11"/>
      <c r="C83" s="11"/>
      <c r="D83" s="11"/>
      <c r="E83" s="78"/>
      <c r="F83" s="15"/>
      <c r="G83" s="11"/>
      <c r="H83" s="11"/>
      <c r="I83" s="118"/>
      <c r="J83" s="27"/>
      <c r="K83" s="11"/>
      <c r="L83" s="11"/>
      <c r="M83" s="26"/>
    </row>
    <row r="84" spans="1:13" x14ac:dyDescent="0.25">
      <c r="A84" s="11"/>
      <c r="B84" s="11"/>
      <c r="C84" s="44"/>
      <c r="D84" s="11"/>
      <c r="E84" s="87"/>
      <c r="F84" s="15"/>
      <c r="G84" s="11"/>
      <c r="H84" s="11"/>
      <c r="I84" s="118"/>
      <c r="J84" s="11"/>
      <c r="K84" s="11"/>
      <c r="L84" s="11"/>
      <c r="M84" s="26"/>
    </row>
    <row r="85" spans="1:13" s="23" customFormat="1" x14ac:dyDescent="0.25">
      <c r="A85" s="24"/>
      <c r="B85" s="11"/>
      <c r="C85" s="11"/>
      <c r="D85" s="11"/>
      <c r="E85" s="87"/>
      <c r="F85" s="15"/>
      <c r="G85" s="11"/>
      <c r="H85" s="11"/>
      <c r="I85" s="118"/>
      <c r="J85" s="25"/>
      <c r="K85" s="11"/>
      <c r="L85" s="24"/>
    </row>
    <row r="86" spans="1:13" s="21" customFormat="1" ht="15.75" x14ac:dyDescent="0.25">
      <c r="A86" s="22"/>
      <c r="B86" s="43"/>
      <c r="C86" s="11"/>
      <c r="D86" s="11"/>
      <c r="E86" s="87"/>
      <c r="F86" s="15"/>
      <c r="G86" s="43"/>
      <c r="H86" s="43"/>
      <c r="I86" s="118"/>
      <c r="J86" s="22"/>
      <c r="K86" s="11"/>
      <c r="L86" s="22"/>
    </row>
    <row r="87" spans="1:13" x14ac:dyDescent="0.25">
      <c r="A87" s="1"/>
      <c r="B87" s="11"/>
      <c r="C87" s="11"/>
      <c r="D87" s="11"/>
      <c r="E87" s="87"/>
      <c r="F87" s="15"/>
      <c r="G87" s="11"/>
      <c r="H87" s="11"/>
      <c r="I87" s="118"/>
      <c r="J87" s="14"/>
      <c r="K87" s="11"/>
      <c r="L87" s="1"/>
    </row>
    <row r="88" spans="1:13" x14ac:dyDescent="0.25">
      <c r="A88" s="1"/>
      <c r="B88" s="43"/>
      <c r="C88" s="11"/>
      <c r="D88" s="11"/>
      <c r="E88" s="87"/>
      <c r="F88" s="15"/>
      <c r="G88" s="11"/>
      <c r="H88" s="11"/>
      <c r="I88" s="118"/>
      <c r="J88" s="1"/>
      <c r="K88" s="11"/>
      <c r="L88" s="1"/>
    </row>
    <row r="89" spans="1:13" x14ac:dyDescent="0.25">
      <c r="A89" s="1"/>
      <c r="B89" s="11"/>
      <c r="C89" s="11"/>
      <c r="D89" s="11"/>
      <c r="E89" s="87"/>
      <c r="F89" s="15"/>
      <c r="G89" s="11"/>
      <c r="H89" s="11"/>
      <c r="I89" s="118"/>
      <c r="J89" s="14"/>
      <c r="K89" s="11"/>
      <c r="L89" s="1"/>
    </row>
    <row r="90" spans="1:13" x14ac:dyDescent="0.25">
      <c r="A90" s="1"/>
      <c r="B90" s="43"/>
      <c r="C90" s="11"/>
      <c r="D90" s="11"/>
      <c r="E90" s="87"/>
      <c r="F90" s="15"/>
      <c r="G90" s="11"/>
      <c r="H90" s="11"/>
      <c r="I90" s="118"/>
      <c r="J90" s="1"/>
      <c r="K90" s="11"/>
      <c r="L90" s="1"/>
    </row>
    <row r="91" spans="1:13" x14ac:dyDescent="0.25">
      <c r="A91" s="1"/>
      <c r="B91" s="11"/>
      <c r="C91" s="11"/>
      <c r="D91" s="11"/>
      <c r="E91" s="87"/>
      <c r="F91" s="15"/>
      <c r="G91" s="11"/>
      <c r="H91" s="11"/>
      <c r="I91" s="118"/>
      <c r="J91" s="14"/>
      <c r="K91" s="11"/>
      <c r="L91" s="1"/>
    </row>
    <row r="92" spans="1:13" x14ac:dyDescent="0.25">
      <c r="A92" s="1"/>
      <c r="B92" s="43"/>
      <c r="C92" s="11"/>
      <c r="D92" s="11"/>
      <c r="E92" s="87"/>
      <c r="F92" s="15"/>
      <c r="G92" s="11"/>
      <c r="H92" s="11"/>
      <c r="I92" s="118"/>
      <c r="J92" s="1"/>
      <c r="K92" s="11"/>
      <c r="L92" s="1"/>
    </row>
    <row r="93" spans="1:13" x14ac:dyDescent="0.25">
      <c r="A93" s="1"/>
      <c r="B93" s="11"/>
      <c r="C93" s="11"/>
      <c r="D93" s="11"/>
      <c r="E93" s="87"/>
      <c r="F93" s="15"/>
      <c r="G93" s="11"/>
      <c r="H93" s="11"/>
      <c r="I93" s="118"/>
      <c r="J93" s="14"/>
      <c r="K93" s="11"/>
      <c r="L93" s="1"/>
    </row>
    <row r="94" spans="1:13" x14ac:dyDescent="0.25">
      <c r="A94" s="1"/>
      <c r="B94" s="43"/>
      <c r="C94" s="11"/>
      <c r="D94" s="11"/>
      <c r="E94" s="87"/>
      <c r="F94" s="15"/>
      <c r="G94" s="11"/>
      <c r="H94" s="11"/>
      <c r="I94" s="118"/>
      <c r="J94" s="1"/>
      <c r="K94" s="11"/>
      <c r="L94" s="1"/>
    </row>
    <row r="95" spans="1:13" x14ac:dyDescent="0.25">
      <c r="A95" s="1"/>
      <c r="B95" s="11"/>
      <c r="C95" s="17"/>
      <c r="D95" s="11"/>
      <c r="E95" s="87"/>
      <c r="F95" s="15"/>
      <c r="G95" s="11"/>
      <c r="H95" s="11"/>
      <c r="I95" s="118"/>
      <c r="J95" s="14"/>
      <c r="K95" s="11"/>
      <c r="L95" s="1"/>
    </row>
    <row r="96" spans="1:13" x14ac:dyDescent="0.25">
      <c r="A96" s="1"/>
      <c r="B96" s="43"/>
      <c r="C96" s="11"/>
      <c r="D96" s="11"/>
      <c r="E96" s="87"/>
      <c r="F96" s="16"/>
      <c r="G96" s="11"/>
      <c r="H96" s="43"/>
      <c r="I96" s="118"/>
      <c r="J96" s="1"/>
      <c r="K96" s="11"/>
      <c r="L96" s="1"/>
    </row>
    <row r="97" spans="1:12" x14ac:dyDescent="0.25">
      <c r="A97" s="1"/>
      <c r="B97" s="11"/>
      <c r="C97" s="11"/>
      <c r="D97" s="11"/>
      <c r="E97" s="87"/>
      <c r="F97" s="16"/>
      <c r="G97" s="11"/>
      <c r="H97" s="43"/>
      <c r="I97" s="118"/>
      <c r="J97" s="14"/>
      <c r="K97" s="11"/>
      <c r="L97" s="1"/>
    </row>
    <row r="98" spans="1:12" x14ac:dyDescent="0.25">
      <c r="A98" s="1"/>
      <c r="B98" s="11"/>
      <c r="C98" s="11"/>
      <c r="D98" s="11"/>
      <c r="E98" s="78"/>
      <c r="F98" s="16"/>
      <c r="G98" s="11"/>
      <c r="H98" s="11"/>
      <c r="I98" s="118"/>
      <c r="J98" s="1"/>
      <c r="K98" s="11"/>
      <c r="L98" s="1"/>
    </row>
    <row r="99" spans="1:12" x14ac:dyDescent="0.25">
      <c r="A99" s="1"/>
      <c r="B99" s="11"/>
      <c r="C99" s="46"/>
      <c r="D99" s="11"/>
      <c r="E99" s="78"/>
      <c r="F99" s="16"/>
      <c r="G99" s="11"/>
      <c r="H99" s="11"/>
      <c r="I99" s="118"/>
      <c r="J99" s="1"/>
      <c r="K99" s="11"/>
      <c r="L99" s="1"/>
    </row>
    <row r="100" spans="1:12" x14ac:dyDescent="0.25">
      <c r="A100" s="1"/>
      <c r="B100" s="11"/>
      <c r="C100" s="11"/>
      <c r="D100" s="11"/>
      <c r="E100" s="78"/>
      <c r="F100" s="16"/>
      <c r="G100" s="11"/>
      <c r="H100" s="11"/>
      <c r="I100" s="118"/>
      <c r="J100" s="1"/>
      <c r="K100" s="11"/>
      <c r="L100" s="1"/>
    </row>
    <row r="101" spans="1:12" x14ac:dyDescent="0.25">
      <c r="A101" s="1"/>
      <c r="B101" s="11"/>
      <c r="C101" s="11"/>
      <c r="D101" s="11"/>
      <c r="E101" s="78"/>
      <c r="F101" s="16"/>
      <c r="G101" s="11"/>
      <c r="H101" s="11"/>
      <c r="I101" s="118"/>
      <c r="J101" s="1"/>
      <c r="K101" s="11"/>
      <c r="L101" s="1"/>
    </row>
    <row r="102" spans="1:12" x14ac:dyDescent="0.25">
      <c r="A102" s="1"/>
      <c r="B102" s="11"/>
      <c r="C102" s="11"/>
      <c r="D102" s="11"/>
      <c r="E102" s="78"/>
      <c r="F102" s="16"/>
      <c r="G102" s="11"/>
      <c r="H102" s="11"/>
      <c r="I102" s="118"/>
      <c r="J102" s="1"/>
      <c r="K102" s="11"/>
      <c r="L102" s="1"/>
    </row>
    <row r="103" spans="1:12" x14ac:dyDescent="0.25">
      <c r="A103" s="1"/>
      <c r="B103" s="11"/>
      <c r="C103" s="11"/>
      <c r="D103" s="11"/>
      <c r="E103" s="78"/>
      <c r="F103" s="16"/>
      <c r="G103" s="11"/>
      <c r="H103" s="11"/>
      <c r="I103" s="118"/>
      <c r="J103" s="1"/>
      <c r="K103" s="11"/>
      <c r="L103" s="1"/>
    </row>
    <row r="104" spans="1:12" x14ac:dyDescent="0.25">
      <c r="A104" s="1"/>
      <c r="B104" s="11"/>
      <c r="C104" s="11"/>
      <c r="D104" s="11"/>
      <c r="E104" s="78"/>
      <c r="F104" s="16"/>
      <c r="G104" s="11"/>
      <c r="H104" s="11"/>
      <c r="I104" s="118"/>
      <c r="J104" s="1"/>
      <c r="K104" s="11"/>
      <c r="L104" s="1"/>
    </row>
    <row r="105" spans="1:12" x14ac:dyDescent="0.25">
      <c r="A105" s="1"/>
      <c r="B105" s="11"/>
      <c r="C105" s="11"/>
      <c r="D105" s="11"/>
      <c r="E105" s="78"/>
      <c r="F105" s="16"/>
      <c r="G105" s="11"/>
      <c r="H105" s="11"/>
      <c r="I105" s="118"/>
      <c r="J105" s="1"/>
      <c r="K105" s="11"/>
      <c r="L105" s="1"/>
    </row>
    <row r="106" spans="1:12" x14ac:dyDescent="0.25">
      <c r="A106" s="1"/>
      <c r="B106" s="11"/>
      <c r="C106" s="11"/>
      <c r="D106" s="11"/>
      <c r="E106" s="78"/>
      <c r="F106" s="16"/>
      <c r="G106" s="11"/>
      <c r="H106" s="11"/>
      <c r="I106" s="118"/>
      <c r="J106" s="1"/>
      <c r="K106" s="11"/>
      <c r="L106" s="1"/>
    </row>
    <row r="107" spans="1:12" x14ac:dyDescent="0.25">
      <c r="A107" s="1"/>
      <c r="B107" s="11"/>
      <c r="C107" s="11"/>
      <c r="D107" s="11"/>
      <c r="E107" s="78"/>
      <c r="F107" s="16"/>
      <c r="G107" s="11"/>
      <c r="H107" s="11"/>
      <c r="I107" s="118"/>
      <c r="J107" s="1"/>
      <c r="K107" s="11"/>
      <c r="L107" s="1"/>
    </row>
    <row r="108" spans="1:12" x14ac:dyDescent="0.25">
      <c r="A108" s="1"/>
      <c r="B108" s="11"/>
      <c r="C108" s="44"/>
      <c r="D108" s="11"/>
      <c r="E108" s="78"/>
      <c r="F108" s="16"/>
      <c r="G108" s="11"/>
      <c r="H108" s="11"/>
      <c r="I108" s="118"/>
      <c r="J108" s="14"/>
      <c r="K108" s="11"/>
      <c r="L108" s="1"/>
    </row>
    <row r="109" spans="1:12" x14ac:dyDescent="0.25">
      <c r="A109" s="1"/>
      <c r="B109" s="11"/>
      <c r="C109" s="11"/>
      <c r="D109" s="11"/>
      <c r="E109" s="78"/>
      <c r="F109" s="16"/>
      <c r="G109" s="11"/>
      <c r="H109" s="11"/>
      <c r="I109" s="118"/>
      <c r="J109" s="1"/>
      <c r="K109" s="11"/>
      <c r="L109" s="1"/>
    </row>
    <row r="110" spans="1:12" x14ac:dyDescent="0.25">
      <c r="A110" s="1"/>
      <c r="B110" s="11"/>
      <c r="C110" s="11"/>
      <c r="D110" s="11"/>
      <c r="E110" s="78"/>
      <c r="F110" s="16"/>
      <c r="G110" s="11"/>
      <c r="H110" s="11"/>
      <c r="I110" s="118"/>
      <c r="J110" s="14"/>
      <c r="K110" s="11"/>
      <c r="L110" s="1"/>
    </row>
    <row r="111" spans="1:12" x14ac:dyDescent="0.25">
      <c r="A111" s="1"/>
      <c r="B111" s="11"/>
      <c r="C111" s="11"/>
      <c r="D111" s="11"/>
      <c r="E111" s="78"/>
      <c r="F111" s="16"/>
      <c r="G111" s="11"/>
      <c r="H111" s="11"/>
      <c r="I111" s="118"/>
      <c r="J111" s="1"/>
      <c r="K111" s="11"/>
      <c r="L111" s="1"/>
    </row>
    <row r="112" spans="1:12" x14ac:dyDescent="0.25">
      <c r="A112" s="1"/>
      <c r="B112" s="11"/>
      <c r="C112" s="11"/>
      <c r="D112" s="11"/>
      <c r="E112" s="78"/>
      <c r="F112" s="16"/>
      <c r="G112" s="11"/>
      <c r="H112" s="11"/>
      <c r="I112" s="118"/>
      <c r="J112" s="14"/>
      <c r="K112" s="11"/>
      <c r="L112" s="1"/>
    </row>
    <row r="113" spans="1:12" x14ac:dyDescent="0.25">
      <c r="A113" s="1"/>
      <c r="B113" s="11"/>
      <c r="C113" s="11"/>
      <c r="D113" s="11"/>
      <c r="E113" s="78"/>
      <c r="F113" s="16"/>
      <c r="G113" s="11"/>
      <c r="H113" s="11"/>
      <c r="I113" s="118"/>
      <c r="J113" s="1"/>
      <c r="K113" s="11"/>
      <c r="L113" s="1"/>
    </row>
    <row r="114" spans="1:12" x14ac:dyDescent="0.25">
      <c r="A114" s="1"/>
      <c r="B114" s="11"/>
      <c r="C114" s="11"/>
      <c r="D114" s="11"/>
      <c r="E114" s="78"/>
      <c r="F114" s="16"/>
      <c r="G114" s="11"/>
      <c r="H114" s="11"/>
      <c r="I114" s="118"/>
      <c r="J114" s="14"/>
      <c r="K114" s="11"/>
      <c r="L114" s="1"/>
    </row>
    <row r="115" spans="1:12" x14ac:dyDescent="0.25">
      <c r="A115" s="1"/>
      <c r="B115" s="11"/>
      <c r="C115" s="11"/>
      <c r="D115" s="11"/>
      <c r="E115" s="78"/>
      <c r="F115" s="16"/>
      <c r="G115" s="11"/>
      <c r="H115" s="11"/>
      <c r="I115" s="118"/>
      <c r="J115" s="1"/>
      <c r="K115" s="11"/>
      <c r="L115" s="1"/>
    </row>
    <row r="116" spans="1:12" x14ac:dyDescent="0.25">
      <c r="A116" s="1"/>
      <c r="B116" s="11"/>
      <c r="C116" s="11"/>
      <c r="D116" s="11"/>
      <c r="E116" s="78"/>
      <c r="F116" s="16"/>
      <c r="G116" s="11"/>
      <c r="H116" s="11"/>
      <c r="I116" s="118"/>
      <c r="J116" s="14"/>
      <c r="K116" s="11"/>
      <c r="L116" s="1"/>
    </row>
    <row r="117" spans="1:12" x14ac:dyDescent="0.25">
      <c r="A117" s="1"/>
      <c r="B117" s="11"/>
      <c r="C117" s="11"/>
      <c r="D117" s="11"/>
      <c r="E117" s="78"/>
      <c r="F117" s="16"/>
      <c r="G117" s="11"/>
      <c r="H117" s="11"/>
      <c r="I117" s="118"/>
      <c r="J117" s="1"/>
      <c r="K117" s="11"/>
      <c r="L117" s="1"/>
    </row>
    <row r="118" spans="1:12" x14ac:dyDescent="0.25">
      <c r="A118" s="1"/>
      <c r="B118" s="11"/>
      <c r="C118" s="11"/>
      <c r="D118" s="11"/>
      <c r="E118" s="78"/>
      <c r="F118" s="16"/>
      <c r="G118" s="11"/>
      <c r="H118" s="11"/>
      <c r="I118" s="118"/>
      <c r="J118" s="1"/>
      <c r="K118" s="11"/>
      <c r="L118" s="1"/>
    </row>
    <row r="119" spans="1:12" x14ac:dyDescent="0.25">
      <c r="A119" s="1"/>
      <c r="B119" s="11"/>
      <c r="C119" s="11"/>
      <c r="D119" s="11"/>
      <c r="E119" s="78"/>
      <c r="F119" s="16"/>
      <c r="G119" s="11"/>
      <c r="H119" s="11"/>
      <c r="I119" s="118"/>
      <c r="J119" s="14"/>
      <c r="K119" s="11"/>
      <c r="L119" s="1"/>
    </row>
    <row r="120" spans="1:12" x14ac:dyDescent="0.25">
      <c r="A120" s="1"/>
      <c r="B120" s="11"/>
      <c r="C120" s="11"/>
      <c r="D120" s="11"/>
      <c r="E120" s="78"/>
      <c r="F120" s="16"/>
      <c r="G120" s="11"/>
      <c r="H120" s="11"/>
      <c r="I120" s="118"/>
      <c r="J120" s="1"/>
      <c r="K120" s="11"/>
      <c r="L120" s="1"/>
    </row>
    <row r="121" spans="1:12" x14ac:dyDescent="0.25">
      <c r="A121" s="1"/>
      <c r="B121" s="11"/>
      <c r="C121" s="11"/>
      <c r="D121" s="11"/>
      <c r="E121" s="78"/>
      <c r="F121" s="16"/>
      <c r="G121" s="11"/>
      <c r="H121" s="11"/>
      <c r="I121" s="118"/>
      <c r="J121" s="14"/>
      <c r="K121" s="11"/>
      <c r="L121" s="1"/>
    </row>
    <row r="122" spans="1:12" x14ac:dyDescent="0.25">
      <c r="A122" s="1"/>
      <c r="B122" s="11"/>
      <c r="C122" s="11"/>
      <c r="D122" s="11"/>
      <c r="E122" s="78"/>
      <c r="F122" s="16"/>
      <c r="G122" s="11"/>
      <c r="H122" s="11"/>
      <c r="I122" s="118"/>
      <c r="J122" s="1"/>
      <c r="K122" s="11"/>
      <c r="L122" s="1"/>
    </row>
    <row r="123" spans="1:12" x14ac:dyDescent="0.25">
      <c r="A123" s="1"/>
      <c r="B123" s="11"/>
      <c r="C123" s="11"/>
      <c r="D123" s="11"/>
      <c r="E123" s="78"/>
      <c r="F123" s="16"/>
      <c r="G123" s="11"/>
      <c r="H123" s="11"/>
      <c r="I123" s="118"/>
      <c r="J123" s="14"/>
      <c r="K123" s="11"/>
      <c r="L123" s="1"/>
    </row>
    <row r="124" spans="1:12" x14ac:dyDescent="0.25">
      <c r="A124" s="1"/>
      <c r="B124" s="11"/>
      <c r="C124" s="11"/>
      <c r="D124" s="11"/>
      <c r="E124" s="78"/>
      <c r="F124" s="16"/>
      <c r="G124" s="11"/>
      <c r="H124" s="11"/>
      <c r="I124" s="118"/>
      <c r="J124" s="1"/>
      <c r="K124" s="11"/>
      <c r="L124" s="1"/>
    </row>
    <row r="125" spans="1:12" x14ac:dyDescent="0.25">
      <c r="A125" s="1"/>
      <c r="B125" s="11"/>
      <c r="C125" s="44"/>
      <c r="D125" s="11"/>
      <c r="E125" s="78"/>
      <c r="F125" s="16"/>
      <c r="G125" s="11"/>
      <c r="H125" s="11"/>
      <c r="I125" s="118"/>
      <c r="J125" s="14"/>
      <c r="K125" s="11"/>
      <c r="L125" s="1"/>
    </row>
    <row r="126" spans="1:12" x14ac:dyDescent="0.25">
      <c r="A126" s="1"/>
      <c r="B126" s="11"/>
      <c r="C126" s="11"/>
      <c r="D126" s="11"/>
      <c r="E126" s="78"/>
      <c r="F126" s="16"/>
      <c r="G126" s="11"/>
      <c r="H126" s="11"/>
      <c r="I126" s="118"/>
      <c r="J126" s="1"/>
      <c r="K126" s="11"/>
      <c r="L126" s="1"/>
    </row>
    <row r="127" spans="1:12" x14ac:dyDescent="0.25">
      <c r="A127" s="1"/>
      <c r="B127" s="11"/>
      <c r="C127" s="11"/>
      <c r="D127" s="11"/>
      <c r="E127" s="78"/>
      <c r="F127" s="16"/>
      <c r="G127" s="11"/>
      <c r="H127" s="11"/>
      <c r="I127" s="119"/>
      <c r="J127" s="2"/>
      <c r="K127" s="11"/>
      <c r="L127" s="1"/>
    </row>
    <row r="128" spans="1:12" ht="15.75" x14ac:dyDescent="0.25">
      <c r="A128" s="1"/>
      <c r="B128" s="11"/>
      <c r="C128" s="45"/>
      <c r="D128" s="47"/>
      <c r="E128" s="79"/>
      <c r="F128" s="47"/>
      <c r="G128" s="47"/>
      <c r="H128" s="47"/>
      <c r="I128" s="120"/>
      <c r="J128" s="1"/>
      <c r="K128" s="11"/>
      <c r="L128" s="1"/>
    </row>
    <row r="129" spans="1:12" x14ac:dyDescent="0.25">
      <c r="A129" s="1"/>
      <c r="B129" s="11"/>
      <c r="C129" s="11"/>
      <c r="D129" s="11"/>
      <c r="E129" s="78"/>
      <c r="F129" s="16"/>
      <c r="G129" s="11"/>
      <c r="H129" s="11"/>
      <c r="I129" s="118"/>
      <c r="J129" s="14"/>
      <c r="K129" s="11"/>
      <c r="L129" s="1"/>
    </row>
    <row r="130" spans="1:12" x14ac:dyDescent="0.25">
      <c r="A130" s="1"/>
      <c r="B130" s="11"/>
      <c r="C130" s="11"/>
      <c r="D130" s="11"/>
      <c r="E130" s="78"/>
      <c r="F130" s="16"/>
      <c r="G130" s="11"/>
      <c r="H130" s="11"/>
      <c r="I130" s="118"/>
      <c r="J130" s="1"/>
      <c r="K130" s="11"/>
      <c r="L130" s="1"/>
    </row>
    <row r="131" spans="1:12" x14ac:dyDescent="0.25">
      <c r="A131" s="1"/>
      <c r="B131" s="11"/>
      <c r="C131" s="11"/>
      <c r="D131" s="11"/>
      <c r="E131" s="78"/>
      <c r="F131" s="16"/>
      <c r="G131" s="11"/>
      <c r="H131" s="11"/>
      <c r="I131" s="118"/>
      <c r="J131" s="14"/>
      <c r="K131" s="11"/>
      <c r="L131" s="1"/>
    </row>
    <row r="132" spans="1:12" x14ac:dyDescent="0.25">
      <c r="A132" s="1"/>
      <c r="B132" s="11"/>
      <c r="C132" s="44"/>
      <c r="D132" s="11"/>
      <c r="E132" s="78"/>
      <c r="F132" s="16"/>
      <c r="G132" s="11"/>
      <c r="H132" s="11"/>
      <c r="I132" s="118"/>
      <c r="J132" s="1"/>
      <c r="K132" s="11"/>
      <c r="L132" s="1"/>
    </row>
    <row r="133" spans="1:12" x14ac:dyDescent="0.25">
      <c r="A133" s="1"/>
      <c r="B133" s="11"/>
      <c r="C133" s="11"/>
      <c r="D133" s="11"/>
      <c r="E133" s="78"/>
      <c r="F133" s="16"/>
      <c r="G133" s="11"/>
      <c r="H133" s="11"/>
      <c r="I133" s="118"/>
      <c r="J133" s="14"/>
      <c r="K133" s="11"/>
      <c r="L133" s="1"/>
    </row>
    <row r="134" spans="1:12" x14ac:dyDescent="0.25">
      <c r="A134" s="1"/>
      <c r="B134" s="11"/>
      <c r="C134" s="11"/>
      <c r="D134" s="11"/>
      <c r="E134" s="78"/>
      <c r="F134" s="16"/>
      <c r="G134" s="11"/>
      <c r="H134" s="11"/>
      <c r="I134" s="118"/>
      <c r="J134" s="1"/>
      <c r="K134" s="11"/>
      <c r="L134" s="1"/>
    </row>
    <row r="135" spans="1:12" x14ac:dyDescent="0.25">
      <c r="A135" s="1"/>
      <c r="B135" s="11"/>
      <c r="C135" s="17"/>
      <c r="D135" s="11"/>
      <c r="E135" s="78"/>
      <c r="F135" s="16"/>
      <c r="G135" s="11"/>
      <c r="H135" s="11"/>
      <c r="I135" s="118"/>
      <c r="J135" s="14"/>
      <c r="K135" s="11"/>
      <c r="L135" s="1"/>
    </row>
    <row r="136" spans="1:12" x14ac:dyDescent="0.25">
      <c r="A136" s="1"/>
      <c r="B136" s="11"/>
      <c r="C136" s="11"/>
      <c r="D136" s="11"/>
      <c r="E136" s="78"/>
      <c r="F136" s="16"/>
      <c r="G136" s="11"/>
      <c r="H136" s="11"/>
      <c r="I136" s="118"/>
      <c r="J136" s="1"/>
      <c r="K136" s="11"/>
      <c r="L136" s="1"/>
    </row>
    <row r="137" spans="1:12" x14ac:dyDescent="0.25">
      <c r="A137" s="1"/>
      <c r="B137" s="11"/>
      <c r="C137" s="11"/>
      <c r="D137" s="11"/>
      <c r="E137" s="78"/>
      <c r="F137" s="16"/>
      <c r="G137" s="11"/>
      <c r="H137" s="11"/>
      <c r="I137" s="118"/>
      <c r="J137" s="14"/>
      <c r="K137" s="11"/>
      <c r="L137" s="1"/>
    </row>
    <row r="138" spans="1:12" x14ac:dyDescent="0.25">
      <c r="A138" s="1"/>
      <c r="B138" s="11"/>
      <c r="C138" s="11"/>
      <c r="D138" s="11"/>
      <c r="E138" s="78"/>
      <c r="F138" s="16"/>
      <c r="G138" s="11"/>
      <c r="H138" s="11"/>
      <c r="I138" s="118"/>
      <c r="J138" s="1"/>
      <c r="K138" s="11"/>
      <c r="L138" s="1"/>
    </row>
    <row r="139" spans="1:12" x14ac:dyDescent="0.25">
      <c r="A139" s="1"/>
      <c r="B139" s="11"/>
      <c r="C139" s="11"/>
      <c r="D139" s="11"/>
      <c r="E139" s="78"/>
      <c r="F139" s="16"/>
      <c r="G139" s="11"/>
      <c r="H139" s="11"/>
      <c r="I139" s="118"/>
      <c r="J139" s="14"/>
      <c r="K139" s="11"/>
      <c r="L139" s="1"/>
    </row>
    <row r="140" spans="1:12" x14ac:dyDescent="0.25">
      <c r="A140" s="1"/>
      <c r="B140" s="11"/>
      <c r="C140" s="11"/>
      <c r="D140" s="11"/>
      <c r="E140" s="78"/>
      <c r="F140" s="16"/>
      <c r="G140" s="11"/>
      <c r="H140" s="11"/>
      <c r="I140" s="118"/>
      <c r="J140" s="1"/>
      <c r="K140" s="11"/>
      <c r="L140" s="1"/>
    </row>
    <row r="141" spans="1:12" x14ac:dyDescent="0.25">
      <c r="A141" s="1"/>
      <c r="B141" s="11"/>
      <c r="C141" s="11"/>
      <c r="D141" s="11"/>
      <c r="E141" s="78"/>
      <c r="F141" s="16"/>
      <c r="G141" s="11"/>
      <c r="H141" s="11"/>
      <c r="I141" s="118"/>
      <c r="J141" s="14"/>
      <c r="K141" s="11"/>
      <c r="L141" s="1"/>
    </row>
    <row r="142" spans="1:12" x14ac:dyDescent="0.25">
      <c r="A142" s="1"/>
      <c r="B142" s="11"/>
      <c r="C142" s="44"/>
      <c r="D142" s="11"/>
      <c r="E142" s="78"/>
      <c r="F142" s="16"/>
      <c r="G142" s="11"/>
      <c r="H142" s="11"/>
      <c r="I142" s="118"/>
      <c r="J142" s="1"/>
      <c r="K142" s="11"/>
      <c r="L142" s="1"/>
    </row>
    <row r="143" spans="1:12" x14ac:dyDescent="0.25">
      <c r="A143" s="1"/>
      <c r="B143" s="11"/>
      <c r="C143" s="11"/>
      <c r="D143" s="11"/>
      <c r="E143" s="78"/>
      <c r="F143" s="16"/>
      <c r="G143" s="11"/>
      <c r="H143" s="11"/>
      <c r="I143" s="118"/>
      <c r="J143" s="14"/>
      <c r="K143" s="11"/>
      <c r="L143" s="1"/>
    </row>
    <row r="144" spans="1:12" x14ac:dyDescent="0.25">
      <c r="A144" s="1"/>
      <c r="B144" s="11"/>
      <c r="C144" s="11"/>
      <c r="D144" s="11"/>
      <c r="E144" s="78"/>
      <c r="F144" s="16"/>
      <c r="G144" s="11"/>
      <c r="H144" s="11"/>
      <c r="I144" s="118"/>
      <c r="J144" s="1"/>
      <c r="K144" s="11"/>
      <c r="L144" s="1"/>
    </row>
    <row r="145" spans="1:12" x14ac:dyDescent="0.25">
      <c r="A145" s="1"/>
      <c r="B145" s="11"/>
      <c r="C145" s="11"/>
      <c r="D145" s="11"/>
      <c r="E145" s="78"/>
      <c r="F145" s="16"/>
      <c r="G145" s="11"/>
      <c r="H145" s="11"/>
      <c r="I145" s="118"/>
      <c r="J145" s="14"/>
      <c r="K145" s="11"/>
      <c r="L145" s="1"/>
    </row>
    <row r="146" spans="1:12" x14ac:dyDescent="0.25">
      <c r="A146" s="1"/>
      <c r="B146" s="11"/>
      <c r="C146" s="11"/>
      <c r="D146" s="11"/>
      <c r="E146" s="78"/>
      <c r="F146" s="16"/>
      <c r="G146" s="11"/>
      <c r="H146" s="11"/>
      <c r="I146" s="118"/>
      <c r="J146" s="1"/>
      <c r="K146" s="11"/>
      <c r="L146" s="1"/>
    </row>
    <row r="147" spans="1:12" x14ac:dyDescent="0.25">
      <c r="A147" s="1"/>
      <c r="B147" s="11"/>
      <c r="C147" s="11"/>
      <c r="D147" s="11"/>
      <c r="E147" s="78"/>
      <c r="F147" s="16"/>
      <c r="G147" s="11"/>
      <c r="H147" s="11"/>
      <c r="I147" s="118"/>
      <c r="J147" s="14"/>
      <c r="K147" s="11"/>
      <c r="L147" s="1"/>
    </row>
    <row r="148" spans="1:12" x14ac:dyDescent="0.25">
      <c r="A148" s="1"/>
      <c r="B148" s="11"/>
      <c r="C148" s="11"/>
      <c r="D148" s="11"/>
      <c r="E148" s="78"/>
      <c r="F148" s="16"/>
      <c r="G148" s="11"/>
      <c r="H148" s="11"/>
      <c r="I148" s="118"/>
      <c r="J148" s="1"/>
      <c r="K148" s="11"/>
      <c r="L148" s="1"/>
    </row>
    <row r="149" spans="1:12" x14ac:dyDescent="0.25">
      <c r="A149" s="1"/>
      <c r="B149" s="11"/>
      <c r="C149" s="11"/>
      <c r="D149" s="11"/>
      <c r="E149" s="78"/>
      <c r="F149" s="16"/>
      <c r="G149" s="11"/>
      <c r="H149" s="11"/>
      <c r="I149" s="118"/>
      <c r="J149" s="14"/>
      <c r="K149" s="11"/>
      <c r="L149" s="1"/>
    </row>
    <row r="150" spans="1:12" x14ac:dyDescent="0.25">
      <c r="A150" s="1"/>
      <c r="B150" s="11"/>
      <c r="C150" s="44"/>
      <c r="D150" s="11"/>
      <c r="E150" s="78"/>
      <c r="F150" s="16"/>
      <c r="G150" s="11"/>
      <c r="H150" s="11"/>
      <c r="I150" s="118"/>
      <c r="J150" s="1"/>
      <c r="K150" s="11"/>
      <c r="L150" s="1"/>
    </row>
    <row r="151" spans="1:12" x14ac:dyDescent="0.25">
      <c r="A151" s="1"/>
      <c r="B151" s="11"/>
      <c r="C151" s="11"/>
      <c r="D151" s="11"/>
      <c r="E151" s="78"/>
      <c r="F151" s="16"/>
      <c r="G151" s="11"/>
      <c r="H151" s="11"/>
      <c r="I151" s="121"/>
      <c r="J151" s="1"/>
      <c r="K151" s="11"/>
      <c r="L151" s="1"/>
    </row>
    <row r="152" spans="1:12" x14ac:dyDescent="0.25">
      <c r="A152" s="1"/>
      <c r="B152" s="11"/>
      <c r="C152" s="11"/>
      <c r="D152" s="11"/>
      <c r="E152" s="78"/>
      <c r="F152" s="16"/>
      <c r="G152" s="11"/>
      <c r="H152" s="11"/>
      <c r="I152" s="121"/>
      <c r="J152" s="1"/>
      <c r="K152" s="11"/>
      <c r="L152" s="1"/>
    </row>
    <row r="153" spans="1:12" x14ac:dyDescent="0.25">
      <c r="A153" s="1"/>
      <c r="B153" s="11"/>
      <c r="C153" s="11"/>
      <c r="D153" s="11"/>
      <c r="E153" s="78"/>
      <c r="F153" s="16"/>
      <c r="G153" s="11"/>
      <c r="H153" s="11"/>
      <c r="I153" s="121"/>
      <c r="J153" s="2"/>
      <c r="K153" s="11"/>
      <c r="L153" s="1"/>
    </row>
    <row r="154" spans="1:12" x14ac:dyDescent="0.25">
      <c r="A154" s="1"/>
      <c r="B154" s="11"/>
      <c r="C154" s="11"/>
      <c r="D154" s="11"/>
      <c r="E154" s="78"/>
      <c r="F154" s="16"/>
      <c r="G154" s="11"/>
      <c r="H154" s="11"/>
      <c r="I154" s="121"/>
      <c r="J154" s="14"/>
      <c r="K154" s="11"/>
      <c r="L154" s="1"/>
    </row>
    <row r="155" spans="1:12" x14ac:dyDescent="0.25">
      <c r="A155" s="1"/>
      <c r="B155" s="11"/>
      <c r="C155" s="11"/>
      <c r="D155" s="11"/>
      <c r="E155" s="78"/>
      <c r="F155" s="16"/>
      <c r="G155" s="11"/>
      <c r="H155" s="11"/>
      <c r="I155" s="121"/>
      <c r="J155" s="14"/>
      <c r="K155" s="11"/>
      <c r="L155" s="1"/>
    </row>
    <row r="156" spans="1:12" x14ac:dyDescent="0.25">
      <c r="A156" s="1"/>
      <c r="B156" s="11"/>
      <c r="C156" s="11"/>
      <c r="D156" s="11"/>
      <c r="E156" s="78"/>
      <c r="F156" s="16"/>
      <c r="G156" s="11"/>
      <c r="H156" s="11"/>
      <c r="I156" s="121"/>
      <c r="J156" s="14"/>
      <c r="K156" s="11"/>
      <c r="L156" s="1"/>
    </row>
    <row r="157" spans="1:12" x14ac:dyDescent="0.25">
      <c r="A157" s="1"/>
      <c r="B157" s="11"/>
      <c r="C157" s="11"/>
      <c r="D157" s="11"/>
      <c r="E157" s="78"/>
      <c r="F157" s="16"/>
      <c r="G157" s="11"/>
      <c r="H157" s="11"/>
      <c r="I157" s="121"/>
      <c r="J157" s="1"/>
      <c r="K157" s="11"/>
      <c r="L157" s="1"/>
    </row>
    <row r="158" spans="1:12" x14ac:dyDescent="0.25">
      <c r="A158" s="1"/>
      <c r="B158" s="11"/>
      <c r="C158" s="43"/>
      <c r="D158" s="6"/>
      <c r="E158" s="80"/>
      <c r="F158" s="6"/>
      <c r="G158" s="6"/>
      <c r="H158" s="6"/>
      <c r="I158" s="121"/>
      <c r="J158" s="1"/>
      <c r="K158" s="11"/>
      <c r="L158" s="1"/>
    </row>
    <row r="159" spans="1:12" x14ac:dyDescent="0.25">
      <c r="A159" s="1"/>
      <c r="B159" s="11"/>
      <c r="C159" s="11"/>
      <c r="D159" s="11"/>
      <c r="E159" s="78"/>
      <c r="F159" s="16"/>
      <c r="G159" s="11"/>
      <c r="H159" s="11"/>
      <c r="I159" s="121"/>
      <c r="J159" s="1"/>
      <c r="K159" s="11"/>
      <c r="L159" s="1"/>
    </row>
    <row r="160" spans="1:12" x14ac:dyDescent="0.25">
      <c r="A160" s="1"/>
      <c r="B160" s="11"/>
      <c r="C160" s="11"/>
      <c r="D160" s="11"/>
      <c r="E160" s="78"/>
      <c r="F160" s="16"/>
      <c r="G160" s="11"/>
      <c r="H160" s="11"/>
      <c r="I160" s="121"/>
      <c r="J160" s="1"/>
      <c r="K160" s="11"/>
      <c r="L160" s="1"/>
    </row>
    <row r="161" spans="1:12" x14ac:dyDescent="0.25">
      <c r="A161" s="1"/>
      <c r="B161" s="11"/>
      <c r="C161" s="11"/>
      <c r="D161" s="11"/>
      <c r="E161" s="78"/>
      <c r="F161" s="16"/>
      <c r="G161" s="11"/>
      <c r="H161" s="11"/>
      <c r="I161" s="121"/>
      <c r="J161" s="1"/>
      <c r="K161" s="11"/>
      <c r="L161" s="1"/>
    </row>
    <row r="162" spans="1:12" x14ac:dyDescent="0.25">
      <c r="A162" s="1"/>
      <c r="B162" s="11"/>
      <c r="C162" s="11"/>
      <c r="D162" s="11"/>
      <c r="E162" s="78"/>
      <c r="F162" s="16"/>
      <c r="G162" s="11"/>
      <c r="H162" s="11"/>
      <c r="I162" s="121"/>
      <c r="J162" s="1"/>
      <c r="K162" s="11"/>
      <c r="L162" s="1"/>
    </row>
    <row r="163" spans="1:12" x14ac:dyDescent="0.25">
      <c r="A163" s="1"/>
      <c r="B163" s="11"/>
      <c r="C163" s="11"/>
      <c r="D163" s="11"/>
      <c r="E163" s="78"/>
      <c r="F163" s="16"/>
      <c r="G163" s="11"/>
      <c r="H163" s="11"/>
      <c r="I163" s="121"/>
      <c r="J163" s="1"/>
      <c r="K163" s="11"/>
      <c r="L163" s="1"/>
    </row>
    <row r="164" spans="1:12" x14ac:dyDescent="0.25">
      <c r="A164" s="1"/>
      <c r="B164" s="11"/>
      <c r="C164" s="11"/>
      <c r="D164" s="11"/>
      <c r="E164" s="78"/>
      <c r="F164" s="16"/>
      <c r="G164" s="11"/>
      <c r="H164" s="11"/>
      <c r="I164" s="121"/>
      <c r="J164" s="14"/>
      <c r="K164" s="11"/>
      <c r="L164" s="1"/>
    </row>
    <row r="165" spans="1:12" x14ac:dyDescent="0.25">
      <c r="A165" s="1"/>
      <c r="B165" s="11"/>
      <c r="C165" s="11"/>
      <c r="D165" s="11"/>
      <c r="E165" s="78"/>
      <c r="F165" s="16"/>
      <c r="G165" s="11"/>
      <c r="H165" s="11"/>
      <c r="I165" s="118"/>
      <c r="J165" s="1"/>
      <c r="K165" s="11"/>
      <c r="L165" s="1"/>
    </row>
    <row r="166" spans="1:12" x14ac:dyDescent="0.25">
      <c r="A166" s="1"/>
      <c r="B166" s="11"/>
      <c r="C166" s="11"/>
      <c r="D166" s="11"/>
      <c r="E166" s="78"/>
      <c r="F166" s="16"/>
      <c r="G166" s="11"/>
      <c r="H166" s="11"/>
      <c r="I166" s="118"/>
      <c r="J166" s="14"/>
      <c r="K166" s="11"/>
      <c r="L166" s="1"/>
    </row>
    <row r="167" spans="1:12" x14ac:dyDescent="0.25">
      <c r="A167" s="1"/>
      <c r="B167" s="11"/>
      <c r="C167" s="11"/>
      <c r="D167" s="11"/>
      <c r="E167" s="78"/>
      <c r="F167" s="16"/>
      <c r="G167" s="11"/>
      <c r="H167" s="11"/>
      <c r="I167" s="118"/>
      <c r="J167" s="1"/>
      <c r="K167" s="11"/>
      <c r="L167" s="1"/>
    </row>
    <row r="168" spans="1:12" x14ac:dyDescent="0.25">
      <c r="A168" s="1"/>
      <c r="B168" s="11"/>
      <c r="C168" s="11"/>
      <c r="D168" s="11"/>
      <c r="E168" s="78"/>
      <c r="F168" s="16"/>
      <c r="G168" s="11"/>
      <c r="H168" s="11"/>
      <c r="I168" s="118"/>
      <c r="J168" s="14"/>
      <c r="K168" s="11"/>
      <c r="L168" s="1"/>
    </row>
    <row r="169" spans="1:12" x14ac:dyDescent="0.25">
      <c r="A169" s="1"/>
      <c r="B169" s="11"/>
      <c r="C169" s="11"/>
      <c r="D169" s="11"/>
      <c r="E169" s="78"/>
      <c r="F169" s="16"/>
      <c r="G169" s="11"/>
      <c r="H169" s="11"/>
      <c r="I169" s="118"/>
      <c r="J169" s="1"/>
      <c r="K169" s="11"/>
      <c r="L169" s="1"/>
    </row>
    <row r="170" spans="1:12" x14ac:dyDescent="0.25">
      <c r="A170" s="1"/>
      <c r="B170" s="11"/>
      <c r="C170" s="17"/>
      <c r="D170" s="11"/>
      <c r="E170" s="78"/>
      <c r="F170" s="16"/>
      <c r="G170" s="11"/>
      <c r="H170" s="11"/>
      <c r="I170" s="118"/>
      <c r="J170" s="14"/>
      <c r="K170" s="11"/>
      <c r="L170" s="1"/>
    </row>
    <row r="171" spans="1:12" x14ac:dyDescent="0.25">
      <c r="A171" s="1"/>
      <c r="B171" s="11"/>
      <c r="C171" s="11"/>
      <c r="D171" s="11"/>
      <c r="E171" s="78"/>
      <c r="F171" s="16"/>
      <c r="G171" s="11"/>
      <c r="H171" s="11"/>
      <c r="I171" s="118"/>
      <c r="J171" s="1"/>
      <c r="K171" s="11"/>
      <c r="L171" s="1"/>
    </row>
    <row r="172" spans="1:12" x14ac:dyDescent="0.25">
      <c r="A172" s="1"/>
      <c r="B172" s="11"/>
      <c r="C172" s="11"/>
      <c r="D172" s="11"/>
      <c r="E172" s="78"/>
      <c r="F172" s="16"/>
      <c r="G172" s="11"/>
      <c r="H172" s="11"/>
      <c r="I172" s="118"/>
      <c r="J172" s="14"/>
      <c r="K172" s="11"/>
      <c r="L172" s="1"/>
    </row>
    <row r="173" spans="1:12" x14ac:dyDescent="0.25">
      <c r="A173" s="1"/>
      <c r="B173" s="11"/>
      <c r="C173" s="11"/>
      <c r="D173" s="11"/>
      <c r="E173" s="78"/>
      <c r="F173" s="16"/>
      <c r="G173" s="11"/>
      <c r="H173" s="11"/>
      <c r="I173" s="119"/>
      <c r="J173" s="2"/>
      <c r="K173" s="11"/>
      <c r="L173" s="1"/>
    </row>
    <row r="174" spans="1:12" x14ac:dyDescent="0.25">
      <c r="A174" s="1"/>
      <c r="B174" s="11"/>
      <c r="C174" s="6"/>
      <c r="D174" s="6"/>
      <c r="E174" s="80"/>
      <c r="F174" s="6"/>
      <c r="G174" s="6"/>
      <c r="H174" s="6"/>
      <c r="I174" s="122"/>
      <c r="J174" s="1"/>
      <c r="K174" s="11"/>
      <c r="L174" s="1"/>
    </row>
    <row r="175" spans="1:12" x14ac:dyDescent="0.25">
      <c r="A175" s="1"/>
      <c r="B175" s="11"/>
      <c r="C175" s="17"/>
      <c r="D175" s="11"/>
      <c r="E175" s="78"/>
      <c r="F175" s="16"/>
      <c r="G175" s="11"/>
      <c r="H175" s="11"/>
      <c r="I175" s="118"/>
      <c r="J175" s="14"/>
      <c r="K175" s="11"/>
      <c r="L175" s="1"/>
    </row>
    <row r="176" spans="1:12" x14ac:dyDescent="0.25">
      <c r="A176" s="1"/>
      <c r="B176" s="11"/>
      <c r="C176" s="11"/>
      <c r="D176" s="11"/>
      <c r="E176" s="78"/>
      <c r="F176" s="16"/>
      <c r="G176" s="11"/>
      <c r="H176" s="11"/>
      <c r="I176" s="118"/>
      <c r="J176" s="1"/>
      <c r="K176" s="11"/>
      <c r="L176" s="1"/>
    </row>
    <row r="177" spans="1:12" x14ac:dyDescent="0.25">
      <c r="A177" s="1"/>
      <c r="B177" s="11"/>
      <c r="C177" s="17"/>
      <c r="D177" s="11"/>
      <c r="E177" s="78"/>
      <c r="F177" s="16"/>
      <c r="G177" s="11"/>
      <c r="H177" s="11"/>
      <c r="I177" s="118"/>
      <c r="J177" s="14"/>
      <c r="K177" s="11"/>
      <c r="L177" s="1"/>
    </row>
    <row r="178" spans="1:12" x14ac:dyDescent="0.25">
      <c r="A178" s="1"/>
      <c r="B178" s="11"/>
      <c r="C178" s="11"/>
      <c r="D178" s="11"/>
      <c r="E178" s="78"/>
      <c r="F178" s="16"/>
      <c r="G178" s="11"/>
      <c r="H178" s="11"/>
      <c r="I178" s="118"/>
      <c r="J178" s="1"/>
      <c r="K178" s="11"/>
      <c r="L178" s="1"/>
    </row>
    <row r="179" spans="1:12" x14ac:dyDescent="0.25">
      <c r="A179" s="1"/>
      <c r="B179" s="11"/>
      <c r="C179" s="17"/>
      <c r="D179" s="11"/>
      <c r="E179" s="78"/>
      <c r="F179" s="16"/>
      <c r="G179" s="11"/>
      <c r="H179" s="11"/>
      <c r="I179" s="118"/>
      <c r="J179" s="14"/>
      <c r="K179" s="11"/>
      <c r="L179" s="1"/>
    </row>
    <row r="180" spans="1:12" x14ac:dyDescent="0.25">
      <c r="A180" s="1"/>
      <c r="B180" s="11"/>
      <c r="C180" s="11"/>
      <c r="D180" s="11"/>
      <c r="E180" s="78"/>
      <c r="F180" s="16"/>
      <c r="G180" s="11"/>
      <c r="H180" s="11"/>
      <c r="I180" s="118"/>
      <c r="J180" s="1"/>
      <c r="K180" s="11"/>
      <c r="L180" s="1"/>
    </row>
    <row r="181" spans="1:12" x14ac:dyDescent="0.25">
      <c r="A181" s="1"/>
      <c r="B181" s="11"/>
      <c r="C181" s="17"/>
      <c r="D181" s="11"/>
      <c r="E181" s="78"/>
      <c r="F181" s="16"/>
      <c r="G181" s="11"/>
      <c r="H181" s="11"/>
      <c r="I181" s="118"/>
      <c r="J181" s="14"/>
      <c r="K181" s="11"/>
      <c r="L181" s="1"/>
    </row>
    <row r="182" spans="1:12" x14ac:dyDescent="0.25">
      <c r="A182" s="1"/>
      <c r="B182" s="11"/>
      <c r="C182" s="11"/>
      <c r="D182" s="11"/>
      <c r="E182" s="78"/>
      <c r="F182" s="16"/>
      <c r="G182" s="11"/>
      <c r="H182" s="11"/>
      <c r="I182" s="119"/>
      <c r="J182" s="2"/>
      <c r="K182" s="11"/>
      <c r="L182" s="1"/>
    </row>
    <row r="183" spans="1:12" ht="15.75" x14ac:dyDescent="0.25">
      <c r="A183" s="1"/>
      <c r="B183" s="20"/>
      <c r="C183" s="19"/>
      <c r="D183" s="19"/>
      <c r="E183" s="81"/>
      <c r="F183" s="19"/>
      <c r="G183" s="19"/>
      <c r="H183" s="19"/>
      <c r="I183" s="123"/>
      <c r="J183" s="1"/>
      <c r="K183" s="11"/>
      <c r="L183" s="1"/>
    </row>
    <row r="184" spans="1:12" x14ac:dyDescent="0.25">
      <c r="A184" s="1"/>
      <c r="B184" s="11"/>
      <c r="C184" s="11"/>
      <c r="D184" s="11"/>
      <c r="E184" s="78"/>
      <c r="F184" s="16"/>
      <c r="G184" s="11"/>
      <c r="H184" s="11"/>
      <c r="I184" s="118"/>
      <c r="J184" s="1"/>
      <c r="K184" s="11"/>
      <c r="L184" s="1"/>
    </row>
    <row r="185" spans="1:12" ht="18.75" x14ac:dyDescent="0.3">
      <c r="A185" s="1"/>
      <c r="B185" s="11"/>
      <c r="C185" s="18"/>
      <c r="D185" s="11"/>
      <c r="E185" s="78"/>
      <c r="F185" s="16"/>
      <c r="G185" s="11"/>
      <c r="H185" s="11"/>
      <c r="I185" s="118"/>
      <c r="J185" s="1"/>
      <c r="K185" s="11"/>
      <c r="L185" s="1"/>
    </row>
    <row r="186" spans="1:12" x14ac:dyDescent="0.25">
      <c r="A186" s="1"/>
      <c r="B186" s="11"/>
      <c r="C186" s="11"/>
      <c r="D186" s="11"/>
      <c r="E186" s="78"/>
      <c r="F186" s="16"/>
      <c r="G186" s="11"/>
      <c r="H186" s="11"/>
      <c r="I186" s="118"/>
      <c r="J186" s="14"/>
      <c r="K186" s="11"/>
      <c r="L186" s="1"/>
    </row>
    <row r="187" spans="1:12" x14ac:dyDescent="0.25">
      <c r="A187" s="1"/>
      <c r="B187" s="11"/>
      <c r="C187" s="11"/>
      <c r="D187" s="11"/>
      <c r="E187" s="78"/>
      <c r="F187" s="16"/>
      <c r="G187" s="11"/>
      <c r="H187" s="11"/>
      <c r="I187" s="118"/>
      <c r="J187" s="1"/>
      <c r="K187" s="11"/>
      <c r="L187" s="1"/>
    </row>
    <row r="188" spans="1:12" x14ac:dyDescent="0.25">
      <c r="A188" s="1"/>
      <c r="B188" s="11"/>
      <c r="C188" s="17"/>
      <c r="D188" s="11"/>
      <c r="E188" s="78"/>
      <c r="F188" s="16"/>
      <c r="G188" s="11"/>
      <c r="H188" s="11"/>
      <c r="I188" s="118"/>
      <c r="J188" s="14"/>
      <c r="K188" s="11"/>
      <c r="L188" s="1"/>
    </row>
    <row r="189" spans="1:12" x14ac:dyDescent="0.25">
      <c r="A189" s="1"/>
      <c r="B189" s="11"/>
      <c r="C189" s="11"/>
      <c r="D189" s="11"/>
      <c r="E189" s="78"/>
      <c r="F189" s="16"/>
      <c r="G189" s="11"/>
      <c r="H189" s="11"/>
      <c r="I189" s="118"/>
      <c r="J189" s="1"/>
      <c r="K189" s="11"/>
      <c r="L189" s="1"/>
    </row>
    <row r="190" spans="1:12" x14ac:dyDescent="0.25">
      <c r="A190" s="1"/>
      <c r="B190" s="11"/>
      <c r="C190" s="11"/>
      <c r="D190" s="11"/>
      <c r="E190" s="78"/>
      <c r="F190" s="16"/>
      <c r="G190" s="11"/>
      <c r="H190" s="11"/>
      <c r="I190" s="118"/>
      <c r="J190" s="14"/>
      <c r="K190" s="11"/>
      <c r="L190" s="1"/>
    </row>
    <row r="191" spans="1:12" x14ac:dyDescent="0.25">
      <c r="A191" s="1"/>
      <c r="B191" s="11"/>
      <c r="C191" s="11"/>
      <c r="D191" s="11"/>
      <c r="E191" s="78"/>
      <c r="F191" s="16"/>
      <c r="G191" s="11"/>
      <c r="H191" s="11"/>
      <c r="I191" s="118"/>
      <c r="J191" s="1"/>
      <c r="K191" s="11"/>
      <c r="L191" s="1"/>
    </row>
    <row r="192" spans="1:12" x14ac:dyDescent="0.25">
      <c r="A192" s="1"/>
      <c r="B192" s="11"/>
      <c r="C192" s="11"/>
      <c r="D192" s="11"/>
      <c r="E192" s="78"/>
      <c r="F192" s="16"/>
      <c r="G192" s="11"/>
      <c r="H192" s="11"/>
      <c r="I192" s="118"/>
      <c r="J192" s="14"/>
      <c r="K192" s="11"/>
      <c r="L192" s="1"/>
    </row>
    <row r="193" spans="1:14" x14ac:dyDescent="0.25">
      <c r="A193" s="1"/>
      <c r="B193" s="11"/>
      <c r="C193" s="11"/>
      <c r="D193" s="11"/>
      <c r="E193" s="78"/>
      <c r="F193" s="16"/>
      <c r="G193" s="11"/>
      <c r="H193" s="11"/>
      <c r="I193" s="118"/>
      <c r="J193" s="1"/>
      <c r="K193" s="11"/>
      <c r="L193" s="1"/>
    </row>
    <row r="194" spans="1:14" x14ac:dyDescent="0.25">
      <c r="A194" s="1"/>
      <c r="B194" s="11"/>
      <c r="C194" s="11"/>
      <c r="D194" s="11"/>
      <c r="E194" s="78"/>
      <c r="F194" s="16"/>
      <c r="G194" s="11"/>
      <c r="H194" s="11"/>
      <c r="I194" s="118"/>
      <c r="J194" s="14"/>
      <c r="K194" s="11"/>
      <c r="L194" s="1"/>
    </row>
    <row r="195" spans="1:14" x14ac:dyDescent="0.25">
      <c r="A195" s="1"/>
      <c r="B195" s="11"/>
      <c r="C195" s="11"/>
      <c r="D195" s="11"/>
      <c r="E195" s="78"/>
      <c r="F195" s="16"/>
      <c r="G195" s="11"/>
      <c r="H195" s="11"/>
      <c r="I195" s="118"/>
      <c r="J195" s="1"/>
      <c r="K195" s="11"/>
      <c r="L195" s="1"/>
    </row>
    <row r="196" spans="1:14" x14ac:dyDescent="0.25">
      <c r="A196" s="1"/>
      <c r="B196" s="11"/>
      <c r="C196" s="11"/>
      <c r="D196" s="11"/>
      <c r="E196" s="78"/>
      <c r="F196" s="16"/>
      <c r="G196" s="11"/>
      <c r="H196" s="11"/>
      <c r="I196" s="118"/>
      <c r="J196" s="1"/>
      <c r="K196" s="11"/>
      <c r="L196" s="1"/>
    </row>
    <row r="197" spans="1:14" x14ac:dyDescent="0.25">
      <c r="A197" s="1"/>
      <c r="B197" s="11"/>
      <c r="C197" s="11"/>
      <c r="D197" s="11"/>
      <c r="E197" s="78"/>
      <c r="F197" s="16"/>
      <c r="G197" s="11"/>
      <c r="H197" s="11"/>
      <c r="I197" s="118"/>
      <c r="J197" s="1"/>
      <c r="K197" s="11"/>
      <c r="L197" s="1"/>
    </row>
    <row r="198" spans="1:14" x14ac:dyDescent="0.25">
      <c r="A198" s="1"/>
      <c r="B198" s="11"/>
      <c r="C198" s="17"/>
      <c r="D198" s="11"/>
      <c r="E198" s="78"/>
      <c r="F198" s="16"/>
      <c r="G198" s="11"/>
      <c r="H198" s="11"/>
      <c r="I198" s="118"/>
      <c r="J198" s="14"/>
      <c r="K198" s="11"/>
      <c r="L198" s="1"/>
    </row>
    <row r="199" spans="1:14" x14ac:dyDescent="0.25">
      <c r="A199" s="1"/>
      <c r="B199" s="11"/>
      <c r="C199" s="11"/>
      <c r="D199" s="11"/>
      <c r="E199" s="78"/>
      <c r="F199" s="16"/>
      <c r="G199" s="11"/>
      <c r="H199" s="11"/>
      <c r="I199" s="118"/>
      <c r="J199" s="1"/>
      <c r="K199" s="11"/>
      <c r="L199" s="1"/>
    </row>
    <row r="200" spans="1:14" x14ac:dyDescent="0.25">
      <c r="A200" s="1"/>
      <c r="B200" s="11"/>
      <c r="C200" s="11"/>
      <c r="D200" s="11"/>
      <c r="E200" s="78"/>
      <c r="F200" s="16"/>
      <c r="G200" s="11"/>
      <c r="H200" s="11"/>
      <c r="I200" s="118"/>
      <c r="J200" s="1"/>
      <c r="K200" s="11"/>
      <c r="L200" s="1"/>
    </row>
    <row r="201" spans="1:14" x14ac:dyDescent="0.25">
      <c r="A201" s="1"/>
      <c r="B201" s="11"/>
      <c r="C201" s="11"/>
      <c r="D201" s="11"/>
      <c r="E201" s="78"/>
      <c r="F201" s="16"/>
      <c r="G201" s="11"/>
      <c r="H201" s="11"/>
      <c r="I201" s="118"/>
      <c r="J201" s="1"/>
      <c r="K201" s="11"/>
      <c r="L201" s="1"/>
      <c r="M201" s="1"/>
      <c r="N201" s="1"/>
    </row>
    <row r="202" spans="1:14" x14ac:dyDescent="0.25">
      <c r="A202" s="1"/>
      <c r="B202" s="11"/>
      <c r="C202" s="11"/>
      <c r="D202" s="11"/>
      <c r="E202" s="78"/>
      <c r="F202" s="16"/>
      <c r="G202" s="11"/>
      <c r="H202" s="11"/>
      <c r="I202" s="118"/>
      <c r="J202" s="1"/>
      <c r="K202" s="11"/>
      <c r="L202" s="1"/>
      <c r="M202" s="1"/>
      <c r="N202" s="1"/>
    </row>
    <row r="203" spans="1:14" x14ac:dyDescent="0.25">
      <c r="A203" s="1"/>
      <c r="B203" s="11"/>
      <c r="C203" s="11"/>
      <c r="D203" s="11"/>
      <c r="E203" s="78"/>
      <c r="F203" s="16"/>
      <c r="G203" s="11"/>
      <c r="H203" s="11"/>
      <c r="I203" s="118"/>
      <c r="J203" s="1"/>
      <c r="K203" s="11"/>
      <c r="L203" s="1"/>
      <c r="M203" s="1"/>
      <c r="N203" s="1"/>
    </row>
    <row r="204" spans="1:14" x14ac:dyDescent="0.25">
      <c r="A204" s="1"/>
      <c r="B204" s="11"/>
      <c r="C204" s="11"/>
      <c r="D204" s="11"/>
      <c r="E204" s="78"/>
      <c r="F204" s="16"/>
      <c r="G204" s="11"/>
      <c r="H204" s="11"/>
      <c r="I204" s="118"/>
      <c r="J204" s="14"/>
      <c r="K204" s="11"/>
      <c r="L204" s="1"/>
      <c r="M204" s="1"/>
      <c r="N204" s="1"/>
    </row>
    <row r="205" spans="1:14" x14ac:dyDescent="0.25">
      <c r="A205" s="1"/>
      <c r="B205" s="11"/>
      <c r="C205" s="11"/>
      <c r="D205" s="11"/>
      <c r="E205" s="78"/>
      <c r="F205" s="11"/>
      <c r="G205" s="11"/>
      <c r="H205" s="11"/>
      <c r="I205" s="124"/>
      <c r="J205" s="2"/>
      <c r="K205" s="1"/>
      <c r="L205" s="1"/>
      <c r="M205" s="1"/>
      <c r="N205" s="1"/>
    </row>
    <row r="206" spans="1:14" ht="15.75" x14ac:dyDescent="0.25">
      <c r="A206" s="1"/>
      <c r="B206" s="11"/>
      <c r="C206" s="13"/>
      <c r="D206" s="13"/>
      <c r="E206" s="82"/>
      <c r="F206" s="13"/>
      <c r="G206" s="13"/>
      <c r="H206" s="13"/>
      <c r="I206" s="123"/>
      <c r="J206" s="1"/>
      <c r="K206" s="1"/>
      <c r="L206" s="1"/>
      <c r="M206" s="1"/>
      <c r="N206" s="1"/>
    </row>
    <row r="207" spans="1:14" s="12" customFormat="1" ht="15.75" x14ac:dyDescent="0.25">
      <c r="A207" s="1"/>
      <c r="B207" s="11"/>
      <c r="C207" s="10"/>
      <c r="D207" s="10"/>
      <c r="E207" s="83"/>
      <c r="F207" s="10"/>
      <c r="G207" s="10"/>
      <c r="H207" s="10"/>
      <c r="I207" s="123"/>
      <c r="J207" s="1"/>
      <c r="K207" s="1"/>
      <c r="L207" s="1"/>
      <c r="M207" s="1"/>
      <c r="N207" s="1"/>
    </row>
    <row r="208" spans="1:14" s="12" customFormat="1" ht="15.75" x14ac:dyDescent="0.25">
      <c r="A208" s="1"/>
      <c r="B208" s="11"/>
      <c r="C208" s="10"/>
      <c r="D208" s="10"/>
      <c r="E208" s="83"/>
      <c r="F208" s="10"/>
      <c r="G208" s="10"/>
      <c r="H208" s="10"/>
      <c r="I208" s="123"/>
      <c r="J208" s="1"/>
      <c r="K208" s="1"/>
      <c r="L208" s="1"/>
      <c r="M208" s="1"/>
      <c r="N208" s="1"/>
    </row>
    <row r="209" spans="1:14" ht="18.75" x14ac:dyDescent="0.3">
      <c r="A209" s="1"/>
      <c r="B209" s="11"/>
      <c r="C209" s="10"/>
      <c r="D209" s="10"/>
      <c r="E209" s="83"/>
      <c r="F209" s="10"/>
      <c r="G209" s="10"/>
      <c r="H209" s="10"/>
      <c r="I209" s="123"/>
      <c r="J209" s="1"/>
      <c r="K209" s="9"/>
      <c r="L209" s="1"/>
      <c r="M209" s="1"/>
      <c r="N209" s="1"/>
    </row>
    <row r="210" spans="1:14" ht="21" x14ac:dyDescent="0.35">
      <c r="A210" s="1"/>
      <c r="B210" s="1"/>
      <c r="C210" s="6"/>
      <c r="D210" s="6"/>
      <c r="E210" s="80"/>
      <c r="F210" s="6"/>
      <c r="G210" s="6"/>
      <c r="H210" s="5"/>
      <c r="I210" s="125"/>
      <c r="J210" s="1"/>
      <c r="K210" s="8"/>
      <c r="L210" s="1"/>
      <c r="M210" s="1"/>
      <c r="N210" s="1"/>
    </row>
    <row r="211" spans="1:14" x14ac:dyDescent="0.25">
      <c r="A211" s="1"/>
      <c r="B211" s="1"/>
      <c r="C211" s="6"/>
      <c r="D211" s="6"/>
      <c r="E211" s="80"/>
      <c r="F211" s="6"/>
      <c r="G211" s="6"/>
      <c r="H211" s="5"/>
      <c r="I211" s="125"/>
      <c r="J211" s="1"/>
      <c r="K211" s="1"/>
      <c r="L211" s="1"/>
      <c r="M211" s="1"/>
      <c r="N211" s="1"/>
    </row>
    <row r="212" spans="1:14" ht="33.75" customHeight="1" x14ac:dyDescent="0.25">
      <c r="A212" s="1"/>
      <c r="B212" s="1"/>
      <c r="C212" s="7"/>
      <c r="D212" s="6"/>
      <c r="E212" s="80"/>
      <c r="F212" s="6"/>
      <c r="G212" s="6"/>
      <c r="H212" s="5"/>
      <c r="I212" s="125"/>
      <c r="J212" s="1"/>
      <c r="K212" s="1"/>
      <c r="L212" s="1"/>
      <c r="M212" s="1"/>
      <c r="N212" s="1"/>
    </row>
    <row r="213" spans="1:14" x14ac:dyDescent="0.25">
      <c r="A213" s="1"/>
      <c r="B213" s="1"/>
      <c r="C213" s="7"/>
      <c r="D213" s="6"/>
      <c r="E213" s="80"/>
      <c r="F213" s="6"/>
      <c r="G213" s="6"/>
      <c r="H213" s="5"/>
      <c r="I213" s="125"/>
      <c r="J213" s="1"/>
      <c r="K213" s="1"/>
      <c r="L213" s="1"/>
      <c r="M213" s="1"/>
      <c r="N213" s="1"/>
    </row>
    <row r="214" spans="1:14" ht="18.75" x14ac:dyDescent="0.3">
      <c r="A214" s="1"/>
      <c r="B214" s="1"/>
      <c r="C214" s="4"/>
      <c r="D214" s="4"/>
      <c r="E214" s="84"/>
      <c r="F214" s="4"/>
      <c r="G214" s="4"/>
      <c r="H214" s="3"/>
      <c r="I214" s="126"/>
      <c r="J214" s="2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85"/>
      <c r="F215" s="1"/>
      <c r="G215" s="1"/>
      <c r="H215" s="1"/>
      <c r="I215" s="118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85"/>
      <c r="F216" s="1"/>
      <c r="G216" s="1"/>
      <c r="H216" s="1"/>
      <c r="I216" s="118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85"/>
      <c r="F217" s="1"/>
      <c r="G217" s="1"/>
      <c r="H217" s="1"/>
      <c r="I217" s="118"/>
      <c r="J217" s="1"/>
      <c r="K217" s="1"/>
      <c r="L217" s="1"/>
      <c r="M217" s="1"/>
      <c r="N217" s="1"/>
    </row>
  </sheetData>
  <mergeCells count="12">
    <mergeCell ref="C57:H57"/>
    <mergeCell ref="C58:H58"/>
    <mergeCell ref="C59:H59"/>
    <mergeCell ref="C75:H75"/>
    <mergeCell ref="C79:H79"/>
    <mergeCell ref="B5:C5"/>
    <mergeCell ref="G5:I5"/>
    <mergeCell ref="B1:I1"/>
    <mergeCell ref="B2:D2"/>
    <mergeCell ref="B3:I3"/>
    <mergeCell ref="B4:C4"/>
    <mergeCell ref="H4:I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A67" zoomScale="130" zoomScaleNormal="130" workbookViewId="0">
      <selection activeCell="E84" sqref="E84"/>
    </sheetView>
  </sheetViews>
  <sheetFormatPr defaultRowHeight="15" x14ac:dyDescent="0.25"/>
  <cols>
    <col min="2" max="2" width="4.28515625" bestFit="1" customWidth="1"/>
    <col min="3" max="3" width="35.28515625" bestFit="1" customWidth="1"/>
    <col min="4" max="4" width="6.140625" bestFit="1" customWidth="1"/>
    <col min="5" max="5" width="6.140625" style="86" bestFit="1" customWidth="1"/>
    <col min="6" max="6" width="6" bestFit="1" customWidth="1"/>
    <col min="7" max="7" width="7" customWidth="1"/>
    <col min="8" max="8" width="4.140625" bestFit="1" customWidth="1"/>
    <col min="9" max="9" width="12.28515625" style="127" bestFit="1" customWidth="1"/>
    <col min="10" max="10" width="12.28515625" bestFit="1" customWidth="1"/>
    <col min="11" max="11" width="14" bestFit="1" customWidth="1"/>
  </cols>
  <sheetData>
    <row r="1" spans="1:12" ht="21.75" thickBot="1" x14ac:dyDescent="0.4">
      <c r="B1" s="249" t="s">
        <v>6</v>
      </c>
      <c r="C1" s="250"/>
      <c r="D1" s="250"/>
      <c r="E1" s="250"/>
      <c r="F1" s="250"/>
      <c r="G1" s="250"/>
      <c r="H1" s="250"/>
      <c r="I1" s="251"/>
    </row>
    <row r="2" spans="1:12" ht="59.25" customHeight="1" thickBot="1" x14ac:dyDescent="0.3">
      <c r="B2" s="252" t="s">
        <v>5</v>
      </c>
      <c r="C2" s="253"/>
      <c r="D2" s="253"/>
      <c r="E2" s="70"/>
      <c r="F2" s="38"/>
      <c r="G2" s="38"/>
      <c r="H2" s="38"/>
      <c r="I2" s="104"/>
    </row>
    <row r="3" spans="1:12" ht="19.5" thickBot="1" x14ac:dyDescent="0.35">
      <c r="B3" s="254" t="s">
        <v>21</v>
      </c>
      <c r="C3" s="255"/>
      <c r="D3" s="255"/>
      <c r="E3" s="255"/>
      <c r="F3" s="255"/>
      <c r="G3" s="255"/>
      <c r="H3" s="256"/>
      <c r="I3" s="257"/>
      <c r="J3" s="48"/>
      <c r="K3" s="48"/>
      <c r="L3" s="1"/>
    </row>
    <row r="4" spans="1:12" ht="15.75" thickBot="1" x14ac:dyDescent="0.3">
      <c r="B4" s="258" t="s">
        <v>4</v>
      </c>
      <c r="C4" s="259"/>
      <c r="D4" s="37"/>
      <c r="E4" s="71"/>
      <c r="F4" s="37"/>
      <c r="G4" s="37"/>
      <c r="H4" s="260" t="s">
        <v>128</v>
      </c>
      <c r="I4" s="261"/>
      <c r="J4" s="1"/>
      <c r="K4" s="1"/>
      <c r="L4" s="1"/>
    </row>
    <row r="5" spans="1:12" ht="30.75" customHeight="1" thickBot="1" x14ac:dyDescent="0.3">
      <c r="B5" s="262" t="s">
        <v>40</v>
      </c>
      <c r="C5" s="263"/>
      <c r="D5" s="37"/>
      <c r="E5" s="71"/>
      <c r="F5" s="37"/>
      <c r="G5" s="264" t="s">
        <v>39</v>
      </c>
      <c r="H5" s="265"/>
      <c r="I5" s="266"/>
      <c r="J5" s="1"/>
      <c r="K5" s="1"/>
      <c r="L5" s="1"/>
    </row>
    <row r="6" spans="1:12" s="26" customFormat="1" ht="30.75" thickBot="1" x14ac:dyDescent="0.3">
      <c r="B6" s="36" t="s">
        <v>3</v>
      </c>
      <c r="C6" s="35" t="s">
        <v>2</v>
      </c>
      <c r="D6" s="34" t="s">
        <v>76</v>
      </c>
      <c r="E6" s="72" t="s">
        <v>76</v>
      </c>
      <c r="F6" s="34" t="s">
        <v>77</v>
      </c>
      <c r="G6" s="33" t="s">
        <v>78</v>
      </c>
      <c r="H6" s="33" t="s">
        <v>1</v>
      </c>
      <c r="I6" s="105" t="s">
        <v>0</v>
      </c>
      <c r="J6" s="48"/>
      <c r="K6" s="48"/>
      <c r="L6" s="11"/>
    </row>
    <row r="7" spans="1:12" s="11" customFormat="1" x14ac:dyDescent="0.25">
      <c r="B7" s="96"/>
      <c r="C7" s="97"/>
      <c r="D7" s="98"/>
      <c r="E7" s="99"/>
      <c r="F7" s="98"/>
      <c r="G7" s="97"/>
      <c r="H7" s="97"/>
      <c r="I7" s="106"/>
      <c r="J7" s="48"/>
      <c r="K7" s="48"/>
    </row>
    <row r="8" spans="1:12" s="11" customFormat="1" x14ac:dyDescent="0.25">
      <c r="B8" s="52" t="s">
        <v>62</v>
      </c>
      <c r="C8" s="64" t="s">
        <v>63</v>
      </c>
      <c r="D8" s="50"/>
      <c r="E8" s="73"/>
      <c r="F8" s="50"/>
      <c r="G8" s="51"/>
      <c r="H8" s="51"/>
      <c r="I8" s="107"/>
      <c r="J8" s="48"/>
      <c r="K8" s="48"/>
    </row>
    <row r="9" spans="1:12" s="11" customFormat="1" x14ac:dyDescent="0.25">
      <c r="B9" s="65" t="s">
        <v>64</v>
      </c>
      <c r="C9" s="93" t="s">
        <v>17</v>
      </c>
      <c r="D9" s="93"/>
      <c r="E9" s="94"/>
      <c r="F9" s="93"/>
      <c r="G9" s="93"/>
      <c r="H9" s="93"/>
      <c r="I9" s="108"/>
      <c r="J9" s="48"/>
      <c r="K9" s="48"/>
    </row>
    <row r="10" spans="1:12" s="11" customFormat="1" x14ac:dyDescent="0.25">
      <c r="B10" s="42">
        <v>1</v>
      </c>
      <c r="C10" s="31" t="s">
        <v>18</v>
      </c>
      <c r="D10" s="30">
        <v>66</v>
      </c>
      <c r="E10" s="39">
        <v>36</v>
      </c>
      <c r="F10" s="69">
        <f>D10*E10/144</f>
        <v>16.5</v>
      </c>
      <c r="G10" s="31">
        <v>1350</v>
      </c>
      <c r="H10" s="31">
        <v>1</v>
      </c>
      <c r="I10" s="109">
        <f>F10*G10*H10</f>
        <v>22275</v>
      </c>
      <c r="J10" s="48"/>
      <c r="K10" s="48"/>
    </row>
    <row r="11" spans="1:12" s="11" customFormat="1" x14ac:dyDescent="0.25">
      <c r="B11" s="42">
        <v>2</v>
      </c>
      <c r="C11" s="30" t="s">
        <v>19</v>
      </c>
      <c r="D11" s="30"/>
      <c r="E11" s="39"/>
      <c r="F11" s="69"/>
      <c r="G11" s="30"/>
      <c r="H11" s="30"/>
      <c r="I11" s="109">
        <v>26000</v>
      </c>
      <c r="J11" s="48"/>
      <c r="K11" s="48"/>
    </row>
    <row r="12" spans="1:12" s="11" customFormat="1" x14ac:dyDescent="0.25">
      <c r="B12" s="42">
        <v>3</v>
      </c>
      <c r="C12" s="30" t="s">
        <v>20</v>
      </c>
      <c r="D12" s="30">
        <v>96</v>
      </c>
      <c r="E12" s="39">
        <v>31</v>
      </c>
      <c r="F12" s="69">
        <f>D12*E12/144</f>
        <v>20.666666666666668</v>
      </c>
      <c r="G12" s="30">
        <v>550</v>
      </c>
      <c r="H12" s="30">
        <v>1</v>
      </c>
      <c r="I12" s="109">
        <f>F12*G12*H12</f>
        <v>11366.666666666668</v>
      </c>
      <c r="J12" s="48"/>
      <c r="K12" s="48"/>
    </row>
    <row r="13" spans="1:12" s="11" customFormat="1" x14ac:dyDescent="0.25">
      <c r="B13" s="42">
        <v>4</v>
      </c>
      <c r="C13" s="30" t="s">
        <v>74</v>
      </c>
      <c r="D13" s="30"/>
      <c r="E13" s="39"/>
      <c r="F13" s="69"/>
      <c r="G13" s="30">
        <v>4500</v>
      </c>
      <c r="H13" s="30">
        <v>1</v>
      </c>
      <c r="I13" s="109">
        <f>H13*G13</f>
        <v>4500</v>
      </c>
      <c r="J13" s="48"/>
      <c r="K13" s="68"/>
    </row>
    <row r="14" spans="1:12" s="11" customFormat="1" x14ac:dyDescent="0.25">
      <c r="B14" s="52"/>
      <c r="C14" s="51"/>
      <c r="D14" s="50"/>
      <c r="E14" s="73"/>
      <c r="F14" s="50"/>
      <c r="G14" s="51"/>
      <c r="H14" s="51"/>
      <c r="I14" s="107">
        <f>SUM(I10:I13)</f>
        <v>64141.666666666672</v>
      </c>
      <c r="J14" s="68"/>
      <c r="K14" s="48"/>
    </row>
    <row r="15" spans="1:12" s="32" customFormat="1" x14ac:dyDescent="0.25">
      <c r="A15" s="11"/>
      <c r="B15" s="52" t="s">
        <v>65</v>
      </c>
      <c r="C15" s="61" t="s">
        <v>22</v>
      </c>
      <c r="D15" s="61"/>
      <c r="E15" s="95"/>
      <c r="F15" s="61"/>
      <c r="G15" s="61"/>
      <c r="H15" s="61"/>
      <c r="I15" s="110"/>
      <c r="J15" s="11"/>
      <c r="K15" s="11"/>
      <c r="L15" s="11"/>
    </row>
    <row r="16" spans="1:12" x14ac:dyDescent="0.25">
      <c r="A16" s="11"/>
      <c r="B16" s="40">
        <v>5</v>
      </c>
      <c r="C16" s="62" t="s">
        <v>8</v>
      </c>
      <c r="D16" s="62">
        <v>84</v>
      </c>
      <c r="E16" s="76">
        <v>90</v>
      </c>
      <c r="F16" s="69">
        <f>D16*E16/144</f>
        <v>52.5</v>
      </c>
      <c r="G16" s="62">
        <v>1350</v>
      </c>
      <c r="H16" s="62">
        <v>1</v>
      </c>
      <c r="I16" s="109">
        <f>F16*G16*H16</f>
        <v>70875</v>
      </c>
      <c r="J16" s="1"/>
      <c r="K16" s="1"/>
      <c r="L16" s="1"/>
    </row>
    <row r="17" spans="1:13" x14ac:dyDescent="0.25">
      <c r="A17" s="11"/>
      <c r="B17" s="40">
        <v>6</v>
      </c>
      <c r="C17" s="62" t="s">
        <v>41</v>
      </c>
      <c r="D17" s="62">
        <v>13</v>
      </c>
      <c r="E17" s="76">
        <v>13</v>
      </c>
      <c r="F17" s="69">
        <f>D17*E17/144</f>
        <v>1.1736111111111112</v>
      </c>
      <c r="G17" s="62">
        <v>550</v>
      </c>
      <c r="H17" s="62">
        <v>3</v>
      </c>
      <c r="I17" s="109">
        <f>F17*G17*H17</f>
        <v>1936.4583333333333</v>
      </c>
      <c r="J17" s="1"/>
      <c r="K17" s="1"/>
      <c r="L17" s="1"/>
    </row>
    <row r="18" spans="1:13" x14ac:dyDescent="0.25">
      <c r="A18" s="11"/>
      <c r="B18" s="40">
        <v>7</v>
      </c>
      <c r="C18" s="30" t="s">
        <v>14</v>
      </c>
      <c r="D18" s="30">
        <v>18</v>
      </c>
      <c r="E18" s="39">
        <v>130</v>
      </c>
      <c r="F18" s="69">
        <f>D18*E18/144</f>
        <v>16.25</v>
      </c>
      <c r="G18" s="30">
        <v>680</v>
      </c>
      <c r="H18" s="30">
        <v>1</v>
      </c>
      <c r="I18" s="109">
        <f>F18*G18*H18</f>
        <v>11050</v>
      </c>
      <c r="J18" s="27"/>
      <c r="K18" s="11"/>
      <c r="L18" s="11"/>
      <c r="M18" s="26"/>
    </row>
    <row r="19" spans="1:13" x14ac:dyDescent="0.25">
      <c r="A19" s="11"/>
      <c r="B19" s="40">
        <v>8</v>
      </c>
      <c r="C19" s="30" t="s">
        <v>23</v>
      </c>
      <c r="D19" s="30">
        <v>48</v>
      </c>
      <c r="E19" s="39">
        <v>21</v>
      </c>
      <c r="F19" s="69">
        <f>D19*E19/144</f>
        <v>7</v>
      </c>
      <c r="G19" s="30">
        <v>1350</v>
      </c>
      <c r="H19" s="30">
        <v>1</v>
      </c>
      <c r="I19" s="109">
        <f>F19*G19*H19</f>
        <v>9450</v>
      </c>
      <c r="J19" s="27"/>
      <c r="K19" s="11"/>
      <c r="L19" s="11"/>
      <c r="M19" s="26"/>
    </row>
    <row r="20" spans="1:13" x14ac:dyDescent="0.25">
      <c r="A20" s="11"/>
      <c r="B20" s="40">
        <v>9</v>
      </c>
      <c r="C20" s="30" t="s">
        <v>12</v>
      </c>
      <c r="D20" s="30">
        <v>34</v>
      </c>
      <c r="E20" s="39">
        <v>90</v>
      </c>
      <c r="F20" s="69">
        <f>D20*E20/144</f>
        <v>21.25</v>
      </c>
      <c r="G20" s="30">
        <v>1350</v>
      </c>
      <c r="H20" s="30">
        <v>1</v>
      </c>
      <c r="I20" s="109">
        <f>F20*G20*H20</f>
        <v>28687.5</v>
      </c>
      <c r="J20" s="11"/>
      <c r="K20" s="11"/>
      <c r="L20" s="11"/>
      <c r="M20" s="26"/>
    </row>
    <row r="21" spans="1:13" x14ac:dyDescent="0.25">
      <c r="A21" s="11"/>
      <c r="B21" s="40">
        <v>10</v>
      </c>
      <c r="C21" s="30" t="s">
        <v>13</v>
      </c>
      <c r="D21" s="30"/>
      <c r="E21" s="39"/>
      <c r="F21" s="69"/>
      <c r="G21" s="30"/>
      <c r="H21" s="30">
        <v>1</v>
      </c>
      <c r="I21" s="109">
        <v>26000</v>
      </c>
      <c r="J21" s="11"/>
      <c r="K21" s="11"/>
      <c r="L21" s="11"/>
      <c r="M21" s="26"/>
    </row>
    <row r="22" spans="1:13" x14ac:dyDescent="0.25">
      <c r="A22" s="11"/>
      <c r="B22" s="40">
        <v>11</v>
      </c>
      <c r="C22" s="30" t="s">
        <v>20</v>
      </c>
      <c r="D22" s="30">
        <v>112</v>
      </c>
      <c r="E22" s="39">
        <v>40</v>
      </c>
      <c r="F22" s="69">
        <f>E22*D22/144</f>
        <v>31.111111111111111</v>
      </c>
      <c r="G22" s="30">
        <v>550</v>
      </c>
      <c r="H22" s="30">
        <v>1</v>
      </c>
      <c r="I22" s="109">
        <f>F22*G22*H22</f>
        <v>17111.111111111109</v>
      </c>
      <c r="J22" s="11"/>
      <c r="K22" s="11"/>
      <c r="L22" s="11"/>
      <c r="M22" s="26"/>
    </row>
    <row r="23" spans="1:13" x14ac:dyDescent="0.25">
      <c r="A23" s="11"/>
      <c r="B23" s="40">
        <v>12</v>
      </c>
      <c r="C23" s="30" t="s">
        <v>75</v>
      </c>
      <c r="D23" s="30"/>
      <c r="E23" s="39"/>
      <c r="F23" s="69"/>
      <c r="G23" s="30">
        <v>4500</v>
      </c>
      <c r="H23" s="30">
        <v>1</v>
      </c>
      <c r="I23" s="109">
        <f>H23*G23</f>
        <v>4500</v>
      </c>
      <c r="J23" s="11"/>
      <c r="K23" s="67">
        <f>SUM(I21:I22)</f>
        <v>43111.111111111109</v>
      </c>
      <c r="L23" s="11"/>
      <c r="M23" s="26"/>
    </row>
    <row r="24" spans="1:13" x14ac:dyDescent="0.25">
      <c r="A24" s="11"/>
      <c r="B24" s="41"/>
      <c r="C24" s="30"/>
      <c r="D24" s="30"/>
      <c r="E24" s="39"/>
      <c r="F24" s="69"/>
      <c r="G24" s="30"/>
      <c r="H24" s="30"/>
      <c r="I24" s="110">
        <f>SUM(I16:I23)</f>
        <v>169610.06944444444</v>
      </c>
      <c r="J24" s="67"/>
      <c r="K24" s="11"/>
      <c r="L24" s="11"/>
      <c r="M24" s="26"/>
    </row>
    <row r="25" spans="1:13" s="23" customFormat="1" ht="15.75" customHeight="1" x14ac:dyDescent="0.25">
      <c r="A25" s="24"/>
      <c r="B25" s="66" t="s">
        <v>66</v>
      </c>
      <c r="C25" s="93" t="s">
        <v>70</v>
      </c>
      <c r="D25" s="93"/>
      <c r="E25" s="94"/>
      <c r="F25" s="93"/>
      <c r="G25" s="93"/>
      <c r="H25" s="93"/>
      <c r="I25" s="108"/>
      <c r="J25" s="24"/>
      <c r="K25" s="11"/>
      <c r="L25" s="24"/>
    </row>
    <row r="26" spans="1:13" x14ac:dyDescent="0.25">
      <c r="A26" s="11"/>
      <c r="B26" s="41">
        <v>13</v>
      </c>
      <c r="C26" s="30" t="s">
        <v>24</v>
      </c>
      <c r="D26" s="30">
        <v>77</v>
      </c>
      <c r="E26" s="39">
        <v>90</v>
      </c>
      <c r="F26" s="69">
        <f t="shared" ref="F26:F32" si="0">D26*E26/144</f>
        <v>48.125</v>
      </c>
      <c r="G26" s="31">
        <v>1350</v>
      </c>
      <c r="H26" s="31">
        <v>1</v>
      </c>
      <c r="I26" s="109">
        <f>F26*G26*H26</f>
        <v>64968.75</v>
      </c>
      <c r="J26" s="11"/>
      <c r="K26" s="11"/>
      <c r="L26" s="11"/>
      <c r="M26" s="26"/>
    </row>
    <row r="27" spans="1:13" x14ac:dyDescent="0.25">
      <c r="A27" s="11"/>
      <c r="B27" s="41">
        <v>14</v>
      </c>
      <c r="C27" s="30" t="s">
        <v>25</v>
      </c>
      <c r="D27" s="30">
        <v>30</v>
      </c>
      <c r="E27" s="39">
        <v>90</v>
      </c>
      <c r="F27" s="69">
        <f t="shared" si="0"/>
        <v>18.75</v>
      </c>
      <c r="G27" s="31">
        <v>1350</v>
      </c>
      <c r="H27" s="31">
        <v>1</v>
      </c>
      <c r="I27" s="109">
        <f>F27*G27*H27</f>
        <v>25312.5</v>
      </c>
      <c r="J27" s="11"/>
      <c r="K27" s="11"/>
      <c r="L27" s="11"/>
      <c r="M27" s="26"/>
    </row>
    <row r="28" spans="1:13" x14ac:dyDescent="0.25">
      <c r="A28" s="11"/>
      <c r="B28" s="41">
        <v>15</v>
      </c>
      <c r="C28" s="30" t="s">
        <v>9</v>
      </c>
      <c r="D28" s="30">
        <v>18</v>
      </c>
      <c r="E28" s="39">
        <v>130</v>
      </c>
      <c r="F28" s="69">
        <f t="shared" si="0"/>
        <v>16.25</v>
      </c>
      <c r="G28" s="30">
        <v>680</v>
      </c>
      <c r="H28" s="30">
        <v>1</v>
      </c>
      <c r="I28" s="109">
        <f>F28*G28*H28</f>
        <v>11050</v>
      </c>
      <c r="J28" s="11"/>
      <c r="K28" s="11"/>
      <c r="L28" s="11"/>
      <c r="M28" s="26"/>
    </row>
    <row r="29" spans="1:13" s="23" customFormat="1" x14ac:dyDescent="0.25">
      <c r="A29" s="24"/>
      <c r="B29" s="41">
        <v>16</v>
      </c>
      <c r="C29" s="30" t="s">
        <v>26</v>
      </c>
      <c r="D29" s="30">
        <v>23</v>
      </c>
      <c r="E29" s="39">
        <v>90</v>
      </c>
      <c r="F29" s="69">
        <f t="shared" si="0"/>
        <v>14.375</v>
      </c>
      <c r="G29" s="30">
        <v>1200</v>
      </c>
      <c r="H29" s="30">
        <v>1</v>
      </c>
      <c r="I29" s="109">
        <f>F29*G29*H29</f>
        <v>17250</v>
      </c>
      <c r="J29" s="24"/>
      <c r="K29" s="11"/>
      <c r="L29" s="24"/>
    </row>
    <row r="30" spans="1:13" x14ac:dyDescent="0.25">
      <c r="A30" s="11"/>
      <c r="B30" s="41">
        <v>17</v>
      </c>
      <c r="C30" s="30" t="s">
        <v>10</v>
      </c>
      <c r="D30" s="30"/>
      <c r="E30" s="39"/>
      <c r="F30" s="69">
        <f t="shared" si="0"/>
        <v>0</v>
      </c>
      <c r="G30" s="30"/>
      <c r="H30" s="30"/>
      <c r="I30" s="109">
        <v>26000</v>
      </c>
      <c r="J30" s="11"/>
      <c r="K30" s="11"/>
      <c r="L30" s="11"/>
      <c r="M30" s="26"/>
    </row>
    <row r="31" spans="1:13" x14ac:dyDescent="0.25">
      <c r="A31" s="11"/>
      <c r="B31" s="41">
        <v>18</v>
      </c>
      <c r="C31" s="30" t="s">
        <v>20</v>
      </c>
      <c r="D31" s="30">
        <v>120</v>
      </c>
      <c r="E31" s="39">
        <v>32</v>
      </c>
      <c r="F31" s="69">
        <f t="shared" si="0"/>
        <v>26.666666666666668</v>
      </c>
      <c r="G31" s="30">
        <v>550</v>
      </c>
      <c r="H31" s="30">
        <v>1</v>
      </c>
      <c r="I31" s="109">
        <f>F31*G31*H31</f>
        <v>14666.666666666668</v>
      </c>
      <c r="J31" s="11"/>
      <c r="K31" s="11"/>
      <c r="L31" s="11"/>
      <c r="M31" s="26"/>
    </row>
    <row r="32" spans="1:13" x14ac:dyDescent="0.25">
      <c r="A32" s="11"/>
      <c r="B32" s="41">
        <v>19</v>
      </c>
      <c r="C32" s="30" t="s">
        <v>75</v>
      </c>
      <c r="D32" s="30"/>
      <c r="E32" s="39"/>
      <c r="F32" s="69">
        <f t="shared" si="0"/>
        <v>0</v>
      </c>
      <c r="G32" s="30">
        <v>4500</v>
      </c>
      <c r="H32" s="30">
        <v>1</v>
      </c>
      <c r="I32" s="109">
        <f>H32*G32</f>
        <v>4500</v>
      </c>
      <c r="J32" s="11"/>
      <c r="K32" s="11"/>
      <c r="L32" s="11"/>
      <c r="M32" s="26"/>
    </row>
    <row r="33" spans="1:13" x14ac:dyDescent="0.25">
      <c r="A33" s="11"/>
      <c r="B33" s="42"/>
      <c r="C33" s="30"/>
      <c r="D33" s="30"/>
      <c r="E33" s="39"/>
      <c r="F33" s="69"/>
      <c r="G33" s="30"/>
      <c r="H33" s="30"/>
      <c r="I33" s="110">
        <f>SUM(I26:I32)</f>
        <v>163747.91666666666</v>
      </c>
      <c r="J33" s="67"/>
      <c r="K33" s="67">
        <f>SUM(I30:I32)</f>
        <v>45166.666666666672</v>
      </c>
      <c r="L33" s="11"/>
      <c r="M33" s="26"/>
    </row>
    <row r="34" spans="1:13" ht="15.75" customHeight="1" x14ac:dyDescent="0.25">
      <c r="A34" s="11"/>
      <c r="B34" s="65" t="s">
        <v>71</v>
      </c>
      <c r="C34" s="93" t="s">
        <v>11</v>
      </c>
      <c r="D34" s="93"/>
      <c r="E34" s="94"/>
      <c r="F34" s="93"/>
      <c r="G34" s="93"/>
      <c r="H34" s="93"/>
      <c r="I34" s="108"/>
      <c r="J34" s="11"/>
      <c r="K34" s="11"/>
      <c r="L34" s="11"/>
      <c r="M34" s="26"/>
    </row>
    <row r="35" spans="1:13" x14ac:dyDescent="0.25">
      <c r="A35" s="11"/>
      <c r="B35" s="42">
        <v>20</v>
      </c>
      <c r="C35" s="30" t="s">
        <v>27</v>
      </c>
      <c r="D35" s="30">
        <v>72</v>
      </c>
      <c r="E35" s="39">
        <v>24</v>
      </c>
      <c r="F35" s="69">
        <f>D35*E35/144</f>
        <v>12</v>
      </c>
      <c r="G35" s="30">
        <v>1350</v>
      </c>
      <c r="H35" s="30">
        <v>1</v>
      </c>
      <c r="I35" s="109">
        <f>F35*G35*H35</f>
        <v>16200</v>
      </c>
      <c r="J35" s="11"/>
      <c r="K35" s="11"/>
      <c r="L35" s="11"/>
      <c r="M35" s="26"/>
    </row>
    <row r="36" spans="1:13" x14ac:dyDescent="0.25">
      <c r="A36" s="11"/>
      <c r="B36" s="42">
        <v>21</v>
      </c>
      <c r="C36" s="30" t="s">
        <v>28</v>
      </c>
      <c r="D36" s="30">
        <v>32</v>
      </c>
      <c r="E36" s="39">
        <v>18</v>
      </c>
      <c r="F36" s="69">
        <f>D36*E36/144</f>
        <v>4</v>
      </c>
      <c r="G36" s="30">
        <v>1350</v>
      </c>
      <c r="H36" s="30">
        <v>1</v>
      </c>
      <c r="I36" s="109">
        <f>F36*G36*H36</f>
        <v>5400</v>
      </c>
      <c r="J36" s="27"/>
      <c r="K36" s="11"/>
      <c r="L36" s="11"/>
      <c r="M36" s="26"/>
    </row>
    <row r="37" spans="1:13" x14ac:dyDescent="0.25">
      <c r="A37" s="11"/>
      <c r="B37" s="42">
        <v>22</v>
      </c>
      <c r="C37" s="30" t="s">
        <v>15</v>
      </c>
      <c r="D37" s="30">
        <v>39</v>
      </c>
      <c r="E37" s="39">
        <v>36</v>
      </c>
      <c r="F37" s="69">
        <f>D37*E37/144</f>
        <v>9.75</v>
      </c>
      <c r="G37" s="30">
        <v>550</v>
      </c>
      <c r="H37" s="30">
        <v>1</v>
      </c>
      <c r="I37" s="109">
        <f>F37*G37*H37</f>
        <v>5362.5</v>
      </c>
      <c r="J37" s="11"/>
      <c r="K37" s="11"/>
      <c r="L37" s="11"/>
      <c r="M37" s="26"/>
    </row>
    <row r="38" spans="1:13" x14ac:dyDescent="0.25">
      <c r="A38" s="11"/>
      <c r="B38" s="42">
        <v>23</v>
      </c>
      <c r="C38" s="30" t="s">
        <v>16</v>
      </c>
      <c r="D38" s="30">
        <v>37</v>
      </c>
      <c r="E38" s="39">
        <v>89</v>
      </c>
      <c r="F38" s="69"/>
      <c r="G38" s="30"/>
      <c r="H38" s="30">
        <v>1</v>
      </c>
      <c r="I38" s="109">
        <v>22000</v>
      </c>
      <c r="J38" s="11"/>
      <c r="K38" s="11"/>
      <c r="L38" s="11"/>
      <c r="M38" s="26"/>
    </row>
    <row r="39" spans="1:13" x14ac:dyDescent="0.25">
      <c r="A39" s="11"/>
      <c r="B39" s="42">
        <v>24</v>
      </c>
      <c r="C39" s="30" t="s">
        <v>29</v>
      </c>
      <c r="D39" s="30"/>
      <c r="E39" s="39"/>
      <c r="F39" s="28">
        <v>16.5</v>
      </c>
      <c r="G39" s="30">
        <v>3300</v>
      </c>
      <c r="H39" s="30">
        <v>1</v>
      </c>
      <c r="I39" s="109">
        <f>F39*G39*H39</f>
        <v>54450</v>
      </c>
      <c r="J39" s="11"/>
      <c r="K39" s="11"/>
      <c r="L39" s="11"/>
      <c r="M39" s="26"/>
    </row>
    <row r="40" spans="1:13" x14ac:dyDescent="0.25">
      <c r="A40" s="11"/>
      <c r="B40" s="42">
        <v>25</v>
      </c>
      <c r="C40" s="30" t="s">
        <v>73</v>
      </c>
      <c r="D40" s="30">
        <v>56</v>
      </c>
      <c r="E40" s="39">
        <v>27</v>
      </c>
      <c r="F40" s="69">
        <f>D40*E40/144</f>
        <v>10.5</v>
      </c>
      <c r="G40" s="30">
        <v>800</v>
      </c>
      <c r="H40" s="30">
        <v>1</v>
      </c>
      <c r="I40" s="109">
        <f>F40*G40*H40</f>
        <v>8400</v>
      </c>
      <c r="J40" s="11"/>
      <c r="K40" s="11"/>
      <c r="L40" s="11"/>
      <c r="M40" s="26"/>
    </row>
    <row r="41" spans="1:13" x14ac:dyDescent="0.25">
      <c r="A41" s="11"/>
      <c r="B41" s="42">
        <v>26</v>
      </c>
      <c r="C41" s="30" t="s">
        <v>42</v>
      </c>
      <c r="D41" s="30">
        <v>39</v>
      </c>
      <c r="E41" s="39">
        <v>90</v>
      </c>
      <c r="F41" s="69">
        <f>D41*E41/144</f>
        <v>24.375</v>
      </c>
      <c r="G41" s="30">
        <v>550</v>
      </c>
      <c r="H41" s="30">
        <v>1</v>
      </c>
      <c r="I41" s="109">
        <f>F41*G41*H41</f>
        <v>13406.25</v>
      </c>
      <c r="J41" s="11"/>
      <c r="K41" s="11"/>
      <c r="L41" s="11"/>
      <c r="M41" s="26"/>
    </row>
    <row r="42" spans="1:13" x14ac:dyDescent="0.25">
      <c r="A42" s="11"/>
      <c r="B42" s="42">
        <v>27</v>
      </c>
      <c r="C42" s="30" t="s">
        <v>43</v>
      </c>
      <c r="D42" s="30">
        <v>16</v>
      </c>
      <c r="E42" s="39">
        <v>57</v>
      </c>
      <c r="F42" s="69">
        <f>D42*E42/144</f>
        <v>6.333333333333333</v>
      </c>
      <c r="G42" s="30">
        <v>360</v>
      </c>
      <c r="H42" s="30">
        <v>1</v>
      </c>
      <c r="I42" s="109">
        <f>F42*G42*H42</f>
        <v>2280</v>
      </c>
      <c r="J42" s="11"/>
      <c r="K42" s="11"/>
      <c r="L42" s="11"/>
      <c r="M42" s="26"/>
    </row>
    <row r="43" spans="1:13" x14ac:dyDescent="0.25">
      <c r="A43" s="11"/>
      <c r="B43" s="42"/>
      <c r="C43" s="30"/>
      <c r="D43" s="30"/>
      <c r="E43" s="39"/>
      <c r="F43" s="69"/>
      <c r="G43" s="30"/>
      <c r="H43" s="30"/>
      <c r="I43" s="110">
        <f>SUM(I35:I42)</f>
        <v>127498.75</v>
      </c>
      <c r="J43" s="67"/>
      <c r="K43" s="11"/>
      <c r="L43" s="11"/>
      <c r="M43" s="26"/>
    </row>
    <row r="44" spans="1:13" x14ac:dyDescent="0.25">
      <c r="A44" s="11"/>
      <c r="B44" s="42"/>
      <c r="C44" s="30"/>
      <c r="D44" s="30"/>
      <c r="E44" s="39"/>
      <c r="F44" s="69"/>
      <c r="G44" s="30"/>
      <c r="H44" s="30"/>
      <c r="I44" s="109"/>
      <c r="J44" s="67"/>
      <c r="K44" s="11"/>
      <c r="L44" s="11"/>
      <c r="M44" s="26"/>
    </row>
    <row r="45" spans="1:13" ht="15.75" customHeight="1" x14ac:dyDescent="0.25">
      <c r="A45" s="11"/>
      <c r="B45" s="65" t="s">
        <v>72</v>
      </c>
      <c r="C45" s="93" t="s">
        <v>7</v>
      </c>
      <c r="D45" s="93"/>
      <c r="E45" s="94"/>
      <c r="F45" s="93"/>
      <c r="G45" s="93"/>
      <c r="H45" s="93"/>
      <c r="I45" s="108"/>
      <c r="J45" s="27"/>
      <c r="K45" s="11"/>
      <c r="L45" s="11"/>
      <c r="M45" s="26"/>
    </row>
    <row r="46" spans="1:13" x14ac:dyDescent="0.25">
      <c r="A46" s="11"/>
      <c r="B46" s="42">
        <v>28</v>
      </c>
      <c r="C46" s="30" t="s">
        <v>30</v>
      </c>
      <c r="D46" s="30">
        <v>129</v>
      </c>
      <c r="E46" s="39">
        <v>29.5</v>
      </c>
      <c r="F46" s="69">
        <f t="shared" ref="F46:F54" si="1">D46*E46/144</f>
        <v>26.427083333333332</v>
      </c>
      <c r="G46" s="30">
        <v>2300</v>
      </c>
      <c r="H46" s="30">
        <v>1</v>
      </c>
      <c r="I46" s="109">
        <f>F46*G46*H46</f>
        <v>60782.291666666664</v>
      </c>
      <c r="J46" s="11"/>
      <c r="K46" s="11"/>
      <c r="L46" s="11"/>
      <c r="M46" s="26"/>
    </row>
    <row r="47" spans="1:13" x14ac:dyDescent="0.25">
      <c r="A47" s="11"/>
      <c r="B47" s="42">
        <v>29</v>
      </c>
      <c r="C47" s="30" t="s">
        <v>31</v>
      </c>
      <c r="D47" s="30">
        <v>23</v>
      </c>
      <c r="E47" s="39">
        <v>81</v>
      </c>
      <c r="F47" s="69">
        <f t="shared" si="1"/>
        <v>12.9375</v>
      </c>
      <c r="G47" s="30"/>
      <c r="H47" s="30">
        <v>1</v>
      </c>
      <c r="I47" s="109">
        <v>9000</v>
      </c>
      <c r="J47" s="27"/>
      <c r="K47" s="11"/>
      <c r="L47" s="11"/>
      <c r="M47" s="26"/>
    </row>
    <row r="48" spans="1:13" x14ac:dyDescent="0.25">
      <c r="A48" s="11"/>
      <c r="B48" s="42">
        <v>30</v>
      </c>
      <c r="C48" s="30" t="s">
        <v>32</v>
      </c>
      <c r="D48" s="30">
        <v>22</v>
      </c>
      <c r="E48" s="39">
        <v>70</v>
      </c>
      <c r="F48" s="69">
        <f t="shared" si="1"/>
        <v>10.694444444444445</v>
      </c>
      <c r="G48" s="30">
        <v>680</v>
      </c>
      <c r="H48" s="30">
        <v>1</v>
      </c>
      <c r="I48" s="109">
        <f t="shared" ref="I48:I53" si="2">F48*G48*H48</f>
        <v>7272.2222222222226</v>
      </c>
      <c r="J48" s="11"/>
      <c r="K48" s="11"/>
      <c r="L48" s="11"/>
      <c r="M48" s="26"/>
    </row>
    <row r="49" spans="1:13" s="23" customFormat="1" x14ac:dyDescent="0.25">
      <c r="A49" s="24"/>
      <c r="B49" s="42">
        <v>31</v>
      </c>
      <c r="C49" s="30" t="s">
        <v>33</v>
      </c>
      <c r="D49" s="30">
        <v>24</v>
      </c>
      <c r="E49" s="39">
        <v>34</v>
      </c>
      <c r="F49" s="69">
        <f t="shared" si="1"/>
        <v>5.666666666666667</v>
      </c>
      <c r="G49" s="30">
        <v>1350</v>
      </c>
      <c r="H49" s="30">
        <v>1</v>
      </c>
      <c r="I49" s="109">
        <f t="shared" si="2"/>
        <v>7650</v>
      </c>
      <c r="J49" s="25"/>
      <c r="K49" s="11"/>
      <c r="L49" s="24"/>
    </row>
    <row r="50" spans="1:13" x14ac:dyDescent="0.25">
      <c r="A50" s="11"/>
      <c r="B50" s="42">
        <v>32</v>
      </c>
      <c r="C50" s="30" t="s">
        <v>34</v>
      </c>
      <c r="D50" s="30">
        <v>24</v>
      </c>
      <c r="E50" s="39">
        <v>57</v>
      </c>
      <c r="F50" s="29">
        <f t="shared" si="1"/>
        <v>9.5</v>
      </c>
      <c r="G50" s="31">
        <v>1350</v>
      </c>
      <c r="H50" s="31">
        <v>1</v>
      </c>
      <c r="I50" s="109">
        <f t="shared" si="2"/>
        <v>12825</v>
      </c>
      <c r="J50" s="11"/>
      <c r="K50" s="11"/>
      <c r="L50" s="11"/>
      <c r="M50" s="26"/>
    </row>
    <row r="51" spans="1:13" x14ac:dyDescent="0.25">
      <c r="A51" s="11"/>
      <c r="B51" s="42">
        <v>33</v>
      </c>
      <c r="C51" s="58" t="s">
        <v>35</v>
      </c>
      <c r="D51" s="58">
        <v>30</v>
      </c>
      <c r="E51" s="74">
        <v>33</v>
      </c>
      <c r="F51" s="59">
        <f t="shared" si="1"/>
        <v>6.875</v>
      </c>
      <c r="G51" s="60">
        <v>1350</v>
      </c>
      <c r="H51" s="60">
        <v>1</v>
      </c>
      <c r="I51" s="109">
        <f t="shared" si="2"/>
        <v>9281.25</v>
      </c>
      <c r="J51" s="11"/>
      <c r="K51" s="11"/>
      <c r="L51" s="11"/>
      <c r="M51" s="26"/>
    </row>
    <row r="52" spans="1:13" x14ac:dyDescent="0.25">
      <c r="A52" s="11"/>
      <c r="B52" s="42">
        <v>34</v>
      </c>
      <c r="C52" s="58" t="s">
        <v>36</v>
      </c>
      <c r="D52" s="58">
        <v>20</v>
      </c>
      <c r="E52" s="74">
        <v>30</v>
      </c>
      <c r="F52" s="59">
        <f t="shared" si="1"/>
        <v>4.166666666666667</v>
      </c>
      <c r="G52" s="60">
        <v>360</v>
      </c>
      <c r="H52" s="60">
        <v>1</v>
      </c>
      <c r="I52" s="109">
        <f t="shared" si="2"/>
        <v>1500</v>
      </c>
      <c r="J52" s="11"/>
      <c r="K52" s="11"/>
      <c r="L52" s="11"/>
      <c r="M52" s="26"/>
    </row>
    <row r="53" spans="1:13" x14ac:dyDescent="0.25">
      <c r="A53" s="11"/>
      <c r="B53" s="42">
        <v>35</v>
      </c>
      <c r="C53" s="58" t="s">
        <v>37</v>
      </c>
      <c r="D53" s="58">
        <v>37</v>
      </c>
      <c r="E53" s="74">
        <v>30</v>
      </c>
      <c r="F53" s="59">
        <f t="shared" si="1"/>
        <v>7.708333333333333</v>
      </c>
      <c r="G53" s="60">
        <v>1350</v>
      </c>
      <c r="H53" s="60">
        <v>1</v>
      </c>
      <c r="I53" s="109">
        <f t="shared" si="2"/>
        <v>10406.25</v>
      </c>
      <c r="J53" s="11"/>
      <c r="K53" s="11"/>
      <c r="L53" s="11"/>
      <c r="M53" s="26"/>
    </row>
    <row r="54" spans="1:13" x14ac:dyDescent="0.25">
      <c r="A54" s="11"/>
      <c r="B54" s="42">
        <v>36</v>
      </c>
      <c r="C54" s="58" t="s">
        <v>38</v>
      </c>
      <c r="D54" s="58">
        <v>15</v>
      </c>
      <c r="E54" s="74">
        <v>15</v>
      </c>
      <c r="F54" s="59">
        <f t="shared" si="1"/>
        <v>1.5625</v>
      </c>
      <c r="G54" s="60"/>
      <c r="H54" s="60"/>
      <c r="I54" s="109">
        <v>1600</v>
      </c>
      <c r="J54" s="11"/>
      <c r="K54" s="11"/>
      <c r="L54" s="11"/>
      <c r="M54" s="26"/>
    </row>
    <row r="55" spans="1:13" ht="15.75" thickBot="1" x14ac:dyDescent="0.3">
      <c r="A55" s="11"/>
      <c r="B55" s="53"/>
      <c r="C55" s="54"/>
      <c r="D55" s="55"/>
      <c r="E55" s="75"/>
      <c r="F55" s="56"/>
      <c r="G55" s="54"/>
      <c r="H55" s="54"/>
      <c r="I55" s="111">
        <f>SUM(I46:I54)</f>
        <v>120317.01388888888</v>
      </c>
      <c r="J55" s="67"/>
      <c r="K55" s="11"/>
      <c r="L55" s="11"/>
      <c r="M55" s="26"/>
    </row>
    <row r="56" spans="1:13" ht="15.75" thickBot="1" x14ac:dyDescent="0.3">
      <c r="A56" s="11"/>
      <c r="B56" s="49"/>
      <c r="C56" s="267" t="s">
        <v>61</v>
      </c>
      <c r="D56" s="268"/>
      <c r="E56" s="268"/>
      <c r="F56" s="268"/>
      <c r="G56" s="268"/>
      <c r="H56" s="268"/>
      <c r="I56" s="112">
        <f>SUM(I55,I43,I33,I24,I14)</f>
        <v>645315.41666666663</v>
      </c>
      <c r="J56" s="11"/>
      <c r="K56" s="11"/>
      <c r="L56" s="11"/>
      <c r="M56" s="26"/>
    </row>
    <row r="57" spans="1:13" x14ac:dyDescent="0.25">
      <c r="A57" s="11"/>
      <c r="B57" s="100"/>
      <c r="C57" s="275"/>
      <c r="D57" s="275"/>
      <c r="E57" s="275"/>
      <c r="F57" s="275"/>
      <c r="G57" s="275"/>
      <c r="H57" s="275"/>
      <c r="I57" s="113"/>
      <c r="J57" s="11"/>
      <c r="K57" s="11"/>
      <c r="L57" s="11"/>
      <c r="M57" s="26"/>
    </row>
    <row r="58" spans="1:13" ht="15.75" thickBot="1" x14ac:dyDescent="0.3">
      <c r="A58" s="11"/>
      <c r="B58" s="100"/>
      <c r="C58" s="269"/>
      <c r="D58" s="269"/>
      <c r="E58" s="269"/>
      <c r="F58" s="269"/>
      <c r="G58" s="269"/>
      <c r="H58" s="269"/>
      <c r="I58" s="113"/>
      <c r="J58" s="27"/>
      <c r="K58" s="11"/>
      <c r="L58" s="11"/>
      <c r="M58" s="26"/>
    </row>
    <row r="59" spans="1:13" x14ac:dyDescent="0.25">
      <c r="A59" s="11"/>
      <c r="B59" s="128" t="s">
        <v>44</v>
      </c>
      <c r="C59" s="129" t="s">
        <v>45</v>
      </c>
      <c r="D59" s="130"/>
      <c r="E59" s="131"/>
      <c r="F59" s="130"/>
      <c r="G59" s="130"/>
      <c r="H59" s="130"/>
      <c r="I59" s="132"/>
      <c r="J59" s="11"/>
      <c r="K59" s="11"/>
      <c r="L59" s="11"/>
      <c r="M59" s="26"/>
    </row>
    <row r="60" spans="1:13" x14ac:dyDescent="0.25">
      <c r="A60" s="11"/>
      <c r="B60" s="42">
        <v>1</v>
      </c>
      <c r="C60" s="62" t="s">
        <v>48</v>
      </c>
      <c r="D60" s="62"/>
      <c r="E60" s="76"/>
      <c r="F60" s="62"/>
      <c r="G60" s="62">
        <v>590</v>
      </c>
      <c r="H60" s="62">
        <v>35</v>
      </c>
      <c r="I60" s="109">
        <f>G60*H60</f>
        <v>20650</v>
      </c>
      <c r="J60" s="11"/>
      <c r="K60" s="11"/>
      <c r="L60" s="11"/>
      <c r="M60" s="26"/>
    </row>
    <row r="61" spans="1:13" x14ac:dyDescent="0.25">
      <c r="A61" s="11"/>
      <c r="B61" s="42">
        <v>2</v>
      </c>
      <c r="C61" s="62" t="s">
        <v>49</v>
      </c>
      <c r="D61" s="62"/>
      <c r="E61" s="76"/>
      <c r="F61" s="62"/>
      <c r="G61" s="62">
        <v>2600</v>
      </c>
      <c r="H61" s="62">
        <v>5</v>
      </c>
      <c r="I61" s="109">
        <v>0</v>
      </c>
      <c r="J61" s="11"/>
      <c r="K61" s="11"/>
      <c r="L61" s="11"/>
      <c r="M61" s="26"/>
    </row>
    <row r="62" spans="1:13" x14ac:dyDescent="0.25">
      <c r="A62" s="11"/>
      <c r="B62" s="42">
        <v>3</v>
      </c>
      <c r="C62" s="62" t="s">
        <v>50</v>
      </c>
      <c r="D62" s="62"/>
      <c r="E62" s="76"/>
      <c r="F62" s="62">
        <v>250</v>
      </c>
      <c r="G62" s="62">
        <v>42</v>
      </c>
      <c r="H62" s="62"/>
      <c r="I62" s="109">
        <v>0</v>
      </c>
      <c r="J62" s="27"/>
      <c r="K62" s="11"/>
      <c r="L62" s="11"/>
      <c r="M62" s="26"/>
    </row>
    <row r="63" spans="1:13" x14ac:dyDescent="0.25">
      <c r="A63" s="11"/>
      <c r="B63" s="42">
        <v>4</v>
      </c>
      <c r="C63" s="62" t="s">
        <v>51</v>
      </c>
      <c r="D63" s="62"/>
      <c r="E63" s="76"/>
      <c r="F63" s="62">
        <v>270</v>
      </c>
      <c r="G63" s="62">
        <v>36</v>
      </c>
      <c r="H63" s="62"/>
      <c r="I63" s="109">
        <v>0</v>
      </c>
      <c r="J63" s="11"/>
      <c r="K63" s="11"/>
      <c r="L63" s="11"/>
      <c r="M63" s="26"/>
    </row>
    <row r="64" spans="1:13" x14ac:dyDescent="0.25">
      <c r="A64" s="11"/>
      <c r="B64" s="42">
        <v>5</v>
      </c>
      <c r="C64" s="62" t="s">
        <v>52</v>
      </c>
      <c r="D64" s="62"/>
      <c r="E64" s="76"/>
      <c r="F64" s="62"/>
      <c r="G64" s="62">
        <v>150</v>
      </c>
      <c r="H64" s="62">
        <v>6</v>
      </c>
      <c r="I64" s="109">
        <f>H64*G64</f>
        <v>900</v>
      </c>
      <c r="J64" s="27"/>
      <c r="K64" s="11"/>
      <c r="L64" s="11"/>
      <c r="M64" s="26"/>
    </row>
    <row r="65" spans="1:13" s="23" customFormat="1" x14ac:dyDescent="0.25">
      <c r="A65" s="24"/>
      <c r="B65" s="42">
        <v>6</v>
      </c>
      <c r="C65" s="62" t="s">
        <v>53</v>
      </c>
      <c r="D65" s="62"/>
      <c r="E65" s="76"/>
      <c r="F65" s="62"/>
      <c r="G65" s="62">
        <v>90</v>
      </c>
      <c r="H65" s="62">
        <v>28</v>
      </c>
      <c r="I65" s="109">
        <f>H65*G65</f>
        <v>2520</v>
      </c>
      <c r="J65" s="24"/>
      <c r="K65" s="11"/>
      <c r="L65" s="24"/>
    </row>
    <row r="66" spans="1:13" x14ac:dyDescent="0.25">
      <c r="A66" s="11"/>
      <c r="B66" s="42">
        <v>7</v>
      </c>
      <c r="C66" s="62" t="s">
        <v>54</v>
      </c>
      <c r="D66" s="62"/>
      <c r="E66" s="76"/>
      <c r="F66" s="62"/>
      <c r="G66" s="62">
        <v>650</v>
      </c>
      <c r="H66" s="62">
        <v>6</v>
      </c>
      <c r="I66" s="109">
        <v>0</v>
      </c>
      <c r="J66" s="11"/>
      <c r="K66" s="11"/>
      <c r="L66" s="11"/>
      <c r="M66" s="26"/>
    </row>
    <row r="67" spans="1:13" x14ac:dyDescent="0.25">
      <c r="A67" s="11"/>
      <c r="B67" s="42">
        <v>8</v>
      </c>
      <c r="C67" s="62" t="s">
        <v>55</v>
      </c>
      <c r="D67" s="62"/>
      <c r="E67" s="76"/>
      <c r="F67" s="62"/>
      <c r="G67" s="62">
        <v>575</v>
      </c>
      <c r="H67" s="62">
        <v>25</v>
      </c>
      <c r="I67" s="109">
        <f>G67*H67</f>
        <v>14375</v>
      </c>
      <c r="J67" s="11"/>
      <c r="K67" s="11"/>
      <c r="L67" s="11"/>
      <c r="M67" s="26"/>
    </row>
    <row r="68" spans="1:13" s="23" customFormat="1" x14ac:dyDescent="0.25">
      <c r="A68" s="24"/>
      <c r="B68" s="42">
        <v>9</v>
      </c>
      <c r="C68" s="62" t="s">
        <v>56</v>
      </c>
      <c r="D68" s="62"/>
      <c r="E68" s="76"/>
      <c r="F68" s="62"/>
      <c r="G68" s="62">
        <v>210</v>
      </c>
      <c r="H68" s="62">
        <v>3</v>
      </c>
      <c r="I68" s="109">
        <f>G68*H68</f>
        <v>630</v>
      </c>
      <c r="J68" s="24"/>
      <c r="K68" s="11"/>
      <c r="L68" s="24"/>
    </row>
    <row r="69" spans="1:13" x14ac:dyDescent="0.25">
      <c r="A69" s="11"/>
      <c r="B69" s="42">
        <v>10</v>
      </c>
      <c r="C69" s="62" t="s">
        <v>57</v>
      </c>
      <c r="D69" s="62"/>
      <c r="E69" s="76"/>
      <c r="F69" s="62">
        <v>65</v>
      </c>
      <c r="G69" s="62">
        <v>70</v>
      </c>
      <c r="H69" s="62"/>
      <c r="I69" s="109">
        <v>0</v>
      </c>
      <c r="J69" s="11"/>
      <c r="K69" s="11"/>
      <c r="L69" s="11"/>
      <c r="M69" s="26"/>
    </row>
    <row r="70" spans="1:13" x14ac:dyDescent="0.25">
      <c r="A70" s="11"/>
      <c r="B70" s="42">
        <v>11</v>
      </c>
      <c r="C70" s="62" t="s">
        <v>58</v>
      </c>
      <c r="D70" s="62"/>
      <c r="E70" s="76"/>
      <c r="F70" s="62"/>
      <c r="G70" s="62">
        <v>60</v>
      </c>
      <c r="H70" s="62">
        <v>10</v>
      </c>
      <c r="I70" s="109">
        <v>0</v>
      </c>
      <c r="J70" s="11"/>
      <c r="K70" s="11"/>
      <c r="L70" s="11"/>
      <c r="M70" s="26"/>
    </row>
    <row r="71" spans="1:13" x14ac:dyDescent="0.25">
      <c r="A71" s="11"/>
      <c r="B71" s="42">
        <v>12</v>
      </c>
      <c r="C71" s="62" t="s">
        <v>59</v>
      </c>
      <c r="D71" s="62"/>
      <c r="E71" s="76"/>
      <c r="F71" s="62"/>
      <c r="G71" s="62">
        <v>3500</v>
      </c>
      <c r="H71" s="62">
        <v>9</v>
      </c>
      <c r="I71" s="109">
        <v>0</v>
      </c>
      <c r="J71" s="11"/>
      <c r="K71" s="11"/>
      <c r="L71" s="11"/>
      <c r="M71" s="26"/>
    </row>
    <row r="72" spans="1:13" x14ac:dyDescent="0.25">
      <c r="A72" s="11"/>
      <c r="B72" s="42">
        <v>13</v>
      </c>
      <c r="C72" s="62" t="s">
        <v>60</v>
      </c>
      <c r="D72" s="62"/>
      <c r="E72" s="76"/>
      <c r="F72" s="62"/>
      <c r="G72" s="62">
        <v>1400</v>
      </c>
      <c r="H72" s="62">
        <v>3</v>
      </c>
      <c r="I72" s="109">
        <v>0</v>
      </c>
      <c r="J72" s="11"/>
      <c r="K72" s="11"/>
      <c r="L72" s="11"/>
      <c r="M72" s="26"/>
    </row>
    <row r="73" spans="1:13" ht="15.75" thickBot="1" x14ac:dyDescent="0.3">
      <c r="A73" s="11"/>
      <c r="B73" s="57">
        <v>14</v>
      </c>
      <c r="C73" s="63" t="s">
        <v>46</v>
      </c>
      <c r="D73" s="63"/>
      <c r="E73" s="77"/>
      <c r="F73" s="63"/>
      <c r="G73" s="63"/>
      <c r="H73" s="63">
        <v>1</v>
      </c>
      <c r="I73" s="114">
        <v>0</v>
      </c>
      <c r="J73" s="11"/>
      <c r="K73" s="11"/>
      <c r="L73" s="11"/>
      <c r="M73" s="26"/>
    </row>
    <row r="74" spans="1:13" ht="15.75" thickBot="1" x14ac:dyDescent="0.3">
      <c r="A74" s="11"/>
      <c r="B74" s="103"/>
      <c r="C74" s="244" t="s">
        <v>47</v>
      </c>
      <c r="D74" s="245"/>
      <c r="E74" s="245"/>
      <c r="F74" s="245"/>
      <c r="G74" s="245"/>
      <c r="H74" s="274"/>
      <c r="I74" s="133">
        <f>SUM(I60:I71,I72,I73)</f>
        <v>39075</v>
      </c>
      <c r="J74" s="27"/>
      <c r="K74" s="11"/>
      <c r="L74" s="11"/>
      <c r="M74" s="26"/>
    </row>
    <row r="75" spans="1:13" x14ac:dyDescent="0.25">
      <c r="A75" s="11"/>
      <c r="B75" s="88"/>
      <c r="C75" s="89"/>
      <c r="D75" s="90"/>
      <c r="E75" s="91"/>
      <c r="F75" s="92"/>
      <c r="G75" s="90"/>
      <c r="H75" s="90"/>
      <c r="I75" s="115"/>
      <c r="J75" s="67"/>
      <c r="K75" s="11"/>
      <c r="L75" s="11"/>
      <c r="M75" s="26"/>
    </row>
    <row r="76" spans="1:13" s="23" customFormat="1" x14ac:dyDescent="0.25">
      <c r="A76" s="24"/>
      <c r="B76" s="65" t="s">
        <v>44</v>
      </c>
      <c r="C76" s="61" t="s">
        <v>67</v>
      </c>
      <c r="D76" s="30"/>
      <c r="E76" s="39"/>
      <c r="F76" s="29"/>
      <c r="G76" s="30"/>
      <c r="H76" s="30"/>
      <c r="I76" s="116">
        <v>80000</v>
      </c>
      <c r="J76" s="134"/>
      <c r="K76" s="11"/>
      <c r="L76" s="24"/>
    </row>
    <row r="77" spans="1:13" ht="15.75" thickBot="1" x14ac:dyDescent="0.3">
      <c r="A77" s="11"/>
      <c r="B77" s="101" t="s">
        <v>69</v>
      </c>
      <c r="C77" s="102" t="s">
        <v>68</v>
      </c>
      <c r="D77" s="58"/>
      <c r="E77" s="74"/>
      <c r="F77" s="59"/>
      <c r="G77" s="60"/>
      <c r="H77" s="60"/>
      <c r="I77" s="117">
        <v>16000</v>
      </c>
      <c r="J77" s="11"/>
      <c r="K77" s="11"/>
      <c r="L77" s="11"/>
      <c r="M77" s="26"/>
    </row>
    <row r="78" spans="1:13" ht="16.5" thickBot="1" x14ac:dyDescent="0.3">
      <c r="A78" s="11"/>
      <c r="B78" s="103"/>
      <c r="C78" s="273" t="s">
        <v>79</v>
      </c>
      <c r="D78" s="273"/>
      <c r="E78" s="273"/>
      <c r="F78" s="273"/>
      <c r="G78" s="273"/>
      <c r="H78" s="273"/>
      <c r="I78" s="135">
        <f>SUM(I74:I77,I56)</f>
        <v>780390.41666666663</v>
      </c>
      <c r="J78" s="15"/>
      <c r="K78" s="11"/>
      <c r="L78" s="11"/>
      <c r="M78" s="26"/>
    </row>
    <row r="79" spans="1:13" s="23" customFormat="1" x14ac:dyDescent="0.25">
      <c r="A79" s="24"/>
      <c r="B79" s="11"/>
      <c r="C79" s="43"/>
      <c r="D79" s="11"/>
      <c r="E79" s="78"/>
      <c r="F79" s="15"/>
      <c r="G79" s="43"/>
      <c r="H79" s="6"/>
      <c r="I79" s="118"/>
      <c r="J79" s="24"/>
      <c r="K79" s="11"/>
      <c r="L79" s="24"/>
    </row>
    <row r="80" spans="1:13" x14ac:dyDescent="0.25">
      <c r="A80" s="11"/>
      <c r="B80" s="11"/>
      <c r="C80" s="43"/>
      <c r="D80" s="11"/>
      <c r="E80" s="78"/>
      <c r="F80" s="15"/>
      <c r="G80" s="43"/>
      <c r="H80" s="43"/>
      <c r="I80" s="118"/>
      <c r="J80" s="27"/>
      <c r="K80" s="11"/>
      <c r="L80" s="11"/>
      <c r="M80" s="26"/>
    </row>
    <row r="81" spans="1:13" x14ac:dyDescent="0.25">
      <c r="A81" s="11"/>
      <c r="B81" s="11"/>
      <c r="C81" s="43"/>
      <c r="D81" s="11"/>
      <c r="E81" s="78"/>
      <c r="F81" s="15"/>
      <c r="G81" s="43"/>
      <c r="H81" s="11"/>
      <c r="I81" s="118"/>
      <c r="J81" s="11"/>
      <c r="K81" s="11"/>
      <c r="L81" s="11"/>
      <c r="M81" s="26"/>
    </row>
    <row r="82" spans="1:13" x14ac:dyDescent="0.25">
      <c r="A82" s="11"/>
      <c r="B82" s="11"/>
      <c r="C82" s="11"/>
      <c r="D82" s="11"/>
      <c r="E82" s="78"/>
      <c r="F82" s="15"/>
      <c r="G82" s="11"/>
      <c r="H82" s="11"/>
      <c r="I82" s="118"/>
      <c r="J82" s="27"/>
      <c r="K82" s="11"/>
      <c r="L82" s="11"/>
      <c r="M82" s="26"/>
    </row>
    <row r="83" spans="1:13" x14ac:dyDescent="0.25">
      <c r="A83" s="11"/>
      <c r="B83" s="11"/>
      <c r="C83" s="44"/>
      <c r="D83" s="11"/>
      <c r="E83" s="87"/>
      <c r="F83" s="15"/>
      <c r="G83" s="11"/>
      <c r="H83" s="11"/>
      <c r="I83" s="118"/>
      <c r="J83" s="11"/>
      <c r="K83" s="11"/>
      <c r="L83" s="11"/>
      <c r="M83" s="26"/>
    </row>
    <row r="84" spans="1:13" s="23" customFormat="1" x14ac:dyDescent="0.25">
      <c r="A84" s="24"/>
      <c r="B84" s="11"/>
      <c r="C84" s="11"/>
      <c r="D84" s="11"/>
      <c r="E84" s="87"/>
      <c r="F84" s="15"/>
      <c r="G84" s="11"/>
      <c r="H84" s="11"/>
      <c r="I84" s="118"/>
      <c r="J84" s="25"/>
      <c r="K84" s="11"/>
      <c r="L84" s="24"/>
    </row>
    <row r="85" spans="1:13" s="21" customFormat="1" ht="15.75" x14ac:dyDescent="0.25">
      <c r="A85" s="22"/>
      <c r="B85" s="43"/>
      <c r="C85" s="11"/>
      <c r="D85" s="11"/>
      <c r="E85" s="87"/>
      <c r="F85" s="15"/>
      <c r="G85" s="43"/>
      <c r="H85" s="43"/>
      <c r="I85" s="118"/>
      <c r="J85" s="22"/>
      <c r="K85" s="11"/>
      <c r="L85" s="22"/>
    </row>
    <row r="86" spans="1:13" x14ac:dyDescent="0.25">
      <c r="A86" s="1"/>
      <c r="B86" s="11"/>
      <c r="C86" s="11"/>
      <c r="D86" s="11"/>
      <c r="E86" s="87"/>
      <c r="F86" s="15"/>
      <c r="G86" s="11"/>
      <c r="H86" s="11"/>
      <c r="I86" s="118"/>
      <c r="J86" s="14"/>
      <c r="K86" s="11"/>
      <c r="L86" s="1"/>
    </row>
    <row r="87" spans="1:13" x14ac:dyDescent="0.25">
      <c r="A87" s="1"/>
      <c r="B87" s="43"/>
      <c r="C87" s="11"/>
      <c r="D87" s="11"/>
      <c r="E87" s="87"/>
      <c r="F87" s="15"/>
      <c r="G87" s="11"/>
      <c r="H87" s="11"/>
      <c r="I87" s="118"/>
      <c r="J87" s="1"/>
      <c r="K87" s="11"/>
      <c r="L87" s="1"/>
    </row>
    <row r="88" spans="1:13" x14ac:dyDescent="0.25">
      <c r="A88" s="1"/>
      <c r="B88" s="11"/>
      <c r="C88" s="11"/>
      <c r="D88" s="11"/>
      <c r="E88" s="87"/>
      <c r="F88" s="15"/>
      <c r="G88" s="11"/>
      <c r="H88" s="11"/>
      <c r="I88" s="118"/>
      <c r="J88" s="14"/>
      <c r="K88" s="11"/>
      <c r="L88" s="1"/>
    </row>
    <row r="89" spans="1:13" x14ac:dyDescent="0.25">
      <c r="A89" s="1"/>
      <c r="B89" s="43"/>
      <c r="C89" s="11"/>
      <c r="D89" s="11"/>
      <c r="E89" s="87"/>
      <c r="F89" s="15"/>
      <c r="G89" s="11"/>
      <c r="H89" s="11"/>
      <c r="I89" s="118"/>
      <c r="J89" s="1"/>
      <c r="K89" s="11"/>
      <c r="L89" s="1"/>
    </row>
    <row r="90" spans="1:13" x14ac:dyDescent="0.25">
      <c r="A90" s="1"/>
      <c r="B90" s="11"/>
      <c r="C90" s="11"/>
      <c r="D90" s="11"/>
      <c r="E90" s="87"/>
      <c r="F90" s="15"/>
      <c r="G90" s="11"/>
      <c r="H90" s="11"/>
      <c r="I90" s="118"/>
      <c r="J90" s="14"/>
      <c r="K90" s="11"/>
      <c r="L90" s="1"/>
    </row>
    <row r="91" spans="1:13" x14ac:dyDescent="0.25">
      <c r="A91" s="1"/>
      <c r="B91" s="43"/>
      <c r="C91" s="11"/>
      <c r="D91" s="11"/>
      <c r="E91" s="87"/>
      <c r="F91" s="15"/>
      <c r="G91" s="11"/>
      <c r="H91" s="11"/>
      <c r="I91" s="118"/>
      <c r="J91" s="1"/>
      <c r="K91" s="11"/>
      <c r="L91" s="1"/>
    </row>
    <row r="92" spans="1:13" x14ac:dyDescent="0.25">
      <c r="A92" s="1"/>
      <c r="B92" s="11"/>
      <c r="C92" s="11"/>
      <c r="D92" s="11"/>
      <c r="E92" s="87"/>
      <c r="F92" s="15"/>
      <c r="G92" s="11"/>
      <c r="H92" s="11"/>
      <c r="I92" s="118"/>
      <c r="J92" s="14"/>
      <c r="K92" s="11"/>
      <c r="L92" s="1"/>
    </row>
    <row r="93" spans="1:13" x14ac:dyDescent="0.25">
      <c r="A93" s="1"/>
      <c r="B93" s="43"/>
      <c r="C93" s="11"/>
      <c r="D93" s="11"/>
      <c r="E93" s="87"/>
      <c r="F93" s="15"/>
      <c r="G93" s="11"/>
      <c r="H93" s="11"/>
      <c r="I93" s="118"/>
      <c r="J93" s="1"/>
      <c r="K93" s="11"/>
      <c r="L93" s="1"/>
    </row>
    <row r="94" spans="1:13" x14ac:dyDescent="0.25">
      <c r="A94" s="1"/>
      <c r="B94" s="11"/>
      <c r="C94" s="17"/>
      <c r="D94" s="11"/>
      <c r="E94" s="87"/>
      <c r="F94" s="15"/>
      <c r="G94" s="11"/>
      <c r="H94" s="11"/>
      <c r="I94" s="118"/>
      <c r="J94" s="14"/>
      <c r="K94" s="11"/>
      <c r="L94" s="1"/>
    </row>
    <row r="95" spans="1:13" x14ac:dyDescent="0.25">
      <c r="A95" s="1"/>
      <c r="B95" s="43"/>
      <c r="C95" s="11"/>
      <c r="D95" s="11"/>
      <c r="E95" s="87"/>
      <c r="F95" s="16"/>
      <c r="G95" s="11"/>
      <c r="H95" s="43"/>
      <c r="I95" s="118"/>
      <c r="J95" s="1"/>
      <c r="K95" s="11"/>
      <c r="L95" s="1"/>
    </row>
    <row r="96" spans="1:13" x14ac:dyDescent="0.25">
      <c r="A96" s="1"/>
      <c r="B96" s="11"/>
      <c r="C96" s="11"/>
      <c r="D96" s="11"/>
      <c r="E96" s="87"/>
      <c r="F96" s="16"/>
      <c r="G96" s="11"/>
      <c r="H96" s="43"/>
      <c r="I96" s="118"/>
      <c r="J96" s="14"/>
      <c r="K96" s="11"/>
      <c r="L96" s="1"/>
    </row>
    <row r="97" spans="1:12" x14ac:dyDescent="0.25">
      <c r="A97" s="1"/>
      <c r="B97" s="11"/>
      <c r="C97" s="11"/>
      <c r="D97" s="11"/>
      <c r="E97" s="78"/>
      <c r="F97" s="16"/>
      <c r="G97" s="11"/>
      <c r="H97" s="11"/>
      <c r="I97" s="118"/>
      <c r="J97" s="1"/>
      <c r="K97" s="11"/>
      <c r="L97" s="1"/>
    </row>
    <row r="98" spans="1:12" x14ac:dyDescent="0.25">
      <c r="A98" s="1"/>
      <c r="B98" s="11"/>
      <c r="C98" s="46"/>
      <c r="D98" s="11"/>
      <c r="E98" s="78"/>
      <c r="F98" s="16"/>
      <c r="G98" s="11"/>
      <c r="H98" s="11"/>
      <c r="I98" s="118"/>
      <c r="J98" s="1"/>
      <c r="K98" s="11"/>
      <c r="L98" s="1"/>
    </row>
    <row r="99" spans="1:12" x14ac:dyDescent="0.25">
      <c r="A99" s="1"/>
      <c r="B99" s="11"/>
      <c r="C99" s="11"/>
      <c r="D99" s="11"/>
      <c r="E99" s="78"/>
      <c r="F99" s="16"/>
      <c r="G99" s="11"/>
      <c r="H99" s="11"/>
      <c r="I99" s="118"/>
      <c r="J99" s="1"/>
      <c r="K99" s="11"/>
      <c r="L99" s="1"/>
    </row>
    <row r="100" spans="1:12" x14ac:dyDescent="0.25">
      <c r="A100" s="1"/>
      <c r="B100" s="11"/>
      <c r="C100" s="11"/>
      <c r="D100" s="11"/>
      <c r="E100" s="78"/>
      <c r="F100" s="16"/>
      <c r="G100" s="11"/>
      <c r="H100" s="11"/>
      <c r="I100" s="118"/>
      <c r="J100" s="1"/>
      <c r="K100" s="11"/>
      <c r="L100" s="1"/>
    </row>
    <row r="101" spans="1:12" x14ac:dyDescent="0.25">
      <c r="A101" s="1"/>
      <c r="B101" s="11"/>
      <c r="C101" s="11"/>
      <c r="D101" s="11"/>
      <c r="E101" s="78"/>
      <c r="F101" s="16"/>
      <c r="G101" s="11"/>
      <c r="H101" s="11"/>
      <c r="I101" s="118"/>
      <c r="J101" s="1"/>
      <c r="K101" s="11"/>
      <c r="L101" s="1"/>
    </row>
    <row r="102" spans="1:12" x14ac:dyDescent="0.25">
      <c r="A102" s="1"/>
      <c r="B102" s="11"/>
      <c r="C102" s="11"/>
      <c r="D102" s="11"/>
      <c r="E102" s="78"/>
      <c r="F102" s="16"/>
      <c r="G102" s="11"/>
      <c r="H102" s="11"/>
      <c r="I102" s="118"/>
      <c r="J102" s="1"/>
      <c r="K102" s="11"/>
      <c r="L102" s="1"/>
    </row>
    <row r="103" spans="1:12" x14ac:dyDescent="0.25">
      <c r="A103" s="1"/>
      <c r="B103" s="11"/>
      <c r="C103" s="11"/>
      <c r="D103" s="11"/>
      <c r="E103" s="78"/>
      <c r="F103" s="16"/>
      <c r="G103" s="11"/>
      <c r="H103" s="11"/>
      <c r="I103" s="118"/>
      <c r="J103" s="1"/>
      <c r="K103" s="11"/>
      <c r="L103" s="1"/>
    </row>
    <row r="104" spans="1:12" x14ac:dyDescent="0.25">
      <c r="A104" s="1"/>
      <c r="B104" s="11"/>
      <c r="C104" s="11"/>
      <c r="D104" s="11"/>
      <c r="E104" s="78"/>
      <c r="F104" s="16"/>
      <c r="G104" s="11"/>
      <c r="H104" s="11"/>
      <c r="I104" s="118"/>
      <c r="J104" s="1"/>
      <c r="K104" s="11"/>
      <c r="L104" s="1"/>
    </row>
    <row r="105" spans="1:12" x14ac:dyDescent="0.25">
      <c r="A105" s="1"/>
      <c r="B105" s="11"/>
      <c r="C105" s="11"/>
      <c r="D105" s="11"/>
      <c r="E105" s="78"/>
      <c r="F105" s="16"/>
      <c r="G105" s="11"/>
      <c r="H105" s="11"/>
      <c r="I105" s="118"/>
      <c r="J105" s="1"/>
      <c r="K105" s="11"/>
      <c r="L105" s="1"/>
    </row>
    <row r="106" spans="1:12" x14ac:dyDescent="0.25">
      <c r="A106" s="1"/>
      <c r="B106" s="11"/>
      <c r="C106" s="11"/>
      <c r="D106" s="11"/>
      <c r="E106" s="78"/>
      <c r="F106" s="16"/>
      <c r="G106" s="11"/>
      <c r="H106" s="11"/>
      <c r="I106" s="118"/>
      <c r="J106" s="1"/>
      <c r="K106" s="11"/>
      <c r="L106" s="1"/>
    </row>
    <row r="107" spans="1:12" x14ac:dyDescent="0.25">
      <c r="A107" s="1"/>
      <c r="B107" s="11"/>
      <c r="C107" s="44"/>
      <c r="D107" s="11"/>
      <c r="E107" s="78"/>
      <c r="F107" s="16"/>
      <c r="G107" s="11"/>
      <c r="H107" s="11"/>
      <c r="I107" s="118"/>
      <c r="J107" s="14"/>
      <c r="K107" s="11"/>
      <c r="L107" s="1"/>
    </row>
    <row r="108" spans="1:12" x14ac:dyDescent="0.25">
      <c r="A108" s="1"/>
      <c r="B108" s="11"/>
      <c r="C108" s="11"/>
      <c r="D108" s="11"/>
      <c r="E108" s="78"/>
      <c r="F108" s="16"/>
      <c r="G108" s="11"/>
      <c r="H108" s="11"/>
      <c r="I108" s="118"/>
      <c r="J108" s="1"/>
      <c r="K108" s="11"/>
      <c r="L108" s="1"/>
    </row>
    <row r="109" spans="1:12" x14ac:dyDescent="0.25">
      <c r="A109" s="1"/>
      <c r="B109" s="11"/>
      <c r="C109" s="11"/>
      <c r="D109" s="11"/>
      <c r="E109" s="78"/>
      <c r="F109" s="16"/>
      <c r="G109" s="11"/>
      <c r="H109" s="11"/>
      <c r="I109" s="118"/>
      <c r="J109" s="14"/>
      <c r="K109" s="11"/>
      <c r="L109" s="1"/>
    </row>
    <row r="110" spans="1:12" x14ac:dyDescent="0.25">
      <c r="A110" s="1"/>
      <c r="B110" s="11"/>
      <c r="C110" s="11"/>
      <c r="D110" s="11"/>
      <c r="E110" s="78"/>
      <c r="F110" s="16"/>
      <c r="G110" s="11"/>
      <c r="H110" s="11"/>
      <c r="I110" s="118"/>
      <c r="J110" s="1"/>
      <c r="K110" s="11"/>
      <c r="L110" s="1"/>
    </row>
    <row r="111" spans="1:12" x14ac:dyDescent="0.25">
      <c r="A111" s="1"/>
      <c r="B111" s="11"/>
      <c r="C111" s="11"/>
      <c r="D111" s="11"/>
      <c r="E111" s="78"/>
      <c r="F111" s="16"/>
      <c r="G111" s="11"/>
      <c r="H111" s="11"/>
      <c r="I111" s="118"/>
      <c r="J111" s="14"/>
      <c r="K111" s="11"/>
      <c r="L111" s="1"/>
    </row>
    <row r="112" spans="1:12" x14ac:dyDescent="0.25">
      <c r="A112" s="1"/>
      <c r="B112" s="11"/>
      <c r="C112" s="11"/>
      <c r="D112" s="11"/>
      <c r="E112" s="78"/>
      <c r="F112" s="16"/>
      <c r="G112" s="11"/>
      <c r="H112" s="11"/>
      <c r="I112" s="118"/>
      <c r="J112" s="1"/>
      <c r="K112" s="11"/>
      <c r="L112" s="1"/>
    </row>
    <row r="113" spans="1:12" x14ac:dyDescent="0.25">
      <c r="A113" s="1"/>
      <c r="B113" s="11"/>
      <c r="C113" s="11"/>
      <c r="D113" s="11"/>
      <c r="E113" s="78"/>
      <c r="F113" s="16"/>
      <c r="G113" s="11"/>
      <c r="H113" s="11"/>
      <c r="I113" s="118"/>
      <c r="J113" s="14"/>
      <c r="K113" s="11"/>
      <c r="L113" s="1"/>
    </row>
    <row r="114" spans="1:12" x14ac:dyDescent="0.25">
      <c r="A114" s="1"/>
      <c r="B114" s="11"/>
      <c r="C114" s="11"/>
      <c r="D114" s="11"/>
      <c r="E114" s="78"/>
      <c r="F114" s="16"/>
      <c r="G114" s="11"/>
      <c r="H114" s="11"/>
      <c r="I114" s="118"/>
      <c r="J114" s="1"/>
      <c r="K114" s="11"/>
      <c r="L114" s="1"/>
    </row>
    <row r="115" spans="1:12" x14ac:dyDescent="0.25">
      <c r="A115" s="1"/>
      <c r="B115" s="11"/>
      <c r="C115" s="11"/>
      <c r="D115" s="11"/>
      <c r="E115" s="78"/>
      <c r="F115" s="16"/>
      <c r="G115" s="11"/>
      <c r="H115" s="11"/>
      <c r="I115" s="118"/>
      <c r="J115" s="14"/>
      <c r="K115" s="11"/>
      <c r="L115" s="1"/>
    </row>
    <row r="116" spans="1:12" x14ac:dyDescent="0.25">
      <c r="A116" s="1"/>
      <c r="B116" s="11"/>
      <c r="C116" s="11"/>
      <c r="D116" s="11"/>
      <c r="E116" s="78"/>
      <c r="F116" s="16"/>
      <c r="G116" s="11"/>
      <c r="H116" s="11"/>
      <c r="I116" s="118"/>
      <c r="J116" s="1"/>
      <c r="K116" s="11"/>
      <c r="L116" s="1"/>
    </row>
    <row r="117" spans="1:12" x14ac:dyDescent="0.25">
      <c r="A117" s="1"/>
      <c r="B117" s="11"/>
      <c r="C117" s="11"/>
      <c r="D117" s="11"/>
      <c r="E117" s="78"/>
      <c r="F117" s="16"/>
      <c r="G117" s="11"/>
      <c r="H117" s="11"/>
      <c r="I117" s="118"/>
      <c r="J117" s="1"/>
      <c r="K117" s="11"/>
      <c r="L117" s="1"/>
    </row>
    <row r="118" spans="1:12" x14ac:dyDescent="0.25">
      <c r="A118" s="1"/>
      <c r="B118" s="11"/>
      <c r="C118" s="11"/>
      <c r="D118" s="11"/>
      <c r="E118" s="78"/>
      <c r="F118" s="16"/>
      <c r="G118" s="11"/>
      <c r="H118" s="11"/>
      <c r="I118" s="118"/>
      <c r="J118" s="14"/>
      <c r="K118" s="11"/>
      <c r="L118" s="1"/>
    </row>
    <row r="119" spans="1:12" x14ac:dyDescent="0.25">
      <c r="A119" s="1"/>
      <c r="B119" s="11"/>
      <c r="C119" s="11"/>
      <c r="D119" s="11"/>
      <c r="E119" s="78"/>
      <c r="F119" s="16"/>
      <c r="G119" s="11"/>
      <c r="H119" s="11"/>
      <c r="I119" s="118"/>
      <c r="J119" s="1"/>
      <c r="K119" s="11"/>
      <c r="L119" s="1"/>
    </row>
    <row r="120" spans="1:12" x14ac:dyDescent="0.25">
      <c r="A120" s="1"/>
      <c r="B120" s="11"/>
      <c r="C120" s="11"/>
      <c r="D120" s="11"/>
      <c r="E120" s="78"/>
      <c r="F120" s="16"/>
      <c r="G120" s="11"/>
      <c r="H120" s="11"/>
      <c r="I120" s="118"/>
      <c r="J120" s="14"/>
      <c r="K120" s="11"/>
      <c r="L120" s="1"/>
    </row>
    <row r="121" spans="1:12" x14ac:dyDescent="0.25">
      <c r="A121" s="1"/>
      <c r="B121" s="11"/>
      <c r="C121" s="11"/>
      <c r="D121" s="11"/>
      <c r="E121" s="78"/>
      <c r="F121" s="16"/>
      <c r="G121" s="11"/>
      <c r="H121" s="11"/>
      <c r="I121" s="118"/>
      <c r="J121" s="1"/>
      <c r="K121" s="11"/>
      <c r="L121" s="1"/>
    </row>
    <row r="122" spans="1:12" x14ac:dyDescent="0.25">
      <c r="A122" s="1"/>
      <c r="B122" s="11"/>
      <c r="C122" s="11"/>
      <c r="D122" s="11"/>
      <c r="E122" s="78"/>
      <c r="F122" s="16"/>
      <c r="G122" s="11"/>
      <c r="H122" s="11"/>
      <c r="I122" s="118"/>
      <c r="J122" s="14"/>
      <c r="K122" s="11"/>
      <c r="L122" s="1"/>
    </row>
    <row r="123" spans="1:12" x14ac:dyDescent="0.25">
      <c r="A123" s="1"/>
      <c r="B123" s="11"/>
      <c r="C123" s="11"/>
      <c r="D123" s="11"/>
      <c r="E123" s="78"/>
      <c r="F123" s="16"/>
      <c r="G123" s="11"/>
      <c r="H123" s="11"/>
      <c r="I123" s="118"/>
      <c r="J123" s="1"/>
      <c r="K123" s="11"/>
      <c r="L123" s="1"/>
    </row>
    <row r="124" spans="1:12" x14ac:dyDescent="0.25">
      <c r="A124" s="1"/>
      <c r="B124" s="11"/>
      <c r="C124" s="44"/>
      <c r="D124" s="11"/>
      <c r="E124" s="78"/>
      <c r="F124" s="16"/>
      <c r="G124" s="11"/>
      <c r="H124" s="11"/>
      <c r="I124" s="118"/>
      <c r="J124" s="14"/>
      <c r="K124" s="11"/>
      <c r="L124" s="1"/>
    </row>
    <row r="125" spans="1:12" x14ac:dyDescent="0.25">
      <c r="A125" s="1"/>
      <c r="B125" s="11"/>
      <c r="C125" s="11"/>
      <c r="D125" s="11"/>
      <c r="E125" s="78"/>
      <c r="F125" s="16"/>
      <c r="G125" s="11"/>
      <c r="H125" s="11"/>
      <c r="I125" s="118"/>
      <c r="J125" s="1"/>
      <c r="K125" s="11"/>
      <c r="L125" s="1"/>
    </row>
    <row r="126" spans="1:12" x14ac:dyDescent="0.25">
      <c r="A126" s="1"/>
      <c r="B126" s="11"/>
      <c r="C126" s="11"/>
      <c r="D126" s="11"/>
      <c r="E126" s="78"/>
      <c r="F126" s="16"/>
      <c r="G126" s="11"/>
      <c r="H126" s="11"/>
      <c r="I126" s="119"/>
      <c r="J126" s="2"/>
      <c r="K126" s="11"/>
      <c r="L126" s="1"/>
    </row>
    <row r="127" spans="1:12" ht="15.75" x14ac:dyDescent="0.25">
      <c r="A127" s="1"/>
      <c r="B127" s="11"/>
      <c r="C127" s="45"/>
      <c r="D127" s="47"/>
      <c r="E127" s="79"/>
      <c r="F127" s="47"/>
      <c r="G127" s="47"/>
      <c r="H127" s="47"/>
      <c r="I127" s="120"/>
      <c r="J127" s="1"/>
      <c r="K127" s="11"/>
      <c r="L127" s="1"/>
    </row>
    <row r="128" spans="1:12" x14ac:dyDescent="0.25">
      <c r="A128" s="1"/>
      <c r="B128" s="11"/>
      <c r="C128" s="11"/>
      <c r="D128" s="11"/>
      <c r="E128" s="78"/>
      <c r="F128" s="16"/>
      <c r="G128" s="11"/>
      <c r="H128" s="11"/>
      <c r="I128" s="118"/>
      <c r="J128" s="14"/>
      <c r="K128" s="11"/>
      <c r="L128" s="1"/>
    </row>
    <row r="129" spans="1:12" x14ac:dyDescent="0.25">
      <c r="A129" s="1"/>
      <c r="B129" s="11"/>
      <c r="C129" s="11"/>
      <c r="D129" s="11"/>
      <c r="E129" s="78"/>
      <c r="F129" s="16"/>
      <c r="G129" s="11"/>
      <c r="H129" s="11"/>
      <c r="I129" s="118"/>
      <c r="J129" s="1"/>
      <c r="K129" s="11"/>
      <c r="L129" s="1"/>
    </row>
    <row r="130" spans="1:12" x14ac:dyDescent="0.25">
      <c r="A130" s="1"/>
      <c r="B130" s="11"/>
      <c r="C130" s="11"/>
      <c r="D130" s="11"/>
      <c r="E130" s="78"/>
      <c r="F130" s="16"/>
      <c r="G130" s="11"/>
      <c r="H130" s="11"/>
      <c r="I130" s="118"/>
      <c r="J130" s="14"/>
      <c r="K130" s="11"/>
      <c r="L130" s="1"/>
    </row>
    <row r="131" spans="1:12" x14ac:dyDescent="0.25">
      <c r="A131" s="1"/>
      <c r="B131" s="11"/>
      <c r="C131" s="44"/>
      <c r="D131" s="11"/>
      <c r="E131" s="78"/>
      <c r="F131" s="16"/>
      <c r="G131" s="11"/>
      <c r="H131" s="11"/>
      <c r="I131" s="118"/>
      <c r="J131" s="1"/>
      <c r="K131" s="11"/>
      <c r="L131" s="1"/>
    </row>
    <row r="132" spans="1:12" x14ac:dyDescent="0.25">
      <c r="A132" s="1"/>
      <c r="B132" s="11"/>
      <c r="C132" s="11"/>
      <c r="D132" s="11"/>
      <c r="E132" s="78"/>
      <c r="F132" s="16"/>
      <c r="G132" s="11"/>
      <c r="H132" s="11"/>
      <c r="I132" s="118"/>
      <c r="J132" s="14"/>
      <c r="K132" s="11"/>
      <c r="L132" s="1"/>
    </row>
    <row r="133" spans="1:12" x14ac:dyDescent="0.25">
      <c r="A133" s="1"/>
      <c r="B133" s="11"/>
      <c r="C133" s="11"/>
      <c r="D133" s="11"/>
      <c r="E133" s="78"/>
      <c r="F133" s="16"/>
      <c r="G133" s="11"/>
      <c r="H133" s="11"/>
      <c r="I133" s="118"/>
      <c r="J133" s="1"/>
      <c r="K133" s="11"/>
      <c r="L133" s="1"/>
    </row>
    <row r="134" spans="1:12" x14ac:dyDescent="0.25">
      <c r="A134" s="1"/>
      <c r="B134" s="11"/>
      <c r="C134" s="17"/>
      <c r="D134" s="11"/>
      <c r="E134" s="78"/>
      <c r="F134" s="16"/>
      <c r="G134" s="11"/>
      <c r="H134" s="11"/>
      <c r="I134" s="118"/>
      <c r="J134" s="14"/>
      <c r="K134" s="11"/>
      <c r="L134" s="1"/>
    </row>
    <row r="135" spans="1:12" x14ac:dyDescent="0.25">
      <c r="A135" s="1"/>
      <c r="B135" s="11"/>
      <c r="C135" s="11"/>
      <c r="D135" s="11"/>
      <c r="E135" s="78"/>
      <c r="F135" s="16"/>
      <c r="G135" s="11"/>
      <c r="H135" s="11"/>
      <c r="I135" s="118"/>
      <c r="J135" s="1"/>
      <c r="K135" s="11"/>
      <c r="L135" s="1"/>
    </row>
    <row r="136" spans="1:12" x14ac:dyDescent="0.25">
      <c r="A136" s="1"/>
      <c r="B136" s="11"/>
      <c r="C136" s="11"/>
      <c r="D136" s="11"/>
      <c r="E136" s="78"/>
      <c r="F136" s="16"/>
      <c r="G136" s="11"/>
      <c r="H136" s="11"/>
      <c r="I136" s="118"/>
      <c r="J136" s="14"/>
      <c r="K136" s="11"/>
      <c r="L136" s="1"/>
    </row>
    <row r="137" spans="1:12" x14ac:dyDescent="0.25">
      <c r="A137" s="1"/>
      <c r="B137" s="11"/>
      <c r="C137" s="11"/>
      <c r="D137" s="11"/>
      <c r="E137" s="78"/>
      <c r="F137" s="16"/>
      <c r="G137" s="11"/>
      <c r="H137" s="11"/>
      <c r="I137" s="118"/>
      <c r="J137" s="1"/>
      <c r="K137" s="11"/>
      <c r="L137" s="1"/>
    </row>
    <row r="138" spans="1:12" x14ac:dyDescent="0.25">
      <c r="A138" s="1"/>
      <c r="B138" s="11"/>
      <c r="C138" s="11"/>
      <c r="D138" s="11"/>
      <c r="E138" s="78"/>
      <c r="F138" s="16"/>
      <c r="G138" s="11"/>
      <c r="H138" s="11"/>
      <c r="I138" s="118"/>
      <c r="J138" s="14"/>
      <c r="K138" s="11"/>
      <c r="L138" s="1"/>
    </row>
    <row r="139" spans="1:12" x14ac:dyDescent="0.25">
      <c r="A139" s="1"/>
      <c r="B139" s="11"/>
      <c r="C139" s="11"/>
      <c r="D139" s="11"/>
      <c r="E139" s="78"/>
      <c r="F139" s="16"/>
      <c r="G139" s="11"/>
      <c r="H139" s="11"/>
      <c r="I139" s="118"/>
      <c r="J139" s="1"/>
      <c r="K139" s="11"/>
      <c r="L139" s="1"/>
    </row>
    <row r="140" spans="1:12" x14ac:dyDescent="0.25">
      <c r="A140" s="1"/>
      <c r="B140" s="11"/>
      <c r="C140" s="11"/>
      <c r="D140" s="11"/>
      <c r="E140" s="78"/>
      <c r="F140" s="16"/>
      <c r="G140" s="11"/>
      <c r="H140" s="11"/>
      <c r="I140" s="118"/>
      <c r="J140" s="14"/>
      <c r="K140" s="11"/>
      <c r="L140" s="1"/>
    </row>
    <row r="141" spans="1:12" x14ac:dyDescent="0.25">
      <c r="A141" s="1"/>
      <c r="B141" s="11"/>
      <c r="C141" s="44"/>
      <c r="D141" s="11"/>
      <c r="E141" s="78"/>
      <c r="F141" s="16"/>
      <c r="G141" s="11"/>
      <c r="H141" s="11"/>
      <c r="I141" s="118"/>
      <c r="J141" s="1"/>
      <c r="K141" s="11"/>
      <c r="L141" s="1"/>
    </row>
    <row r="142" spans="1:12" x14ac:dyDescent="0.25">
      <c r="A142" s="1"/>
      <c r="B142" s="11"/>
      <c r="C142" s="11"/>
      <c r="D142" s="11"/>
      <c r="E142" s="78"/>
      <c r="F142" s="16"/>
      <c r="G142" s="11"/>
      <c r="H142" s="11"/>
      <c r="I142" s="118"/>
      <c r="J142" s="14"/>
      <c r="K142" s="11"/>
      <c r="L142" s="1"/>
    </row>
    <row r="143" spans="1:12" x14ac:dyDescent="0.25">
      <c r="A143" s="1"/>
      <c r="B143" s="11"/>
      <c r="C143" s="11"/>
      <c r="D143" s="11"/>
      <c r="E143" s="78"/>
      <c r="F143" s="16"/>
      <c r="G143" s="11"/>
      <c r="H143" s="11"/>
      <c r="I143" s="118"/>
      <c r="J143" s="1"/>
      <c r="K143" s="11"/>
      <c r="L143" s="1"/>
    </row>
    <row r="144" spans="1:12" x14ac:dyDescent="0.25">
      <c r="A144" s="1"/>
      <c r="B144" s="11"/>
      <c r="C144" s="11"/>
      <c r="D144" s="11"/>
      <c r="E144" s="78"/>
      <c r="F144" s="16"/>
      <c r="G144" s="11"/>
      <c r="H144" s="11"/>
      <c r="I144" s="118"/>
      <c r="J144" s="14"/>
      <c r="K144" s="11"/>
      <c r="L144" s="1"/>
    </row>
    <row r="145" spans="1:12" x14ac:dyDescent="0.25">
      <c r="A145" s="1"/>
      <c r="B145" s="11"/>
      <c r="C145" s="11"/>
      <c r="D145" s="11"/>
      <c r="E145" s="78"/>
      <c r="F145" s="16"/>
      <c r="G145" s="11"/>
      <c r="H145" s="11"/>
      <c r="I145" s="118"/>
      <c r="J145" s="1"/>
      <c r="K145" s="11"/>
      <c r="L145" s="1"/>
    </row>
    <row r="146" spans="1:12" x14ac:dyDescent="0.25">
      <c r="A146" s="1"/>
      <c r="B146" s="11"/>
      <c r="C146" s="11"/>
      <c r="D146" s="11"/>
      <c r="E146" s="78"/>
      <c r="F146" s="16"/>
      <c r="G146" s="11"/>
      <c r="H146" s="11"/>
      <c r="I146" s="118"/>
      <c r="J146" s="14"/>
      <c r="K146" s="11"/>
      <c r="L146" s="1"/>
    </row>
    <row r="147" spans="1:12" x14ac:dyDescent="0.25">
      <c r="A147" s="1"/>
      <c r="B147" s="11"/>
      <c r="C147" s="11"/>
      <c r="D147" s="11"/>
      <c r="E147" s="78"/>
      <c r="F147" s="16"/>
      <c r="G147" s="11"/>
      <c r="H147" s="11"/>
      <c r="I147" s="118"/>
      <c r="J147" s="1"/>
      <c r="K147" s="11"/>
      <c r="L147" s="1"/>
    </row>
    <row r="148" spans="1:12" x14ac:dyDescent="0.25">
      <c r="A148" s="1"/>
      <c r="B148" s="11"/>
      <c r="C148" s="11"/>
      <c r="D148" s="11"/>
      <c r="E148" s="78"/>
      <c r="F148" s="16"/>
      <c r="G148" s="11"/>
      <c r="H148" s="11"/>
      <c r="I148" s="118"/>
      <c r="J148" s="14"/>
      <c r="K148" s="11"/>
      <c r="L148" s="1"/>
    </row>
    <row r="149" spans="1:12" x14ac:dyDescent="0.25">
      <c r="A149" s="1"/>
      <c r="B149" s="11"/>
      <c r="C149" s="44"/>
      <c r="D149" s="11"/>
      <c r="E149" s="78"/>
      <c r="F149" s="16"/>
      <c r="G149" s="11"/>
      <c r="H149" s="11"/>
      <c r="I149" s="118"/>
      <c r="J149" s="1"/>
      <c r="K149" s="11"/>
      <c r="L149" s="1"/>
    </row>
    <row r="150" spans="1:12" x14ac:dyDescent="0.25">
      <c r="A150" s="1"/>
      <c r="B150" s="11"/>
      <c r="C150" s="11"/>
      <c r="D150" s="11"/>
      <c r="E150" s="78"/>
      <c r="F150" s="16"/>
      <c r="G150" s="11"/>
      <c r="H150" s="11"/>
      <c r="I150" s="121"/>
      <c r="J150" s="1"/>
      <c r="K150" s="11"/>
      <c r="L150" s="1"/>
    </row>
    <row r="151" spans="1:12" x14ac:dyDescent="0.25">
      <c r="A151" s="1"/>
      <c r="B151" s="11"/>
      <c r="C151" s="11"/>
      <c r="D151" s="11"/>
      <c r="E151" s="78"/>
      <c r="F151" s="16"/>
      <c r="G151" s="11"/>
      <c r="H151" s="11"/>
      <c r="I151" s="121"/>
      <c r="J151" s="1"/>
      <c r="K151" s="11"/>
      <c r="L151" s="1"/>
    </row>
    <row r="152" spans="1:12" x14ac:dyDescent="0.25">
      <c r="A152" s="1"/>
      <c r="B152" s="11"/>
      <c r="C152" s="11"/>
      <c r="D152" s="11"/>
      <c r="E152" s="78"/>
      <c r="F152" s="16"/>
      <c r="G152" s="11"/>
      <c r="H152" s="11"/>
      <c r="I152" s="121"/>
      <c r="J152" s="2"/>
      <c r="K152" s="11"/>
      <c r="L152" s="1"/>
    </row>
    <row r="153" spans="1:12" x14ac:dyDescent="0.25">
      <c r="A153" s="1"/>
      <c r="B153" s="11"/>
      <c r="C153" s="11"/>
      <c r="D153" s="11"/>
      <c r="E153" s="78"/>
      <c r="F153" s="16"/>
      <c r="G153" s="11"/>
      <c r="H153" s="11"/>
      <c r="I153" s="121"/>
      <c r="J153" s="14"/>
      <c r="K153" s="11"/>
      <c r="L153" s="1"/>
    </row>
    <row r="154" spans="1:12" x14ac:dyDescent="0.25">
      <c r="A154" s="1"/>
      <c r="B154" s="11"/>
      <c r="C154" s="11"/>
      <c r="D154" s="11"/>
      <c r="E154" s="78"/>
      <c r="F154" s="16"/>
      <c r="G154" s="11"/>
      <c r="H154" s="11"/>
      <c r="I154" s="121"/>
      <c r="J154" s="14"/>
      <c r="K154" s="11"/>
      <c r="L154" s="1"/>
    </row>
    <row r="155" spans="1:12" x14ac:dyDescent="0.25">
      <c r="A155" s="1"/>
      <c r="B155" s="11"/>
      <c r="C155" s="11"/>
      <c r="D155" s="11"/>
      <c r="E155" s="78"/>
      <c r="F155" s="16"/>
      <c r="G155" s="11"/>
      <c r="H155" s="11"/>
      <c r="I155" s="121"/>
      <c r="J155" s="14"/>
      <c r="K155" s="11"/>
      <c r="L155" s="1"/>
    </row>
    <row r="156" spans="1:12" x14ac:dyDescent="0.25">
      <c r="A156" s="1"/>
      <c r="B156" s="11"/>
      <c r="C156" s="11"/>
      <c r="D156" s="11"/>
      <c r="E156" s="78"/>
      <c r="F156" s="16"/>
      <c r="G156" s="11"/>
      <c r="H156" s="11"/>
      <c r="I156" s="121"/>
      <c r="J156" s="1"/>
      <c r="K156" s="11"/>
      <c r="L156" s="1"/>
    </row>
    <row r="157" spans="1:12" x14ac:dyDescent="0.25">
      <c r="A157" s="1"/>
      <c r="B157" s="11"/>
      <c r="C157" s="43"/>
      <c r="D157" s="6"/>
      <c r="E157" s="80"/>
      <c r="F157" s="6"/>
      <c r="G157" s="6"/>
      <c r="H157" s="6"/>
      <c r="I157" s="121"/>
      <c r="J157" s="1"/>
      <c r="K157" s="11"/>
      <c r="L157" s="1"/>
    </row>
    <row r="158" spans="1:12" x14ac:dyDescent="0.25">
      <c r="A158" s="1"/>
      <c r="B158" s="11"/>
      <c r="C158" s="11"/>
      <c r="D158" s="11"/>
      <c r="E158" s="78"/>
      <c r="F158" s="16"/>
      <c r="G158" s="11"/>
      <c r="H158" s="11"/>
      <c r="I158" s="121"/>
      <c r="J158" s="1"/>
      <c r="K158" s="11"/>
      <c r="L158" s="1"/>
    </row>
    <row r="159" spans="1:12" x14ac:dyDescent="0.25">
      <c r="A159" s="1"/>
      <c r="B159" s="11"/>
      <c r="C159" s="11"/>
      <c r="D159" s="11"/>
      <c r="E159" s="78"/>
      <c r="F159" s="16"/>
      <c r="G159" s="11"/>
      <c r="H159" s="11"/>
      <c r="I159" s="121"/>
      <c r="J159" s="1"/>
      <c r="K159" s="11"/>
      <c r="L159" s="1"/>
    </row>
    <row r="160" spans="1:12" x14ac:dyDescent="0.25">
      <c r="A160" s="1"/>
      <c r="B160" s="11"/>
      <c r="C160" s="11"/>
      <c r="D160" s="11"/>
      <c r="E160" s="78"/>
      <c r="F160" s="16"/>
      <c r="G160" s="11"/>
      <c r="H160" s="11"/>
      <c r="I160" s="121"/>
      <c r="J160" s="1"/>
      <c r="K160" s="11"/>
      <c r="L160" s="1"/>
    </row>
    <row r="161" spans="1:12" x14ac:dyDescent="0.25">
      <c r="A161" s="1"/>
      <c r="B161" s="11"/>
      <c r="C161" s="11"/>
      <c r="D161" s="11"/>
      <c r="E161" s="78"/>
      <c r="F161" s="16"/>
      <c r="G161" s="11"/>
      <c r="H161" s="11"/>
      <c r="I161" s="121"/>
      <c r="J161" s="1"/>
      <c r="K161" s="11"/>
      <c r="L161" s="1"/>
    </row>
    <row r="162" spans="1:12" x14ac:dyDescent="0.25">
      <c r="A162" s="1"/>
      <c r="B162" s="11"/>
      <c r="C162" s="11"/>
      <c r="D162" s="11"/>
      <c r="E162" s="78"/>
      <c r="F162" s="16"/>
      <c r="G162" s="11"/>
      <c r="H162" s="11"/>
      <c r="I162" s="121"/>
      <c r="J162" s="1"/>
      <c r="K162" s="11"/>
      <c r="L162" s="1"/>
    </row>
    <row r="163" spans="1:12" x14ac:dyDescent="0.25">
      <c r="A163" s="1"/>
      <c r="B163" s="11"/>
      <c r="C163" s="11"/>
      <c r="D163" s="11"/>
      <c r="E163" s="78"/>
      <c r="F163" s="16"/>
      <c r="G163" s="11"/>
      <c r="H163" s="11"/>
      <c r="I163" s="121"/>
      <c r="J163" s="14"/>
      <c r="K163" s="11"/>
      <c r="L163" s="1"/>
    </row>
    <row r="164" spans="1:12" x14ac:dyDescent="0.25">
      <c r="A164" s="1"/>
      <c r="B164" s="11"/>
      <c r="C164" s="11"/>
      <c r="D164" s="11"/>
      <c r="E164" s="78"/>
      <c r="F164" s="16"/>
      <c r="G164" s="11"/>
      <c r="H164" s="11"/>
      <c r="I164" s="118"/>
      <c r="J164" s="1"/>
      <c r="K164" s="11"/>
      <c r="L164" s="1"/>
    </row>
    <row r="165" spans="1:12" x14ac:dyDescent="0.25">
      <c r="A165" s="1"/>
      <c r="B165" s="11"/>
      <c r="C165" s="11"/>
      <c r="D165" s="11"/>
      <c r="E165" s="78"/>
      <c r="F165" s="16"/>
      <c r="G165" s="11"/>
      <c r="H165" s="11"/>
      <c r="I165" s="118"/>
      <c r="J165" s="14"/>
      <c r="K165" s="11"/>
      <c r="L165" s="1"/>
    </row>
    <row r="166" spans="1:12" x14ac:dyDescent="0.25">
      <c r="A166" s="1"/>
      <c r="B166" s="11"/>
      <c r="C166" s="11"/>
      <c r="D166" s="11"/>
      <c r="E166" s="78"/>
      <c r="F166" s="16"/>
      <c r="G166" s="11"/>
      <c r="H166" s="11"/>
      <c r="I166" s="118"/>
      <c r="J166" s="1"/>
      <c r="K166" s="11"/>
      <c r="L166" s="1"/>
    </row>
    <row r="167" spans="1:12" x14ac:dyDescent="0.25">
      <c r="A167" s="1"/>
      <c r="B167" s="11"/>
      <c r="C167" s="11"/>
      <c r="D167" s="11"/>
      <c r="E167" s="78"/>
      <c r="F167" s="16"/>
      <c r="G167" s="11"/>
      <c r="H167" s="11"/>
      <c r="I167" s="118"/>
      <c r="J167" s="14"/>
      <c r="K167" s="11"/>
      <c r="L167" s="1"/>
    </row>
    <row r="168" spans="1:12" x14ac:dyDescent="0.25">
      <c r="A168" s="1"/>
      <c r="B168" s="11"/>
      <c r="C168" s="11"/>
      <c r="D168" s="11"/>
      <c r="E168" s="78"/>
      <c r="F168" s="16"/>
      <c r="G168" s="11"/>
      <c r="H168" s="11"/>
      <c r="I168" s="118"/>
      <c r="J168" s="1"/>
      <c r="K168" s="11"/>
      <c r="L168" s="1"/>
    </row>
    <row r="169" spans="1:12" x14ac:dyDescent="0.25">
      <c r="A169" s="1"/>
      <c r="B169" s="11"/>
      <c r="C169" s="17"/>
      <c r="D169" s="11"/>
      <c r="E169" s="78"/>
      <c r="F169" s="16"/>
      <c r="G169" s="11"/>
      <c r="H169" s="11"/>
      <c r="I169" s="118"/>
      <c r="J169" s="14"/>
      <c r="K169" s="11"/>
      <c r="L169" s="1"/>
    </row>
    <row r="170" spans="1:12" x14ac:dyDescent="0.25">
      <c r="A170" s="1"/>
      <c r="B170" s="11"/>
      <c r="C170" s="11"/>
      <c r="D170" s="11"/>
      <c r="E170" s="78"/>
      <c r="F170" s="16"/>
      <c r="G170" s="11"/>
      <c r="H170" s="11"/>
      <c r="I170" s="118"/>
      <c r="J170" s="1"/>
      <c r="K170" s="11"/>
      <c r="L170" s="1"/>
    </row>
    <row r="171" spans="1:12" x14ac:dyDescent="0.25">
      <c r="A171" s="1"/>
      <c r="B171" s="11"/>
      <c r="C171" s="11"/>
      <c r="D171" s="11"/>
      <c r="E171" s="78"/>
      <c r="F171" s="16"/>
      <c r="G171" s="11"/>
      <c r="H171" s="11"/>
      <c r="I171" s="118"/>
      <c r="J171" s="14"/>
      <c r="K171" s="11"/>
      <c r="L171" s="1"/>
    </row>
    <row r="172" spans="1:12" x14ac:dyDescent="0.25">
      <c r="A172" s="1"/>
      <c r="B172" s="11"/>
      <c r="C172" s="11"/>
      <c r="D172" s="11"/>
      <c r="E172" s="78"/>
      <c r="F172" s="16"/>
      <c r="G172" s="11"/>
      <c r="H172" s="11"/>
      <c r="I172" s="119"/>
      <c r="J172" s="2"/>
      <c r="K172" s="11"/>
      <c r="L172" s="1"/>
    </row>
    <row r="173" spans="1:12" x14ac:dyDescent="0.25">
      <c r="A173" s="1"/>
      <c r="B173" s="11"/>
      <c r="C173" s="6"/>
      <c r="D173" s="6"/>
      <c r="E173" s="80"/>
      <c r="F173" s="6"/>
      <c r="G173" s="6"/>
      <c r="H173" s="6"/>
      <c r="I173" s="122"/>
      <c r="J173" s="1"/>
      <c r="K173" s="11"/>
      <c r="L173" s="1"/>
    </row>
    <row r="174" spans="1:12" x14ac:dyDescent="0.25">
      <c r="A174" s="1"/>
      <c r="B174" s="11"/>
      <c r="C174" s="17"/>
      <c r="D174" s="11"/>
      <c r="E174" s="78"/>
      <c r="F174" s="16"/>
      <c r="G174" s="11"/>
      <c r="H174" s="11"/>
      <c r="I174" s="118"/>
      <c r="J174" s="14"/>
      <c r="K174" s="11"/>
      <c r="L174" s="1"/>
    </row>
    <row r="175" spans="1:12" x14ac:dyDescent="0.25">
      <c r="A175" s="1"/>
      <c r="B175" s="11"/>
      <c r="C175" s="11"/>
      <c r="D175" s="11"/>
      <c r="E175" s="78"/>
      <c r="F175" s="16"/>
      <c r="G175" s="11"/>
      <c r="H175" s="11"/>
      <c r="I175" s="118"/>
      <c r="J175" s="1"/>
      <c r="K175" s="11"/>
      <c r="L175" s="1"/>
    </row>
    <row r="176" spans="1:12" x14ac:dyDescent="0.25">
      <c r="A176" s="1"/>
      <c r="B176" s="11"/>
      <c r="C176" s="17"/>
      <c r="D176" s="11"/>
      <c r="E176" s="78"/>
      <c r="F176" s="16"/>
      <c r="G176" s="11"/>
      <c r="H176" s="11"/>
      <c r="I176" s="118"/>
      <c r="J176" s="14"/>
      <c r="K176" s="11"/>
      <c r="L176" s="1"/>
    </row>
    <row r="177" spans="1:12" x14ac:dyDescent="0.25">
      <c r="A177" s="1"/>
      <c r="B177" s="11"/>
      <c r="C177" s="11"/>
      <c r="D177" s="11"/>
      <c r="E177" s="78"/>
      <c r="F177" s="16"/>
      <c r="G177" s="11"/>
      <c r="H177" s="11"/>
      <c r="I177" s="118"/>
      <c r="J177" s="1"/>
      <c r="K177" s="11"/>
      <c r="L177" s="1"/>
    </row>
    <row r="178" spans="1:12" x14ac:dyDescent="0.25">
      <c r="A178" s="1"/>
      <c r="B178" s="11"/>
      <c r="C178" s="17"/>
      <c r="D178" s="11"/>
      <c r="E178" s="78"/>
      <c r="F178" s="16"/>
      <c r="G178" s="11"/>
      <c r="H178" s="11"/>
      <c r="I178" s="118"/>
      <c r="J178" s="14"/>
      <c r="K178" s="11"/>
      <c r="L178" s="1"/>
    </row>
    <row r="179" spans="1:12" x14ac:dyDescent="0.25">
      <c r="A179" s="1"/>
      <c r="B179" s="11"/>
      <c r="C179" s="11"/>
      <c r="D179" s="11"/>
      <c r="E179" s="78"/>
      <c r="F179" s="16"/>
      <c r="G179" s="11"/>
      <c r="H179" s="11"/>
      <c r="I179" s="118"/>
      <c r="J179" s="1"/>
      <c r="K179" s="11"/>
      <c r="L179" s="1"/>
    </row>
    <row r="180" spans="1:12" x14ac:dyDescent="0.25">
      <c r="A180" s="1"/>
      <c r="B180" s="11"/>
      <c r="C180" s="17"/>
      <c r="D180" s="11"/>
      <c r="E180" s="78"/>
      <c r="F180" s="16"/>
      <c r="G180" s="11"/>
      <c r="H180" s="11"/>
      <c r="I180" s="118"/>
      <c r="J180" s="14"/>
      <c r="K180" s="11"/>
      <c r="L180" s="1"/>
    </row>
    <row r="181" spans="1:12" x14ac:dyDescent="0.25">
      <c r="A181" s="1"/>
      <c r="B181" s="11"/>
      <c r="C181" s="11"/>
      <c r="D181" s="11"/>
      <c r="E181" s="78"/>
      <c r="F181" s="16"/>
      <c r="G181" s="11"/>
      <c r="H181" s="11"/>
      <c r="I181" s="119"/>
      <c r="J181" s="2"/>
      <c r="K181" s="11"/>
      <c r="L181" s="1"/>
    </row>
    <row r="182" spans="1:12" ht="15.75" x14ac:dyDescent="0.25">
      <c r="A182" s="1"/>
      <c r="B182" s="20"/>
      <c r="C182" s="19"/>
      <c r="D182" s="19"/>
      <c r="E182" s="81"/>
      <c r="F182" s="19"/>
      <c r="G182" s="19"/>
      <c r="H182" s="19"/>
      <c r="I182" s="123"/>
      <c r="J182" s="1"/>
      <c r="K182" s="11"/>
      <c r="L182" s="1"/>
    </row>
    <row r="183" spans="1:12" x14ac:dyDescent="0.25">
      <c r="A183" s="1"/>
      <c r="B183" s="11"/>
      <c r="C183" s="11"/>
      <c r="D183" s="11"/>
      <c r="E183" s="78"/>
      <c r="F183" s="16"/>
      <c r="G183" s="11"/>
      <c r="H183" s="11"/>
      <c r="I183" s="118"/>
      <c r="J183" s="1"/>
      <c r="K183" s="11"/>
      <c r="L183" s="1"/>
    </row>
    <row r="184" spans="1:12" ht="18.75" x14ac:dyDescent="0.3">
      <c r="A184" s="1"/>
      <c r="B184" s="11"/>
      <c r="C184" s="18"/>
      <c r="D184" s="11"/>
      <c r="E184" s="78"/>
      <c r="F184" s="16"/>
      <c r="G184" s="11"/>
      <c r="H184" s="11"/>
      <c r="I184" s="118"/>
      <c r="J184" s="1"/>
      <c r="K184" s="11"/>
      <c r="L184" s="1"/>
    </row>
    <row r="185" spans="1:12" x14ac:dyDescent="0.25">
      <c r="A185" s="1"/>
      <c r="B185" s="11"/>
      <c r="C185" s="11"/>
      <c r="D185" s="11"/>
      <c r="E185" s="78"/>
      <c r="F185" s="16"/>
      <c r="G185" s="11"/>
      <c r="H185" s="11"/>
      <c r="I185" s="118"/>
      <c r="J185" s="14"/>
      <c r="K185" s="11"/>
      <c r="L185" s="1"/>
    </row>
    <row r="186" spans="1:12" x14ac:dyDescent="0.25">
      <c r="A186" s="1"/>
      <c r="B186" s="11"/>
      <c r="C186" s="11"/>
      <c r="D186" s="11"/>
      <c r="E186" s="78"/>
      <c r="F186" s="16"/>
      <c r="G186" s="11"/>
      <c r="H186" s="11"/>
      <c r="I186" s="118"/>
      <c r="J186" s="1"/>
      <c r="K186" s="11"/>
      <c r="L186" s="1"/>
    </row>
    <row r="187" spans="1:12" x14ac:dyDescent="0.25">
      <c r="A187" s="1"/>
      <c r="B187" s="11"/>
      <c r="C187" s="17"/>
      <c r="D187" s="11"/>
      <c r="E187" s="78"/>
      <c r="F187" s="16"/>
      <c r="G187" s="11"/>
      <c r="H187" s="11"/>
      <c r="I187" s="118"/>
      <c r="J187" s="14"/>
      <c r="K187" s="11"/>
      <c r="L187" s="1"/>
    </row>
    <row r="188" spans="1:12" x14ac:dyDescent="0.25">
      <c r="A188" s="1"/>
      <c r="B188" s="11"/>
      <c r="C188" s="11"/>
      <c r="D188" s="11"/>
      <c r="E188" s="78"/>
      <c r="F188" s="16"/>
      <c r="G188" s="11"/>
      <c r="H188" s="11"/>
      <c r="I188" s="118"/>
      <c r="J188" s="1"/>
      <c r="K188" s="11"/>
      <c r="L188" s="1"/>
    </row>
    <row r="189" spans="1:12" x14ac:dyDescent="0.25">
      <c r="A189" s="1"/>
      <c r="B189" s="11"/>
      <c r="C189" s="11"/>
      <c r="D189" s="11"/>
      <c r="E189" s="78"/>
      <c r="F189" s="16"/>
      <c r="G189" s="11"/>
      <c r="H189" s="11"/>
      <c r="I189" s="118"/>
      <c r="J189" s="14"/>
      <c r="K189" s="11"/>
      <c r="L189" s="1"/>
    </row>
    <row r="190" spans="1:12" x14ac:dyDescent="0.25">
      <c r="A190" s="1"/>
      <c r="B190" s="11"/>
      <c r="C190" s="11"/>
      <c r="D190" s="11"/>
      <c r="E190" s="78"/>
      <c r="F190" s="16"/>
      <c r="G190" s="11"/>
      <c r="H190" s="11"/>
      <c r="I190" s="118"/>
      <c r="J190" s="1"/>
      <c r="K190" s="11"/>
      <c r="L190" s="1"/>
    </row>
    <row r="191" spans="1:12" x14ac:dyDescent="0.25">
      <c r="A191" s="1"/>
      <c r="B191" s="11"/>
      <c r="C191" s="11"/>
      <c r="D191" s="11"/>
      <c r="E191" s="78"/>
      <c r="F191" s="16"/>
      <c r="G191" s="11"/>
      <c r="H191" s="11"/>
      <c r="I191" s="118"/>
      <c r="J191" s="14"/>
      <c r="K191" s="11"/>
      <c r="L191" s="1"/>
    </row>
    <row r="192" spans="1:12" x14ac:dyDescent="0.25">
      <c r="A192" s="1"/>
      <c r="B192" s="11"/>
      <c r="C192" s="11"/>
      <c r="D192" s="11"/>
      <c r="E192" s="78"/>
      <c r="F192" s="16"/>
      <c r="G192" s="11"/>
      <c r="H192" s="11"/>
      <c r="I192" s="118"/>
      <c r="J192" s="1"/>
      <c r="K192" s="11"/>
      <c r="L192" s="1"/>
    </row>
    <row r="193" spans="1:14" x14ac:dyDescent="0.25">
      <c r="A193" s="1"/>
      <c r="B193" s="11"/>
      <c r="C193" s="11"/>
      <c r="D193" s="11"/>
      <c r="E193" s="78"/>
      <c r="F193" s="16"/>
      <c r="G193" s="11"/>
      <c r="H193" s="11"/>
      <c r="I193" s="118"/>
      <c r="J193" s="14"/>
      <c r="K193" s="11"/>
      <c r="L193" s="1"/>
    </row>
    <row r="194" spans="1:14" x14ac:dyDescent="0.25">
      <c r="A194" s="1"/>
      <c r="B194" s="11"/>
      <c r="C194" s="11"/>
      <c r="D194" s="11"/>
      <c r="E194" s="78"/>
      <c r="F194" s="16"/>
      <c r="G194" s="11"/>
      <c r="H194" s="11"/>
      <c r="I194" s="118"/>
      <c r="J194" s="1"/>
      <c r="K194" s="11"/>
      <c r="L194" s="1"/>
    </row>
    <row r="195" spans="1:14" x14ac:dyDescent="0.25">
      <c r="A195" s="1"/>
      <c r="B195" s="11"/>
      <c r="C195" s="11"/>
      <c r="D195" s="11"/>
      <c r="E195" s="78"/>
      <c r="F195" s="16"/>
      <c r="G195" s="11"/>
      <c r="H195" s="11"/>
      <c r="I195" s="118"/>
      <c r="J195" s="1"/>
      <c r="K195" s="11"/>
      <c r="L195" s="1"/>
    </row>
    <row r="196" spans="1:14" x14ac:dyDescent="0.25">
      <c r="A196" s="1"/>
      <c r="B196" s="11"/>
      <c r="C196" s="11"/>
      <c r="D196" s="11"/>
      <c r="E196" s="78"/>
      <c r="F196" s="16"/>
      <c r="G196" s="11"/>
      <c r="H196" s="11"/>
      <c r="I196" s="118"/>
      <c r="J196" s="1"/>
      <c r="K196" s="11"/>
      <c r="L196" s="1"/>
    </row>
    <row r="197" spans="1:14" x14ac:dyDescent="0.25">
      <c r="A197" s="1"/>
      <c r="B197" s="11"/>
      <c r="C197" s="17"/>
      <c r="D197" s="11"/>
      <c r="E197" s="78"/>
      <c r="F197" s="16"/>
      <c r="G197" s="11"/>
      <c r="H197" s="11"/>
      <c r="I197" s="118"/>
      <c r="J197" s="14"/>
      <c r="K197" s="11"/>
      <c r="L197" s="1"/>
    </row>
    <row r="198" spans="1:14" x14ac:dyDescent="0.25">
      <c r="A198" s="1"/>
      <c r="B198" s="11"/>
      <c r="C198" s="11"/>
      <c r="D198" s="11"/>
      <c r="E198" s="78"/>
      <c r="F198" s="16"/>
      <c r="G198" s="11"/>
      <c r="H198" s="11"/>
      <c r="I198" s="118"/>
      <c r="J198" s="1"/>
      <c r="K198" s="11"/>
      <c r="L198" s="1"/>
    </row>
    <row r="199" spans="1:14" x14ac:dyDescent="0.25">
      <c r="A199" s="1"/>
      <c r="B199" s="11"/>
      <c r="C199" s="11"/>
      <c r="D199" s="11"/>
      <c r="E199" s="78"/>
      <c r="F199" s="16"/>
      <c r="G199" s="11"/>
      <c r="H199" s="11"/>
      <c r="I199" s="118"/>
      <c r="J199" s="1"/>
      <c r="K199" s="11"/>
      <c r="L199" s="1"/>
    </row>
    <row r="200" spans="1:14" x14ac:dyDescent="0.25">
      <c r="A200" s="1"/>
      <c r="B200" s="11"/>
      <c r="C200" s="11"/>
      <c r="D200" s="11"/>
      <c r="E200" s="78"/>
      <c r="F200" s="16"/>
      <c r="G200" s="11"/>
      <c r="H200" s="11"/>
      <c r="I200" s="118"/>
      <c r="J200" s="1"/>
      <c r="K200" s="11"/>
      <c r="L200" s="1"/>
      <c r="M200" s="1"/>
      <c r="N200" s="1"/>
    </row>
    <row r="201" spans="1:14" x14ac:dyDescent="0.25">
      <c r="A201" s="1"/>
      <c r="B201" s="11"/>
      <c r="C201" s="11"/>
      <c r="D201" s="11"/>
      <c r="E201" s="78"/>
      <c r="F201" s="16"/>
      <c r="G201" s="11"/>
      <c r="H201" s="11"/>
      <c r="I201" s="118"/>
      <c r="J201" s="1"/>
      <c r="K201" s="11"/>
      <c r="L201" s="1"/>
      <c r="M201" s="1"/>
      <c r="N201" s="1"/>
    </row>
    <row r="202" spans="1:14" x14ac:dyDescent="0.25">
      <c r="A202" s="1"/>
      <c r="B202" s="11"/>
      <c r="C202" s="11"/>
      <c r="D202" s="11"/>
      <c r="E202" s="78"/>
      <c r="F202" s="16"/>
      <c r="G202" s="11"/>
      <c r="H202" s="11"/>
      <c r="I202" s="118"/>
      <c r="J202" s="1"/>
      <c r="K202" s="11"/>
      <c r="L202" s="1"/>
      <c r="M202" s="1"/>
      <c r="N202" s="1"/>
    </row>
    <row r="203" spans="1:14" x14ac:dyDescent="0.25">
      <c r="A203" s="1"/>
      <c r="B203" s="11"/>
      <c r="C203" s="11"/>
      <c r="D203" s="11"/>
      <c r="E203" s="78"/>
      <c r="F203" s="16"/>
      <c r="G203" s="11"/>
      <c r="H203" s="11"/>
      <c r="I203" s="118"/>
      <c r="J203" s="14"/>
      <c r="K203" s="11"/>
      <c r="L203" s="1"/>
      <c r="M203" s="1"/>
      <c r="N203" s="1"/>
    </row>
    <row r="204" spans="1:14" x14ac:dyDescent="0.25">
      <c r="A204" s="1"/>
      <c r="B204" s="11"/>
      <c r="C204" s="11"/>
      <c r="D204" s="11"/>
      <c r="E204" s="78"/>
      <c r="F204" s="11"/>
      <c r="G204" s="11"/>
      <c r="H204" s="11"/>
      <c r="I204" s="124"/>
      <c r="J204" s="2"/>
      <c r="K204" s="1"/>
      <c r="L204" s="1"/>
      <c r="M204" s="1"/>
      <c r="N204" s="1"/>
    </row>
    <row r="205" spans="1:14" ht="15.75" x14ac:dyDescent="0.25">
      <c r="A205" s="1"/>
      <c r="B205" s="11"/>
      <c r="C205" s="13"/>
      <c r="D205" s="13"/>
      <c r="E205" s="82"/>
      <c r="F205" s="13"/>
      <c r="G205" s="13"/>
      <c r="H205" s="13"/>
      <c r="I205" s="123"/>
      <c r="J205" s="1"/>
      <c r="K205" s="1"/>
      <c r="L205" s="1"/>
      <c r="M205" s="1"/>
      <c r="N205" s="1"/>
    </row>
    <row r="206" spans="1:14" s="12" customFormat="1" ht="15.75" x14ac:dyDescent="0.25">
      <c r="A206" s="1"/>
      <c r="B206" s="11"/>
      <c r="C206" s="10"/>
      <c r="D206" s="10"/>
      <c r="E206" s="83"/>
      <c r="F206" s="10"/>
      <c r="G206" s="10"/>
      <c r="H206" s="10"/>
      <c r="I206" s="123"/>
      <c r="J206" s="1"/>
      <c r="K206" s="1"/>
      <c r="L206" s="1"/>
      <c r="M206" s="1"/>
      <c r="N206" s="1"/>
    </row>
    <row r="207" spans="1:14" s="12" customFormat="1" ht="15.75" x14ac:dyDescent="0.25">
      <c r="A207" s="1"/>
      <c r="B207" s="11"/>
      <c r="C207" s="10"/>
      <c r="D207" s="10"/>
      <c r="E207" s="83"/>
      <c r="F207" s="10"/>
      <c r="G207" s="10"/>
      <c r="H207" s="10"/>
      <c r="I207" s="123"/>
      <c r="J207" s="1"/>
      <c r="K207" s="1"/>
      <c r="L207" s="1"/>
      <c r="M207" s="1"/>
      <c r="N207" s="1"/>
    </row>
    <row r="208" spans="1:14" ht="18.75" x14ac:dyDescent="0.3">
      <c r="A208" s="1"/>
      <c r="B208" s="11"/>
      <c r="C208" s="10"/>
      <c r="D208" s="10"/>
      <c r="E208" s="83"/>
      <c r="F208" s="10"/>
      <c r="G208" s="10"/>
      <c r="H208" s="10"/>
      <c r="I208" s="123"/>
      <c r="J208" s="1"/>
      <c r="K208" s="9"/>
      <c r="L208" s="1"/>
      <c r="M208" s="1"/>
      <c r="N208" s="1"/>
    </row>
    <row r="209" spans="1:14" ht="21" x14ac:dyDescent="0.35">
      <c r="A209" s="1"/>
      <c r="B209" s="1"/>
      <c r="C209" s="6"/>
      <c r="D209" s="6"/>
      <c r="E209" s="80"/>
      <c r="F209" s="6"/>
      <c r="G209" s="6"/>
      <c r="H209" s="5"/>
      <c r="I209" s="125"/>
      <c r="J209" s="1"/>
      <c r="K209" s="8"/>
      <c r="L209" s="1"/>
      <c r="M209" s="1"/>
      <c r="N209" s="1"/>
    </row>
    <row r="210" spans="1:14" x14ac:dyDescent="0.25">
      <c r="A210" s="1"/>
      <c r="B210" s="1"/>
      <c r="C210" s="6"/>
      <c r="D210" s="6"/>
      <c r="E210" s="80"/>
      <c r="F210" s="6"/>
      <c r="G210" s="6"/>
      <c r="H210" s="5"/>
      <c r="I210" s="125"/>
      <c r="J210" s="1"/>
      <c r="K210" s="1"/>
      <c r="L210" s="1"/>
      <c r="M210" s="1"/>
      <c r="N210" s="1"/>
    </row>
    <row r="211" spans="1:14" ht="33.75" customHeight="1" x14ac:dyDescent="0.25">
      <c r="A211" s="1"/>
      <c r="B211" s="1"/>
      <c r="C211" s="7"/>
      <c r="D211" s="6"/>
      <c r="E211" s="80"/>
      <c r="F211" s="6"/>
      <c r="G211" s="6"/>
      <c r="H211" s="5"/>
      <c r="I211" s="125"/>
      <c r="J211" s="1"/>
      <c r="K211" s="1"/>
      <c r="L211" s="1"/>
      <c r="M211" s="1"/>
      <c r="N211" s="1"/>
    </row>
    <row r="212" spans="1:14" x14ac:dyDescent="0.25">
      <c r="A212" s="1"/>
      <c r="B212" s="1"/>
      <c r="C212" s="7"/>
      <c r="D212" s="6"/>
      <c r="E212" s="80"/>
      <c r="F212" s="6"/>
      <c r="G212" s="6"/>
      <c r="H212" s="5"/>
      <c r="I212" s="125"/>
      <c r="J212" s="1"/>
      <c r="K212" s="1"/>
      <c r="L212" s="1"/>
      <c r="M212" s="1"/>
      <c r="N212" s="1"/>
    </row>
    <row r="213" spans="1:14" ht="18.75" x14ac:dyDescent="0.3">
      <c r="A213" s="1"/>
      <c r="B213" s="1"/>
      <c r="C213" s="4"/>
      <c r="D213" s="4"/>
      <c r="E213" s="84"/>
      <c r="F213" s="4"/>
      <c r="G213" s="4"/>
      <c r="H213" s="3"/>
      <c r="I213" s="126"/>
      <c r="J213" s="2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85"/>
      <c r="F214" s="1"/>
      <c r="G214" s="1"/>
      <c r="H214" s="1"/>
      <c r="I214" s="118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85"/>
      <c r="F215" s="1"/>
      <c r="G215" s="1"/>
      <c r="H215" s="1"/>
      <c r="I215" s="118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85"/>
      <c r="F216" s="1"/>
      <c r="G216" s="1"/>
      <c r="H216" s="1"/>
      <c r="I216" s="118"/>
      <c r="J216" s="1"/>
      <c r="K216" s="1"/>
      <c r="L216" s="1"/>
      <c r="M216" s="1"/>
      <c r="N216" s="1"/>
    </row>
  </sheetData>
  <mergeCells count="12">
    <mergeCell ref="G5:I5"/>
    <mergeCell ref="C56:H56"/>
    <mergeCell ref="C74:H74"/>
    <mergeCell ref="C78:H78"/>
    <mergeCell ref="C57:H57"/>
    <mergeCell ref="C58:H58"/>
    <mergeCell ref="B5:C5"/>
    <mergeCell ref="B1:I1"/>
    <mergeCell ref="B2:D2"/>
    <mergeCell ref="B3:I3"/>
    <mergeCell ref="H4:I4"/>
    <mergeCell ref="B4:C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Sheet1</vt:lpstr>
      <vt:lpstr>Estimate-5</vt:lpstr>
      <vt:lpstr>Estimate-4 (2)</vt:lpstr>
      <vt:lpstr>Estimate-4</vt:lpstr>
      <vt:lpstr>Estimate-3</vt:lpstr>
      <vt:lpstr>Estimate-2</vt:lpstr>
      <vt:lpstr>Estimate-1</vt:lpstr>
      <vt:lpstr>'Estimate-1'!Print_Area</vt:lpstr>
      <vt:lpstr>'Estimate-2'!Print_Area</vt:lpstr>
      <vt:lpstr>'Estimate-3'!Print_Area</vt:lpstr>
      <vt:lpstr>'Estimate-4'!Print_Area</vt:lpstr>
      <vt:lpstr>'Estimate-4 (2)'!Print_Area</vt:lpstr>
      <vt:lpstr>'Estimate-5'!Print_Area</vt:lpstr>
      <vt:lpstr>'Estimate-1'!Print_Titles</vt:lpstr>
      <vt:lpstr>'Estimate-2'!Print_Titles</vt:lpstr>
      <vt:lpstr>'Estimate-3'!Print_Titles</vt:lpstr>
      <vt:lpstr>'Estimate-4'!Print_Titles</vt:lpstr>
      <vt:lpstr>'Estimate-4 (2)'!Print_Titles</vt:lpstr>
      <vt:lpstr>'Estimate-5'!Print_Titles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2024-10-27T15:42:20Z</cp:lastPrinted>
  <dcterms:created xsi:type="dcterms:W3CDTF">2024-03-31T04:29:11Z</dcterms:created>
  <dcterms:modified xsi:type="dcterms:W3CDTF">2024-10-27T15:42:50Z</dcterms:modified>
</cp:coreProperties>
</file>