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Estimate" sheetId="2" r:id="rId1"/>
    <sheet name="Shivam Hisab" sheetId="3" r:id="rId2"/>
  </sheets>
  <definedNames>
    <definedName name="_xlnm._FilterDatabase" localSheetId="0" hidden="1">Estimate!$C$11:$E$20</definedName>
    <definedName name="_xlnm._FilterDatabase" localSheetId="1" hidden="1">'Shivam Hisab'!$C$11:$E$20</definedName>
    <definedName name="_xlnm.Print_Area" localSheetId="0">Estimate!$B$1:$I$89</definedName>
    <definedName name="_xlnm.Print_Area" localSheetId="1">'Shivam Hisab'!$B$1:$I$89</definedName>
    <definedName name="_xlnm.Print_Titles" localSheetId="0">Estimate!$6:$6</definedName>
    <definedName name="_xlnm.Print_Titles" localSheetId="1">'Shivam Hisab'!$6:$6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F32" i="3"/>
  <c r="I32" i="3" s="1"/>
  <c r="F31" i="3"/>
  <c r="I31" i="3" s="1"/>
  <c r="F27" i="3"/>
  <c r="I27" i="3" s="1"/>
  <c r="F26" i="3"/>
  <c r="F25" i="3"/>
  <c r="I24" i="3"/>
  <c r="I23" i="3"/>
  <c r="I22" i="3"/>
  <c r="F21" i="3"/>
  <c r="I21" i="3" s="1"/>
  <c r="I20" i="3"/>
  <c r="F20" i="3"/>
  <c r="F19" i="3"/>
  <c r="I19" i="3" s="1"/>
  <c r="I16" i="3"/>
  <c r="F15" i="3"/>
  <c r="I15" i="3" s="1"/>
  <c r="F14" i="3"/>
  <c r="I14" i="3" s="1"/>
  <c r="F13" i="3"/>
  <c r="F12" i="3"/>
  <c r="I12" i="3" s="1"/>
  <c r="I11" i="3"/>
  <c r="F11" i="3"/>
  <c r="F10" i="3"/>
  <c r="I10" i="3" s="1"/>
  <c r="I35" i="3" l="1"/>
  <c r="I75" i="2"/>
  <c r="I77" i="2"/>
  <c r="I58" i="2"/>
  <c r="I35" i="2"/>
  <c r="I73" i="2"/>
  <c r="I72" i="2"/>
  <c r="I71" i="2"/>
  <c r="I57" i="2"/>
  <c r="I39" i="2"/>
  <c r="I56" i="2" l="1"/>
  <c r="I62" i="2" l="1"/>
  <c r="I61" i="2"/>
  <c r="I48" i="2"/>
  <c r="I47" i="2"/>
  <c r="I44" i="2"/>
  <c r="I43" i="2"/>
  <c r="F43" i="2"/>
  <c r="I40" i="2"/>
  <c r="I41" i="2"/>
  <c r="I42" i="2"/>
  <c r="I45" i="2"/>
  <c r="I46" i="2"/>
  <c r="I49" i="2"/>
  <c r="I38" i="2"/>
  <c r="I33" i="2"/>
  <c r="I24" i="2"/>
  <c r="I23" i="2"/>
  <c r="I22" i="2"/>
  <c r="F31" i="2" l="1"/>
  <c r="I31" i="2" s="1"/>
  <c r="F32" i="2"/>
  <c r="I32" i="2" s="1"/>
  <c r="F25" i="2"/>
  <c r="F26" i="2"/>
  <c r="F27" i="2"/>
  <c r="I27" i="2" s="1"/>
  <c r="I16" i="2"/>
  <c r="F11" i="2"/>
  <c r="I11" i="2" s="1"/>
  <c r="F12" i="2"/>
  <c r="I12" i="2" s="1"/>
  <c r="F13" i="2"/>
  <c r="F14" i="2"/>
  <c r="I14" i="2" s="1"/>
  <c r="F15" i="2"/>
  <c r="I15" i="2" s="1"/>
  <c r="F19" i="2"/>
  <c r="I19" i="2" s="1"/>
  <c r="F20" i="2"/>
  <c r="I20" i="2" s="1"/>
  <c r="F21" i="2"/>
  <c r="I21" i="2" s="1"/>
  <c r="I10" i="2"/>
  <c r="F10" i="2"/>
  <c r="I79" i="2" l="1"/>
</calcChain>
</file>

<file path=xl/sharedStrings.xml><?xml version="1.0" encoding="utf-8"?>
<sst xmlns="http://schemas.openxmlformats.org/spreadsheetml/2006/main" count="137" uniqueCount="93">
  <si>
    <t xml:space="preserve">Amount </t>
  </si>
  <si>
    <t>Qty</t>
  </si>
  <si>
    <t>Rate/F</t>
  </si>
  <si>
    <t>Area
(F)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</si>
  <si>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</si>
  <si>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</si>
  <si>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</si>
  <si>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</si>
  <si>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</si>
  <si>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Kapat </t>
  </si>
  <si>
    <t xml:space="preserve">Maliya </t>
  </si>
  <si>
    <t>A.</t>
  </si>
  <si>
    <t>Furniture</t>
  </si>
  <si>
    <t>A</t>
  </si>
  <si>
    <t>B</t>
  </si>
  <si>
    <r>
      <t>SIDE Location:-</t>
    </r>
    <r>
      <rPr>
        <sz val="8"/>
        <color theme="1"/>
        <rFont val="Calibri"/>
        <family val="2"/>
        <scheme val="minor"/>
      </rPr>
      <t>Kalpesh agrawal, house no. 7 Jaimahavir society, behind Bombay garage, near Akshardham tower. Shahibaug. Ahmedabad 380004</t>
    </r>
    <r>
      <rPr>
        <sz val="10"/>
        <color theme="1"/>
        <rFont val="Calibri"/>
        <family val="2"/>
        <scheme val="minor"/>
      </rPr>
      <t>.</t>
    </r>
  </si>
  <si>
    <t>A1</t>
  </si>
  <si>
    <t>Kitchen Tendem Platform</t>
  </si>
  <si>
    <t>Kitchen Area</t>
  </si>
  <si>
    <t>Showcase</t>
  </si>
  <si>
    <t>Kitchen Platform Trolly</t>
  </si>
  <si>
    <t>Washbesin Kapat</t>
  </si>
  <si>
    <t>Gatar Kapat</t>
  </si>
  <si>
    <t>Kitchen Profile light box</t>
  </si>
  <si>
    <t>Bed Room</t>
  </si>
  <si>
    <t>A2</t>
  </si>
  <si>
    <t>Door Lock</t>
  </si>
  <si>
    <t>Window</t>
  </si>
  <si>
    <t>Window Frame</t>
  </si>
  <si>
    <t>Ventilation Glass</t>
  </si>
  <si>
    <t>Sofa Combed without gadi</t>
  </si>
  <si>
    <t xml:space="preserve">Trolly Bed New </t>
  </si>
  <si>
    <t>Trolly Bed Old</t>
  </si>
  <si>
    <t>B.</t>
  </si>
  <si>
    <t>Electric Work</t>
  </si>
  <si>
    <t>Bedroom Conceal light</t>
  </si>
  <si>
    <t>11.5 m</t>
  </si>
  <si>
    <t>Rope Light</t>
  </si>
  <si>
    <t>Rope light adapter</t>
  </si>
  <si>
    <t>Open Tube Light</t>
  </si>
  <si>
    <t>Drassing Light</t>
  </si>
  <si>
    <t>Profile light - 28.25fit + 14 fit</t>
  </si>
  <si>
    <t>Profile light Adepter -3nung + 1nung</t>
  </si>
  <si>
    <t>1mm Point</t>
  </si>
  <si>
    <t>2.5mm Point</t>
  </si>
  <si>
    <t>4mm Sercuite RF</t>
  </si>
  <si>
    <t xml:space="preserve">2.5 mm Sercuite RF </t>
  </si>
  <si>
    <t>Light fitting Labour charge</t>
  </si>
  <si>
    <t>Total Switch board</t>
  </si>
  <si>
    <t xml:space="preserve">wall Light </t>
  </si>
  <si>
    <t>Foot Lamp</t>
  </si>
  <si>
    <t>Cunstruction work Labour</t>
  </si>
  <si>
    <t>Plumbing work Labour</t>
  </si>
  <si>
    <t>Cunstruction work material</t>
  </si>
  <si>
    <t>Window SS Pipe With inside Rod</t>
  </si>
  <si>
    <t xml:space="preserve">Fan </t>
  </si>
  <si>
    <t>New Door</t>
  </si>
  <si>
    <t>Old Door</t>
  </si>
  <si>
    <t>CD railing</t>
  </si>
  <si>
    <t>Pop work 11000 + 7500</t>
  </si>
  <si>
    <t>Pipe Fiting Material 22014 + 41979 + 12500</t>
  </si>
  <si>
    <t>shuttering work with material</t>
  </si>
  <si>
    <t>fabrication</t>
  </si>
  <si>
    <t>Patthar ghisai 43408 + 7500</t>
  </si>
  <si>
    <t>FURNITURE WORK TOTAL AMOUNT</t>
  </si>
  <si>
    <t xml:space="preserve">Fan fitting </t>
  </si>
  <si>
    <t>ESTIMATE TOTAL AMOUNT</t>
  </si>
  <si>
    <t xml:space="preserve">ESTIMATE
</t>
  </si>
  <si>
    <t>ELECTRIC WORK TOTAL AMOUNT</t>
  </si>
  <si>
    <t>RECEIVED AMOUNT TOTAL</t>
  </si>
  <si>
    <t>PENDING AMOUNT TOTAL</t>
  </si>
  <si>
    <t>Fan 4 ft</t>
  </si>
  <si>
    <t>Fan 3 ft</t>
  </si>
  <si>
    <t>Growing Epoxy</t>
  </si>
  <si>
    <t>Top floor boundary marble</t>
  </si>
  <si>
    <t xml:space="preserve">Colour </t>
  </si>
  <si>
    <t>Polish</t>
  </si>
  <si>
    <t>Gadi</t>
  </si>
  <si>
    <t xml:space="preserve">Tiles </t>
  </si>
  <si>
    <t>Granite</t>
  </si>
  <si>
    <t>Extra</t>
  </si>
  <si>
    <t>Estimate No:-03</t>
  </si>
  <si>
    <t>Date:-12-08-2024</t>
  </si>
  <si>
    <t xml:space="preserve">Old Kapat Khol Fitting with laminate </t>
  </si>
  <si>
    <t>Old Maliya Khol Fitting with laminate</t>
  </si>
  <si>
    <t>12V Panel light</t>
  </si>
  <si>
    <t>jaguar company nal</t>
  </si>
  <si>
    <t>hand faucet</t>
  </si>
  <si>
    <t xml:space="preserve">Sink zali </t>
  </si>
  <si>
    <t>Mosquto net</t>
  </si>
  <si>
    <t xml:space="preserve">Shivam Vishwakarma Hisab
</t>
  </si>
  <si>
    <t>Estimate No:-final</t>
  </si>
  <si>
    <t>Date:-03-09-2024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</si>
</sst>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0" fillId="0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164" fontId="0" fillId="0" borderId="0" xfId="0" applyNumberFormat="1" applyFont="1" applyFill="1" applyBorder="1" applyAlignment="1"/>
    <xf numFmtId="0" fontId="2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vertical="top"/>
    </xf>
    <xf numFmtId="0" fontId="0" fillId="0" borderId="21" xfId="0" applyFont="1" applyFill="1" applyBorder="1"/>
    <xf numFmtId="164" fontId="0" fillId="0" borderId="21" xfId="0" applyNumberFormat="1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 applyAlignment="1"/>
    <xf numFmtId="0" fontId="2" fillId="0" borderId="21" xfId="0" applyFont="1" applyFill="1" applyBorder="1" applyAlignment="1"/>
    <xf numFmtId="2" fontId="0" fillId="0" borderId="21" xfId="0" applyNumberFormat="1" applyFont="1" applyFill="1" applyBorder="1"/>
    <xf numFmtId="0" fontId="2" fillId="0" borderId="21" xfId="0" applyFont="1" applyFill="1" applyBorder="1"/>
    <xf numFmtId="2" fontId="0" fillId="0" borderId="21" xfId="0" applyNumberFormat="1" applyFont="1" applyFill="1" applyBorder="1" applyAlignment="1"/>
    <xf numFmtId="1" fontId="0" fillId="0" borderId="21" xfId="0" applyNumberFormat="1" applyFont="1" applyFill="1" applyBorder="1" applyAlignment="1"/>
    <xf numFmtId="0" fontId="0" fillId="0" borderId="21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/>
    </xf>
    <xf numFmtId="0" fontId="2" fillId="0" borderId="25" xfId="0" applyFont="1" applyFill="1" applyBorder="1" applyAlignment="1">
      <alignment horizontal="right" vertical="center" wrapText="1"/>
    </xf>
    <xf numFmtId="164" fontId="0" fillId="0" borderId="26" xfId="0" applyNumberFormat="1" applyFont="1" applyFill="1" applyBorder="1" applyAlignment="1">
      <alignment vertical="top"/>
    </xf>
    <xf numFmtId="0" fontId="2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 wrapText="1"/>
    </xf>
    <xf numFmtId="0" fontId="2" fillId="0" borderId="25" xfId="0" applyFont="1" applyFill="1" applyBorder="1"/>
    <xf numFmtId="0" fontId="0" fillId="0" borderId="25" xfId="0" applyFont="1" applyFill="1" applyBorder="1"/>
    <xf numFmtId="0" fontId="0" fillId="0" borderId="27" xfId="0" applyFont="1" applyFill="1" applyBorder="1" applyAlignment="1">
      <alignment horizontal="right" vertical="center"/>
    </xf>
    <xf numFmtId="0" fontId="0" fillId="0" borderId="28" xfId="0" applyFont="1" applyFill="1" applyBorder="1" applyAlignment="1"/>
    <xf numFmtId="164" fontId="0" fillId="0" borderId="28" xfId="0" applyNumberFormat="1" applyFont="1" applyFill="1" applyBorder="1"/>
    <xf numFmtId="2" fontId="0" fillId="0" borderId="28" xfId="0" applyNumberFormat="1" applyFont="1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2" fontId="0" fillId="0" borderId="31" xfId="0" applyNumberFormat="1" applyFont="1" applyFill="1" applyBorder="1"/>
    <xf numFmtId="0" fontId="0" fillId="0" borderId="31" xfId="0" applyFont="1" applyFill="1" applyBorder="1" applyAlignment="1"/>
    <xf numFmtId="0" fontId="0" fillId="5" borderId="33" xfId="0" applyFont="1" applyFill="1" applyBorder="1" applyAlignment="1">
      <alignment horizontal="right" vertical="center"/>
    </xf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7" xfId="0" applyFont="1" applyFill="1" applyBorder="1"/>
    <xf numFmtId="0" fontId="0" fillId="0" borderId="38" xfId="0" applyFont="1" applyFill="1" applyBorder="1" applyAlignment="1"/>
    <xf numFmtId="0" fontId="0" fillId="0" borderId="30" xfId="0" applyFont="1" applyFill="1" applyBorder="1"/>
    <xf numFmtId="0" fontId="0" fillId="0" borderId="33" xfId="0" applyFont="1" applyFill="1" applyBorder="1"/>
    <xf numFmtId="2" fontId="0" fillId="0" borderId="26" xfId="0" applyNumberFormat="1" applyFont="1" applyFill="1" applyBorder="1" applyAlignment="1">
      <alignment vertical="top"/>
    </xf>
    <xf numFmtId="2" fontId="0" fillId="0" borderId="29" xfId="0" applyNumberFormat="1" applyFont="1" applyFill="1" applyBorder="1" applyAlignment="1">
      <alignment vertical="top"/>
    </xf>
    <xf numFmtId="2" fontId="2" fillId="5" borderId="36" xfId="0" applyNumberFormat="1" applyFont="1" applyFill="1" applyBorder="1" applyAlignment="1">
      <alignment vertical="top"/>
    </xf>
    <xf numFmtId="2" fontId="0" fillId="0" borderId="26" xfId="0" applyNumberFormat="1" applyFont="1" applyFill="1" applyBorder="1"/>
    <xf numFmtId="2" fontId="0" fillId="0" borderId="29" xfId="0" applyNumberFormat="1" applyFont="1" applyFill="1" applyBorder="1"/>
    <xf numFmtId="2" fontId="2" fillId="0" borderId="36" xfId="0" applyNumberFormat="1" applyFont="1" applyFill="1" applyBorder="1"/>
    <xf numFmtId="2" fontId="0" fillId="0" borderId="32" xfId="0" applyNumberFormat="1" applyFont="1" applyFill="1" applyBorder="1"/>
    <xf numFmtId="2" fontId="2" fillId="0" borderId="26" xfId="0" applyNumberFormat="1" applyFont="1" applyFill="1" applyBorder="1"/>
    <xf numFmtId="2" fontId="0" fillId="0" borderId="39" xfId="0" applyNumberFormat="1" applyFont="1" applyFill="1" applyBorder="1"/>
    <xf numFmtId="0" fontId="0" fillId="6" borderId="40" xfId="0" applyFont="1" applyFill="1" applyBorder="1"/>
    <xf numFmtId="2" fontId="2" fillId="6" borderId="1" xfId="0" applyNumberFormat="1" applyFont="1" applyFill="1" applyBorder="1"/>
    <xf numFmtId="0" fontId="0" fillId="6" borderId="33" xfId="0" applyFont="1" applyFill="1" applyBorder="1"/>
    <xf numFmtId="2" fontId="2" fillId="6" borderId="36" xfId="0" applyNumberFormat="1" applyFont="1" applyFill="1" applyBorder="1"/>
    <xf numFmtId="0" fontId="0" fillId="7" borderId="37" xfId="0" applyFont="1" applyFill="1" applyBorder="1"/>
    <xf numFmtId="2" fontId="2" fillId="7" borderId="39" xfId="0" applyNumberFormat="1" applyFont="1" applyFill="1" applyBorder="1"/>
    <xf numFmtId="0" fontId="0" fillId="0" borderId="22" xfId="0" applyFont="1" applyFill="1" applyBorder="1" applyAlignment="1">
      <alignment horizontal="right" vertical="center"/>
    </xf>
    <xf numFmtId="0" fontId="0" fillId="0" borderId="23" xfId="0" applyFont="1" applyFill="1" applyBorder="1"/>
    <xf numFmtId="164" fontId="0" fillId="0" borderId="23" xfId="0" applyNumberFormat="1" applyFont="1" applyFill="1" applyBorder="1"/>
    <xf numFmtId="2" fontId="0" fillId="0" borderId="23" xfId="0" applyNumberFormat="1" applyFont="1" applyFill="1" applyBorder="1"/>
    <xf numFmtId="0" fontId="0" fillId="0" borderId="23" xfId="0" applyFont="1" applyFill="1" applyBorder="1" applyAlignment="1"/>
    <xf numFmtId="2" fontId="2" fillId="0" borderId="24" xfId="0" applyNumberFormat="1" applyFont="1" applyFill="1" applyBorder="1" applyAlignment="1">
      <alignment vertical="top"/>
    </xf>
    <xf numFmtId="0" fontId="2" fillId="5" borderId="3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/>
    </xf>
    <xf numFmtId="0" fontId="13" fillId="4" borderId="12" xfId="0" applyFont="1" applyFill="1" applyBorder="1" applyAlignment="1">
      <alignment horizontal="center" wrapText="1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12" fillId="3" borderId="8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311548" y="287961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</xdr:colOff>
      <xdr:row>1</xdr:row>
      <xdr:rowOff>9015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86412" y="285240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816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topLeftCell="A45" zoomScale="140" zoomScaleNormal="140" workbookViewId="0">
      <selection activeCell="D62" sqref="D62"/>
    </sheetView>
  </sheetViews>
  <sheetFormatPr defaultRowHeight="15" x14ac:dyDescent="0.25"/>
  <cols>
    <col min="2" max="2" width="4.28515625" bestFit="1" customWidth="1"/>
    <col min="3" max="3" width="40" bestFit="1" customWidth="1"/>
    <col min="4" max="4" width="6" bestFit="1" customWidth="1"/>
    <col min="5" max="5" width="7.140625" bestFit="1" customWidth="1"/>
    <col min="6" max="6" width="6" bestFit="1" customWidth="1"/>
    <col min="7" max="7" width="4.140625" bestFit="1" customWidth="1"/>
    <col min="8" max="8" width="7" bestFit="1" customWidth="1"/>
    <col min="9" max="9" width="11.7109375" bestFit="1" customWidth="1"/>
    <col min="11" max="11" width="14" bestFit="1" customWidth="1"/>
  </cols>
  <sheetData>
    <row r="1" spans="1:13" ht="21.75" thickBot="1" x14ac:dyDescent="0.4">
      <c r="B1" s="123" t="s">
        <v>8</v>
      </c>
      <c r="C1" s="124"/>
      <c r="D1" s="124"/>
      <c r="E1" s="124"/>
      <c r="F1" s="124"/>
      <c r="G1" s="124"/>
      <c r="H1" s="124"/>
      <c r="I1" s="125"/>
    </row>
    <row r="2" spans="1:13" ht="59.25" customHeight="1" thickBot="1" x14ac:dyDescent="0.3">
      <c r="B2" s="126" t="s">
        <v>7</v>
      </c>
      <c r="C2" s="127"/>
      <c r="D2" s="127"/>
      <c r="E2" s="41"/>
      <c r="F2" s="41"/>
      <c r="G2" s="41"/>
      <c r="H2" s="41"/>
      <c r="I2" s="40"/>
    </row>
    <row r="3" spans="1:13" ht="19.5" thickBot="1" x14ac:dyDescent="0.35">
      <c r="B3" s="128" t="s">
        <v>67</v>
      </c>
      <c r="C3" s="129"/>
      <c r="D3" s="129"/>
      <c r="E3" s="129"/>
      <c r="F3" s="129"/>
      <c r="G3" s="129"/>
      <c r="H3" s="130"/>
      <c r="I3" s="131"/>
      <c r="J3" s="46"/>
      <c r="K3" s="46"/>
      <c r="L3" s="1"/>
    </row>
    <row r="4" spans="1:13" ht="15.75" thickBot="1" x14ac:dyDescent="0.3">
      <c r="B4" s="136" t="s">
        <v>6</v>
      </c>
      <c r="C4" s="137"/>
      <c r="D4" s="39"/>
      <c r="E4" s="39"/>
      <c r="F4" s="39"/>
      <c r="G4" s="39"/>
      <c r="H4" s="132" t="s">
        <v>81</v>
      </c>
      <c r="I4" s="133"/>
      <c r="J4" s="1"/>
      <c r="K4" s="1"/>
      <c r="L4" s="1"/>
    </row>
    <row r="5" spans="1:13" ht="38.25" customHeight="1" thickBot="1" x14ac:dyDescent="0.3">
      <c r="B5" s="138" t="s">
        <v>15</v>
      </c>
      <c r="C5" s="139"/>
      <c r="D5" s="39"/>
      <c r="E5" s="39"/>
      <c r="F5" s="39"/>
      <c r="G5" s="39"/>
      <c r="H5" s="134" t="s">
        <v>82</v>
      </c>
      <c r="I5" s="135"/>
      <c r="J5" s="1"/>
      <c r="K5" s="1"/>
      <c r="L5" s="1"/>
    </row>
    <row r="6" spans="1:13" s="31" customFormat="1" ht="30.75" customHeight="1" thickBot="1" x14ac:dyDescent="0.3">
      <c r="B6" s="38" t="s">
        <v>5</v>
      </c>
      <c r="C6" s="37" t="s">
        <v>4</v>
      </c>
      <c r="D6" s="36" t="s">
        <v>13</v>
      </c>
      <c r="E6" s="36" t="s">
        <v>14</v>
      </c>
      <c r="F6" s="36" t="s">
        <v>3</v>
      </c>
      <c r="G6" s="35" t="s">
        <v>1</v>
      </c>
      <c r="H6" s="35" t="s">
        <v>2</v>
      </c>
      <c r="I6" s="34" t="s">
        <v>0</v>
      </c>
      <c r="J6" s="46"/>
      <c r="K6" s="46"/>
      <c r="L6" s="14"/>
    </row>
    <row r="7" spans="1:13" s="33" customFormat="1" x14ac:dyDescent="0.25">
      <c r="A7" s="14"/>
      <c r="B7" s="61"/>
      <c r="C7" s="62"/>
      <c r="D7" s="63"/>
      <c r="E7" s="63"/>
      <c r="F7" s="63"/>
      <c r="G7" s="63"/>
      <c r="H7" s="63"/>
      <c r="I7" s="64"/>
      <c r="J7" s="14"/>
      <c r="K7" s="14"/>
      <c r="L7" s="14"/>
    </row>
    <row r="8" spans="1:13" s="33" customFormat="1" x14ac:dyDescent="0.25">
      <c r="A8" s="14"/>
      <c r="B8" s="65" t="s">
        <v>11</v>
      </c>
      <c r="C8" s="48" t="s">
        <v>12</v>
      </c>
      <c r="D8" s="49"/>
      <c r="E8" s="49"/>
      <c r="F8" s="49"/>
      <c r="G8" s="49"/>
      <c r="H8" s="49"/>
      <c r="I8" s="66"/>
      <c r="J8" s="14"/>
      <c r="K8" s="14"/>
      <c r="L8" s="14"/>
    </row>
    <row r="9" spans="1:13" s="33" customFormat="1" x14ac:dyDescent="0.25">
      <c r="A9" s="14"/>
      <c r="B9" s="67" t="s">
        <v>16</v>
      </c>
      <c r="C9" s="48" t="s">
        <v>18</v>
      </c>
      <c r="D9" s="49"/>
      <c r="E9" s="49"/>
      <c r="F9" s="49"/>
      <c r="G9" s="49"/>
      <c r="H9" s="49"/>
      <c r="I9" s="87"/>
      <c r="J9" s="14"/>
      <c r="K9" s="14"/>
      <c r="L9" s="14"/>
    </row>
    <row r="10" spans="1:13" x14ac:dyDescent="0.25">
      <c r="A10" s="14"/>
      <c r="B10" s="68">
        <v>1</v>
      </c>
      <c r="C10" s="49" t="s">
        <v>17</v>
      </c>
      <c r="D10" s="50">
        <v>105</v>
      </c>
      <c r="E10" s="50">
        <v>27</v>
      </c>
      <c r="F10" s="50">
        <f>D10*E10/144</f>
        <v>19.6875</v>
      </c>
      <c r="G10" s="49">
        <v>1</v>
      </c>
      <c r="H10" s="49">
        <v>2800</v>
      </c>
      <c r="I10" s="87">
        <f>H10*G10*F10</f>
        <v>55125</v>
      </c>
      <c r="J10" s="14"/>
      <c r="K10" s="14"/>
      <c r="L10" s="1"/>
    </row>
    <row r="11" spans="1:13" x14ac:dyDescent="0.25">
      <c r="A11" s="14"/>
      <c r="B11" s="69">
        <v>2</v>
      </c>
      <c r="C11" s="51" t="s">
        <v>17</v>
      </c>
      <c r="D11" s="52">
        <v>95</v>
      </c>
      <c r="E11" s="52">
        <v>27</v>
      </c>
      <c r="F11" s="50">
        <f t="shared" ref="F11:F32" si="0">D11*E11/144</f>
        <v>17.8125</v>
      </c>
      <c r="G11" s="51">
        <v>1</v>
      </c>
      <c r="H11" s="51">
        <v>2800</v>
      </c>
      <c r="I11" s="87">
        <f t="shared" ref="I11:I32" si="1">H11*G11*F11</f>
        <v>49875</v>
      </c>
      <c r="J11" s="32"/>
      <c r="K11" s="14"/>
      <c r="L11" s="14"/>
      <c r="M11" s="31"/>
    </row>
    <row r="12" spans="1:13" x14ac:dyDescent="0.25">
      <c r="A12" s="14"/>
      <c r="B12" s="68">
        <v>3</v>
      </c>
      <c r="C12" s="51" t="s">
        <v>19</v>
      </c>
      <c r="D12" s="52">
        <v>66.5</v>
      </c>
      <c r="E12" s="52">
        <v>23.5</v>
      </c>
      <c r="F12" s="50">
        <f t="shared" si="0"/>
        <v>10.852430555555555</v>
      </c>
      <c r="G12" s="51">
        <v>1</v>
      </c>
      <c r="H12" s="51">
        <v>1350</v>
      </c>
      <c r="I12" s="87">
        <f t="shared" si="1"/>
        <v>14650.78125</v>
      </c>
      <c r="J12" s="14"/>
      <c r="K12" s="14"/>
      <c r="L12" s="14"/>
      <c r="M12" s="31"/>
    </row>
    <row r="13" spans="1:13" x14ac:dyDescent="0.25">
      <c r="A13" s="14"/>
      <c r="B13" s="69">
        <v>4</v>
      </c>
      <c r="C13" s="51" t="s">
        <v>20</v>
      </c>
      <c r="D13" s="52">
        <v>35</v>
      </c>
      <c r="E13" s="52">
        <v>48</v>
      </c>
      <c r="F13" s="50">
        <f t="shared" si="0"/>
        <v>11.666666666666666</v>
      </c>
      <c r="G13" s="49">
        <v>1</v>
      </c>
      <c r="H13" s="51"/>
      <c r="I13" s="87">
        <v>5600</v>
      </c>
      <c r="J13" s="14"/>
      <c r="K13" s="14"/>
      <c r="L13" s="14"/>
      <c r="M13" s="31"/>
    </row>
    <row r="14" spans="1:13" x14ac:dyDescent="0.25">
      <c r="A14" s="14"/>
      <c r="B14" s="68">
        <v>5</v>
      </c>
      <c r="C14" s="51" t="s">
        <v>21</v>
      </c>
      <c r="D14" s="52">
        <v>30</v>
      </c>
      <c r="E14" s="52">
        <v>84</v>
      </c>
      <c r="F14" s="50">
        <f t="shared" si="0"/>
        <v>17.5</v>
      </c>
      <c r="G14" s="49">
        <v>1</v>
      </c>
      <c r="H14" s="51">
        <v>680</v>
      </c>
      <c r="I14" s="87">
        <f t="shared" si="1"/>
        <v>11900</v>
      </c>
      <c r="J14" s="14"/>
      <c r="K14" s="14"/>
      <c r="L14" s="14"/>
      <c r="M14" s="31"/>
    </row>
    <row r="15" spans="1:13" x14ac:dyDescent="0.25">
      <c r="A15" s="14"/>
      <c r="B15" s="69">
        <v>6</v>
      </c>
      <c r="C15" s="51" t="s">
        <v>22</v>
      </c>
      <c r="D15" s="52">
        <v>37</v>
      </c>
      <c r="E15" s="52">
        <v>36</v>
      </c>
      <c r="F15" s="50">
        <f t="shared" si="0"/>
        <v>9.25</v>
      </c>
      <c r="G15" s="49">
        <v>1</v>
      </c>
      <c r="H15" s="51">
        <v>680</v>
      </c>
      <c r="I15" s="87">
        <f t="shared" si="1"/>
        <v>6290</v>
      </c>
      <c r="J15" s="14"/>
      <c r="K15" s="14"/>
      <c r="L15" s="14"/>
      <c r="M15" s="31"/>
    </row>
    <row r="16" spans="1:13" s="28" customFormat="1" ht="15.75" customHeight="1" x14ac:dyDescent="0.25">
      <c r="A16" s="14"/>
      <c r="B16" s="68">
        <v>7</v>
      </c>
      <c r="C16" s="53" t="s">
        <v>23</v>
      </c>
      <c r="D16" s="54"/>
      <c r="E16" s="54"/>
      <c r="F16" s="50">
        <v>12.5</v>
      </c>
      <c r="G16" s="49">
        <v>1</v>
      </c>
      <c r="H16" s="53">
        <v>900</v>
      </c>
      <c r="I16" s="87">
        <f t="shared" si="1"/>
        <v>11250</v>
      </c>
      <c r="J16" s="14"/>
      <c r="K16" s="14"/>
      <c r="L16" s="29"/>
    </row>
    <row r="17" spans="1:13" s="28" customFormat="1" ht="15.75" customHeight="1" x14ac:dyDescent="0.25">
      <c r="A17" s="14"/>
      <c r="B17" s="68"/>
      <c r="C17" s="53"/>
      <c r="D17" s="54"/>
      <c r="E17" s="54"/>
      <c r="F17" s="50"/>
      <c r="G17" s="49"/>
      <c r="H17" s="53"/>
      <c r="I17" s="87"/>
      <c r="J17" s="14"/>
      <c r="K17" s="14"/>
      <c r="L17" s="29"/>
    </row>
    <row r="18" spans="1:13" s="28" customFormat="1" ht="15.75" customHeight="1" x14ac:dyDescent="0.25">
      <c r="A18" s="14"/>
      <c r="B18" s="67" t="s">
        <v>25</v>
      </c>
      <c r="C18" s="55" t="s">
        <v>24</v>
      </c>
      <c r="D18" s="54"/>
      <c r="E18" s="54"/>
      <c r="F18" s="50"/>
      <c r="G18" s="49"/>
      <c r="H18" s="53"/>
      <c r="I18" s="87"/>
      <c r="J18" s="14"/>
      <c r="K18" s="14"/>
      <c r="L18" s="29"/>
    </row>
    <row r="19" spans="1:13" x14ac:dyDescent="0.25">
      <c r="A19" s="14"/>
      <c r="B19" s="69">
        <v>8</v>
      </c>
      <c r="C19" s="53" t="s">
        <v>9</v>
      </c>
      <c r="D19" s="54">
        <v>29</v>
      </c>
      <c r="E19" s="54">
        <v>78</v>
      </c>
      <c r="F19" s="50">
        <f t="shared" si="0"/>
        <v>15.708333333333334</v>
      </c>
      <c r="G19" s="49">
        <v>1</v>
      </c>
      <c r="H19" s="53">
        <v>1350</v>
      </c>
      <c r="I19" s="87">
        <f t="shared" si="1"/>
        <v>21206.25</v>
      </c>
      <c r="J19" s="14"/>
      <c r="K19" s="14"/>
      <c r="L19" s="14"/>
      <c r="M19" s="31"/>
    </row>
    <row r="20" spans="1:13" x14ac:dyDescent="0.25">
      <c r="A20" s="14"/>
      <c r="B20" s="68">
        <v>9</v>
      </c>
      <c r="C20" s="53" t="s">
        <v>9</v>
      </c>
      <c r="D20" s="54">
        <v>78</v>
      </c>
      <c r="E20" s="54">
        <v>37.5</v>
      </c>
      <c r="F20" s="50">
        <f t="shared" si="0"/>
        <v>20.3125</v>
      </c>
      <c r="G20" s="49">
        <v>1</v>
      </c>
      <c r="H20" s="53">
        <v>1350</v>
      </c>
      <c r="I20" s="87">
        <f t="shared" si="1"/>
        <v>27421.875</v>
      </c>
      <c r="J20" s="14"/>
      <c r="K20" s="14"/>
      <c r="L20" s="14"/>
      <c r="M20" s="31"/>
    </row>
    <row r="21" spans="1:13" s="28" customFormat="1" x14ac:dyDescent="0.25">
      <c r="A21" s="14"/>
      <c r="B21" s="69">
        <v>10</v>
      </c>
      <c r="C21" s="53" t="s">
        <v>10</v>
      </c>
      <c r="D21" s="54">
        <v>39</v>
      </c>
      <c r="E21" s="54">
        <v>103</v>
      </c>
      <c r="F21" s="50">
        <f t="shared" si="0"/>
        <v>27.895833333333332</v>
      </c>
      <c r="G21" s="49">
        <v>1</v>
      </c>
      <c r="H21" s="53">
        <v>680</v>
      </c>
      <c r="I21" s="87">
        <f t="shared" si="1"/>
        <v>18969.166666666664</v>
      </c>
      <c r="J21" s="14"/>
      <c r="K21" s="14"/>
      <c r="L21" s="29"/>
    </row>
    <row r="22" spans="1:13" x14ac:dyDescent="0.25">
      <c r="A22" s="14"/>
      <c r="B22" s="68">
        <v>11</v>
      </c>
      <c r="C22" s="53" t="s">
        <v>56</v>
      </c>
      <c r="D22" s="52"/>
      <c r="E22" s="52"/>
      <c r="F22" s="50"/>
      <c r="G22" s="49">
        <v>2</v>
      </c>
      <c r="H22" s="53">
        <v>6500</v>
      </c>
      <c r="I22" s="87">
        <f>H22*G22</f>
        <v>13000</v>
      </c>
      <c r="J22" s="14"/>
      <c r="K22" s="14"/>
      <c r="L22" s="14"/>
      <c r="M22" s="31"/>
    </row>
    <row r="23" spans="1:13" x14ac:dyDescent="0.25">
      <c r="A23" s="14"/>
      <c r="B23" s="69">
        <v>12</v>
      </c>
      <c r="C23" s="53" t="s">
        <v>57</v>
      </c>
      <c r="D23" s="52"/>
      <c r="E23" s="52"/>
      <c r="F23" s="50"/>
      <c r="G23" s="49">
        <v>1</v>
      </c>
      <c r="H23" s="53">
        <v>4600</v>
      </c>
      <c r="I23" s="87">
        <f>H23*G23</f>
        <v>4600</v>
      </c>
      <c r="J23" s="14"/>
      <c r="K23" s="14"/>
      <c r="L23" s="14"/>
      <c r="M23" s="31"/>
    </row>
    <row r="24" spans="1:13" x14ac:dyDescent="0.25">
      <c r="A24" s="14"/>
      <c r="B24" s="68">
        <v>13</v>
      </c>
      <c r="C24" s="53" t="s">
        <v>26</v>
      </c>
      <c r="D24" s="52"/>
      <c r="E24" s="52"/>
      <c r="F24" s="50"/>
      <c r="G24" s="49">
        <v>3</v>
      </c>
      <c r="H24" s="53">
        <v>3400</v>
      </c>
      <c r="I24" s="87">
        <f>H24*G24</f>
        <v>10200</v>
      </c>
      <c r="J24" s="14"/>
      <c r="K24" s="14"/>
      <c r="L24" s="14"/>
      <c r="M24" s="31"/>
    </row>
    <row r="25" spans="1:13" x14ac:dyDescent="0.25">
      <c r="A25" s="14"/>
      <c r="B25" s="69">
        <v>14</v>
      </c>
      <c r="C25" s="53" t="s">
        <v>27</v>
      </c>
      <c r="D25" s="52">
        <v>48</v>
      </c>
      <c r="E25" s="52">
        <v>38</v>
      </c>
      <c r="F25" s="50">
        <f t="shared" si="0"/>
        <v>12.666666666666666</v>
      </c>
      <c r="G25" s="49">
        <v>1</v>
      </c>
      <c r="H25" s="53"/>
      <c r="I25" s="87">
        <v>2400</v>
      </c>
      <c r="J25" s="32"/>
      <c r="K25" s="14"/>
      <c r="L25" s="14"/>
      <c r="M25" s="31"/>
    </row>
    <row r="26" spans="1:13" x14ac:dyDescent="0.25">
      <c r="A26" s="14"/>
      <c r="B26" s="68">
        <v>15</v>
      </c>
      <c r="C26" s="53" t="s">
        <v>28</v>
      </c>
      <c r="D26" s="52">
        <v>51</v>
      </c>
      <c r="E26" s="52">
        <v>41</v>
      </c>
      <c r="F26" s="50">
        <f t="shared" si="0"/>
        <v>14.520833333333334</v>
      </c>
      <c r="G26" s="49">
        <v>1</v>
      </c>
      <c r="H26" s="51"/>
      <c r="I26" s="87">
        <v>1800</v>
      </c>
      <c r="J26" s="14"/>
      <c r="K26" s="14"/>
      <c r="L26" s="14"/>
      <c r="M26" s="31"/>
    </row>
    <row r="27" spans="1:13" x14ac:dyDescent="0.25">
      <c r="A27" s="14"/>
      <c r="B27" s="69">
        <v>16</v>
      </c>
      <c r="C27" s="53" t="s">
        <v>29</v>
      </c>
      <c r="D27" s="52">
        <v>17</v>
      </c>
      <c r="E27" s="52">
        <v>30</v>
      </c>
      <c r="F27" s="50">
        <f t="shared" si="0"/>
        <v>3.5416666666666665</v>
      </c>
      <c r="G27" s="49">
        <v>1</v>
      </c>
      <c r="H27" s="51">
        <v>250</v>
      </c>
      <c r="I27" s="87">
        <f>F27*G27*H27</f>
        <v>885.41666666666663</v>
      </c>
      <c r="J27" s="14"/>
      <c r="K27" s="14"/>
      <c r="L27" s="14"/>
      <c r="M27" s="31"/>
    </row>
    <row r="28" spans="1:13" x14ac:dyDescent="0.25">
      <c r="A28" s="14"/>
      <c r="B28" s="68">
        <v>17</v>
      </c>
      <c r="C28" s="53" t="s">
        <v>30</v>
      </c>
      <c r="D28" s="52"/>
      <c r="E28" s="52"/>
      <c r="F28" s="50"/>
      <c r="G28" s="49">
        <v>1</v>
      </c>
      <c r="H28" s="51"/>
      <c r="I28" s="87">
        <v>22000</v>
      </c>
      <c r="J28" s="14"/>
      <c r="K28" s="14"/>
      <c r="L28" s="14"/>
      <c r="M28" s="31"/>
    </row>
    <row r="29" spans="1:13" s="28" customFormat="1" x14ac:dyDescent="0.25">
      <c r="A29" s="14"/>
      <c r="B29" s="69">
        <v>18</v>
      </c>
      <c r="C29" s="53" t="s">
        <v>31</v>
      </c>
      <c r="D29" s="52"/>
      <c r="E29" s="52"/>
      <c r="F29" s="50"/>
      <c r="G29" s="49">
        <v>1</v>
      </c>
      <c r="H29" s="51"/>
      <c r="I29" s="87">
        <v>13000</v>
      </c>
      <c r="J29" s="14"/>
      <c r="K29" s="14"/>
      <c r="L29" s="29"/>
    </row>
    <row r="30" spans="1:13" ht="15.75" customHeight="1" x14ac:dyDescent="0.25">
      <c r="A30" s="14"/>
      <c r="B30" s="68">
        <v>19</v>
      </c>
      <c r="C30" s="53" t="s">
        <v>32</v>
      </c>
      <c r="D30" s="54"/>
      <c r="E30" s="54"/>
      <c r="F30" s="50"/>
      <c r="G30" s="49">
        <v>1</v>
      </c>
      <c r="H30" s="53"/>
      <c r="I30" s="87">
        <v>4500</v>
      </c>
      <c r="J30" s="14"/>
      <c r="K30" s="14"/>
      <c r="L30" s="14"/>
      <c r="M30" s="31"/>
    </row>
    <row r="31" spans="1:13" x14ac:dyDescent="0.25">
      <c r="A31" s="14"/>
      <c r="B31" s="69">
        <v>20</v>
      </c>
      <c r="C31" s="53" t="s">
        <v>83</v>
      </c>
      <c r="D31" s="52">
        <v>89</v>
      </c>
      <c r="E31" s="52">
        <v>80</v>
      </c>
      <c r="F31" s="50">
        <f t="shared" si="0"/>
        <v>49.444444444444443</v>
      </c>
      <c r="G31" s="49">
        <v>1</v>
      </c>
      <c r="H31" s="53">
        <v>600</v>
      </c>
      <c r="I31" s="87">
        <f t="shared" si="1"/>
        <v>29666.666666666664</v>
      </c>
      <c r="J31" s="32"/>
      <c r="K31" s="14"/>
      <c r="L31" s="14"/>
      <c r="M31" s="31"/>
    </row>
    <row r="32" spans="1:13" x14ac:dyDescent="0.25">
      <c r="A32" s="14"/>
      <c r="B32" s="68">
        <v>21</v>
      </c>
      <c r="C32" s="53" t="s">
        <v>84</v>
      </c>
      <c r="D32" s="52">
        <v>40</v>
      </c>
      <c r="E32" s="56">
        <v>89</v>
      </c>
      <c r="F32" s="50">
        <f t="shared" si="0"/>
        <v>24.722222222222221</v>
      </c>
      <c r="G32" s="49">
        <v>1</v>
      </c>
      <c r="H32" s="53">
        <v>350</v>
      </c>
      <c r="I32" s="87">
        <f t="shared" si="1"/>
        <v>8652.7777777777774</v>
      </c>
      <c r="J32" s="14"/>
      <c r="K32" s="14"/>
      <c r="L32" s="14"/>
      <c r="M32" s="31"/>
    </row>
    <row r="33" spans="1:13" x14ac:dyDescent="0.25">
      <c r="A33" s="14"/>
      <c r="B33" s="69">
        <v>22</v>
      </c>
      <c r="C33" s="53" t="s">
        <v>54</v>
      </c>
      <c r="D33" s="52">
        <v>38</v>
      </c>
      <c r="E33" s="56"/>
      <c r="F33" s="50"/>
      <c r="G33" s="49">
        <v>11</v>
      </c>
      <c r="H33" s="53">
        <v>180</v>
      </c>
      <c r="I33" s="87">
        <f>G33*H33</f>
        <v>1980</v>
      </c>
      <c r="J33" s="14"/>
      <c r="K33" s="14"/>
      <c r="L33" s="14"/>
      <c r="M33" s="31"/>
    </row>
    <row r="34" spans="1:13" ht="15.75" thickBot="1" x14ac:dyDescent="0.3">
      <c r="A34" s="14"/>
      <c r="B34" s="72">
        <v>23</v>
      </c>
      <c r="C34" s="73" t="s">
        <v>58</v>
      </c>
      <c r="D34" s="74"/>
      <c r="E34" s="75"/>
      <c r="F34" s="74"/>
      <c r="G34" s="73"/>
      <c r="H34" s="73"/>
      <c r="I34" s="88">
        <v>3800</v>
      </c>
      <c r="J34" s="32"/>
      <c r="K34" s="14"/>
      <c r="L34" s="14"/>
      <c r="M34" s="31"/>
    </row>
    <row r="35" spans="1:13" ht="15.75" thickBot="1" x14ac:dyDescent="0.3">
      <c r="A35" s="14"/>
      <c r="B35" s="80"/>
      <c r="C35" s="108" t="s">
        <v>64</v>
      </c>
      <c r="D35" s="109"/>
      <c r="E35" s="109"/>
      <c r="F35" s="109"/>
      <c r="G35" s="109"/>
      <c r="H35" s="110"/>
      <c r="I35" s="89">
        <f>SUM(I9:I34)</f>
        <v>338772.93402777775</v>
      </c>
      <c r="J35" s="14"/>
      <c r="K35" s="14"/>
      <c r="L35" s="14"/>
      <c r="M35" s="31"/>
    </row>
    <row r="36" spans="1:13" x14ac:dyDescent="0.25">
      <c r="A36" s="14"/>
      <c r="B36" s="102"/>
      <c r="C36" s="103"/>
      <c r="D36" s="104"/>
      <c r="E36" s="105"/>
      <c r="F36" s="104"/>
      <c r="G36" s="106"/>
      <c r="H36" s="106"/>
      <c r="I36" s="107"/>
      <c r="J36" s="14"/>
      <c r="K36" s="14"/>
      <c r="L36" s="14"/>
      <c r="M36" s="31"/>
    </row>
    <row r="37" spans="1:13" x14ac:dyDescent="0.25">
      <c r="A37" s="14"/>
      <c r="B37" s="70" t="s">
        <v>33</v>
      </c>
      <c r="C37" s="57" t="s">
        <v>34</v>
      </c>
      <c r="D37" s="52"/>
      <c r="E37" s="51"/>
      <c r="F37" s="56"/>
      <c r="G37" s="51"/>
      <c r="H37" s="51"/>
      <c r="I37" s="87"/>
      <c r="J37" s="14"/>
      <c r="K37" s="14"/>
      <c r="L37" s="14"/>
      <c r="M37" s="31"/>
    </row>
    <row r="38" spans="1:13" x14ac:dyDescent="0.25">
      <c r="A38" s="14"/>
      <c r="B38" s="71">
        <v>24</v>
      </c>
      <c r="C38" s="51" t="s">
        <v>35</v>
      </c>
      <c r="D38" s="52"/>
      <c r="E38" s="56"/>
      <c r="F38" s="52"/>
      <c r="G38" s="53">
        <v>2</v>
      </c>
      <c r="H38" s="53">
        <v>2600</v>
      </c>
      <c r="I38" s="87">
        <f>H38*G38</f>
        <v>5200</v>
      </c>
      <c r="J38" s="14"/>
      <c r="K38" s="14"/>
      <c r="L38" s="14"/>
      <c r="M38" s="31"/>
    </row>
    <row r="39" spans="1:13" x14ac:dyDescent="0.25">
      <c r="A39" s="14"/>
      <c r="B39" s="71">
        <v>25</v>
      </c>
      <c r="C39" s="51" t="s">
        <v>37</v>
      </c>
      <c r="D39" s="52"/>
      <c r="E39" s="52" t="s">
        <v>36</v>
      </c>
      <c r="F39" s="52"/>
      <c r="G39" s="53">
        <v>1</v>
      </c>
      <c r="H39" s="53">
        <v>90</v>
      </c>
      <c r="I39" s="87">
        <f>H39*G39*11.5</f>
        <v>1035</v>
      </c>
      <c r="J39" s="14"/>
      <c r="K39" s="14"/>
      <c r="L39" s="14"/>
      <c r="M39" s="31"/>
    </row>
    <row r="40" spans="1:13" x14ac:dyDescent="0.25">
      <c r="A40" s="14"/>
      <c r="B40" s="71">
        <v>26</v>
      </c>
      <c r="C40" s="51" t="s">
        <v>38</v>
      </c>
      <c r="D40" s="52"/>
      <c r="E40" s="56"/>
      <c r="F40" s="52"/>
      <c r="G40" s="53">
        <v>1</v>
      </c>
      <c r="H40" s="51">
        <v>80</v>
      </c>
      <c r="I40" s="87">
        <f t="shared" ref="I40:I49" si="2">H40*G40</f>
        <v>80</v>
      </c>
      <c r="J40" s="32"/>
      <c r="K40" s="14"/>
      <c r="L40" s="14"/>
      <c r="M40" s="31"/>
    </row>
    <row r="41" spans="1:13" x14ac:dyDescent="0.25">
      <c r="A41" s="14"/>
      <c r="B41" s="71">
        <v>27</v>
      </c>
      <c r="C41" s="51" t="s">
        <v>39</v>
      </c>
      <c r="D41" s="52"/>
      <c r="E41" s="56"/>
      <c r="F41" s="52"/>
      <c r="G41" s="53">
        <v>3</v>
      </c>
      <c r="H41" s="51">
        <v>700</v>
      </c>
      <c r="I41" s="87">
        <f t="shared" si="2"/>
        <v>2100</v>
      </c>
      <c r="J41" s="14"/>
      <c r="K41" s="14"/>
      <c r="L41" s="14"/>
      <c r="M41" s="31"/>
    </row>
    <row r="42" spans="1:13" s="28" customFormat="1" x14ac:dyDescent="0.25">
      <c r="A42" s="14"/>
      <c r="B42" s="71">
        <v>28</v>
      </c>
      <c r="C42" s="51" t="s">
        <v>40</v>
      </c>
      <c r="D42" s="52"/>
      <c r="E42" s="56"/>
      <c r="F42" s="52"/>
      <c r="G42" s="53">
        <v>1</v>
      </c>
      <c r="H42" s="51">
        <v>250</v>
      </c>
      <c r="I42" s="87">
        <f t="shared" si="2"/>
        <v>250</v>
      </c>
      <c r="J42" s="32"/>
      <c r="K42" s="14"/>
      <c r="L42" s="29"/>
    </row>
    <row r="43" spans="1:13" s="28" customFormat="1" x14ac:dyDescent="0.25">
      <c r="A43" s="14"/>
      <c r="B43" s="71">
        <v>29</v>
      </c>
      <c r="C43" s="51" t="s">
        <v>41</v>
      </c>
      <c r="D43" s="52"/>
      <c r="E43" s="56"/>
      <c r="F43" s="58">
        <f>28.25+14</f>
        <v>42.25</v>
      </c>
      <c r="G43" s="59">
        <v>1</v>
      </c>
      <c r="H43" s="51">
        <v>235</v>
      </c>
      <c r="I43" s="87">
        <f>G43*F43*H43</f>
        <v>9928.75</v>
      </c>
      <c r="J43" s="32"/>
      <c r="K43" s="14"/>
      <c r="L43" s="29"/>
    </row>
    <row r="44" spans="1:13" x14ac:dyDescent="0.25">
      <c r="A44" s="14"/>
      <c r="B44" s="71">
        <v>30</v>
      </c>
      <c r="C44" s="53" t="s">
        <v>42</v>
      </c>
      <c r="D44" s="52"/>
      <c r="E44" s="56"/>
      <c r="F44" s="52"/>
      <c r="G44" s="53">
        <v>4</v>
      </c>
      <c r="H44" s="53">
        <v>1100</v>
      </c>
      <c r="I44" s="87">
        <f>G44*H44</f>
        <v>4400</v>
      </c>
      <c r="J44" s="14"/>
      <c r="K44" s="14"/>
      <c r="L44" s="14"/>
      <c r="M44" s="31"/>
    </row>
    <row r="45" spans="1:13" x14ac:dyDescent="0.25">
      <c r="A45" s="14"/>
      <c r="B45" s="71">
        <v>31</v>
      </c>
      <c r="C45" s="53" t="s">
        <v>43</v>
      </c>
      <c r="D45" s="51"/>
      <c r="E45" s="56"/>
      <c r="F45" s="52"/>
      <c r="G45" s="53">
        <v>29</v>
      </c>
      <c r="H45" s="53">
        <v>520</v>
      </c>
      <c r="I45" s="87">
        <f t="shared" si="2"/>
        <v>15080</v>
      </c>
      <c r="J45" s="14"/>
      <c r="K45" s="14"/>
      <c r="L45" s="14"/>
      <c r="M45" s="31"/>
    </row>
    <row r="46" spans="1:13" x14ac:dyDescent="0.25">
      <c r="A46" s="14"/>
      <c r="B46" s="71">
        <v>32</v>
      </c>
      <c r="C46" s="53" t="s">
        <v>44</v>
      </c>
      <c r="D46" s="51"/>
      <c r="E46" s="56"/>
      <c r="F46" s="52"/>
      <c r="G46" s="53">
        <v>7</v>
      </c>
      <c r="H46" s="53">
        <v>1100</v>
      </c>
      <c r="I46" s="87">
        <f t="shared" si="2"/>
        <v>7700</v>
      </c>
      <c r="J46" s="14"/>
      <c r="K46" s="14"/>
      <c r="L46" s="14"/>
      <c r="M46" s="31"/>
    </row>
    <row r="47" spans="1:13" x14ac:dyDescent="0.25">
      <c r="A47" s="14"/>
      <c r="B47" s="71">
        <v>33</v>
      </c>
      <c r="C47" s="53" t="s">
        <v>45</v>
      </c>
      <c r="D47" s="51"/>
      <c r="E47" s="56"/>
      <c r="F47" s="52">
        <v>250</v>
      </c>
      <c r="G47" s="51"/>
      <c r="H47" s="53">
        <v>55</v>
      </c>
      <c r="I47" s="87">
        <f>F47*H47</f>
        <v>13750</v>
      </c>
      <c r="J47" s="14"/>
      <c r="K47" s="14"/>
      <c r="L47" s="14"/>
      <c r="M47" s="31"/>
    </row>
    <row r="48" spans="1:13" x14ac:dyDescent="0.25">
      <c r="A48" s="14"/>
      <c r="B48" s="71">
        <v>34</v>
      </c>
      <c r="C48" s="53" t="s">
        <v>46</v>
      </c>
      <c r="D48" s="51"/>
      <c r="E48" s="56"/>
      <c r="F48" s="52">
        <v>250</v>
      </c>
      <c r="G48" s="51"/>
      <c r="H48" s="53">
        <v>45</v>
      </c>
      <c r="I48" s="87">
        <f>F48*H48</f>
        <v>11250</v>
      </c>
      <c r="J48" s="14"/>
      <c r="K48" s="14"/>
      <c r="L48" s="14"/>
      <c r="M48" s="31"/>
    </row>
    <row r="49" spans="1:13" x14ac:dyDescent="0.25">
      <c r="A49" s="14"/>
      <c r="B49" s="71">
        <v>35</v>
      </c>
      <c r="C49" s="60" t="s">
        <v>47</v>
      </c>
      <c r="D49" s="51"/>
      <c r="E49" s="56"/>
      <c r="F49" s="52"/>
      <c r="G49" s="51">
        <v>6</v>
      </c>
      <c r="H49" s="53">
        <v>90</v>
      </c>
      <c r="I49" s="87">
        <f t="shared" si="2"/>
        <v>540</v>
      </c>
      <c r="J49" s="14"/>
      <c r="K49" s="14"/>
      <c r="L49" s="14"/>
      <c r="M49" s="31"/>
    </row>
    <row r="50" spans="1:13" x14ac:dyDescent="0.25">
      <c r="A50" s="14"/>
      <c r="B50" s="71">
        <v>36</v>
      </c>
      <c r="C50" s="53" t="s">
        <v>48</v>
      </c>
      <c r="D50" s="51"/>
      <c r="E50" s="56"/>
      <c r="F50" s="52"/>
      <c r="G50" s="51"/>
      <c r="H50" s="51"/>
      <c r="I50" s="87">
        <v>17500</v>
      </c>
      <c r="J50" s="32"/>
      <c r="K50" s="14"/>
      <c r="L50" s="14"/>
      <c r="M50" s="31"/>
    </row>
    <row r="51" spans="1:13" x14ac:dyDescent="0.25">
      <c r="A51" s="14"/>
      <c r="B51" s="71">
        <v>37</v>
      </c>
      <c r="C51" s="53" t="s">
        <v>49</v>
      </c>
      <c r="D51" s="51"/>
      <c r="E51" s="56"/>
      <c r="F51" s="52"/>
      <c r="G51" s="51">
        <v>1</v>
      </c>
      <c r="H51" s="51"/>
      <c r="I51" s="87">
        <v>700</v>
      </c>
      <c r="J51" s="14"/>
      <c r="K51" s="14"/>
      <c r="L51" s="14"/>
      <c r="M51" s="31"/>
    </row>
    <row r="52" spans="1:13" x14ac:dyDescent="0.25">
      <c r="A52" s="14"/>
      <c r="B52" s="71">
        <v>38</v>
      </c>
      <c r="C52" s="53" t="s">
        <v>50</v>
      </c>
      <c r="D52" s="51"/>
      <c r="E52" s="56"/>
      <c r="F52" s="52"/>
      <c r="G52" s="51">
        <v>1</v>
      </c>
      <c r="H52" s="51"/>
      <c r="I52" s="87">
        <v>350</v>
      </c>
      <c r="J52" s="14"/>
      <c r="K52" s="14"/>
      <c r="L52" s="14"/>
      <c r="M52" s="31"/>
    </row>
    <row r="53" spans="1:13" x14ac:dyDescent="0.25">
      <c r="A53" s="14"/>
      <c r="B53" s="71">
        <v>39</v>
      </c>
      <c r="C53" s="53" t="s">
        <v>55</v>
      </c>
      <c r="D53" s="51"/>
      <c r="E53" s="56"/>
      <c r="F53" s="52"/>
      <c r="G53" s="51"/>
      <c r="H53" s="51"/>
      <c r="I53" s="90">
        <v>4950</v>
      </c>
      <c r="J53" s="14"/>
      <c r="K53" s="14"/>
      <c r="L53" s="14"/>
      <c r="M53" s="31"/>
    </row>
    <row r="54" spans="1:13" x14ac:dyDescent="0.25">
      <c r="A54" s="14"/>
      <c r="B54" s="71">
        <v>40</v>
      </c>
      <c r="C54" s="53" t="s">
        <v>71</v>
      </c>
      <c r="D54" s="51"/>
      <c r="E54" s="56"/>
      <c r="F54" s="52"/>
      <c r="G54" s="51"/>
      <c r="H54" s="51"/>
      <c r="I54" s="90">
        <v>2750</v>
      </c>
      <c r="J54" s="14"/>
      <c r="K54" s="14"/>
      <c r="L54" s="14"/>
      <c r="M54" s="31"/>
    </row>
    <row r="55" spans="1:13" x14ac:dyDescent="0.25">
      <c r="A55" s="14"/>
      <c r="B55" s="71">
        <v>41</v>
      </c>
      <c r="C55" s="53" t="s">
        <v>72</v>
      </c>
      <c r="D55" s="51"/>
      <c r="E55" s="56"/>
      <c r="F55" s="52"/>
      <c r="G55" s="51"/>
      <c r="H55" s="51"/>
      <c r="I55" s="90">
        <v>2750</v>
      </c>
      <c r="J55" s="14"/>
      <c r="K55" s="14"/>
      <c r="L55" s="14"/>
      <c r="M55" s="31"/>
    </row>
    <row r="56" spans="1:13" x14ac:dyDescent="0.25">
      <c r="A56" s="14"/>
      <c r="B56" s="71">
        <v>42</v>
      </c>
      <c r="C56" s="53" t="s">
        <v>65</v>
      </c>
      <c r="D56" s="51"/>
      <c r="E56" s="56"/>
      <c r="F56" s="52"/>
      <c r="G56" s="51">
        <v>5</v>
      </c>
      <c r="H56" s="51">
        <v>120</v>
      </c>
      <c r="I56" s="90">
        <f>G56*H56</f>
        <v>600</v>
      </c>
      <c r="J56" s="14"/>
      <c r="K56" s="14"/>
      <c r="L56" s="14"/>
      <c r="M56" s="31"/>
    </row>
    <row r="57" spans="1:13" ht="15.75" thickBot="1" x14ac:dyDescent="0.3">
      <c r="A57" s="14"/>
      <c r="B57" s="81">
        <v>43</v>
      </c>
      <c r="C57" s="73" t="s">
        <v>85</v>
      </c>
      <c r="D57" s="82"/>
      <c r="E57" s="75"/>
      <c r="F57" s="74"/>
      <c r="G57" s="82">
        <v>2</v>
      </c>
      <c r="H57" s="82">
        <v>550</v>
      </c>
      <c r="I57" s="91">
        <f>H57*G57</f>
        <v>1100</v>
      </c>
      <c r="J57" s="14"/>
      <c r="K57" s="14"/>
      <c r="L57" s="14"/>
      <c r="M57" s="31"/>
    </row>
    <row r="58" spans="1:13" ht="15.75" thickBot="1" x14ac:dyDescent="0.3">
      <c r="A58" s="14"/>
      <c r="B58" s="86"/>
      <c r="C58" s="120" t="s">
        <v>68</v>
      </c>
      <c r="D58" s="121"/>
      <c r="E58" s="121"/>
      <c r="F58" s="121"/>
      <c r="G58" s="121"/>
      <c r="H58" s="122"/>
      <c r="I58" s="92">
        <f>SUM(I38:I57)</f>
        <v>102013.75</v>
      </c>
      <c r="J58" s="14"/>
      <c r="K58" s="14"/>
      <c r="L58" s="14"/>
      <c r="M58" s="31"/>
    </row>
    <row r="59" spans="1:13" x14ac:dyDescent="0.25">
      <c r="A59" s="14"/>
      <c r="B59" s="85"/>
      <c r="C59" s="79"/>
      <c r="D59" s="76"/>
      <c r="E59" s="78"/>
      <c r="F59" s="77"/>
      <c r="G59" s="76"/>
      <c r="H59" s="76"/>
      <c r="I59" s="93"/>
      <c r="J59" s="14"/>
      <c r="K59" s="14"/>
      <c r="L59" s="14"/>
      <c r="M59" s="31"/>
    </row>
    <row r="60" spans="1:13" x14ac:dyDescent="0.25">
      <c r="A60" s="14"/>
      <c r="B60" s="71"/>
      <c r="C60" s="53"/>
      <c r="D60" s="51"/>
      <c r="E60" s="56"/>
      <c r="F60" s="52"/>
      <c r="G60" s="51"/>
      <c r="H60" s="51"/>
      <c r="I60" s="90"/>
      <c r="J60" s="14"/>
      <c r="K60" s="14"/>
      <c r="L60" s="14"/>
      <c r="M60" s="31"/>
    </row>
    <row r="61" spans="1:13" x14ac:dyDescent="0.25">
      <c r="A61" s="14"/>
      <c r="B61" s="71">
        <v>44</v>
      </c>
      <c r="C61" s="53" t="s">
        <v>59</v>
      </c>
      <c r="D61" s="51"/>
      <c r="E61" s="51"/>
      <c r="F61" s="51"/>
      <c r="G61" s="51"/>
      <c r="H61" s="51"/>
      <c r="I61" s="90">
        <f>11000+7500</f>
        <v>18500</v>
      </c>
      <c r="J61" s="14"/>
      <c r="K61" s="14"/>
      <c r="L61" s="14"/>
      <c r="M61" s="31"/>
    </row>
    <row r="62" spans="1:13" x14ac:dyDescent="0.25">
      <c r="A62" s="14"/>
      <c r="B62" s="71">
        <v>45</v>
      </c>
      <c r="C62" s="53" t="s">
        <v>51</v>
      </c>
      <c r="D62" s="51"/>
      <c r="E62" s="51"/>
      <c r="F62" s="51"/>
      <c r="G62" s="51"/>
      <c r="H62" s="51"/>
      <c r="I62" s="90">
        <f>263000+18000</f>
        <v>281000</v>
      </c>
      <c r="J62" s="14"/>
      <c r="K62" s="14"/>
      <c r="L62" s="14"/>
      <c r="M62" s="31"/>
    </row>
    <row r="63" spans="1:13" x14ac:dyDescent="0.25">
      <c r="A63" s="14"/>
      <c r="B63" s="71">
        <v>46</v>
      </c>
      <c r="C63" s="53" t="s">
        <v>52</v>
      </c>
      <c r="D63" s="51"/>
      <c r="E63" s="51"/>
      <c r="F63" s="51"/>
      <c r="G63" s="51"/>
      <c r="H63" s="51"/>
      <c r="I63" s="90">
        <v>38000</v>
      </c>
      <c r="J63" s="14"/>
      <c r="K63" s="14"/>
      <c r="L63" s="14"/>
      <c r="M63" s="31"/>
    </row>
    <row r="64" spans="1:13" x14ac:dyDescent="0.25">
      <c r="A64" s="14"/>
      <c r="B64" s="71">
        <v>47</v>
      </c>
      <c r="C64" s="53" t="s">
        <v>63</v>
      </c>
      <c r="D64" s="51"/>
      <c r="E64" s="51"/>
      <c r="F64" s="51"/>
      <c r="G64" s="51"/>
      <c r="H64" s="51"/>
      <c r="I64" s="90">
        <v>50908</v>
      </c>
      <c r="J64" s="14"/>
      <c r="K64" s="14"/>
      <c r="L64" s="14"/>
      <c r="M64" s="31"/>
    </row>
    <row r="65" spans="1:13" x14ac:dyDescent="0.25">
      <c r="A65" s="14"/>
      <c r="B65" s="71">
        <v>48</v>
      </c>
      <c r="C65" s="53" t="s">
        <v>73</v>
      </c>
      <c r="D65" s="51"/>
      <c r="E65" s="51"/>
      <c r="F65" s="51"/>
      <c r="G65" s="51"/>
      <c r="H65" s="51"/>
      <c r="I65" s="90">
        <v>9000</v>
      </c>
      <c r="J65" s="14"/>
      <c r="K65" s="14"/>
      <c r="L65" s="14"/>
      <c r="M65" s="31"/>
    </row>
    <row r="66" spans="1:13" x14ac:dyDescent="0.25">
      <c r="A66" s="14"/>
      <c r="B66" s="71">
        <v>49</v>
      </c>
      <c r="C66" s="53" t="s">
        <v>61</v>
      </c>
      <c r="D66" s="51"/>
      <c r="E66" s="51"/>
      <c r="F66" s="51"/>
      <c r="G66" s="51"/>
      <c r="H66" s="51"/>
      <c r="I66" s="90">
        <v>78000</v>
      </c>
      <c r="J66" s="14"/>
      <c r="K66" s="14"/>
      <c r="L66" s="14"/>
      <c r="M66" s="31"/>
    </row>
    <row r="67" spans="1:13" x14ac:dyDescent="0.25">
      <c r="A67" s="14"/>
      <c r="B67" s="71">
        <v>50</v>
      </c>
      <c r="C67" s="53" t="s">
        <v>53</v>
      </c>
      <c r="D67" s="51"/>
      <c r="E67" s="51"/>
      <c r="F67" s="51"/>
      <c r="G67" s="51"/>
      <c r="H67" s="51"/>
      <c r="I67" s="90">
        <v>162000</v>
      </c>
      <c r="J67" s="14"/>
      <c r="K67" s="14"/>
      <c r="L67" s="14"/>
      <c r="M67" s="31"/>
    </row>
    <row r="68" spans="1:13" x14ac:dyDescent="0.25">
      <c r="A68" s="14"/>
      <c r="B68" s="71">
        <v>51</v>
      </c>
      <c r="C68" s="53" t="s">
        <v>60</v>
      </c>
      <c r="D68" s="51"/>
      <c r="E68" s="51"/>
      <c r="F68" s="51"/>
      <c r="G68" s="51"/>
      <c r="H68" s="51"/>
      <c r="I68" s="90">
        <v>76493</v>
      </c>
      <c r="J68" s="14"/>
      <c r="K68" s="14"/>
      <c r="L68" s="14"/>
      <c r="M68" s="31"/>
    </row>
    <row r="69" spans="1:13" x14ac:dyDescent="0.25">
      <c r="A69" s="14"/>
      <c r="B69" s="71">
        <v>52</v>
      </c>
      <c r="C69" s="53" t="s">
        <v>62</v>
      </c>
      <c r="D69" s="51"/>
      <c r="E69" s="51"/>
      <c r="F69" s="51"/>
      <c r="G69" s="51"/>
      <c r="H69" s="51"/>
      <c r="I69" s="90">
        <v>69500</v>
      </c>
      <c r="J69" s="14"/>
      <c r="K69" s="14"/>
      <c r="L69" s="14"/>
      <c r="M69" s="31"/>
    </row>
    <row r="70" spans="1:13" x14ac:dyDescent="0.25">
      <c r="A70" s="14"/>
      <c r="B70" s="71">
        <v>53</v>
      </c>
      <c r="C70" s="53" t="s">
        <v>74</v>
      </c>
      <c r="D70" s="51"/>
      <c r="E70" s="51"/>
      <c r="F70" s="51"/>
      <c r="G70" s="51"/>
      <c r="H70" s="51"/>
      <c r="I70" s="90">
        <v>5900</v>
      </c>
      <c r="J70" s="14"/>
      <c r="K70" s="14"/>
      <c r="L70" s="14"/>
      <c r="M70" s="31"/>
    </row>
    <row r="71" spans="1:13" x14ac:dyDescent="0.25">
      <c r="A71" s="14"/>
      <c r="B71" s="71">
        <v>54</v>
      </c>
      <c r="C71" s="53" t="s">
        <v>86</v>
      </c>
      <c r="D71" s="51"/>
      <c r="E71" s="51"/>
      <c r="F71" s="51"/>
      <c r="G71" s="51">
        <v>2</v>
      </c>
      <c r="H71" s="51">
        <v>2175</v>
      </c>
      <c r="I71" s="90">
        <f>H71*G71</f>
        <v>4350</v>
      </c>
      <c r="J71" s="14"/>
      <c r="K71" s="14"/>
      <c r="L71" s="14"/>
      <c r="M71" s="31"/>
    </row>
    <row r="72" spans="1:13" x14ac:dyDescent="0.25">
      <c r="A72" s="14"/>
      <c r="B72" s="71">
        <v>55</v>
      </c>
      <c r="C72" s="53" t="s">
        <v>87</v>
      </c>
      <c r="D72" s="51"/>
      <c r="E72" s="51"/>
      <c r="F72" s="51"/>
      <c r="G72" s="51">
        <v>2</v>
      </c>
      <c r="H72" s="51">
        <v>1550</v>
      </c>
      <c r="I72" s="90">
        <f>H72*G72</f>
        <v>3100</v>
      </c>
      <c r="J72" s="14"/>
      <c r="K72" s="14"/>
      <c r="L72" s="14"/>
      <c r="M72" s="31"/>
    </row>
    <row r="73" spans="1:13" x14ac:dyDescent="0.25">
      <c r="A73" s="14"/>
      <c r="B73" s="71">
        <v>56</v>
      </c>
      <c r="C73" s="53" t="s">
        <v>88</v>
      </c>
      <c r="D73" s="51"/>
      <c r="E73" s="51"/>
      <c r="F73" s="51"/>
      <c r="G73" s="51">
        <v>1</v>
      </c>
      <c r="H73" s="51">
        <v>300</v>
      </c>
      <c r="I73" s="90">
        <f>H73*G73</f>
        <v>300</v>
      </c>
      <c r="J73" s="14"/>
      <c r="K73" s="14"/>
      <c r="L73" s="14"/>
      <c r="M73" s="31"/>
    </row>
    <row r="74" spans="1:13" x14ac:dyDescent="0.25">
      <c r="A74" s="14"/>
      <c r="B74" s="71"/>
      <c r="C74" s="53" t="s">
        <v>89</v>
      </c>
      <c r="D74" s="51"/>
      <c r="E74" s="51"/>
      <c r="F74" s="51"/>
      <c r="G74" s="51"/>
      <c r="H74" s="51"/>
      <c r="I74" s="90">
        <v>4100</v>
      </c>
      <c r="J74" s="14"/>
      <c r="K74" s="14"/>
      <c r="L74" s="14"/>
      <c r="M74" s="31"/>
    </row>
    <row r="75" spans="1:13" x14ac:dyDescent="0.25">
      <c r="A75" s="14"/>
      <c r="B75" s="71"/>
      <c r="C75" s="51"/>
      <c r="D75" s="51"/>
      <c r="E75" s="51"/>
      <c r="F75" s="51"/>
      <c r="G75" s="51"/>
      <c r="H75" s="51"/>
      <c r="I75" s="94">
        <f>SUM(I61:I73,I74)</f>
        <v>801151</v>
      </c>
      <c r="J75" s="14"/>
      <c r="K75" s="14"/>
      <c r="L75" s="14"/>
      <c r="M75" s="31"/>
    </row>
    <row r="76" spans="1:13" ht="15.75" thickBot="1" x14ac:dyDescent="0.3">
      <c r="A76" s="14"/>
      <c r="B76" s="81"/>
      <c r="C76" s="73"/>
      <c r="D76" s="82"/>
      <c r="E76" s="75"/>
      <c r="F76" s="74"/>
      <c r="G76" s="73"/>
      <c r="H76" s="73"/>
      <c r="I76" s="91"/>
      <c r="J76" s="14"/>
      <c r="K76" s="14"/>
      <c r="L76" s="14"/>
      <c r="M76" s="31"/>
    </row>
    <row r="77" spans="1:13" ht="15.75" thickBot="1" x14ac:dyDescent="0.3">
      <c r="A77" s="14"/>
      <c r="B77" s="96"/>
      <c r="C77" s="111" t="s">
        <v>66</v>
      </c>
      <c r="D77" s="112"/>
      <c r="E77" s="112"/>
      <c r="F77" s="112"/>
      <c r="G77" s="112"/>
      <c r="H77" s="113"/>
      <c r="I77" s="97">
        <f>SUM(I75,I58,I35)</f>
        <v>1241937.6840277778</v>
      </c>
      <c r="J77" s="14"/>
      <c r="K77" s="14"/>
      <c r="L77" s="14"/>
      <c r="M77" s="31"/>
    </row>
    <row r="78" spans="1:13" ht="15.75" thickBot="1" x14ac:dyDescent="0.3">
      <c r="A78" s="14"/>
      <c r="B78" s="98"/>
      <c r="C78" s="114" t="s">
        <v>69</v>
      </c>
      <c r="D78" s="115"/>
      <c r="E78" s="115"/>
      <c r="F78" s="115"/>
      <c r="G78" s="115"/>
      <c r="H78" s="116"/>
      <c r="I78" s="99">
        <v>1032014</v>
      </c>
      <c r="J78" s="14"/>
      <c r="K78" s="14"/>
      <c r="L78" s="14"/>
      <c r="M78" s="31"/>
    </row>
    <row r="79" spans="1:13" ht="15.75" thickBot="1" x14ac:dyDescent="0.3">
      <c r="A79" s="14"/>
      <c r="B79" s="100"/>
      <c r="C79" s="117" t="s">
        <v>70</v>
      </c>
      <c r="D79" s="118"/>
      <c r="E79" s="118"/>
      <c r="F79" s="118"/>
      <c r="G79" s="118"/>
      <c r="H79" s="119"/>
      <c r="I79" s="101">
        <f>I77-I78</f>
        <v>209923.68402777775</v>
      </c>
      <c r="J79" s="14"/>
      <c r="K79" s="14"/>
      <c r="L79" s="14"/>
      <c r="M79" s="31"/>
    </row>
    <row r="80" spans="1:13" ht="15.75" thickBot="1" x14ac:dyDescent="0.3">
      <c r="A80" s="14"/>
      <c r="B80" s="83"/>
      <c r="C80" s="84"/>
      <c r="D80" s="84"/>
      <c r="E80" s="84"/>
      <c r="F80" s="84"/>
      <c r="G80" s="84"/>
      <c r="H80" s="84"/>
      <c r="I80" s="95"/>
      <c r="J80" s="32"/>
      <c r="K80" s="14"/>
      <c r="L80" s="14"/>
      <c r="M80" s="31"/>
    </row>
    <row r="81" spans="1:13" x14ac:dyDescent="0.25">
      <c r="A81" s="14"/>
      <c r="B81" s="14"/>
      <c r="C81" s="47"/>
      <c r="D81" s="47"/>
      <c r="E81" s="47"/>
      <c r="F81" s="47"/>
      <c r="G81" s="47"/>
      <c r="H81" s="47"/>
      <c r="I81" s="19"/>
      <c r="J81" s="14"/>
      <c r="K81" s="14"/>
      <c r="L81" s="14"/>
      <c r="M81" s="31"/>
    </row>
    <row r="82" spans="1:13" x14ac:dyDescent="0.25">
      <c r="A82" s="14"/>
      <c r="B82" s="14"/>
      <c r="C82" s="42"/>
      <c r="D82" s="42"/>
      <c r="E82" s="42"/>
      <c r="F82" s="42"/>
      <c r="G82" s="42"/>
      <c r="H82" s="42"/>
      <c r="I82" s="19"/>
      <c r="J82" s="32"/>
      <c r="K82" s="14"/>
      <c r="L82" s="14"/>
      <c r="M82" s="31"/>
    </row>
    <row r="83" spans="1:13" s="28" customFormat="1" x14ac:dyDescent="0.25">
      <c r="A83" s="14"/>
      <c r="B83" s="14"/>
      <c r="C83" s="42"/>
      <c r="D83" s="14"/>
      <c r="E83" s="20"/>
      <c r="F83" s="19"/>
      <c r="G83" s="42"/>
      <c r="H83" s="14"/>
      <c r="I83" s="19"/>
      <c r="J83" s="14"/>
      <c r="K83" s="14"/>
      <c r="L83" s="29"/>
    </row>
    <row r="84" spans="1:13" x14ac:dyDescent="0.25">
      <c r="A84" s="14"/>
      <c r="B84" s="14"/>
      <c r="C84" s="8" t="s">
        <v>80</v>
      </c>
      <c r="D84" s="14"/>
      <c r="E84" s="20"/>
      <c r="F84" s="19"/>
      <c r="G84" s="42"/>
      <c r="H84" s="42"/>
      <c r="I84" s="19"/>
      <c r="J84" s="14"/>
      <c r="K84" s="14"/>
      <c r="L84" s="14"/>
      <c r="M84" s="31"/>
    </row>
    <row r="85" spans="1:13" x14ac:dyDescent="0.25">
      <c r="A85" s="14"/>
      <c r="B85" s="14"/>
      <c r="C85" s="42" t="s">
        <v>75</v>
      </c>
      <c r="D85" s="14"/>
      <c r="E85" s="20"/>
      <c r="F85" s="19"/>
      <c r="G85" s="14"/>
      <c r="H85" s="14"/>
      <c r="I85" s="19"/>
      <c r="J85" s="14"/>
      <c r="K85" s="14"/>
      <c r="L85" s="14"/>
      <c r="M85" s="31"/>
    </row>
    <row r="86" spans="1:13" s="28" customFormat="1" x14ac:dyDescent="0.25">
      <c r="A86" s="29"/>
      <c r="B86" s="14"/>
      <c r="C86" s="21" t="s">
        <v>76</v>
      </c>
      <c r="D86" s="14"/>
      <c r="E86" s="20"/>
      <c r="F86" s="19"/>
      <c r="G86" s="14"/>
      <c r="H86" s="14"/>
      <c r="I86" s="19"/>
      <c r="J86" s="29"/>
      <c r="K86" s="14"/>
      <c r="L86" s="29"/>
    </row>
    <row r="87" spans="1:13" x14ac:dyDescent="0.25">
      <c r="A87" s="14"/>
      <c r="B87" s="14"/>
      <c r="C87" s="42" t="s">
        <v>77</v>
      </c>
      <c r="D87" s="14"/>
      <c r="E87" s="20"/>
      <c r="F87" s="19"/>
      <c r="G87" s="42"/>
      <c r="H87" s="42"/>
      <c r="I87" s="19"/>
      <c r="J87" s="14"/>
      <c r="K87" s="14"/>
      <c r="L87" s="14"/>
      <c r="M87" s="31"/>
    </row>
    <row r="88" spans="1:13" x14ac:dyDescent="0.25">
      <c r="A88" s="14"/>
      <c r="B88" s="14"/>
      <c r="C88" s="42" t="s">
        <v>78</v>
      </c>
      <c r="D88" s="14"/>
      <c r="E88" s="20"/>
      <c r="F88" s="19"/>
      <c r="G88" s="42"/>
      <c r="H88" s="14"/>
      <c r="I88" s="19"/>
      <c r="J88" s="14"/>
      <c r="K88" s="14"/>
      <c r="L88" s="14"/>
      <c r="M88" s="31"/>
    </row>
    <row r="89" spans="1:13" x14ac:dyDescent="0.25">
      <c r="A89" s="14"/>
      <c r="B89" s="14"/>
      <c r="C89" s="42" t="s">
        <v>79</v>
      </c>
      <c r="D89" s="14"/>
      <c r="E89" s="20"/>
      <c r="F89" s="19"/>
      <c r="G89" s="14"/>
      <c r="H89" s="14"/>
      <c r="I89" s="19"/>
      <c r="J89" s="14"/>
      <c r="K89" s="14"/>
      <c r="L89" s="14"/>
      <c r="M89" s="31"/>
    </row>
    <row r="90" spans="1:13" x14ac:dyDescent="0.25">
      <c r="A90" s="14"/>
      <c r="B90" s="14"/>
      <c r="C90" s="42"/>
      <c r="D90" s="14"/>
      <c r="E90" s="20"/>
      <c r="F90" s="19"/>
      <c r="G90" s="14"/>
      <c r="H90" s="14"/>
      <c r="I90" s="19"/>
      <c r="J90" s="14"/>
      <c r="K90" s="14"/>
      <c r="L90" s="14"/>
      <c r="M90" s="31"/>
    </row>
    <row r="91" spans="1:13" x14ac:dyDescent="0.25">
      <c r="A91" s="14"/>
      <c r="B91" s="14"/>
      <c r="C91" s="42"/>
      <c r="D91" s="14"/>
      <c r="E91" s="20"/>
      <c r="F91" s="19"/>
      <c r="G91" s="14"/>
      <c r="H91" s="14"/>
      <c r="I91" s="19"/>
      <c r="J91" s="14"/>
      <c r="K91" s="14"/>
      <c r="L91" s="14"/>
      <c r="M91" s="31"/>
    </row>
    <row r="92" spans="1:13" x14ac:dyDescent="0.25">
      <c r="A92" s="14"/>
      <c r="B92" s="14"/>
      <c r="C92" s="42"/>
      <c r="D92" s="14"/>
      <c r="E92" s="20"/>
      <c r="F92" s="19"/>
      <c r="G92" s="14"/>
      <c r="H92" s="14"/>
      <c r="I92" s="19"/>
      <c r="J92" s="32"/>
      <c r="K92" s="14"/>
      <c r="L92" s="14"/>
      <c r="M92" s="31"/>
    </row>
    <row r="93" spans="1:13" x14ac:dyDescent="0.25">
      <c r="A93" s="14"/>
      <c r="B93" s="14"/>
      <c r="C93" s="42"/>
      <c r="D93" s="14"/>
      <c r="E93" s="20"/>
      <c r="F93" s="19"/>
      <c r="G93" s="14"/>
      <c r="H93" s="14"/>
      <c r="I93" s="19"/>
      <c r="J93" s="14"/>
      <c r="K93" s="14"/>
      <c r="L93" s="14"/>
      <c r="M93" s="31"/>
    </row>
    <row r="94" spans="1:13" s="28" customFormat="1" x14ac:dyDescent="0.25">
      <c r="A94" s="29"/>
      <c r="B94" s="14"/>
      <c r="C94" s="42"/>
      <c r="D94" s="14"/>
      <c r="E94" s="20"/>
      <c r="F94" s="19"/>
      <c r="G94" s="14"/>
      <c r="H94" s="14"/>
      <c r="I94" s="19"/>
      <c r="J94" s="30"/>
      <c r="K94" s="14"/>
      <c r="L94" s="29"/>
    </row>
    <row r="95" spans="1:13" x14ac:dyDescent="0.25">
      <c r="A95" s="14"/>
      <c r="B95" s="14"/>
      <c r="C95" s="42"/>
      <c r="D95" s="14"/>
      <c r="E95" s="20"/>
      <c r="F95" s="19"/>
      <c r="G95" s="42"/>
      <c r="H95" s="42"/>
      <c r="I95" s="19"/>
      <c r="J95" s="14"/>
      <c r="K95" s="14"/>
      <c r="L95" s="14"/>
      <c r="M95" s="31"/>
    </row>
    <row r="96" spans="1:13" x14ac:dyDescent="0.25">
      <c r="A96" s="14"/>
      <c r="B96" s="14"/>
      <c r="C96" s="42"/>
      <c r="D96" s="14"/>
      <c r="E96" s="20"/>
      <c r="F96" s="19"/>
      <c r="G96" s="42"/>
      <c r="H96" s="14"/>
      <c r="I96" s="19"/>
      <c r="J96" s="19"/>
      <c r="K96" s="14"/>
      <c r="L96" s="14"/>
      <c r="M96" s="31"/>
    </row>
    <row r="97" spans="1:13" s="28" customFormat="1" x14ac:dyDescent="0.25">
      <c r="A97" s="29"/>
      <c r="B97" s="14"/>
      <c r="C97" s="42"/>
      <c r="D97" s="14"/>
      <c r="E97" s="20"/>
      <c r="F97" s="19"/>
      <c r="G97" s="42"/>
      <c r="H97" s="8"/>
      <c r="I97" s="19"/>
      <c r="J97" s="29"/>
      <c r="K97" s="14"/>
      <c r="L97" s="29"/>
    </row>
    <row r="98" spans="1:13" x14ac:dyDescent="0.25">
      <c r="A98" s="14"/>
      <c r="B98" s="14"/>
      <c r="C98" s="42"/>
      <c r="D98" s="14"/>
      <c r="E98" s="20"/>
      <c r="F98" s="19"/>
      <c r="G98" s="42"/>
      <c r="H98" s="42"/>
      <c r="I98" s="19"/>
      <c r="J98" s="32"/>
      <c r="K98" s="14"/>
      <c r="L98" s="14"/>
      <c r="M98" s="31"/>
    </row>
    <row r="99" spans="1:13" x14ac:dyDescent="0.25">
      <c r="A99" s="14"/>
      <c r="B99" s="14"/>
      <c r="C99" s="42"/>
      <c r="D99" s="14"/>
      <c r="E99" s="20"/>
      <c r="F99" s="19"/>
      <c r="G99" s="42"/>
      <c r="H99" s="14"/>
      <c r="I99" s="19"/>
      <c r="J99" s="14"/>
      <c r="K99" s="14"/>
      <c r="L99" s="14"/>
      <c r="M99" s="31"/>
    </row>
    <row r="100" spans="1:13" x14ac:dyDescent="0.25">
      <c r="A100" s="14"/>
      <c r="B100" s="14"/>
      <c r="C100" s="14"/>
      <c r="D100" s="14"/>
      <c r="E100" s="14"/>
      <c r="F100" s="19"/>
      <c r="G100" s="14"/>
      <c r="H100" s="14"/>
      <c r="I100" s="19"/>
      <c r="J100" s="32"/>
      <c r="K100" s="14"/>
      <c r="L100" s="14"/>
      <c r="M100" s="31"/>
    </row>
    <row r="101" spans="1:13" x14ac:dyDescent="0.25">
      <c r="A101" s="14"/>
      <c r="B101" s="14"/>
      <c r="C101" s="43"/>
      <c r="D101" s="14"/>
      <c r="E101" s="42"/>
      <c r="F101" s="19"/>
      <c r="G101" s="14"/>
      <c r="H101" s="14"/>
      <c r="I101" s="19"/>
      <c r="J101" s="14"/>
      <c r="K101" s="14"/>
      <c r="L101" s="14"/>
      <c r="M101" s="31"/>
    </row>
    <row r="102" spans="1:13" s="28" customFormat="1" x14ac:dyDescent="0.25">
      <c r="A102" s="29"/>
      <c r="B102" s="14"/>
      <c r="C102" s="14"/>
      <c r="D102" s="14"/>
      <c r="E102" s="42"/>
      <c r="F102" s="19"/>
      <c r="G102" s="14"/>
      <c r="H102" s="14"/>
      <c r="I102" s="19"/>
      <c r="J102" s="30"/>
      <c r="K102" s="14"/>
      <c r="L102" s="29"/>
    </row>
    <row r="103" spans="1:13" s="26" customFormat="1" ht="15.75" x14ac:dyDescent="0.25">
      <c r="A103" s="27"/>
      <c r="B103" s="42"/>
      <c r="C103" s="14"/>
      <c r="D103" s="14"/>
      <c r="E103" s="42"/>
      <c r="F103" s="19"/>
      <c r="G103" s="42"/>
      <c r="H103" s="42"/>
      <c r="I103" s="19"/>
      <c r="J103" s="27"/>
      <c r="K103" s="14"/>
      <c r="L103" s="27"/>
    </row>
    <row r="104" spans="1:13" x14ac:dyDescent="0.25">
      <c r="A104" s="1"/>
      <c r="B104" s="14"/>
      <c r="C104" s="14"/>
      <c r="D104" s="14"/>
      <c r="E104" s="42"/>
      <c r="F104" s="19"/>
      <c r="G104" s="14"/>
      <c r="H104" s="14"/>
      <c r="I104" s="19"/>
      <c r="J104" s="18"/>
      <c r="K104" s="14"/>
      <c r="L104" s="1"/>
    </row>
    <row r="105" spans="1:13" x14ac:dyDescent="0.25">
      <c r="A105" s="1"/>
      <c r="B105" s="42"/>
      <c r="C105" s="14"/>
      <c r="D105" s="14"/>
      <c r="E105" s="42"/>
      <c r="F105" s="19"/>
      <c r="G105" s="14"/>
      <c r="H105" s="14"/>
      <c r="I105" s="19"/>
      <c r="J105" s="1"/>
      <c r="K105" s="14"/>
      <c r="L105" s="1"/>
    </row>
    <row r="106" spans="1:13" x14ac:dyDescent="0.25">
      <c r="A106" s="1"/>
      <c r="B106" s="14"/>
      <c r="C106" s="14"/>
      <c r="D106" s="14"/>
      <c r="E106" s="42"/>
      <c r="F106" s="19"/>
      <c r="G106" s="14"/>
      <c r="H106" s="14"/>
      <c r="I106" s="19"/>
      <c r="J106" s="18"/>
      <c r="K106" s="14"/>
      <c r="L106" s="1"/>
    </row>
    <row r="107" spans="1:13" x14ac:dyDescent="0.25">
      <c r="A107" s="1"/>
      <c r="B107" s="42"/>
      <c r="C107" s="14"/>
      <c r="D107" s="14"/>
      <c r="E107" s="42"/>
      <c r="F107" s="19"/>
      <c r="G107" s="14"/>
      <c r="H107" s="14"/>
      <c r="I107" s="19"/>
      <c r="J107" s="1"/>
      <c r="K107" s="14"/>
      <c r="L107" s="1"/>
    </row>
    <row r="108" spans="1:13" x14ac:dyDescent="0.25">
      <c r="A108" s="1"/>
      <c r="B108" s="14"/>
      <c r="C108" s="14"/>
      <c r="D108" s="14"/>
      <c r="E108" s="42"/>
      <c r="F108" s="19"/>
      <c r="G108" s="14"/>
      <c r="H108" s="14"/>
      <c r="I108" s="19"/>
      <c r="J108" s="18"/>
      <c r="K108" s="14"/>
      <c r="L108" s="1"/>
    </row>
    <row r="109" spans="1:13" x14ac:dyDescent="0.25">
      <c r="A109" s="1"/>
      <c r="B109" s="42"/>
      <c r="C109" s="14"/>
      <c r="D109" s="14"/>
      <c r="E109" s="42"/>
      <c r="F109" s="19"/>
      <c r="G109" s="14"/>
      <c r="H109" s="14"/>
      <c r="I109" s="19"/>
      <c r="J109" s="1"/>
      <c r="K109" s="14"/>
      <c r="L109" s="1"/>
    </row>
    <row r="110" spans="1:13" x14ac:dyDescent="0.25">
      <c r="A110" s="1"/>
      <c r="B110" s="14"/>
      <c r="C110" s="14"/>
      <c r="D110" s="14"/>
      <c r="E110" s="42"/>
      <c r="F110" s="19"/>
      <c r="G110" s="14"/>
      <c r="H110" s="14"/>
      <c r="I110" s="19"/>
      <c r="J110" s="18"/>
      <c r="K110" s="14"/>
      <c r="L110" s="1"/>
    </row>
    <row r="111" spans="1:13" x14ac:dyDescent="0.25">
      <c r="A111" s="1"/>
      <c r="B111" s="42"/>
      <c r="C111" s="14"/>
      <c r="D111" s="14"/>
      <c r="E111" s="42"/>
      <c r="F111" s="19"/>
      <c r="G111" s="14"/>
      <c r="H111" s="14"/>
      <c r="I111" s="19"/>
      <c r="J111" s="1"/>
      <c r="K111" s="14"/>
      <c r="L111" s="1"/>
    </row>
    <row r="112" spans="1:13" x14ac:dyDescent="0.25">
      <c r="A112" s="1"/>
      <c r="B112" s="14"/>
      <c r="C112" s="21"/>
      <c r="D112" s="14"/>
      <c r="E112" s="42"/>
      <c r="F112" s="19"/>
      <c r="G112" s="14"/>
      <c r="H112" s="14"/>
      <c r="I112" s="19"/>
      <c r="J112" s="18"/>
      <c r="K112" s="14"/>
      <c r="L112" s="1"/>
    </row>
    <row r="113" spans="1:12" x14ac:dyDescent="0.25">
      <c r="A113" s="1"/>
      <c r="B113" s="42"/>
      <c r="C113" s="14"/>
      <c r="D113" s="14"/>
      <c r="E113" s="42"/>
      <c r="F113" s="20"/>
      <c r="G113" s="14"/>
      <c r="H113" s="42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42"/>
      <c r="F114" s="20"/>
      <c r="G114" s="14"/>
      <c r="H114" s="42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4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43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8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8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43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14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14"/>
      <c r="G144" s="14"/>
      <c r="H144" s="14"/>
      <c r="I144" s="19"/>
      <c r="J144" s="2"/>
      <c r="K144" s="14"/>
      <c r="L144" s="1"/>
    </row>
    <row r="145" spans="1:12" x14ac:dyDescent="0.25">
      <c r="A145" s="1"/>
      <c r="B145" s="14"/>
      <c r="C145" s="42"/>
      <c r="D145" s="8"/>
      <c r="E145" s="8"/>
      <c r="F145" s="14"/>
      <c r="G145" s="8"/>
      <c r="H145" s="8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14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43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9"/>
      <c r="J151" s="1"/>
      <c r="K151" s="14"/>
      <c r="L151" s="1"/>
    </row>
    <row r="152" spans="1:12" x14ac:dyDescent="0.25">
      <c r="A152" s="1"/>
      <c r="B152" s="14"/>
      <c r="C152" s="2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19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19"/>
      <c r="J158" s="18"/>
      <c r="K158" s="14"/>
      <c r="L158" s="1"/>
    </row>
    <row r="159" spans="1:12" x14ac:dyDescent="0.25">
      <c r="A159" s="1"/>
      <c r="B159" s="14"/>
      <c r="C159" s="43"/>
      <c r="D159" s="14"/>
      <c r="E159" s="14"/>
      <c r="F159" s="20"/>
      <c r="G159" s="14"/>
      <c r="H159" s="14"/>
      <c r="I159" s="19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19"/>
      <c r="J160" s="18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9"/>
      <c r="J162" s="18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9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8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43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45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45"/>
      <c r="J169" s="1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45"/>
      <c r="J170" s="2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45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45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45"/>
      <c r="J173" s="18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45"/>
      <c r="J174" s="1"/>
      <c r="K174" s="14"/>
      <c r="L174" s="1"/>
    </row>
    <row r="175" spans="1:12" x14ac:dyDescent="0.25">
      <c r="A175" s="1"/>
      <c r="B175" s="14"/>
      <c r="C175" s="42"/>
      <c r="D175" s="8"/>
      <c r="E175" s="8"/>
      <c r="F175" s="8"/>
      <c r="G175" s="8"/>
      <c r="H175" s="8"/>
      <c r="I175" s="45"/>
      <c r="J175" s="1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45"/>
      <c r="J176" s="1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45"/>
      <c r="J177" s="1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45"/>
      <c r="J178" s="1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45"/>
      <c r="J179" s="1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45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45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25"/>
      <c r="J190" s="2"/>
      <c r="K190" s="14"/>
      <c r="L190" s="1"/>
    </row>
    <row r="191" spans="1:12" x14ac:dyDescent="0.25">
      <c r="A191" s="1"/>
      <c r="B191" s="14"/>
      <c r="C191" s="8"/>
      <c r="D191" s="8"/>
      <c r="E191" s="8"/>
      <c r="F191" s="8"/>
      <c r="G191" s="8"/>
      <c r="H191" s="8"/>
      <c r="I191" s="8"/>
      <c r="J191" s="1"/>
      <c r="K191" s="14"/>
      <c r="L191" s="1"/>
    </row>
    <row r="192" spans="1:12" x14ac:dyDescent="0.25">
      <c r="A192" s="1"/>
      <c r="B192" s="14"/>
      <c r="C192" s="21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2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2" x14ac:dyDescent="0.25">
      <c r="A194" s="1"/>
      <c r="B194" s="14"/>
      <c r="C194" s="21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2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2" x14ac:dyDescent="0.25">
      <c r="A196" s="1"/>
      <c r="B196" s="14"/>
      <c r="C196" s="21"/>
      <c r="D196" s="14"/>
      <c r="E196" s="14"/>
      <c r="F196" s="20"/>
      <c r="G196" s="14"/>
      <c r="H196" s="14"/>
      <c r="I196" s="19"/>
      <c r="J196" s="18"/>
      <c r="K196" s="14"/>
      <c r="L196" s="1"/>
    </row>
    <row r="197" spans="1:12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2" x14ac:dyDescent="0.25">
      <c r="A198" s="1"/>
      <c r="B198" s="14"/>
      <c r="C198" s="21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2" x14ac:dyDescent="0.25">
      <c r="A199" s="1"/>
      <c r="B199" s="14"/>
      <c r="C199" s="14"/>
      <c r="D199" s="14"/>
      <c r="E199" s="14"/>
      <c r="F199" s="20"/>
      <c r="G199" s="14"/>
      <c r="H199" s="14"/>
      <c r="I199" s="25"/>
      <c r="J199" s="2"/>
      <c r="K199" s="14"/>
      <c r="L199" s="1"/>
    </row>
    <row r="200" spans="1:12" ht="15.75" x14ac:dyDescent="0.25">
      <c r="A200" s="1"/>
      <c r="B200" s="24"/>
      <c r="C200" s="23"/>
      <c r="D200" s="23"/>
      <c r="E200" s="23"/>
      <c r="F200" s="23"/>
      <c r="G200" s="23"/>
      <c r="H200" s="23"/>
      <c r="I200" s="12"/>
      <c r="J200" s="1"/>
      <c r="K200" s="14"/>
      <c r="L200" s="1"/>
    </row>
    <row r="201" spans="1:12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</row>
    <row r="202" spans="1:12" ht="18.75" x14ac:dyDescent="0.3">
      <c r="A202" s="1"/>
      <c r="B202" s="14"/>
      <c r="C202" s="22"/>
      <c r="D202" s="14"/>
      <c r="E202" s="14"/>
      <c r="F202" s="20"/>
      <c r="G202" s="14"/>
      <c r="H202" s="14"/>
      <c r="I202" s="19"/>
      <c r="J202" s="1"/>
      <c r="K202" s="14"/>
      <c r="L202" s="1"/>
    </row>
    <row r="203" spans="1:12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8"/>
      <c r="K203" s="14"/>
      <c r="L203" s="1"/>
    </row>
    <row r="204" spans="1:12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"/>
      <c r="K204" s="14"/>
      <c r="L204" s="1"/>
    </row>
    <row r="205" spans="1:12" x14ac:dyDescent="0.25">
      <c r="A205" s="1"/>
      <c r="B205" s="14"/>
      <c r="C205" s="21"/>
      <c r="D205" s="14"/>
      <c r="E205" s="14"/>
      <c r="F205" s="20"/>
      <c r="G205" s="14"/>
      <c r="H205" s="14"/>
      <c r="I205" s="19"/>
      <c r="J205" s="18"/>
      <c r="K205" s="14"/>
      <c r="L205" s="1"/>
    </row>
    <row r="206" spans="1:12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"/>
      <c r="K206" s="14"/>
      <c r="L206" s="1"/>
    </row>
    <row r="207" spans="1:12" x14ac:dyDescent="0.25">
      <c r="A207" s="1"/>
      <c r="B207" s="14"/>
      <c r="C207" s="14"/>
      <c r="D207" s="14"/>
      <c r="E207" s="14"/>
      <c r="F207" s="20"/>
      <c r="G207" s="14"/>
      <c r="H207" s="14"/>
      <c r="I207" s="19"/>
      <c r="J207" s="18"/>
      <c r="K207" s="14"/>
      <c r="L207" s="1"/>
    </row>
    <row r="208" spans="1:12" x14ac:dyDescent="0.25">
      <c r="A208" s="1"/>
      <c r="B208" s="14"/>
      <c r="C208" s="14"/>
      <c r="D208" s="14"/>
      <c r="E208" s="14"/>
      <c r="F208" s="20"/>
      <c r="G208" s="14"/>
      <c r="H208" s="14"/>
      <c r="I208" s="19"/>
      <c r="J208" s="1"/>
      <c r="K208" s="14"/>
      <c r="L208" s="1"/>
    </row>
    <row r="209" spans="1:14" x14ac:dyDescent="0.25">
      <c r="A209" s="1"/>
      <c r="B209" s="14"/>
      <c r="C209" s="14"/>
      <c r="D209" s="14"/>
      <c r="E209" s="14"/>
      <c r="F209" s="20"/>
      <c r="G209" s="14"/>
      <c r="H209" s="14"/>
      <c r="I209" s="19"/>
      <c r="J209" s="18"/>
      <c r="K209" s="14"/>
      <c r="L209" s="1"/>
    </row>
    <row r="210" spans="1:14" x14ac:dyDescent="0.25">
      <c r="A210" s="1"/>
      <c r="B210" s="14"/>
      <c r="C210" s="14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4" x14ac:dyDescent="0.25">
      <c r="A211" s="1"/>
      <c r="B211" s="14"/>
      <c r="C211" s="14"/>
      <c r="D211" s="14"/>
      <c r="E211" s="14"/>
      <c r="F211" s="20"/>
      <c r="G211" s="14"/>
      <c r="H211" s="14"/>
      <c r="I211" s="19"/>
      <c r="J211" s="18"/>
      <c r="K211" s="14"/>
      <c r="L211" s="1"/>
    </row>
    <row r="212" spans="1:14" x14ac:dyDescent="0.25">
      <c r="A212" s="1"/>
      <c r="B212" s="14"/>
      <c r="C212" s="14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14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14"/>
      <c r="D214" s="14"/>
      <c r="E214" s="14"/>
      <c r="F214" s="20"/>
      <c r="G214" s="14"/>
      <c r="H214" s="14"/>
      <c r="I214" s="19"/>
      <c r="J214" s="1"/>
      <c r="K214" s="14"/>
      <c r="L214" s="1"/>
    </row>
    <row r="215" spans="1:14" x14ac:dyDescent="0.25">
      <c r="A215" s="1"/>
      <c r="B215" s="14"/>
      <c r="C215" s="21"/>
      <c r="D215" s="14"/>
      <c r="E215" s="14"/>
      <c r="F215" s="20"/>
      <c r="G215" s="14"/>
      <c r="H215" s="14"/>
      <c r="I215" s="19"/>
      <c r="J215" s="18"/>
      <c r="K215" s="14"/>
      <c r="L215" s="1"/>
    </row>
    <row r="216" spans="1:14" x14ac:dyDescent="0.25">
      <c r="A216" s="1"/>
      <c r="B216" s="14"/>
      <c r="C216" s="14"/>
      <c r="D216" s="14"/>
      <c r="E216" s="14"/>
      <c r="F216" s="20"/>
      <c r="G216" s="14"/>
      <c r="H216" s="14"/>
      <c r="I216" s="19"/>
      <c r="J216" s="1"/>
      <c r="K216" s="14"/>
      <c r="L216" s="1"/>
    </row>
    <row r="217" spans="1:14" x14ac:dyDescent="0.25">
      <c r="A217" s="1"/>
      <c r="B217" s="14"/>
      <c r="C217" s="14"/>
      <c r="D217" s="14"/>
      <c r="E217" s="14"/>
      <c r="F217" s="20"/>
      <c r="G217" s="14"/>
      <c r="H217" s="14"/>
      <c r="I217" s="19"/>
      <c r="J217" s="1"/>
      <c r="K217" s="14"/>
      <c r="L217" s="1"/>
    </row>
    <row r="218" spans="1:14" x14ac:dyDescent="0.25">
      <c r="A218" s="1"/>
      <c r="B218" s="14"/>
      <c r="C218" s="14"/>
      <c r="D218" s="14"/>
      <c r="E218" s="14"/>
      <c r="F218" s="20"/>
      <c r="G218" s="14"/>
      <c r="H218" s="14"/>
      <c r="I218" s="19"/>
      <c r="J218" s="1"/>
      <c r="K218" s="14"/>
      <c r="L218" s="1"/>
      <c r="M218" s="1"/>
      <c r="N218" s="1"/>
    </row>
    <row r="219" spans="1:14" x14ac:dyDescent="0.25">
      <c r="A219" s="1"/>
      <c r="B219" s="14"/>
      <c r="C219" s="14"/>
      <c r="D219" s="14"/>
      <c r="E219" s="14"/>
      <c r="F219" s="20"/>
      <c r="G219" s="14"/>
      <c r="H219" s="14"/>
      <c r="I219" s="19"/>
      <c r="J219" s="1"/>
      <c r="K219" s="14"/>
      <c r="L219" s="1"/>
      <c r="M219" s="1"/>
      <c r="N219" s="1"/>
    </row>
    <row r="220" spans="1:14" x14ac:dyDescent="0.25">
      <c r="A220" s="1"/>
      <c r="B220" s="14"/>
      <c r="C220" s="14"/>
      <c r="D220" s="14"/>
      <c r="E220" s="14"/>
      <c r="F220" s="20"/>
      <c r="G220" s="14"/>
      <c r="H220" s="14"/>
      <c r="I220" s="19"/>
      <c r="J220" s="1"/>
      <c r="K220" s="14"/>
      <c r="L220" s="1"/>
      <c r="M220" s="1"/>
      <c r="N220" s="1"/>
    </row>
    <row r="221" spans="1:14" x14ac:dyDescent="0.25">
      <c r="A221" s="1"/>
      <c r="B221" s="14"/>
      <c r="C221" s="14"/>
      <c r="D221" s="14"/>
      <c r="E221" s="14"/>
      <c r="F221" s="20"/>
      <c r="G221" s="14"/>
      <c r="H221" s="14"/>
      <c r="I221" s="19"/>
      <c r="J221" s="18"/>
      <c r="K221" s="14"/>
      <c r="L221" s="1"/>
      <c r="M221" s="1"/>
      <c r="N221" s="1"/>
    </row>
    <row r="222" spans="1:14" x14ac:dyDescent="0.25">
      <c r="A222" s="1"/>
      <c r="B222" s="14"/>
      <c r="C222" s="14"/>
      <c r="D222" s="14"/>
      <c r="E222" s="14"/>
      <c r="F222" s="14"/>
      <c r="G222" s="14"/>
      <c r="H222" s="14"/>
      <c r="I222" s="17"/>
      <c r="J222" s="2"/>
      <c r="K222" s="1"/>
      <c r="L222" s="1"/>
      <c r="M222" s="1"/>
      <c r="N222" s="1"/>
    </row>
    <row r="223" spans="1:14" ht="15.75" x14ac:dyDescent="0.25">
      <c r="A223" s="1"/>
      <c r="B223" s="14"/>
      <c r="C223" s="16"/>
      <c r="D223" s="16"/>
      <c r="E223" s="16"/>
      <c r="F223" s="16"/>
      <c r="G223" s="16"/>
      <c r="H223" s="16"/>
      <c r="I223" s="12"/>
      <c r="J223" s="1"/>
      <c r="K223" s="1"/>
      <c r="L223" s="1"/>
      <c r="M223" s="1"/>
      <c r="N223" s="1"/>
    </row>
    <row r="224" spans="1:14" s="15" customFormat="1" ht="15.75" x14ac:dyDescent="0.25">
      <c r="A224" s="1"/>
      <c r="B224" s="14"/>
      <c r="C224" s="13"/>
      <c r="D224" s="13"/>
      <c r="E224" s="13"/>
      <c r="F224" s="13"/>
      <c r="G224" s="13"/>
      <c r="H224" s="13"/>
      <c r="I224" s="12"/>
      <c r="J224" s="1"/>
      <c r="K224" s="1"/>
      <c r="L224" s="1"/>
      <c r="M224" s="1"/>
      <c r="N224" s="1"/>
    </row>
    <row r="225" spans="1:14" s="15" customFormat="1" ht="15.75" x14ac:dyDescent="0.25">
      <c r="A225" s="1"/>
      <c r="B225" s="14"/>
      <c r="C225" s="13"/>
      <c r="D225" s="13"/>
      <c r="E225" s="13"/>
      <c r="F225" s="13"/>
      <c r="G225" s="13"/>
      <c r="H225" s="13"/>
      <c r="I225" s="12"/>
      <c r="J225" s="1"/>
      <c r="K225" s="1"/>
      <c r="L225" s="1"/>
      <c r="M225" s="1"/>
      <c r="N225" s="1"/>
    </row>
    <row r="226" spans="1:14" ht="18.75" x14ac:dyDescent="0.3">
      <c r="A226" s="1"/>
      <c r="B226" s="14"/>
      <c r="C226" s="13"/>
      <c r="D226" s="13"/>
      <c r="E226" s="13"/>
      <c r="F226" s="13"/>
      <c r="G226" s="13"/>
      <c r="H226" s="13"/>
      <c r="I226" s="12"/>
      <c r="J226" s="1"/>
      <c r="K226" s="11"/>
      <c r="L226" s="1"/>
      <c r="M226" s="1"/>
      <c r="N226" s="1"/>
    </row>
    <row r="227" spans="1:14" ht="21" x14ac:dyDescent="0.35">
      <c r="A227" s="1"/>
      <c r="B227" s="1"/>
      <c r="C227" s="8"/>
      <c r="D227" s="8"/>
      <c r="E227" s="8"/>
      <c r="F227" s="8"/>
      <c r="G227" s="8"/>
      <c r="H227" s="7"/>
      <c r="I227" s="6"/>
      <c r="J227" s="1"/>
      <c r="K227" s="10"/>
      <c r="L227" s="1"/>
      <c r="M227" s="1"/>
      <c r="N227" s="1"/>
    </row>
    <row r="228" spans="1:14" x14ac:dyDescent="0.25">
      <c r="A228" s="1"/>
      <c r="B228" s="1"/>
      <c r="C228" s="8"/>
      <c r="D228" s="8"/>
      <c r="E228" s="8"/>
      <c r="F228" s="8"/>
      <c r="G228" s="8"/>
      <c r="H228" s="7"/>
      <c r="I228" s="6"/>
      <c r="J228" s="1"/>
      <c r="K228" s="1"/>
      <c r="L228" s="1"/>
      <c r="M228" s="1"/>
      <c r="N228" s="1"/>
    </row>
    <row r="229" spans="1:14" ht="33.75" customHeight="1" x14ac:dyDescent="0.25">
      <c r="A229" s="1"/>
      <c r="B229" s="1"/>
      <c r="C229" s="9"/>
      <c r="D229" s="8"/>
      <c r="E229" s="8"/>
      <c r="F229" s="8"/>
      <c r="G229" s="8"/>
      <c r="H229" s="7"/>
      <c r="I229" s="6"/>
      <c r="J229" s="1"/>
      <c r="K229" s="1"/>
      <c r="L229" s="1"/>
      <c r="M229" s="1"/>
      <c r="N229" s="1"/>
    </row>
    <row r="230" spans="1:14" x14ac:dyDescent="0.25">
      <c r="A230" s="1"/>
      <c r="B230" s="1"/>
      <c r="C230" s="9"/>
      <c r="D230" s="8"/>
      <c r="E230" s="8"/>
      <c r="F230" s="8"/>
      <c r="G230" s="8"/>
      <c r="H230" s="7"/>
      <c r="I230" s="6"/>
      <c r="J230" s="1"/>
      <c r="K230" s="1"/>
      <c r="L230" s="1"/>
      <c r="M230" s="1"/>
      <c r="N230" s="1"/>
    </row>
    <row r="231" spans="1:14" ht="18.75" x14ac:dyDescent="0.3">
      <c r="A231" s="1"/>
      <c r="B231" s="1"/>
      <c r="C231" s="5"/>
      <c r="D231" s="5"/>
      <c r="E231" s="5"/>
      <c r="F231" s="5"/>
      <c r="G231" s="5"/>
      <c r="H231" s="4"/>
      <c r="I231" s="3"/>
      <c r="J231" s="2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</sheetData>
  <mergeCells count="12">
    <mergeCell ref="B1:I1"/>
    <mergeCell ref="B2:D2"/>
    <mergeCell ref="B3:I3"/>
    <mergeCell ref="H4:I4"/>
    <mergeCell ref="H5:I5"/>
    <mergeCell ref="B4:C4"/>
    <mergeCell ref="B5:C5"/>
    <mergeCell ref="C35:H35"/>
    <mergeCell ref="C77:H77"/>
    <mergeCell ref="C78:H78"/>
    <mergeCell ref="C79:H79"/>
    <mergeCell ref="C58:H58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tabSelected="1" topLeftCell="A26" zoomScale="140" zoomScaleNormal="140" workbookViewId="0">
      <selection activeCell="E39" sqref="E39"/>
    </sheetView>
  </sheetViews>
  <sheetFormatPr defaultRowHeight="15" x14ac:dyDescent="0.25"/>
  <cols>
    <col min="2" max="2" width="4.28515625" bestFit="1" customWidth="1"/>
    <col min="3" max="3" width="40" bestFit="1" customWidth="1"/>
    <col min="4" max="4" width="6" bestFit="1" customWidth="1"/>
    <col min="5" max="5" width="7.140625" bestFit="1" customWidth="1"/>
    <col min="6" max="6" width="6" bestFit="1" customWidth="1"/>
    <col min="7" max="7" width="4.140625" bestFit="1" customWidth="1"/>
    <col min="8" max="8" width="7" bestFit="1" customWidth="1"/>
    <col min="9" max="9" width="11.7109375" bestFit="1" customWidth="1"/>
    <col min="11" max="11" width="14" bestFit="1" customWidth="1"/>
  </cols>
  <sheetData>
    <row r="1" spans="1:13" ht="21.75" thickBot="1" x14ac:dyDescent="0.4">
      <c r="B1" s="123" t="s">
        <v>8</v>
      </c>
      <c r="C1" s="124"/>
      <c r="D1" s="124"/>
      <c r="E1" s="124"/>
      <c r="F1" s="124"/>
      <c r="G1" s="124"/>
      <c r="H1" s="124"/>
      <c r="I1" s="125"/>
    </row>
    <row r="2" spans="1:13" ht="59.25" customHeight="1" thickBot="1" x14ac:dyDescent="0.3">
      <c r="B2" s="126" t="s">
        <v>7</v>
      </c>
      <c r="C2" s="127"/>
      <c r="D2" s="127"/>
      <c r="E2" s="41"/>
      <c r="F2" s="41"/>
      <c r="G2" s="41"/>
      <c r="H2" s="41"/>
      <c r="I2" s="40"/>
    </row>
    <row r="3" spans="1:13" ht="19.5" thickBot="1" x14ac:dyDescent="0.35">
      <c r="B3" s="128" t="s">
        <v>90</v>
      </c>
      <c r="C3" s="129"/>
      <c r="D3" s="129"/>
      <c r="E3" s="129"/>
      <c r="F3" s="129"/>
      <c r="G3" s="129"/>
      <c r="H3" s="130"/>
      <c r="I3" s="131"/>
      <c r="J3" s="46"/>
      <c r="K3" s="46"/>
      <c r="L3" s="1"/>
    </row>
    <row r="4" spans="1:13" ht="15.75" thickBot="1" x14ac:dyDescent="0.3">
      <c r="B4" s="136" t="s">
        <v>6</v>
      </c>
      <c r="C4" s="137"/>
      <c r="D4" s="39"/>
      <c r="E4" s="39"/>
      <c r="F4" s="39"/>
      <c r="G4" s="39"/>
      <c r="H4" s="132" t="s">
        <v>91</v>
      </c>
      <c r="I4" s="133"/>
      <c r="J4" s="1"/>
      <c r="K4" s="1"/>
      <c r="L4" s="1"/>
    </row>
    <row r="5" spans="1:13" ht="38.25" customHeight="1" thickBot="1" x14ac:dyDescent="0.3">
      <c r="B5" s="138" t="s">
        <v>15</v>
      </c>
      <c r="C5" s="139"/>
      <c r="D5" s="39"/>
      <c r="E5" s="39"/>
      <c r="F5" s="39"/>
      <c r="G5" s="39"/>
      <c r="H5" s="134" t="s">
        <v>92</v>
      </c>
      <c r="I5" s="135"/>
      <c r="J5" s="1"/>
      <c r="K5" s="1"/>
      <c r="L5" s="1"/>
    </row>
    <row r="6" spans="1:13" s="31" customFormat="1" ht="30.75" customHeight="1" thickBot="1" x14ac:dyDescent="0.3">
      <c r="B6" s="38" t="s">
        <v>5</v>
      </c>
      <c r="C6" s="37" t="s">
        <v>4</v>
      </c>
      <c r="D6" s="36" t="s">
        <v>13</v>
      </c>
      <c r="E6" s="36" t="s">
        <v>14</v>
      </c>
      <c r="F6" s="36" t="s">
        <v>3</v>
      </c>
      <c r="G6" s="35" t="s">
        <v>1</v>
      </c>
      <c r="H6" s="35" t="s">
        <v>2</v>
      </c>
      <c r="I6" s="34" t="s">
        <v>0</v>
      </c>
      <c r="J6" s="46"/>
      <c r="K6" s="46"/>
      <c r="L6" s="14"/>
    </row>
    <row r="7" spans="1:13" s="33" customFormat="1" x14ac:dyDescent="0.25">
      <c r="A7" s="14"/>
      <c r="B7" s="61"/>
      <c r="C7" s="62"/>
      <c r="D7" s="63"/>
      <c r="E7" s="63"/>
      <c r="F7" s="63"/>
      <c r="G7" s="63"/>
      <c r="H7" s="63"/>
      <c r="I7" s="64"/>
      <c r="J7" s="14"/>
      <c r="K7" s="14"/>
      <c r="L7" s="14"/>
    </row>
    <row r="8" spans="1:13" s="33" customFormat="1" x14ac:dyDescent="0.25">
      <c r="A8" s="14"/>
      <c r="B8" s="65" t="s">
        <v>11</v>
      </c>
      <c r="C8" s="48" t="s">
        <v>12</v>
      </c>
      <c r="D8" s="49"/>
      <c r="E8" s="49"/>
      <c r="F8" s="49"/>
      <c r="G8" s="49"/>
      <c r="H8" s="49"/>
      <c r="I8" s="66"/>
      <c r="J8" s="14"/>
      <c r="K8" s="14"/>
      <c r="L8" s="14"/>
    </row>
    <row r="9" spans="1:13" s="33" customFormat="1" x14ac:dyDescent="0.25">
      <c r="A9" s="14"/>
      <c r="B9" s="67" t="s">
        <v>16</v>
      </c>
      <c r="C9" s="48" t="s">
        <v>18</v>
      </c>
      <c r="D9" s="49"/>
      <c r="E9" s="49"/>
      <c r="F9" s="49"/>
      <c r="G9" s="49"/>
      <c r="H9" s="49"/>
      <c r="I9" s="87"/>
      <c r="J9" s="14"/>
      <c r="K9" s="14"/>
      <c r="L9" s="14"/>
    </row>
    <row r="10" spans="1:13" x14ac:dyDescent="0.25">
      <c r="A10" s="14"/>
      <c r="B10" s="68">
        <v>1</v>
      </c>
      <c r="C10" s="49" t="s">
        <v>17</v>
      </c>
      <c r="D10" s="50">
        <v>105</v>
      </c>
      <c r="E10" s="50">
        <v>27</v>
      </c>
      <c r="F10" s="50">
        <f>D10*E10/144</f>
        <v>19.6875</v>
      </c>
      <c r="G10" s="49">
        <v>1</v>
      </c>
      <c r="H10" s="49"/>
      <c r="I10" s="87">
        <f>H10*G10*F10</f>
        <v>0</v>
      </c>
      <c r="J10" s="14"/>
      <c r="K10" s="14"/>
      <c r="L10" s="1"/>
    </row>
    <row r="11" spans="1:13" x14ac:dyDescent="0.25">
      <c r="A11" s="14"/>
      <c r="B11" s="69">
        <v>2</v>
      </c>
      <c r="C11" s="51" t="s">
        <v>17</v>
      </c>
      <c r="D11" s="52">
        <v>95</v>
      </c>
      <c r="E11" s="52">
        <v>27</v>
      </c>
      <c r="F11" s="50">
        <f t="shared" ref="F11:F32" si="0">D11*E11/144</f>
        <v>17.8125</v>
      </c>
      <c r="G11" s="51">
        <v>1</v>
      </c>
      <c r="H11" s="51"/>
      <c r="I11" s="87">
        <f t="shared" ref="I11:I32" si="1">H11*G11*F11</f>
        <v>0</v>
      </c>
      <c r="J11" s="32"/>
      <c r="K11" s="14"/>
      <c r="L11" s="14"/>
      <c r="M11" s="31"/>
    </row>
    <row r="12" spans="1:13" x14ac:dyDescent="0.25">
      <c r="A12" s="14"/>
      <c r="B12" s="68">
        <v>3</v>
      </c>
      <c r="C12" s="51" t="s">
        <v>19</v>
      </c>
      <c r="D12" s="52">
        <v>66.5</v>
      </c>
      <c r="E12" s="52">
        <v>23.5</v>
      </c>
      <c r="F12" s="50">
        <f t="shared" si="0"/>
        <v>10.852430555555555</v>
      </c>
      <c r="G12" s="51">
        <v>1</v>
      </c>
      <c r="H12" s="51"/>
      <c r="I12" s="87">
        <f t="shared" si="1"/>
        <v>0</v>
      </c>
      <c r="J12" s="14"/>
      <c r="K12" s="14"/>
      <c r="L12" s="14"/>
      <c r="M12" s="31"/>
    </row>
    <row r="13" spans="1:13" x14ac:dyDescent="0.25">
      <c r="A13" s="14"/>
      <c r="B13" s="69">
        <v>4</v>
      </c>
      <c r="C13" s="51" t="s">
        <v>20</v>
      </c>
      <c r="D13" s="52">
        <v>35</v>
      </c>
      <c r="E13" s="52">
        <v>48</v>
      </c>
      <c r="F13" s="50">
        <f t="shared" si="0"/>
        <v>11.666666666666666</v>
      </c>
      <c r="G13" s="49">
        <v>1</v>
      </c>
      <c r="H13" s="51"/>
      <c r="I13" s="87">
        <v>0</v>
      </c>
      <c r="J13" s="14"/>
      <c r="K13" s="14"/>
      <c r="L13" s="14"/>
      <c r="M13" s="31"/>
    </row>
    <row r="14" spans="1:13" x14ac:dyDescent="0.25">
      <c r="A14" s="14"/>
      <c r="B14" s="68">
        <v>5</v>
      </c>
      <c r="C14" s="51" t="s">
        <v>21</v>
      </c>
      <c r="D14" s="52">
        <v>30</v>
      </c>
      <c r="E14" s="52">
        <v>84</v>
      </c>
      <c r="F14" s="50">
        <f t="shared" si="0"/>
        <v>17.5</v>
      </c>
      <c r="G14" s="49">
        <v>1</v>
      </c>
      <c r="H14" s="51"/>
      <c r="I14" s="87">
        <f t="shared" si="1"/>
        <v>0</v>
      </c>
      <c r="J14" s="14"/>
      <c r="K14" s="14"/>
      <c r="L14" s="14"/>
      <c r="M14" s="31"/>
    </row>
    <row r="15" spans="1:13" x14ac:dyDescent="0.25">
      <c r="A15" s="14"/>
      <c r="B15" s="69">
        <v>6</v>
      </c>
      <c r="C15" s="51" t="s">
        <v>22</v>
      </c>
      <c r="D15" s="52">
        <v>37</v>
      </c>
      <c r="E15" s="52">
        <v>36</v>
      </c>
      <c r="F15" s="50">
        <f t="shared" si="0"/>
        <v>9.25</v>
      </c>
      <c r="G15" s="49">
        <v>1</v>
      </c>
      <c r="H15" s="51"/>
      <c r="I15" s="87">
        <f t="shared" si="1"/>
        <v>0</v>
      </c>
      <c r="J15" s="14"/>
      <c r="K15" s="14"/>
      <c r="L15" s="14"/>
      <c r="M15" s="31"/>
    </row>
    <row r="16" spans="1:13" s="28" customFormat="1" ht="15.75" customHeight="1" x14ac:dyDescent="0.25">
      <c r="A16" s="14"/>
      <c r="B16" s="68">
        <v>7</v>
      </c>
      <c r="C16" s="53" t="s">
        <v>23</v>
      </c>
      <c r="D16" s="54"/>
      <c r="E16" s="54"/>
      <c r="F16" s="50">
        <v>12.5</v>
      </c>
      <c r="G16" s="49">
        <v>1</v>
      </c>
      <c r="H16" s="53"/>
      <c r="I16" s="87">
        <f t="shared" si="1"/>
        <v>0</v>
      </c>
      <c r="J16" s="14"/>
      <c r="K16" s="14"/>
      <c r="L16" s="29"/>
    </row>
    <row r="17" spans="1:13" s="28" customFormat="1" ht="15.75" customHeight="1" x14ac:dyDescent="0.25">
      <c r="A17" s="14"/>
      <c r="B17" s="68"/>
      <c r="C17" s="53"/>
      <c r="D17" s="54"/>
      <c r="E17" s="54"/>
      <c r="F17" s="50"/>
      <c r="G17" s="49"/>
      <c r="H17" s="53"/>
      <c r="I17" s="87"/>
      <c r="J17" s="14"/>
      <c r="K17" s="14"/>
      <c r="L17" s="29"/>
    </row>
    <row r="18" spans="1:13" s="28" customFormat="1" ht="15.75" customHeight="1" x14ac:dyDescent="0.25">
      <c r="A18" s="14"/>
      <c r="B18" s="67" t="s">
        <v>25</v>
      </c>
      <c r="C18" s="55" t="s">
        <v>24</v>
      </c>
      <c r="D18" s="54"/>
      <c r="E18" s="54"/>
      <c r="F18" s="50"/>
      <c r="G18" s="49"/>
      <c r="H18" s="53"/>
      <c r="I18" s="87"/>
      <c r="J18" s="14"/>
      <c r="K18" s="14"/>
      <c r="L18" s="29"/>
    </row>
    <row r="19" spans="1:13" x14ac:dyDescent="0.25">
      <c r="A19" s="14"/>
      <c r="B19" s="69">
        <v>8</v>
      </c>
      <c r="C19" s="53" t="s">
        <v>9</v>
      </c>
      <c r="D19" s="54">
        <v>29</v>
      </c>
      <c r="E19" s="54">
        <v>78</v>
      </c>
      <c r="F19" s="50">
        <f t="shared" si="0"/>
        <v>15.708333333333334</v>
      </c>
      <c r="G19" s="49">
        <v>1</v>
      </c>
      <c r="H19" s="53"/>
      <c r="I19" s="87">
        <f t="shared" si="1"/>
        <v>0</v>
      </c>
      <c r="J19" s="14"/>
      <c r="K19" s="14"/>
      <c r="L19" s="14"/>
      <c r="M19" s="31"/>
    </row>
    <row r="20" spans="1:13" x14ac:dyDescent="0.25">
      <c r="A20" s="14"/>
      <c r="B20" s="68">
        <v>9</v>
      </c>
      <c r="C20" s="53" t="s">
        <v>9</v>
      </c>
      <c r="D20" s="54">
        <v>78</v>
      </c>
      <c r="E20" s="54">
        <v>37.5</v>
      </c>
      <c r="F20" s="50">
        <f t="shared" si="0"/>
        <v>20.3125</v>
      </c>
      <c r="G20" s="49">
        <v>1</v>
      </c>
      <c r="H20" s="53"/>
      <c r="I20" s="87">
        <f t="shared" si="1"/>
        <v>0</v>
      </c>
      <c r="J20" s="14"/>
      <c r="K20" s="14"/>
      <c r="L20" s="14"/>
      <c r="M20" s="31"/>
    </row>
    <row r="21" spans="1:13" s="28" customFormat="1" x14ac:dyDescent="0.25">
      <c r="A21" s="14"/>
      <c r="B21" s="69">
        <v>10</v>
      </c>
      <c r="C21" s="53" t="s">
        <v>10</v>
      </c>
      <c r="D21" s="54">
        <v>39</v>
      </c>
      <c r="E21" s="54">
        <v>103</v>
      </c>
      <c r="F21" s="50">
        <f t="shared" si="0"/>
        <v>27.895833333333332</v>
      </c>
      <c r="G21" s="49">
        <v>1</v>
      </c>
      <c r="H21" s="53"/>
      <c r="I21" s="87">
        <f t="shared" si="1"/>
        <v>0</v>
      </c>
      <c r="J21" s="14"/>
      <c r="K21" s="14"/>
      <c r="L21" s="29"/>
    </row>
    <row r="22" spans="1:13" x14ac:dyDescent="0.25">
      <c r="A22" s="14"/>
      <c r="B22" s="68">
        <v>11</v>
      </c>
      <c r="C22" s="53" t="s">
        <v>56</v>
      </c>
      <c r="D22" s="52"/>
      <c r="E22" s="52"/>
      <c r="F22" s="50"/>
      <c r="G22" s="49">
        <v>2</v>
      </c>
      <c r="H22" s="53"/>
      <c r="I22" s="87">
        <f>H22*G22</f>
        <v>0</v>
      </c>
      <c r="J22" s="14"/>
      <c r="K22" s="14"/>
      <c r="L22" s="14"/>
      <c r="M22" s="31"/>
    </row>
    <row r="23" spans="1:13" x14ac:dyDescent="0.25">
      <c r="A23" s="14"/>
      <c r="B23" s="69">
        <v>12</v>
      </c>
      <c r="C23" s="53" t="s">
        <v>57</v>
      </c>
      <c r="D23" s="52"/>
      <c r="E23" s="52"/>
      <c r="F23" s="50"/>
      <c r="G23" s="49">
        <v>1</v>
      </c>
      <c r="H23" s="53"/>
      <c r="I23" s="87">
        <f>H23*G23</f>
        <v>0</v>
      </c>
      <c r="J23" s="14"/>
      <c r="K23" s="14"/>
      <c r="L23" s="14"/>
      <c r="M23" s="31"/>
    </row>
    <row r="24" spans="1:13" x14ac:dyDescent="0.25">
      <c r="A24" s="14"/>
      <c r="B24" s="68">
        <v>13</v>
      </c>
      <c r="C24" s="53" t="s">
        <v>26</v>
      </c>
      <c r="D24" s="52"/>
      <c r="E24" s="52"/>
      <c r="F24" s="50"/>
      <c r="G24" s="49">
        <v>3</v>
      </c>
      <c r="H24" s="53"/>
      <c r="I24" s="87">
        <f>H24*G24</f>
        <v>0</v>
      </c>
      <c r="J24" s="14"/>
      <c r="K24" s="14"/>
      <c r="L24" s="14"/>
      <c r="M24" s="31"/>
    </row>
    <row r="25" spans="1:13" x14ac:dyDescent="0.25">
      <c r="A25" s="14"/>
      <c r="B25" s="69">
        <v>14</v>
      </c>
      <c r="C25" s="53" t="s">
        <v>27</v>
      </c>
      <c r="D25" s="52">
        <v>48</v>
      </c>
      <c r="E25" s="52">
        <v>38</v>
      </c>
      <c r="F25" s="50">
        <f t="shared" si="0"/>
        <v>12.666666666666666</v>
      </c>
      <c r="G25" s="49">
        <v>1</v>
      </c>
      <c r="H25" s="53"/>
      <c r="I25" s="87">
        <v>0</v>
      </c>
      <c r="J25" s="32"/>
      <c r="K25" s="14"/>
      <c r="L25" s="14"/>
      <c r="M25" s="31"/>
    </row>
    <row r="26" spans="1:13" x14ac:dyDescent="0.25">
      <c r="A26" s="14"/>
      <c r="B26" s="68">
        <v>15</v>
      </c>
      <c r="C26" s="53" t="s">
        <v>28</v>
      </c>
      <c r="D26" s="52">
        <v>51</v>
      </c>
      <c r="E26" s="52">
        <v>41</v>
      </c>
      <c r="F26" s="50">
        <f t="shared" si="0"/>
        <v>14.520833333333334</v>
      </c>
      <c r="G26" s="49">
        <v>1</v>
      </c>
      <c r="H26" s="51"/>
      <c r="I26" s="87">
        <v>0</v>
      </c>
      <c r="J26" s="14"/>
      <c r="K26" s="14"/>
      <c r="L26" s="14"/>
      <c r="M26" s="31"/>
    </row>
    <row r="27" spans="1:13" x14ac:dyDescent="0.25">
      <c r="A27" s="14"/>
      <c r="B27" s="69">
        <v>16</v>
      </c>
      <c r="C27" s="53" t="s">
        <v>29</v>
      </c>
      <c r="D27" s="52">
        <v>17</v>
      </c>
      <c r="E27" s="52">
        <v>30</v>
      </c>
      <c r="F27" s="50">
        <f t="shared" si="0"/>
        <v>3.5416666666666665</v>
      </c>
      <c r="G27" s="49">
        <v>1</v>
      </c>
      <c r="H27" s="51"/>
      <c r="I27" s="87">
        <f>F27*G27*H27</f>
        <v>0</v>
      </c>
      <c r="J27" s="14"/>
      <c r="K27" s="14"/>
      <c r="L27" s="14"/>
      <c r="M27" s="31"/>
    </row>
    <row r="28" spans="1:13" x14ac:dyDescent="0.25">
      <c r="A28" s="14"/>
      <c r="B28" s="68">
        <v>17</v>
      </c>
      <c r="C28" s="53" t="s">
        <v>30</v>
      </c>
      <c r="D28" s="52"/>
      <c r="E28" s="52"/>
      <c r="F28" s="50"/>
      <c r="G28" s="49">
        <v>1</v>
      </c>
      <c r="H28" s="51"/>
      <c r="I28" s="87">
        <v>0</v>
      </c>
      <c r="J28" s="14"/>
      <c r="K28" s="14"/>
      <c r="L28" s="14"/>
      <c r="M28" s="31"/>
    </row>
    <row r="29" spans="1:13" s="28" customFormat="1" x14ac:dyDescent="0.25">
      <c r="A29" s="14"/>
      <c r="B29" s="69">
        <v>18</v>
      </c>
      <c r="C29" s="53" t="s">
        <v>31</v>
      </c>
      <c r="D29" s="52"/>
      <c r="E29" s="52"/>
      <c r="F29" s="50"/>
      <c r="G29" s="49">
        <v>1</v>
      </c>
      <c r="H29" s="51"/>
      <c r="I29" s="87">
        <v>0</v>
      </c>
      <c r="J29" s="14"/>
      <c r="K29" s="14"/>
      <c r="L29" s="29"/>
    </row>
    <row r="30" spans="1:13" ht="15.75" customHeight="1" x14ac:dyDescent="0.25">
      <c r="A30" s="14"/>
      <c r="B30" s="68">
        <v>19</v>
      </c>
      <c r="C30" s="53" t="s">
        <v>32</v>
      </c>
      <c r="D30" s="54"/>
      <c r="E30" s="54"/>
      <c r="F30" s="50"/>
      <c r="G30" s="49">
        <v>1</v>
      </c>
      <c r="H30" s="53"/>
      <c r="I30" s="87">
        <v>0</v>
      </c>
      <c r="J30" s="14"/>
      <c r="K30" s="14"/>
      <c r="L30" s="14"/>
      <c r="M30" s="31"/>
    </row>
    <row r="31" spans="1:13" x14ac:dyDescent="0.25">
      <c r="A31" s="14"/>
      <c r="B31" s="69">
        <v>20</v>
      </c>
      <c r="C31" s="53" t="s">
        <v>83</v>
      </c>
      <c r="D31" s="52">
        <v>89</v>
      </c>
      <c r="E31" s="52">
        <v>80</v>
      </c>
      <c r="F31" s="50">
        <f t="shared" si="0"/>
        <v>49.444444444444443</v>
      </c>
      <c r="G31" s="49">
        <v>1</v>
      </c>
      <c r="H31" s="53"/>
      <c r="I31" s="87">
        <f t="shared" si="1"/>
        <v>0</v>
      </c>
      <c r="J31" s="32"/>
      <c r="K31" s="14"/>
      <c r="L31" s="14"/>
      <c r="M31" s="31"/>
    </row>
    <row r="32" spans="1:13" x14ac:dyDescent="0.25">
      <c r="A32" s="14"/>
      <c r="B32" s="68">
        <v>21</v>
      </c>
      <c r="C32" s="53" t="s">
        <v>84</v>
      </c>
      <c r="D32" s="52">
        <v>40</v>
      </c>
      <c r="E32" s="56">
        <v>89</v>
      </c>
      <c r="F32" s="50">
        <f t="shared" si="0"/>
        <v>24.722222222222221</v>
      </c>
      <c r="G32" s="49">
        <v>1</v>
      </c>
      <c r="H32" s="53"/>
      <c r="I32" s="87">
        <f t="shared" si="1"/>
        <v>0</v>
      </c>
      <c r="J32" s="14"/>
      <c r="K32" s="14"/>
      <c r="L32" s="14"/>
      <c r="M32" s="31"/>
    </row>
    <row r="33" spans="1:13" x14ac:dyDescent="0.25">
      <c r="A33" s="14"/>
      <c r="B33" s="69">
        <v>22</v>
      </c>
      <c r="C33" s="53" t="s">
        <v>54</v>
      </c>
      <c r="D33" s="52">
        <v>38</v>
      </c>
      <c r="E33" s="56"/>
      <c r="F33" s="50"/>
      <c r="G33" s="49">
        <v>11</v>
      </c>
      <c r="H33" s="53"/>
      <c r="I33" s="87">
        <f>G33*H33</f>
        <v>0</v>
      </c>
      <c r="J33" s="14"/>
      <c r="K33" s="14"/>
      <c r="L33" s="14"/>
      <c r="M33" s="31"/>
    </row>
    <row r="34" spans="1:13" ht="15.75" thickBot="1" x14ac:dyDescent="0.3">
      <c r="A34" s="14"/>
      <c r="B34" s="72">
        <v>23</v>
      </c>
      <c r="C34" s="73" t="s">
        <v>58</v>
      </c>
      <c r="D34" s="74"/>
      <c r="E34" s="75"/>
      <c r="F34" s="74"/>
      <c r="G34" s="73"/>
      <c r="H34" s="73"/>
      <c r="I34" s="88">
        <v>0</v>
      </c>
      <c r="J34" s="32"/>
      <c r="K34" s="14"/>
      <c r="L34" s="14"/>
      <c r="M34" s="31"/>
    </row>
    <row r="35" spans="1:13" ht="15.75" thickBot="1" x14ac:dyDescent="0.3">
      <c r="A35" s="14"/>
      <c r="B35" s="80"/>
      <c r="C35" s="108" t="s">
        <v>64</v>
      </c>
      <c r="D35" s="109"/>
      <c r="E35" s="109"/>
      <c r="F35" s="109"/>
      <c r="G35" s="109"/>
      <c r="H35" s="110"/>
      <c r="I35" s="89">
        <f>SUM(I9:I34)</f>
        <v>0</v>
      </c>
      <c r="J35" s="14"/>
      <c r="K35" s="14"/>
      <c r="L35" s="14"/>
      <c r="M35" s="31"/>
    </row>
    <row r="36" spans="1:13" x14ac:dyDescent="0.25">
      <c r="A36" s="14"/>
      <c r="B36" s="140"/>
      <c r="C36" s="14"/>
      <c r="D36" s="19"/>
      <c r="E36" s="20"/>
      <c r="F36" s="19"/>
      <c r="G36" s="42"/>
      <c r="H36" s="42"/>
      <c r="I36" s="141"/>
      <c r="J36" s="14"/>
      <c r="K36" s="14"/>
      <c r="L36" s="14"/>
      <c r="M36" s="31"/>
    </row>
    <row r="37" spans="1:13" x14ac:dyDescent="0.25">
      <c r="A37" s="14"/>
      <c r="B37" s="43"/>
      <c r="C37" s="43"/>
      <c r="D37" s="19"/>
      <c r="E37" s="14"/>
      <c r="F37" s="20"/>
      <c r="G37" s="14"/>
      <c r="H37" s="14"/>
      <c r="I37" s="142"/>
      <c r="J37" s="14"/>
      <c r="K37" s="14"/>
      <c r="L37" s="14"/>
      <c r="M37" s="31"/>
    </row>
    <row r="38" spans="1:13" x14ac:dyDescent="0.25">
      <c r="A38" s="14"/>
      <c r="B38" s="14"/>
      <c r="C38" s="14"/>
      <c r="D38" s="19"/>
      <c r="E38" s="20"/>
      <c r="F38" s="19"/>
      <c r="G38" s="42"/>
      <c r="H38" s="42"/>
      <c r="I38" s="142"/>
      <c r="J38" s="14"/>
      <c r="K38" s="14"/>
      <c r="L38" s="14"/>
      <c r="M38" s="31"/>
    </row>
    <row r="39" spans="1:13" x14ac:dyDescent="0.25">
      <c r="A39" s="14"/>
      <c r="B39" s="14"/>
      <c r="C39" s="14"/>
      <c r="D39" s="19"/>
      <c r="E39" s="19"/>
      <c r="F39" s="19"/>
      <c r="G39" s="42"/>
      <c r="H39" s="42"/>
      <c r="I39" s="142"/>
      <c r="J39" s="14"/>
      <c r="K39" s="14"/>
      <c r="L39" s="14"/>
      <c r="M39" s="31"/>
    </row>
    <row r="40" spans="1:13" x14ac:dyDescent="0.25">
      <c r="A40" s="14"/>
      <c r="B40" s="14"/>
      <c r="C40" s="14"/>
      <c r="D40" s="19"/>
      <c r="E40" s="20"/>
      <c r="F40" s="19"/>
      <c r="G40" s="42"/>
      <c r="H40" s="14"/>
      <c r="I40" s="142"/>
      <c r="J40" s="32"/>
      <c r="K40" s="14"/>
      <c r="L40" s="14"/>
      <c r="M40" s="31"/>
    </row>
    <row r="41" spans="1:13" x14ac:dyDescent="0.25">
      <c r="A41" s="14"/>
      <c r="B41" s="14"/>
      <c r="C41" s="14"/>
      <c r="D41" s="19"/>
      <c r="E41" s="20"/>
      <c r="F41" s="19"/>
      <c r="G41" s="42"/>
      <c r="H41" s="14"/>
      <c r="I41" s="142"/>
      <c r="J41" s="14"/>
      <c r="K41" s="14"/>
      <c r="L41" s="14"/>
      <c r="M41" s="31"/>
    </row>
    <row r="42" spans="1:13" s="28" customFormat="1" x14ac:dyDescent="0.25">
      <c r="A42" s="14"/>
      <c r="B42" s="14"/>
      <c r="C42" s="14"/>
      <c r="D42" s="19"/>
      <c r="E42" s="20"/>
      <c r="F42" s="19"/>
      <c r="G42" s="42"/>
      <c r="H42" s="14"/>
      <c r="I42" s="142"/>
      <c r="J42" s="32"/>
      <c r="K42" s="14"/>
      <c r="L42" s="29"/>
    </row>
    <row r="43" spans="1:13" s="28" customFormat="1" x14ac:dyDescent="0.25">
      <c r="A43" s="14"/>
      <c r="B43" s="14"/>
      <c r="C43" s="14"/>
      <c r="D43" s="19"/>
      <c r="E43" s="20"/>
      <c r="F43" s="143"/>
      <c r="G43" s="144"/>
      <c r="H43" s="14"/>
      <c r="I43" s="142"/>
      <c r="J43" s="32"/>
      <c r="K43" s="14"/>
      <c r="L43" s="29"/>
    </row>
    <row r="44" spans="1:13" x14ac:dyDescent="0.25">
      <c r="A44" s="14"/>
      <c r="B44" s="14"/>
      <c r="C44" s="42"/>
      <c r="D44" s="19"/>
      <c r="E44" s="20"/>
      <c r="F44" s="19"/>
      <c r="G44" s="42"/>
      <c r="H44" s="42"/>
      <c r="I44" s="142"/>
      <c r="J44" s="14"/>
      <c r="K44" s="14"/>
      <c r="L44" s="14"/>
      <c r="M44" s="31"/>
    </row>
    <row r="45" spans="1:13" x14ac:dyDescent="0.25">
      <c r="A45" s="14"/>
      <c r="B45" s="14"/>
      <c r="C45" s="42"/>
      <c r="D45" s="14"/>
      <c r="E45" s="20"/>
      <c r="F45" s="19"/>
      <c r="G45" s="42"/>
      <c r="H45" s="42"/>
      <c r="I45" s="142"/>
      <c r="J45" s="14"/>
      <c r="K45" s="14"/>
      <c r="L45" s="14"/>
      <c r="M45" s="31"/>
    </row>
    <row r="46" spans="1:13" x14ac:dyDescent="0.25">
      <c r="A46" s="14"/>
      <c r="B46" s="14"/>
      <c r="C46" s="42"/>
      <c r="D46" s="14"/>
      <c r="E46" s="20"/>
      <c r="F46" s="19"/>
      <c r="G46" s="42"/>
      <c r="H46" s="42"/>
      <c r="I46" s="142"/>
      <c r="J46" s="14"/>
      <c r="K46" s="14"/>
      <c r="L46" s="14"/>
      <c r="M46" s="31"/>
    </row>
    <row r="47" spans="1:13" x14ac:dyDescent="0.25">
      <c r="A47" s="14"/>
      <c r="B47" s="14"/>
      <c r="C47" s="42"/>
      <c r="D47" s="14"/>
      <c r="E47" s="20"/>
      <c r="F47" s="19"/>
      <c r="G47" s="14"/>
      <c r="H47" s="42"/>
      <c r="I47" s="142"/>
      <c r="J47" s="14"/>
      <c r="K47" s="14"/>
      <c r="L47" s="14"/>
      <c r="M47" s="31"/>
    </row>
    <row r="48" spans="1:13" x14ac:dyDescent="0.25">
      <c r="A48" s="14"/>
      <c r="B48" s="14"/>
      <c r="C48" s="42"/>
      <c r="D48" s="14"/>
      <c r="E48" s="20"/>
      <c r="F48" s="19"/>
      <c r="G48" s="14"/>
      <c r="H48" s="42"/>
      <c r="I48" s="142"/>
      <c r="J48" s="14"/>
      <c r="K48" s="14"/>
      <c r="L48" s="14"/>
      <c r="M48" s="31"/>
    </row>
    <row r="49" spans="1:13" x14ac:dyDescent="0.25">
      <c r="A49" s="14"/>
      <c r="B49" s="14"/>
      <c r="C49" s="21"/>
      <c r="D49" s="14"/>
      <c r="E49" s="20"/>
      <c r="F49" s="19"/>
      <c r="G49" s="14"/>
      <c r="H49" s="42"/>
      <c r="I49" s="142"/>
      <c r="J49" s="14"/>
      <c r="K49" s="14"/>
      <c r="L49" s="14"/>
      <c r="M49" s="31"/>
    </row>
    <row r="50" spans="1:13" x14ac:dyDescent="0.25">
      <c r="A50" s="14"/>
      <c r="B50" s="14"/>
      <c r="C50" s="42"/>
      <c r="D50" s="14"/>
      <c r="E50" s="20"/>
      <c r="F50" s="19"/>
      <c r="G50" s="14"/>
      <c r="H50" s="14"/>
      <c r="I50" s="142"/>
      <c r="J50" s="32"/>
      <c r="K50" s="14"/>
      <c r="L50" s="14"/>
      <c r="M50" s="31"/>
    </row>
    <row r="51" spans="1:13" x14ac:dyDescent="0.25">
      <c r="A51" s="14"/>
      <c r="B51" s="14"/>
      <c r="C51" s="42"/>
      <c r="D51" s="14"/>
      <c r="E51" s="20"/>
      <c r="F51" s="19"/>
      <c r="G51" s="14"/>
      <c r="H51" s="14"/>
      <c r="I51" s="142"/>
      <c r="J51" s="14"/>
      <c r="K51" s="14"/>
      <c r="L51" s="14"/>
      <c r="M51" s="31"/>
    </row>
    <row r="52" spans="1:13" x14ac:dyDescent="0.25">
      <c r="A52" s="14"/>
      <c r="B52" s="14"/>
      <c r="C52" s="42"/>
      <c r="D52" s="14"/>
      <c r="E52" s="20"/>
      <c r="F52" s="19"/>
      <c r="G52" s="14"/>
      <c r="H52" s="14"/>
      <c r="I52" s="142"/>
      <c r="J52" s="14"/>
      <c r="K52" s="14"/>
      <c r="L52" s="14"/>
      <c r="M52" s="31"/>
    </row>
    <row r="53" spans="1:13" x14ac:dyDescent="0.25">
      <c r="A53" s="14"/>
      <c r="B53" s="14"/>
      <c r="C53" s="42"/>
      <c r="D53" s="14"/>
      <c r="E53" s="20"/>
      <c r="F53" s="19"/>
      <c r="G53" s="14"/>
      <c r="H53" s="14"/>
      <c r="I53" s="20"/>
      <c r="J53" s="14"/>
      <c r="K53" s="14"/>
      <c r="L53" s="14"/>
      <c r="M53" s="31"/>
    </row>
    <row r="54" spans="1:13" x14ac:dyDescent="0.25">
      <c r="A54" s="14"/>
      <c r="B54" s="14"/>
      <c r="C54" s="42"/>
      <c r="D54" s="14"/>
      <c r="E54" s="20"/>
      <c r="F54" s="19"/>
      <c r="G54" s="14"/>
      <c r="H54" s="14"/>
      <c r="I54" s="20"/>
      <c r="J54" s="14"/>
      <c r="K54" s="14"/>
      <c r="L54" s="14"/>
      <c r="M54" s="31"/>
    </row>
    <row r="55" spans="1:13" x14ac:dyDescent="0.25">
      <c r="A55" s="14"/>
      <c r="B55" s="14"/>
      <c r="C55" s="42"/>
      <c r="D55" s="14"/>
      <c r="E55" s="20"/>
      <c r="F55" s="19"/>
      <c r="G55" s="14"/>
      <c r="H55" s="14"/>
      <c r="I55" s="20"/>
      <c r="J55" s="14"/>
      <c r="K55" s="14"/>
      <c r="L55" s="14"/>
      <c r="M55" s="31"/>
    </row>
    <row r="56" spans="1:13" x14ac:dyDescent="0.25">
      <c r="A56" s="14"/>
      <c r="B56" s="14"/>
      <c r="C56" s="42"/>
      <c r="D56" s="14"/>
      <c r="E56" s="20"/>
      <c r="F56" s="19"/>
      <c r="G56" s="14"/>
      <c r="H56" s="14"/>
      <c r="I56" s="20"/>
      <c r="J56" s="14"/>
      <c r="K56" s="14"/>
      <c r="L56" s="14"/>
      <c r="M56" s="31"/>
    </row>
    <row r="57" spans="1:13" x14ac:dyDescent="0.25">
      <c r="A57" s="14"/>
      <c r="B57" s="14"/>
      <c r="C57" s="42"/>
      <c r="D57" s="14"/>
      <c r="E57" s="20"/>
      <c r="F57" s="19"/>
      <c r="G57" s="14"/>
      <c r="H57" s="14"/>
      <c r="I57" s="20"/>
      <c r="J57" s="14"/>
      <c r="K57" s="14"/>
      <c r="L57" s="14"/>
      <c r="M57" s="31"/>
    </row>
    <row r="58" spans="1:13" x14ac:dyDescent="0.25">
      <c r="A58" s="14"/>
      <c r="B58" s="14"/>
      <c r="C58" s="145"/>
      <c r="D58" s="145"/>
      <c r="E58" s="145"/>
      <c r="F58" s="145"/>
      <c r="G58" s="145"/>
      <c r="H58" s="145"/>
      <c r="I58" s="146"/>
      <c r="J58" s="14"/>
      <c r="K58" s="14"/>
      <c r="L58" s="14"/>
      <c r="M58" s="31"/>
    </row>
    <row r="59" spans="1:13" x14ac:dyDescent="0.25">
      <c r="A59" s="14"/>
      <c r="B59" s="14"/>
      <c r="C59" s="42"/>
      <c r="D59" s="14"/>
      <c r="E59" s="20"/>
      <c r="F59" s="19"/>
      <c r="G59" s="14"/>
      <c r="H59" s="14"/>
      <c r="I59" s="20"/>
      <c r="J59" s="14"/>
      <c r="K59" s="14"/>
      <c r="L59" s="14"/>
      <c r="M59" s="31"/>
    </row>
    <row r="60" spans="1:13" x14ac:dyDescent="0.25">
      <c r="A60" s="14"/>
      <c r="B60" s="14"/>
      <c r="C60" s="42"/>
      <c r="D60" s="14"/>
      <c r="E60" s="20"/>
      <c r="F60" s="19"/>
      <c r="G60" s="14"/>
      <c r="H60" s="14"/>
      <c r="I60" s="20"/>
      <c r="J60" s="14"/>
      <c r="K60" s="14"/>
      <c r="L60" s="14"/>
      <c r="M60" s="31"/>
    </row>
    <row r="61" spans="1:13" x14ac:dyDescent="0.25">
      <c r="A61" s="14"/>
      <c r="B61" s="14"/>
      <c r="C61" s="42"/>
      <c r="D61" s="14"/>
      <c r="E61" s="14"/>
      <c r="F61" s="14"/>
      <c r="G61" s="14"/>
      <c r="H61" s="14"/>
      <c r="I61" s="20"/>
      <c r="J61" s="14"/>
      <c r="K61" s="14"/>
      <c r="L61" s="14"/>
      <c r="M61" s="31"/>
    </row>
    <row r="62" spans="1:13" x14ac:dyDescent="0.25">
      <c r="A62" s="14"/>
      <c r="B62" s="14"/>
      <c r="C62" s="42"/>
      <c r="D62" s="14"/>
      <c r="E62" s="14"/>
      <c r="F62" s="14"/>
      <c r="G62" s="14"/>
      <c r="H62" s="14"/>
      <c r="I62" s="20"/>
      <c r="J62" s="14"/>
      <c r="K62" s="14"/>
      <c r="L62" s="14"/>
      <c r="M62" s="31"/>
    </row>
    <row r="63" spans="1:13" x14ac:dyDescent="0.25">
      <c r="A63" s="14"/>
      <c r="B63" s="14"/>
      <c r="C63" s="42"/>
      <c r="D63" s="14"/>
      <c r="E63" s="14"/>
      <c r="F63" s="14"/>
      <c r="G63" s="14"/>
      <c r="H63" s="14"/>
      <c r="I63" s="20"/>
      <c r="J63" s="14"/>
      <c r="K63" s="14"/>
      <c r="L63" s="14"/>
      <c r="M63" s="31"/>
    </row>
    <row r="64" spans="1:13" x14ac:dyDescent="0.25">
      <c r="A64" s="14"/>
      <c r="B64" s="14"/>
      <c r="C64" s="42"/>
      <c r="D64" s="14"/>
      <c r="E64" s="14"/>
      <c r="F64" s="14"/>
      <c r="G64" s="14"/>
      <c r="H64" s="14"/>
      <c r="I64" s="20"/>
      <c r="J64" s="14"/>
      <c r="K64" s="14"/>
      <c r="L64" s="14"/>
      <c r="M64" s="31"/>
    </row>
    <row r="65" spans="1:13" x14ac:dyDescent="0.25">
      <c r="A65" s="14"/>
      <c r="B65" s="14"/>
      <c r="C65" s="42"/>
      <c r="D65" s="14"/>
      <c r="E65" s="14"/>
      <c r="F65" s="14"/>
      <c r="G65" s="14"/>
      <c r="H65" s="14"/>
      <c r="I65" s="20"/>
      <c r="J65" s="14"/>
      <c r="K65" s="14"/>
      <c r="L65" s="14"/>
      <c r="M65" s="31"/>
    </row>
    <row r="66" spans="1:13" x14ac:dyDescent="0.25">
      <c r="A66" s="14"/>
      <c r="B66" s="14"/>
      <c r="C66" s="42"/>
      <c r="D66" s="14"/>
      <c r="E66" s="14"/>
      <c r="F66" s="14"/>
      <c r="G66" s="14"/>
      <c r="H66" s="14"/>
      <c r="I66" s="20"/>
      <c r="J66" s="14"/>
      <c r="K66" s="14"/>
      <c r="L66" s="14"/>
      <c r="M66" s="31"/>
    </row>
    <row r="67" spans="1:13" x14ac:dyDescent="0.25">
      <c r="A67" s="14"/>
      <c r="B67" s="14"/>
      <c r="C67" s="42"/>
      <c r="D67" s="14"/>
      <c r="E67" s="14"/>
      <c r="F67" s="14"/>
      <c r="G67" s="14"/>
      <c r="H67" s="14"/>
      <c r="I67" s="20"/>
      <c r="J67" s="14"/>
      <c r="K67" s="14"/>
      <c r="L67" s="14"/>
      <c r="M67" s="31"/>
    </row>
    <row r="68" spans="1:13" x14ac:dyDescent="0.25">
      <c r="A68" s="14"/>
      <c r="B68" s="14"/>
      <c r="C68" s="42"/>
      <c r="D68" s="14"/>
      <c r="E68" s="14"/>
      <c r="F68" s="14"/>
      <c r="G68" s="14"/>
      <c r="H68" s="14"/>
      <c r="I68" s="20"/>
      <c r="J68" s="14"/>
      <c r="K68" s="14"/>
      <c r="L68" s="14"/>
      <c r="M68" s="31"/>
    </row>
    <row r="69" spans="1:13" x14ac:dyDescent="0.25">
      <c r="A69" s="14"/>
      <c r="B69" s="14"/>
      <c r="C69" s="42"/>
      <c r="D69" s="14"/>
      <c r="E69" s="14"/>
      <c r="F69" s="14"/>
      <c r="G69" s="14"/>
      <c r="H69" s="14"/>
      <c r="I69" s="20"/>
      <c r="J69" s="14"/>
      <c r="K69" s="14"/>
      <c r="L69" s="14"/>
      <c r="M69" s="31"/>
    </row>
    <row r="70" spans="1:13" x14ac:dyDescent="0.25">
      <c r="A70" s="14"/>
      <c r="B70" s="14"/>
      <c r="C70" s="42"/>
      <c r="D70" s="14"/>
      <c r="E70" s="14"/>
      <c r="F70" s="14"/>
      <c r="G70" s="14"/>
      <c r="H70" s="14"/>
      <c r="I70" s="20"/>
      <c r="J70" s="14"/>
      <c r="K70" s="14"/>
      <c r="L70" s="14"/>
      <c r="M70" s="31"/>
    </row>
    <row r="71" spans="1:13" x14ac:dyDescent="0.25">
      <c r="A71" s="14"/>
      <c r="B71" s="14"/>
      <c r="C71" s="42"/>
      <c r="D71" s="14"/>
      <c r="E71" s="14"/>
      <c r="F71" s="14"/>
      <c r="G71" s="14"/>
      <c r="H71" s="14"/>
      <c r="I71" s="20"/>
      <c r="J71" s="14"/>
      <c r="K71" s="14"/>
      <c r="L71" s="14"/>
      <c r="M71" s="31"/>
    </row>
    <row r="72" spans="1:13" x14ac:dyDescent="0.25">
      <c r="A72" s="14"/>
      <c r="B72" s="14"/>
      <c r="C72" s="42"/>
      <c r="D72" s="14"/>
      <c r="E72" s="14"/>
      <c r="F72" s="14"/>
      <c r="G72" s="14"/>
      <c r="H72" s="14"/>
      <c r="I72" s="20"/>
      <c r="J72" s="14"/>
      <c r="K72" s="14"/>
      <c r="L72" s="14"/>
      <c r="M72" s="31"/>
    </row>
    <row r="73" spans="1:13" x14ac:dyDescent="0.25">
      <c r="A73" s="14"/>
      <c r="B73" s="14"/>
      <c r="C73" s="42"/>
      <c r="D73" s="14"/>
      <c r="E73" s="14"/>
      <c r="F73" s="14"/>
      <c r="G73" s="14"/>
      <c r="H73" s="14"/>
      <c r="I73" s="20"/>
      <c r="J73" s="14"/>
      <c r="K73" s="14"/>
      <c r="L73" s="14"/>
      <c r="M73" s="31"/>
    </row>
    <row r="74" spans="1:13" x14ac:dyDescent="0.25">
      <c r="A74" s="14"/>
      <c r="B74" s="14"/>
      <c r="C74" s="42"/>
      <c r="D74" s="14"/>
      <c r="E74" s="14"/>
      <c r="F74" s="14"/>
      <c r="G74" s="14"/>
      <c r="H74" s="14"/>
      <c r="I74" s="20"/>
      <c r="J74" s="14"/>
      <c r="K74" s="14"/>
      <c r="L74" s="14"/>
      <c r="M74" s="31"/>
    </row>
    <row r="75" spans="1:13" x14ac:dyDescent="0.25">
      <c r="A75" s="14"/>
      <c r="B75" s="14"/>
      <c r="C75" s="14"/>
      <c r="D75" s="14"/>
      <c r="E75" s="14"/>
      <c r="F75" s="14"/>
      <c r="G75" s="14"/>
      <c r="H75" s="14"/>
      <c r="I75" s="146"/>
      <c r="J75" s="14"/>
      <c r="K75" s="14"/>
      <c r="L75" s="14"/>
      <c r="M75" s="31"/>
    </row>
    <row r="76" spans="1:13" x14ac:dyDescent="0.25">
      <c r="A76" s="14"/>
      <c r="B76" s="14"/>
      <c r="C76" s="42"/>
      <c r="D76" s="14"/>
      <c r="E76" s="20"/>
      <c r="F76" s="19"/>
      <c r="G76" s="42"/>
      <c r="H76" s="42"/>
      <c r="I76" s="20"/>
      <c r="J76" s="14"/>
      <c r="K76" s="14"/>
      <c r="L76" s="14"/>
      <c r="M76" s="31"/>
    </row>
    <row r="77" spans="1:13" x14ac:dyDescent="0.25">
      <c r="A77" s="14"/>
      <c r="B77" s="14"/>
      <c r="C77" s="145"/>
      <c r="D77" s="145"/>
      <c r="E77" s="145"/>
      <c r="F77" s="145"/>
      <c r="G77" s="145"/>
      <c r="H77" s="145"/>
      <c r="I77" s="146"/>
      <c r="J77" s="14"/>
      <c r="K77" s="14"/>
      <c r="L77" s="14"/>
      <c r="M77" s="31"/>
    </row>
    <row r="78" spans="1:13" x14ac:dyDescent="0.25">
      <c r="A78" s="14"/>
      <c r="B78" s="14"/>
      <c r="C78" s="145"/>
      <c r="D78" s="145"/>
      <c r="E78" s="145"/>
      <c r="F78" s="145"/>
      <c r="G78" s="145"/>
      <c r="H78" s="145"/>
      <c r="I78" s="146"/>
      <c r="J78" s="14"/>
      <c r="K78" s="14"/>
      <c r="L78" s="14"/>
      <c r="M78" s="31"/>
    </row>
    <row r="79" spans="1:13" x14ac:dyDescent="0.25">
      <c r="A79" s="14"/>
      <c r="B79" s="14"/>
      <c r="C79" s="145"/>
      <c r="D79" s="145"/>
      <c r="E79" s="145"/>
      <c r="F79" s="145"/>
      <c r="G79" s="145"/>
      <c r="H79" s="145"/>
      <c r="I79" s="146"/>
      <c r="J79" s="14"/>
      <c r="K79" s="14"/>
      <c r="L79" s="14"/>
      <c r="M79" s="31"/>
    </row>
    <row r="80" spans="1:13" x14ac:dyDescent="0.25">
      <c r="A80" s="14"/>
      <c r="B80" s="14"/>
      <c r="C80" s="42"/>
      <c r="D80" s="42"/>
      <c r="E80" s="42"/>
      <c r="F80" s="42"/>
      <c r="G80" s="42"/>
      <c r="H80" s="42"/>
      <c r="I80" s="20"/>
      <c r="J80" s="32"/>
      <c r="K80" s="14"/>
      <c r="L80" s="14"/>
      <c r="M80" s="31"/>
    </row>
    <row r="81" spans="1:13" x14ac:dyDescent="0.25">
      <c r="A81" s="14"/>
      <c r="B81" s="14"/>
      <c r="C81" s="47"/>
      <c r="D81" s="47"/>
      <c r="E81" s="47"/>
      <c r="F81" s="47"/>
      <c r="G81" s="47"/>
      <c r="H81" s="47"/>
      <c r="I81" s="19"/>
      <c r="J81" s="14"/>
      <c r="K81" s="14"/>
      <c r="L81" s="14"/>
      <c r="M81" s="31"/>
    </row>
    <row r="82" spans="1:13" x14ac:dyDescent="0.25">
      <c r="A82" s="14"/>
      <c r="B82" s="14"/>
      <c r="C82" s="42"/>
      <c r="D82" s="42"/>
      <c r="E82" s="42"/>
      <c r="F82" s="42"/>
      <c r="G82" s="42"/>
      <c r="H82" s="42"/>
      <c r="I82" s="19"/>
      <c r="J82" s="32"/>
      <c r="K82" s="14"/>
      <c r="L82" s="14"/>
      <c r="M82" s="31"/>
    </row>
    <row r="83" spans="1:13" s="28" customFormat="1" x14ac:dyDescent="0.25">
      <c r="A83" s="14"/>
      <c r="B83" s="14"/>
      <c r="C83" s="42"/>
      <c r="D83" s="14"/>
      <c r="E83" s="20"/>
      <c r="F83" s="19"/>
      <c r="G83" s="42"/>
      <c r="H83" s="14"/>
      <c r="I83" s="19"/>
      <c r="J83" s="14"/>
      <c r="K83" s="14"/>
      <c r="L83" s="29"/>
    </row>
    <row r="84" spans="1:13" x14ac:dyDescent="0.25">
      <c r="A84" s="14"/>
      <c r="B84" s="14"/>
      <c r="C84" s="8"/>
      <c r="D84" s="14"/>
      <c r="E84" s="20"/>
      <c r="F84" s="19"/>
      <c r="G84" s="42"/>
      <c r="H84" s="42"/>
      <c r="I84" s="19"/>
      <c r="J84" s="14"/>
      <c r="K84" s="14"/>
      <c r="L84" s="14"/>
      <c r="M84" s="31"/>
    </row>
    <row r="85" spans="1:13" x14ac:dyDescent="0.25">
      <c r="A85" s="14"/>
      <c r="B85" s="14"/>
      <c r="C85" s="42"/>
      <c r="D85" s="14"/>
      <c r="E85" s="20"/>
      <c r="F85" s="19"/>
      <c r="G85" s="14"/>
      <c r="H85" s="14"/>
      <c r="I85" s="19"/>
      <c r="J85" s="14"/>
      <c r="K85" s="14"/>
      <c r="L85" s="14"/>
      <c r="M85" s="31"/>
    </row>
    <row r="86" spans="1:13" s="28" customFormat="1" x14ac:dyDescent="0.25">
      <c r="A86" s="14"/>
      <c r="B86" s="14"/>
      <c r="C86" s="21"/>
      <c r="D86" s="14"/>
      <c r="E86" s="20"/>
      <c r="F86" s="19"/>
      <c r="G86" s="14"/>
      <c r="H86" s="14"/>
      <c r="I86" s="19"/>
      <c r="J86" s="14"/>
      <c r="K86" s="14"/>
      <c r="L86" s="29"/>
    </row>
    <row r="87" spans="1:13" x14ac:dyDescent="0.25">
      <c r="A87" s="14"/>
      <c r="B87" s="14"/>
      <c r="C87" s="42"/>
      <c r="D87" s="14"/>
      <c r="E87" s="20"/>
      <c r="F87" s="19"/>
      <c r="G87" s="42"/>
      <c r="H87" s="42"/>
      <c r="I87" s="19"/>
      <c r="J87" s="14"/>
      <c r="K87" s="14"/>
      <c r="L87" s="14"/>
      <c r="M87" s="31"/>
    </row>
    <row r="88" spans="1:13" x14ac:dyDescent="0.25">
      <c r="A88" s="14"/>
      <c r="B88" s="14"/>
      <c r="C88" s="42"/>
      <c r="D88" s="14"/>
      <c r="E88" s="20"/>
      <c r="F88" s="19"/>
      <c r="G88" s="42"/>
      <c r="H88" s="14"/>
      <c r="I88" s="19"/>
      <c r="J88" s="14"/>
      <c r="K88" s="14"/>
      <c r="L88" s="14"/>
      <c r="M88" s="31"/>
    </row>
    <row r="89" spans="1:13" x14ac:dyDescent="0.25">
      <c r="A89" s="14"/>
      <c r="B89" s="14"/>
      <c r="C89" s="42"/>
      <c r="D89" s="14"/>
      <c r="E89" s="20"/>
      <c r="F89" s="19"/>
      <c r="G89" s="14"/>
      <c r="H89" s="14"/>
      <c r="I89" s="19"/>
      <c r="J89" s="14"/>
      <c r="K89" s="14"/>
      <c r="L89" s="14"/>
      <c r="M89" s="31"/>
    </row>
    <row r="90" spans="1:13" x14ac:dyDescent="0.25">
      <c r="A90" s="14"/>
      <c r="B90" s="14"/>
      <c r="C90" s="42"/>
      <c r="D90" s="14"/>
      <c r="E90" s="20"/>
      <c r="F90" s="19"/>
      <c r="G90" s="14"/>
      <c r="H90" s="14"/>
      <c r="I90" s="19"/>
      <c r="J90" s="14"/>
      <c r="K90" s="14"/>
      <c r="L90" s="14"/>
      <c r="M90" s="31"/>
    </row>
    <row r="91" spans="1:13" x14ac:dyDescent="0.25">
      <c r="A91" s="14"/>
      <c r="B91" s="14"/>
      <c r="C91" s="42"/>
      <c r="D91" s="14"/>
      <c r="E91" s="20"/>
      <c r="F91" s="19"/>
      <c r="G91" s="14"/>
      <c r="H91" s="14"/>
      <c r="I91" s="19"/>
      <c r="J91" s="14"/>
      <c r="K91" s="14"/>
      <c r="L91" s="14"/>
      <c r="M91" s="31"/>
    </row>
    <row r="92" spans="1:13" x14ac:dyDescent="0.25">
      <c r="A92" s="14"/>
      <c r="B92" s="14"/>
      <c r="C92" s="42"/>
      <c r="D92" s="14"/>
      <c r="E92" s="20"/>
      <c r="F92" s="19"/>
      <c r="G92" s="14"/>
      <c r="H92" s="14"/>
      <c r="I92" s="19"/>
      <c r="J92" s="32"/>
      <c r="K92" s="14"/>
      <c r="L92" s="14"/>
      <c r="M92" s="31"/>
    </row>
    <row r="93" spans="1:13" x14ac:dyDescent="0.25">
      <c r="A93" s="14"/>
      <c r="B93" s="14"/>
      <c r="C93" s="42"/>
      <c r="D93" s="14"/>
      <c r="E93" s="20"/>
      <c r="F93" s="19"/>
      <c r="G93" s="14"/>
      <c r="H93" s="14"/>
      <c r="I93" s="19"/>
      <c r="J93" s="14"/>
      <c r="K93" s="14"/>
      <c r="L93" s="14"/>
      <c r="M93" s="31"/>
    </row>
    <row r="94" spans="1:13" s="28" customFormat="1" x14ac:dyDescent="0.25">
      <c r="A94" s="29"/>
      <c r="B94" s="14"/>
      <c r="C94" s="42"/>
      <c r="D94" s="14"/>
      <c r="E94" s="20"/>
      <c r="F94" s="19"/>
      <c r="G94" s="14"/>
      <c r="H94" s="14"/>
      <c r="I94" s="19"/>
      <c r="J94" s="30"/>
      <c r="K94" s="14"/>
      <c r="L94" s="29"/>
    </row>
    <row r="95" spans="1:13" x14ac:dyDescent="0.25">
      <c r="A95" s="14"/>
      <c r="B95" s="14"/>
      <c r="C95" s="42"/>
      <c r="D95" s="14"/>
      <c r="E95" s="20"/>
      <c r="F95" s="19"/>
      <c r="G95" s="42"/>
      <c r="H95" s="42"/>
      <c r="I95" s="19"/>
      <c r="J95" s="14"/>
      <c r="K95" s="14"/>
      <c r="L95" s="14"/>
      <c r="M95" s="31"/>
    </row>
    <row r="96" spans="1:13" x14ac:dyDescent="0.25">
      <c r="A96" s="14"/>
      <c r="B96" s="14"/>
      <c r="C96" s="42"/>
      <c r="D96" s="14"/>
      <c r="E96" s="20"/>
      <c r="F96" s="19"/>
      <c r="G96" s="42"/>
      <c r="H96" s="14"/>
      <c r="I96" s="19"/>
      <c r="J96" s="19"/>
      <c r="K96" s="14"/>
      <c r="L96" s="14"/>
      <c r="M96" s="31"/>
    </row>
    <row r="97" spans="1:13" s="28" customFormat="1" x14ac:dyDescent="0.25">
      <c r="A97" s="29"/>
      <c r="B97" s="14"/>
      <c r="C97" s="42"/>
      <c r="D97" s="14"/>
      <c r="E97" s="20"/>
      <c r="F97" s="19"/>
      <c r="G97" s="42"/>
      <c r="H97" s="8"/>
      <c r="I97" s="19"/>
      <c r="J97" s="29"/>
      <c r="K97" s="14"/>
      <c r="L97" s="29"/>
    </row>
    <row r="98" spans="1:13" x14ac:dyDescent="0.25">
      <c r="A98" s="14"/>
      <c r="B98" s="14"/>
      <c r="C98" s="42"/>
      <c r="D98" s="14"/>
      <c r="E98" s="20"/>
      <c r="F98" s="19"/>
      <c r="G98" s="42"/>
      <c r="H98" s="42"/>
      <c r="I98" s="19"/>
      <c r="J98" s="32"/>
      <c r="K98" s="14"/>
      <c r="L98" s="14"/>
      <c r="M98" s="31"/>
    </row>
    <row r="99" spans="1:13" x14ac:dyDescent="0.25">
      <c r="A99" s="14"/>
      <c r="B99" s="14"/>
      <c r="C99" s="42"/>
      <c r="D99" s="14"/>
      <c r="E99" s="20"/>
      <c r="F99" s="19"/>
      <c r="G99" s="42"/>
      <c r="H99" s="14"/>
      <c r="I99" s="19"/>
      <c r="J99" s="14"/>
      <c r="K99" s="14"/>
      <c r="L99" s="14"/>
      <c r="M99" s="31"/>
    </row>
    <row r="100" spans="1:13" x14ac:dyDescent="0.25">
      <c r="A100" s="14"/>
      <c r="B100" s="14"/>
      <c r="C100" s="14"/>
      <c r="D100" s="14"/>
      <c r="E100" s="14"/>
      <c r="F100" s="19"/>
      <c r="G100" s="14"/>
      <c r="H100" s="14"/>
      <c r="I100" s="19"/>
      <c r="J100" s="32"/>
      <c r="K100" s="14"/>
      <c r="L100" s="14"/>
      <c r="M100" s="31"/>
    </row>
    <row r="101" spans="1:13" x14ac:dyDescent="0.25">
      <c r="A101" s="14"/>
      <c r="B101" s="14"/>
      <c r="C101" s="43"/>
      <c r="D101" s="14"/>
      <c r="E101" s="42"/>
      <c r="F101" s="19"/>
      <c r="G101" s="14"/>
      <c r="H101" s="14"/>
      <c r="I101" s="19"/>
      <c r="J101" s="14"/>
      <c r="K101" s="14"/>
      <c r="L101" s="14"/>
      <c r="M101" s="31"/>
    </row>
    <row r="102" spans="1:13" s="28" customFormat="1" x14ac:dyDescent="0.25">
      <c r="A102" s="29"/>
      <c r="B102" s="14"/>
      <c r="C102" s="14"/>
      <c r="D102" s="14"/>
      <c r="E102" s="42"/>
      <c r="F102" s="19"/>
      <c r="G102" s="14"/>
      <c r="H102" s="14"/>
      <c r="I102" s="19"/>
      <c r="J102" s="30"/>
      <c r="K102" s="14"/>
      <c r="L102" s="29"/>
    </row>
    <row r="103" spans="1:13" s="26" customFormat="1" ht="15.75" x14ac:dyDescent="0.25">
      <c r="A103" s="27"/>
      <c r="B103" s="42"/>
      <c r="C103" s="14"/>
      <c r="D103" s="14"/>
      <c r="E103" s="42"/>
      <c r="F103" s="19"/>
      <c r="G103" s="42"/>
      <c r="H103" s="42"/>
      <c r="I103" s="19"/>
      <c r="J103" s="27"/>
      <c r="K103" s="14"/>
      <c r="L103" s="27"/>
    </row>
    <row r="104" spans="1:13" x14ac:dyDescent="0.25">
      <c r="A104" s="1"/>
      <c r="B104" s="14"/>
      <c r="C104" s="14"/>
      <c r="D104" s="14"/>
      <c r="E104" s="42"/>
      <c r="F104" s="19"/>
      <c r="G104" s="14"/>
      <c r="H104" s="14"/>
      <c r="I104" s="19"/>
      <c r="J104" s="18"/>
      <c r="K104" s="14"/>
      <c r="L104" s="1"/>
    </row>
    <row r="105" spans="1:13" x14ac:dyDescent="0.25">
      <c r="A105" s="1"/>
      <c r="B105" s="42"/>
      <c r="C105" s="14"/>
      <c r="D105" s="14"/>
      <c r="E105" s="42"/>
      <c r="F105" s="19"/>
      <c r="G105" s="14"/>
      <c r="H105" s="14"/>
      <c r="I105" s="19"/>
      <c r="J105" s="1"/>
      <c r="K105" s="14"/>
      <c r="L105" s="1"/>
    </row>
    <row r="106" spans="1:13" x14ac:dyDescent="0.25">
      <c r="A106" s="1"/>
      <c r="B106" s="14"/>
      <c r="C106" s="14"/>
      <c r="D106" s="14"/>
      <c r="E106" s="42"/>
      <c r="F106" s="19"/>
      <c r="G106" s="14"/>
      <c r="H106" s="14"/>
      <c r="I106" s="19"/>
      <c r="J106" s="18"/>
      <c r="K106" s="14"/>
      <c r="L106" s="1"/>
    </row>
    <row r="107" spans="1:13" x14ac:dyDescent="0.25">
      <c r="A107" s="1"/>
      <c r="B107" s="42"/>
      <c r="C107" s="14"/>
      <c r="D107" s="14"/>
      <c r="E107" s="42"/>
      <c r="F107" s="19"/>
      <c r="G107" s="14"/>
      <c r="H107" s="14"/>
      <c r="I107" s="19"/>
      <c r="J107" s="1"/>
      <c r="K107" s="14"/>
      <c r="L107" s="1"/>
    </row>
    <row r="108" spans="1:13" x14ac:dyDescent="0.25">
      <c r="A108" s="1"/>
      <c r="B108" s="14"/>
      <c r="C108" s="14"/>
      <c r="D108" s="14"/>
      <c r="E108" s="42"/>
      <c r="F108" s="19"/>
      <c r="G108" s="14"/>
      <c r="H108" s="14"/>
      <c r="I108" s="19"/>
      <c r="J108" s="18"/>
      <c r="K108" s="14"/>
      <c r="L108" s="1"/>
    </row>
    <row r="109" spans="1:13" x14ac:dyDescent="0.25">
      <c r="A109" s="1"/>
      <c r="B109" s="42"/>
      <c r="C109" s="14"/>
      <c r="D109" s="14"/>
      <c r="E109" s="42"/>
      <c r="F109" s="19"/>
      <c r="G109" s="14"/>
      <c r="H109" s="14"/>
      <c r="I109" s="19"/>
      <c r="J109" s="1"/>
      <c r="K109" s="14"/>
      <c r="L109" s="1"/>
    </row>
    <row r="110" spans="1:13" x14ac:dyDescent="0.25">
      <c r="A110" s="1"/>
      <c r="B110" s="14"/>
      <c r="C110" s="14"/>
      <c r="D110" s="14"/>
      <c r="E110" s="42"/>
      <c r="F110" s="19"/>
      <c r="G110" s="14"/>
      <c r="H110" s="14"/>
      <c r="I110" s="19"/>
      <c r="J110" s="18"/>
      <c r="K110" s="14"/>
      <c r="L110" s="1"/>
    </row>
    <row r="111" spans="1:13" x14ac:dyDescent="0.25">
      <c r="A111" s="1"/>
      <c r="B111" s="42"/>
      <c r="C111" s="14"/>
      <c r="D111" s="14"/>
      <c r="E111" s="42"/>
      <c r="F111" s="19"/>
      <c r="G111" s="14"/>
      <c r="H111" s="14"/>
      <c r="I111" s="19"/>
      <c r="J111" s="1"/>
      <c r="K111" s="14"/>
      <c r="L111" s="1"/>
    </row>
    <row r="112" spans="1:13" x14ac:dyDescent="0.25">
      <c r="A112" s="1"/>
      <c r="B112" s="14"/>
      <c r="C112" s="21"/>
      <c r="D112" s="14"/>
      <c r="E112" s="42"/>
      <c r="F112" s="19"/>
      <c r="G112" s="14"/>
      <c r="H112" s="14"/>
      <c r="I112" s="19"/>
      <c r="J112" s="18"/>
      <c r="K112" s="14"/>
      <c r="L112" s="1"/>
    </row>
    <row r="113" spans="1:12" x14ac:dyDescent="0.25">
      <c r="A113" s="1"/>
      <c r="B113" s="42"/>
      <c r="C113" s="14"/>
      <c r="D113" s="14"/>
      <c r="E113" s="42"/>
      <c r="F113" s="20"/>
      <c r="G113" s="14"/>
      <c r="H113" s="42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42"/>
      <c r="F114" s="20"/>
      <c r="G114" s="14"/>
      <c r="H114" s="42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44"/>
      <c r="D116" s="14"/>
      <c r="E116" s="14"/>
      <c r="F116" s="20"/>
      <c r="G116" s="14"/>
      <c r="H116" s="14"/>
      <c r="I116" s="19"/>
      <c r="J116" s="1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43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8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20"/>
      <c r="G129" s="14"/>
      <c r="H129" s="14"/>
      <c r="I129" s="19"/>
      <c r="J129" s="18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43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14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14"/>
      <c r="G144" s="14"/>
      <c r="H144" s="14"/>
      <c r="I144" s="19"/>
      <c r="J144" s="2"/>
      <c r="K144" s="14"/>
      <c r="L144" s="1"/>
    </row>
    <row r="145" spans="1:12" x14ac:dyDescent="0.25">
      <c r="A145" s="1"/>
      <c r="B145" s="14"/>
      <c r="C145" s="42"/>
      <c r="D145" s="8"/>
      <c r="E145" s="8"/>
      <c r="F145" s="14"/>
      <c r="G145" s="8"/>
      <c r="H145" s="8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14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8"/>
      <c r="K148" s="14"/>
      <c r="L148" s="1"/>
    </row>
    <row r="149" spans="1:12" x14ac:dyDescent="0.25">
      <c r="A149" s="1"/>
      <c r="B149" s="14"/>
      <c r="C149" s="43"/>
      <c r="D149" s="14"/>
      <c r="E149" s="14"/>
      <c r="F149" s="20"/>
      <c r="G149" s="14"/>
      <c r="H149" s="14"/>
      <c r="I149" s="19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9"/>
      <c r="J151" s="1"/>
      <c r="K151" s="14"/>
      <c r="L151" s="1"/>
    </row>
    <row r="152" spans="1:12" x14ac:dyDescent="0.25">
      <c r="A152" s="1"/>
      <c r="B152" s="14"/>
      <c r="C152" s="2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19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19"/>
      <c r="J158" s="18"/>
      <c r="K158" s="14"/>
      <c r="L158" s="1"/>
    </row>
    <row r="159" spans="1:12" x14ac:dyDescent="0.25">
      <c r="A159" s="1"/>
      <c r="B159" s="14"/>
      <c r="C159" s="43"/>
      <c r="D159" s="14"/>
      <c r="E159" s="14"/>
      <c r="F159" s="20"/>
      <c r="G159" s="14"/>
      <c r="H159" s="14"/>
      <c r="I159" s="19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19"/>
      <c r="J160" s="18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19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9"/>
      <c r="J162" s="18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9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8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8"/>
      <c r="K166" s="14"/>
      <c r="L166" s="1"/>
    </row>
    <row r="167" spans="1:12" x14ac:dyDescent="0.25">
      <c r="A167" s="1"/>
      <c r="B167" s="14"/>
      <c r="C167" s="43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45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45"/>
      <c r="J169" s="1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45"/>
      <c r="J170" s="2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45"/>
      <c r="J171" s="18"/>
      <c r="K171" s="14"/>
      <c r="L171" s="1"/>
    </row>
    <row r="172" spans="1:12" x14ac:dyDescent="0.25">
      <c r="A172" s="1"/>
      <c r="B172" s="14"/>
      <c r="C172" s="14"/>
      <c r="D172" s="14"/>
      <c r="E172" s="14"/>
      <c r="F172" s="20"/>
      <c r="G172" s="14"/>
      <c r="H172" s="14"/>
      <c r="I172" s="45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45"/>
      <c r="J173" s="18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45"/>
      <c r="J174" s="1"/>
      <c r="K174" s="14"/>
      <c r="L174" s="1"/>
    </row>
    <row r="175" spans="1:12" x14ac:dyDescent="0.25">
      <c r="A175" s="1"/>
      <c r="B175" s="14"/>
      <c r="C175" s="42"/>
      <c r="D175" s="8"/>
      <c r="E175" s="8"/>
      <c r="F175" s="8"/>
      <c r="G175" s="8"/>
      <c r="H175" s="8"/>
      <c r="I175" s="45"/>
      <c r="J175" s="1"/>
      <c r="K175" s="14"/>
      <c r="L175" s="1"/>
    </row>
    <row r="176" spans="1:12" x14ac:dyDescent="0.25">
      <c r="A176" s="1"/>
      <c r="B176" s="14"/>
      <c r="C176" s="14"/>
      <c r="D176" s="14"/>
      <c r="E176" s="14"/>
      <c r="F176" s="20"/>
      <c r="G176" s="14"/>
      <c r="H176" s="14"/>
      <c r="I176" s="45"/>
      <c r="J176" s="1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45"/>
      <c r="J177" s="1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45"/>
      <c r="J178" s="1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45"/>
      <c r="J179" s="1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45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45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14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21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25"/>
      <c r="J190" s="2"/>
      <c r="K190" s="14"/>
      <c r="L190" s="1"/>
    </row>
    <row r="191" spans="1:12" x14ac:dyDescent="0.25">
      <c r="A191" s="1"/>
      <c r="B191" s="14"/>
      <c r="C191" s="8"/>
      <c r="D191" s="8"/>
      <c r="E191" s="8"/>
      <c r="F191" s="8"/>
      <c r="G191" s="8"/>
      <c r="H191" s="8"/>
      <c r="I191" s="8"/>
      <c r="J191" s="1"/>
      <c r="K191" s="14"/>
      <c r="L191" s="1"/>
    </row>
    <row r="192" spans="1:12" x14ac:dyDescent="0.25">
      <c r="A192" s="1"/>
      <c r="B192" s="14"/>
      <c r="C192" s="21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2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2" x14ac:dyDescent="0.25">
      <c r="A194" s="1"/>
      <c r="B194" s="14"/>
      <c r="C194" s="21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2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2" x14ac:dyDescent="0.25">
      <c r="A196" s="1"/>
      <c r="B196" s="14"/>
      <c r="C196" s="21"/>
      <c r="D196" s="14"/>
      <c r="E196" s="14"/>
      <c r="F196" s="20"/>
      <c r="G196" s="14"/>
      <c r="H196" s="14"/>
      <c r="I196" s="19"/>
      <c r="J196" s="18"/>
      <c r="K196" s="14"/>
      <c r="L196" s="1"/>
    </row>
    <row r="197" spans="1:12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2" x14ac:dyDescent="0.25">
      <c r="A198" s="1"/>
      <c r="B198" s="14"/>
      <c r="C198" s="21"/>
      <c r="D198" s="14"/>
      <c r="E198" s="14"/>
      <c r="F198" s="20"/>
      <c r="G198" s="14"/>
      <c r="H198" s="14"/>
      <c r="I198" s="19"/>
      <c r="J198" s="18"/>
      <c r="K198" s="14"/>
      <c r="L198" s="1"/>
    </row>
    <row r="199" spans="1:12" x14ac:dyDescent="0.25">
      <c r="A199" s="1"/>
      <c r="B199" s="14"/>
      <c r="C199" s="14"/>
      <c r="D199" s="14"/>
      <c r="E199" s="14"/>
      <c r="F199" s="20"/>
      <c r="G199" s="14"/>
      <c r="H199" s="14"/>
      <c r="I199" s="25"/>
      <c r="J199" s="2"/>
      <c r="K199" s="14"/>
      <c r="L199" s="1"/>
    </row>
    <row r="200" spans="1:12" ht="15.75" x14ac:dyDescent="0.25">
      <c r="A200" s="1"/>
      <c r="B200" s="24"/>
      <c r="C200" s="23"/>
      <c r="D200" s="23"/>
      <c r="E200" s="23"/>
      <c r="F200" s="23"/>
      <c r="G200" s="23"/>
      <c r="H200" s="23"/>
      <c r="I200" s="12"/>
      <c r="J200" s="1"/>
      <c r="K200" s="14"/>
      <c r="L200" s="1"/>
    </row>
    <row r="201" spans="1:12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</row>
    <row r="202" spans="1:12" ht="18.75" x14ac:dyDescent="0.3">
      <c r="A202" s="1"/>
      <c r="B202" s="14"/>
      <c r="C202" s="22"/>
      <c r="D202" s="14"/>
      <c r="E202" s="14"/>
      <c r="F202" s="20"/>
      <c r="G202" s="14"/>
      <c r="H202" s="14"/>
      <c r="I202" s="19"/>
      <c r="J202" s="1"/>
      <c r="K202" s="14"/>
      <c r="L202" s="1"/>
    </row>
    <row r="203" spans="1:12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8"/>
      <c r="K203" s="14"/>
      <c r="L203" s="1"/>
    </row>
    <row r="204" spans="1:12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"/>
      <c r="K204" s="14"/>
      <c r="L204" s="1"/>
    </row>
    <row r="205" spans="1:12" x14ac:dyDescent="0.25">
      <c r="A205" s="1"/>
      <c r="B205" s="14"/>
      <c r="C205" s="21"/>
      <c r="D205" s="14"/>
      <c r="E205" s="14"/>
      <c r="F205" s="20"/>
      <c r="G205" s="14"/>
      <c r="H205" s="14"/>
      <c r="I205" s="19"/>
      <c r="J205" s="18"/>
      <c r="K205" s="14"/>
      <c r="L205" s="1"/>
    </row>
    <row r="206" spans="1:12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"/>
      <c r="K206" s="14"/>
      <c r="L206" s="1"/>
    </row>
    <row r="207" spans="1:12" x14ac:dyDescent="0.25">
      <c r="A207" s="1"/>
      <c r="B207" s="14"/>
      <c r="C207" s="14"/>
      <c r="D207" s="14"/>
      <c r="E207" s="14"/>
      <c r="F207" s="20"/>
      <c r="G207" s="14"/>
      <c r="H207" s="14"/>
      <c r="I207" s="19"/>
      <c r="J207" s="18"/>
      <c r="K207" s="14"/>
      <c r="L207" s="1"/>
    </row>
    <row r="208" spans="1:12" x14ac:dyDescent="0.25">
      <c r="A208" s="1"/>
      <c r="B208" s="14"/>
      <c r="C208" s="14"/>
      <c r="D208" s="14"/>
      <c r="E208" s="14"/>
      <c r="F208" s="20"/>
      <c r="G208" s="14"/>
      <c r="H208" s="14"/>
      <c r="I208" s="19"/>
      <c r="J208" s="1"/>
      <c r="K208" s="14"/>
      <c r="L208" s="1"/>
    </row>
    <row r="209" spans="1:14" x14ac:dyDescent="0.25">
      <c r="A209" s="1"/>
      <c r="B209" s="14"/>
      <c r="C209" s="14"/>
      <c r="D209" s="14"/>
      <c r="E209" s="14"/>
      <c r="F209" s="20"/>
      <c r="G209" s="14"/>
      <c r="H209" s="14"/>
      <c r="I209" s="19"/>
      <c r="J209" s="18"/>
      <c r="K209" s="14"/>
      <c r="L209" s="1"/>
    </row>
    <row r="210" spans="1:14" x14ac:dyDescent="0.25">
      <c r="A210" s="1"/>
      <c r="B210" s="14"/>
      <c r="C210" s="14"/>
      <c r="D210" s="14"/>
      <c r="E210" s="14"/>
      <c r="F210" s="20"/>
      <c r="G210" s="14"/>
      <c r="H210" s="14"/>
      <c r="I210" s="19"/>
      <c r="J210" s="1"/>
      <c r="K210" s="14"/>
      <c r="L210" s="1"/>
    </row>
    <row r="211" spans="1:14" x14ac:dyDescent="0.25">
      <c r="A211" s="1"/>
      <c r="B211" s="14"/>
      <c r="C211" s="14"/>
      <c r="D211" s="14"/>
      <c r="E211" s="14"/>
      <c r="F211" s="20"/>
      <c r="G211" s="14"/>
      <c r="H211" s="14"/>
      <c r="I211" s="19"/>
      <c r="J211" s="18"/>
      <c r="K211" s="14"/>
      <c r="L211" s="1"/>
    </row>
    <row r="212" spans="1:14" x14ac:dyDescent="0.25">
      <c r="A212" s="1"/>
      <c r="B212" s="14"/>
      <c r="C212" s="14"/>
      <c r="D212" s="14"/>
      <c r="E212" s="14"/>
      <c r="F212" s="20"/>
      <c r="G212" s="14"/>
      <c r="H212" s="14"/>
      <c r="I212" s="19"/>
      <c r="J212" s="1"/>
      <c r="K212" s="14"/>
      <c r="L212" s="1"/>
    </row>
    <row r="213" spans="1:14" x14ac:dyDescent="0.25">
      <c r="A213" s="1"/>
      <c r="B213" s="14"/>
      <c r="C213" s="14"/>
      <c r="D213" s="14"/>
      <c r="E213" s="14"/>
      <c r="F213" s="20"/>
      <c r="G213" s="14"/>
      <c r="H213" s="14"/>
      <c r="I213" s="19"/>
      <c r="J213" s="1"/>
      <c r="K213" s="14"/>
      <c r="L213" s="1"/>
    </row>
    <row r="214" spans="1:14" x14ac:dyDescent="0.25">
      <c r="A214" s="1"/>
      <c r="B214" s="14"/>
      <c r="C214" s="14"/>
      <c r="D214" s="14"/>
      <c r="E214" s="14"/>
      <c r="F214" s="20"/>
      <c r="G214" s="14"/>
      <c r="H214" s="14"/>
      <c r="I214" s="19"/>
      <c r="J214" s="1"/>
      <c r="K214" s="14"/>
      <c r="L214" s="1"/>
    </row>
    <row r="215" spans="1:14" x14ac:dyDescent="0.25">
      <c r="A215" s="1"/>
      <c r="B215" s="14"/>
      <c r="C215" s="21"/>
      <c r="D215" s="14"/>
      <c r="E215" s="14"/>
      <c r="F215" s="20"/>
      <c r="G215" s="14"/>
      <c r="H215" s="14"/>
      <c r="I215" s="19"/>
      <c r="J215" s="18"/>
      <c r="K215" s="14"/>
      <c r="L215" s="1"/>
    </row>
    <row r="216" spans="1:14" x14ac:dyDescent="0.25">
      <c r="A216" s="1"/>
      <c r="B216" s="14"/>
      <c r="C216" s="14"/>
      <c r="D216" s="14"/>
      <c r="E216" s="14"/>
      <c r="F216" s="20"/>
      <c r="G216" s="14"/>
      <c r="H216" s="14"/>
      <c r="I216" s="19"/>
      <c r="J216" s="1"/>
      <c r="K216" s="14"/>
      <c r="L216" s="1"/>
    </row>
    <row r="217" spans="1:14" x14ac:dyDescent="0.25">
      <c r="A217" s="1"/>
      <c r="B217" s="14"/>
      <c r="C217" s="14"/>
      <c r="D217" s="14"/>
      <c r="E217" s="14"/>
      <c r="F217" s="20"/>
      <c r="G217" s="14"/>
      <c r="H217" s="14"/>
      <c r="I217" s="19"/>
      <c r="J217" s="1"/>
      <c r="K217" s="14"/>
      <c r="L217" s="1"/>
    </row>
    <row r="218" spans="1:14" x14ac:dyDescent="0.25">
      <c r="A218" s="1"/>
      <c r="B218" s="14"/>
      <c r="C218" s="14"/>
      <c r="D218" s="14"/>
      <c r="E218" s="14"/>
      <c r="F218" s="20"/>
      <c r="G218" s="14"/>
      <c r="H218" s="14"/>
      <c r="I218" s="19"/>
      <c r="J218" s="1"/>
      <c r="K218" s="14"/>
      <c r="L218" s="1"/>
      <c r="M218" s="1"/>
      <c r="N218" s="1"/>
    </row>
    <row r="219" spans="1:14" x14ac:dyDescent="0.25">
      <c r="A219" s="1"/>
      <c r="B219" s="14"/>
      <c r="C219" s="14"/>
      <c r="D219" s="14"/>
      <c r="E219" s="14"/>
      <c r="F219" s="20"/>
      <c r="G219" s="14"/>
      <c r="H219" s="14"/>
      <c r="I219" s="19"/>
      <c r="J219" s="1"/>
      <c r="K219" s="14"/>
      <c r="L219" s="1"/>
      <c r="M219" s="1"/>
      <c r="N219" s="1"/>
    </row>
    <row r="220" spans="1:14" x14ac:dyDescent="0.25">
      <c r="A220" s="1"/>
      <c r="B220" s="14"/>
      <c r="C220" s="14"/>
      <c r="D220" s="14"/>
      <c r="E220" s="14"/>
      <c r="F220" s="20"/>
      <c r="G220" s="14"/>
      <c r="H220" s="14"/>
      <c r="I220" s="19"/>
      <c r="J220" s="1"/>
      <c r="K220" s="14"/>
      <c r="L220" s="1"/>
      <c r="M220" s="1"/>
      <c r="N220" s="1"/>
    </row>
    <row r="221" spans="1:14" x14ac:dyDescent="0.25">
      <c r="A221" s="1"/>
      <c r="B221" s="14"/>
      <c r="C221" s="14"/>
      <c r="D221" s="14"/>
      <c r="E221" s="14"/>
      <c r="F221" s="20"/>
      <c r="G221" s="14"/>
      <c r="H221" s="14"/>
      <c r="I221" s="19"/>
      <c r="J221" s="18"/>
      <c r="K221" s="14"/>
      <c r="L221" s="1"/>
      <c r="M221" s="1"/>
      <c r="N221" s="1"/>
    </row>
    <row r="222" spans="1:14" x14ac:dyDescent="0.25">
      <c r="A222" s="1"/>
      <c r="B222" s="14"/>
      <c r="C222" s="14"/>
      <c r="D222" s="14"/>
      <c r="E222" s="14"/>
      <c r="F222" s="14"/>
      <c r="G222" s="14"/>
      <c r="H222" s="14"/>
      <c r="I222" s="17"/>
      <c r="J222" s="2"/>
      <c r="K222" s="1"/>
      <c r="L222" s="1"/>
      <c r="M222" s="1"/>
      <c r="N222" s="1"/>
    </row>
    <row r="223" spans="1:14" ht="15.75" x14ac:dyDescent="0.25">
      <c r="A223" s="1"/>
      <c r="B223" s="14"/>
      <c r="C223" s="16"/>
      <c r="D223" s="16"/>
      <c r="E223" s="16"/>
      <c r="F223" s="16"/>
      <c r="G223" s="16"/>
      <c r="H223" s="16"/>
      <c r="I223" s="12"/>
      <c r="J223" s="1"/>
      <c r="K223" s="1"/>
      <c r="L223" s="1"/>
      <c r="M223" s="1"/>
      <c r="N223" s="1"/>
    </row>
    <row r="224" spans="1:14" s="15" customFormat="1" ht="15.75" x14ac:dyDescent="0.25">
      <c r="A224" s="1"/>
      <c r="B224" s="14"/>
      <c r="C224" s="13"/>
      <c r="D224" s="13"/>
      <c r="E224" s="13"/>
      <c r="F224" s="13"/>
      <c r="G224" s="13"/>
      <c r="H224" s="13"/>
      <c r="I224" s="12"/>
      <c r="J224" s="1"/>
      <c r="K224" s="1"/>
      <c r="L224" s="1"/>
      <c r="M224" s="1"/>
      <c r="N224" s="1"/>
    </row>
    <row r="225" spans="1:14" s="15" customFormat="1" ht="15.75" x14ac:dyDescent="0.25">
      <c r="A225" s="1"/>
      <c r="B225" s="14"/>
      <c r="C225" s="13"/>
      <c r="D225" s="13"/>
      <c r="E225" s="13"/>
      <c r="F225" s="13"/>
      <c r="G225" s="13"/>
      <c r="H225" s="13"/>
      <c r="I225" s="12"/>
      <c r="J225" s="1"/>
      <c r="K225" s="1"/>
      <c r="L225" s="1"/>
      <c r="M225" s="1"/>
      <c r="N225" s="1"/>
    </row>
    <row r="226" spans="1:14" ht="18.75" x14ac:dyDescent="0.3">
      <c r="A226" s="1"/>
      <c r="B226" s="14"/>
      <c r="C226" s="13"/>
      <c r="D226" s="13"/>
      <c r="E226" s="13"/>
      <c r="F226" s="13"/>
      <c r="G226" s="13"/>
      <c r="H226" s="13"/>
      <c r="I226" s="12"/>
      <c r="J226" s="1"/>
      <c r="K226" s="11"/>
      <c r="L226" s="1"/>
      <c r="M226" s="1"/>
      <c r="N226" s="1"/>
    </row>
    <row r="227" spans="1:14" ht="21" x14ac:dyDescent="0.35">
      <c r="A227" s="1"/>
      <c r="B227" s="1"/>
      <c r="C227" s="8"/>
      <c r="D227" s="8"/>
      <c r="E227" s="8"/>
      <c r="F227" s="8"/>
      <c r="G227" s="8"/>
      <c r="H227" s="7"/>
      <c r="I227" s="6"/>
      <c r="J227" s="1"/>
      <c r="K227" s="10"/>
      <c r="L227" s="1"/>
      <c r="M227" s="1"/>
      <c r="N227" s="1"/>
    </row>
    <row r="228" spans="1:14" x14ac:dyDescent="0.25">
      <c r="A228" s="1"/>
      <c r="B228" s="1"/>
      <c r="C228" s="8"/>
      <c r="D228" s="8"/>
      <c r="E228" s="8"/>
      <c r="F228" s="8"/>
      <c r="G228" s="8"/>
      <c r="H228" s="7"/>
      <c r="I228" s="6"/>
      <c r="J228" s="1"/>
      <c r="K228" s="1"/>
      <c r="L228" s="1"/>
      <c r="M228" s="1"/>
      <c r="N228" s="1"/>
    </row>
    <row r="229" spans="1:14" ht="33.75" customHeight="1" x14ac:dyDescent="0.25">
      <c r="A229" s="1"/>
      <c r="B229" s="1"/>
      <c r="C229" s="9"/>
      <c r="D229" s="8"/>
      <c r="E229" s="8"/>
      <c r="F229" s="8"/>
      <c r="G229" s="8"/>
      <c r="H229" s="7"/>
      <c r="I229" s="6"/>
      <c r="J229" s="1"/>
      <c r="K229" s="1"/>
      <c r="L229" s="1"/>
      <c r="M229" s="1"/>
      <c r="N229" s="1"/>
    </row>
    <row r="230" spans="1:14" x14ac:dyDescent="0.25">
      <c r="A230" s="1"/>
      <c r="B230" s="1"/>
      <c r="C230" s="9"/>
      <c r="D230" s="8"/>
      <c r="E230" s="8"/>
      <c r="F230" s="8"/>
      <c r="G230" s="8"/>
      <c r="H230" s="7"/>
      <c r="I230" s="6"/>
      <c r="J230" s="1"/>
      <c r="K230" s="1"/>
      <c r="L230" s="1"/>
      <c r="M230" s="1"/>
      <c r="N230" s="1"/>
    </row>
    <row r="231" spans="1:14" ht="18.75" x14ac:dyDescent="0.3">
      <c r="A231" s="1"/>
      <c r="B231" s="1"/>
      <c r="C231" s="5"/>
      <c r="D231" s="5"/>
      <c r="E231" s="5"/>
      <c r="F231" s="5"/>
      <c r="G231" s="5"/>
      <c r="H231" s="4"/>
      <c r="I231" s="3"/>
      <c r="J231" s="2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</sheetData>
  <mergeCells count="12">
    <mergeCell ref="C35:H35"/>
    <mergeCell ref="C58:H58"/>
    <mergeCell ref="C77:H77"/>
    <mergeCell ref="C78:H78"/>
    <mergeCell ref="C79:H79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</vt:lpstr>
      <vt:lpstr>Shivam Hisab</vt:lpstr>
      <vt:lpstr>Estimate!Print_Area</vt:lpstr>
      <vt:lpstr>'Shivam Hisab'!Print_Area</vt:lpstr>
      <vt:lpstr>Estimate!Print_Titles</vt:lpstr>
      <vt:lpstr>'Shivam Hisab'!Print_Titles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2024-08-12T16:00:05Z</cp:lastPrinted>
  <dcterms:created xsi:type="dcterms:W3CDTF">2024-03-31T04:29:11Z</dcterms:created>
  <dcterms:modified xsi:type="dcterms:W3CDTF">2024-09-03T16:01:22Z</dcterms:modified>
</cp:coreProperties>
</file>