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EAE2AE52-1828-48B4-8EC4-909D4738DE75}" xr6:coauthVersionLast="47" xr6:coauthVersionMax="47" xr10:uidLastSave="{00000000-0000-0000-0000-000000000000}"/>
  <bookViews>
    <workbookView xWindow="38280" yWindow="-120" windowWidth="20640" windowHeight="11760" tabRatio="781" activeTab="2" xr2:uid="{87BE7180-3E81-4FE5-B433-FFDBA552102C}"/>
  </bookViews>
  <sheets>
    <sheet name="Productos" sheetId="2" r:id="rId1"/>
    <sheet name="Proveedor" sheetId="3" r:id="rId2"/>
    <sheet name="Hoja1" sheetId="6" r:id="rId3"/>
    <sheet name="Entradas" sheetId="4" r:id="rId4"/>
    <sheet name="Salidas" sheetId="5" r:id="rId5"/>
  </sheets>
  <definedNames>
    <definedName name="Lista_Productos">TB_Producto[Producto]</definedName>
    <definedName name="Lista_Proveedores">TB_Proveedor[Empresa]</definedName>
  </definedNames>
  <calcPr calcId="191028"/>
  <pivotCaches>
    <pivotCache cacheId="3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" i="4" l="1"/>
  <c r="E33" i="5"/>
  <c r="F33" i="5" s="1"/>
  <c r="E34" i="5"/>
  <c r="E35" i="5"/>
  <c r="F35" i="5" s="1"/>
  <c r="E36" i="5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F34" i="5"/>
  <c r="F36" i="5"/>
  <c r="F48" i="5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E5" i="5" l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F24" i="5" s="1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5" i="5" l="1"/>
</calcChain>
</file>

<file path=xl/sharedStrings.xml><?xml version="1.0" encoding="utf-8"?>
<sst xmlns="http://schemas.openxmlformats.org/spreadsheetml/2006/main" count="278" uniqueCount="73">
  <si>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</si>
  <si>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</si>
  <si>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</si>
  <si>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</si>
  <si>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</si>
  <si>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</si>
  <si>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</si>
  <si>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</si>
  <si>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</si>
  <si>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</si>
  <si>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</si>
  <si>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</si>
  <si>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</si>
  <si>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</si>
  <si>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</si>
  <si>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</si>
  <si>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</si>
  <si>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</si>
  <si>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</si>
  <si>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</si>
  <si>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</si>
  <si>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</si>
  <si>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</si>
  <si>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</si>
  <si>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</si>
  <si>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</si>
  <si>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</si>
  <si>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</si>
  <si>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</si>
  <si>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</si>
  <si>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</si>
  <si>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</si>
  <si>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</si>
  <si>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</si>
  <si>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</si>
  <si>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</si>
  <si>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</si>
  <si>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</si>
  <si>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</si>
  <si>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</si>
  <si>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</si>
  <si>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</si>
  <si>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</si>
  <si>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</si>
  <si>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</si>
  <si>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</si>
  <si>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</si>
  <si>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</si>
  <si>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</si>
  <si>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</si>
  <si>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</si>
  <si>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</si>
  <si>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</si>
  <si>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</si>
  <si>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</si>
  <si>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</si>
  <si>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</si>
  <si>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</si>
  <si>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</si>
  <si>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</si>
  <si>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Registro de Entradas</t>
  </si>
  <si>
    <t>Fecha</t>
  </si>
  <si>
    <t>Cantidad Comprada</t>
  </si>
  <si>
    <t>Registro de Salidas</t>
  </si>
  <si>
    <t>Cantidad Vendida</t>
  </si>
  <si>
    <t>Valor de Venta</t>
  </si>
  <si>
    <t>Alfajor Chocolate</t>
  </si>
  <si>
    <t>Valor de Compra</t>
  </si>
  <si>
    <t>Etiquetas de fila</t>
  </si>
  <si>
    <t>Suma de Valor de Compra</t>
  </si>
  <si>
    <t>Etiquetas de columna</t>
  </si>
  <si>
    <t>mar</t>
  </si>
  <si>
    <t>Meses (Fecha)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</si>
</sst>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$&quot;\ * #,##0.00_-;\-&quot;$&quot;\ * #,##0.00_-;_-&quot;$&quot;\ 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&quot;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14" fontId="2" fillId="4" borderId="1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44" fontId="10" fillId="0" borderId="0" xfId="0" applyNumberFormat="1" applyFont="1"/>
    <xf numFmtId="14" fontId="2" fillId="4" borderId="0" xfId="0" applyNumberFormat="1" applyFont="1" applyFill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44" fontId="10" fillId="0" borderId="0" xfId="1" applyNumberFormat="1" applyFont="1"/>
    <xf numFmtId="14" fontId="7" fillId="0" borderId="0" xfId="0" applyNumberFormat="1" applyFont="1" applyAlignment="1">
      <alignment horizontal="center"/>
    </xf>
    <xf numFmtId="0" fontId="0" fillId="0" borderId="0" xfId="0" pivotButton="1"/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left"/>
    </xf>
    <xf numFmtId="167" fontId="0" fillId="0" borderId="0" xfId="0" applyNumberFormat="1"/>
  </cellXfs>
  <cellStyles count="3">
    <cellStyle name="Hyperlink" xfId="2" xr:uid="{00000000-000B-0000-0000-000008000000}"/>
    <cellStyle name="Moneda" xfId="1" builtinId="4"/>
    <cellStyle name="Normal" xfId="0" builtinId="0"/>
  </cellStyles>
  <dxfs count="55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34" formatCode="_-&quot;$&quot;\ * #,##0.00_-;\-&quot;$&quot;\ * #,##0.00_-;_-&quot;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2" defaultTableStyle="Serenatto Café e Bistrô" defaultPivotStyle="PivotStyleLight16">
    <tableStyle name="Serenatto" pivot="0" count="5" xr9:uid="{E8ABCD3D-CC1D-4995-B9AB-9AF6E5F5CB11}">
      <tableStyleElement type="wholeTable" dxfId="54"/>
      <tableStyleElement type="headerRow" dxfId="53"/>
      <tableStyleElement type="firstRowStripe" dxfId="52"/>
      <tableStyleElement type="firstColumnStripe" dxfId="51"/>
      <tableStyleElement type="firstHeaderCell" dxfId="50"/>
    </tableStyle>
    <tableStyle name="Serenatto Café e Bistrô" pivot="0" count="8" xr9:uid="{8893930E-E468-4850-879C-C0078EFF5D52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  <tableStyleElement type="firstHeaderCell" dxfId="42"/>
    </tableStyle>
  </tableStyles>
  <colors>
    <mruColors>
      <color rgb="FF629FF0"/>
      <color rgb="FF041833"/>
      <color rgb="FF072349"/>
      <color rgb="FF061D3C"/>
      <color rgb="FF061C3B"/>
      <color rgb="FF051934"/>
      <color rgb="FF082950"/>
      <color rgb="FF0A305E"/>
      <color rgb="FF0B3362"/>
      <color rgb="FF134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577983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841145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1152476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62.917769444444" createdVersion="8" refreshedVersion="8" minRefreshableVersion="3" recordCount="55" xr:uid="{DDFDCE3F-0656-4415-98AA-3C8F25DB192C}">
  <cacheSource type="worksheet">
    <worksheetSource name="TB_Entradas"/>
  </cacheSource>
  <cacheFields count="8">
    <cacheField name="Fecha" numFmtId="14">
      <sharedItems containsSemiMixedTypes="0" containsNonDate="0" containsDate="1" containsString="0" minDate="2022-01-05T00:00:00" maxDate="2023-03-16T00:00:00" count="52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  <d v="2023-03-15T00:00:00"/>
      </sharedItems>
      <fieldGroup par="7"/>
    </cacheField>
    <cacheField name="Producto" numFmtId="0">
      <sharedItems count="11">
        <s v="Café"/>
        <s v="Churros"/>
        <s v="Cappuccino"/>
        <s v="Sándwiche de pollo"/>
        <s v="Ensalada"/>
        <s v="Gaseosa"/>
        <s v="Zumo de Naranja"/>
        <s v="Hamburguesa"/>
        <s v="Mini Pizza"/>
        <s v="Alfajor"/>
        <s v="Agua"/>
      </sharedItems>
    </cacheField>
    <cacheField name="Proveedor" numFmtId="0">
      <sharedItems count="4">
        <s v="Mercado Express"/>
        <s v="Aperitivos La Grande"/>
        <s v="Distribuídora KS"/>
        <s v="Frigorífico Z"/>
      </sharedItems>
    </cacheField>
    <cacheField name="Cantidad Comprada" numFmtId="0">
      <sharedItems containsSemiMixedTypes="0" containsString="0" containsNumber="1" containsInteger="1" minValue="13" maxValue="230"/>
    </cacheField>
    <cacheField name="Costo Unitario" numFmtId="44">
      <sharedItems containsSemiMixedTypes="0" containsString="0" containsNumber="1" minValue="0.25" maxValue="4.5"/>
    </cacheField>
    <cacheField name="Valor de Compra" numFmtId="44">
      <sharedItems containsSemiMixedTypes="0" containsString="0" containsNumber="1" minValue="11.25" maxValue="50000"/>
    </cacheField>
    <cacheField name="Días (Fecha)" numFmtId="0" databaseField="0">
      <fieldGroup base="0">
        <rangePr groupBy="days" startDate="2022-01-05T00:00:00" endDate="2023-03-16T00:00:00"/>
        <groupItems count="368">
          <s v="&lt;05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6/03/2023"/>
        </groupItems>
      </fieldGroup>
    </cacheField>
    <cacheField name="Meses (Fecha)" numFmtId="0" databaseField="0">
      <fieldGroup base="0">
        <rangePr groupBy="months" startDate="2022-01-05T00:00:00" endDate="2023-03-16T00:00:00"/>
        <groupItems count="14">
          <s v="&lt;05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n v="80"/>
    <n v="3"/>
    <n v="240"/>
  </r>
  <r>
    <x v="0"/>
    <x v="1"/>
    <x v="1"/>
    <n v="80"/>
    <n v="1.5"/>
    <n v="120"/>
  </r>
  <r>
    <x v="1"/>
    <x v="2"/>
    <x v="0"/>
    <n v="75"/>
    <n v="4.5"/>
    <n v="337.5"/>
  </r>
  <r>
    <x v="2"/>
    <x v="3"/>
    <x v="1"/>
    <n v="80"/>
    <n v="2.25"/>
    <n v="180"/>
  </r>
  <r>
    <x v="3"/>
    <x v="3"/>
    <x v="1"/>
    <n v="65"/>
    <n v="2.25"/>
    <n v="146.25"/>
  </r>
  <r>
    <x v="4"/>
    <x v="2"/>
    <x v="0"/>
    <n v="60"/>
    <n v="4.5"/>
    <n v="270"/>
  </r>
  <r>
    <x v="5"/>
    <x v="0"/>
    <x v="0"/>
    <n v="105"/>
    <n v="3"/>
    <n v="315"/>
  </r>
  <r>
    <x v="6"/>
    <x v="4"/>
    <x v="2"/>
    <n v="35"/>
    <n v="1.25"/>
    <n v="43.75"/>
  </r>
  <r>
    <x v="7"/>
    <x v="1"/>
    <x v="1"/>
    <n v="80"/>
    <n v="1.5"/>
    <n v="120"/>
  </r>
  <r>
    <x v="8"/>
    <x v="5"/>
    <x v="2"/>
    <n v="230"/>
    <n v="0.5"/>
    <n v="115"/>
  </r>
  <r>
    <x v="9"/>
    <x v="3"/>
    <x v="1"/>
    <n v="35"/>
    <n v="2.25"/>
    <n v="78.75"/>
  </r>
  <r>
    <x v="10"/>
    <x v="0"/>
    <x v="0"/>
    <n v="125"/>
    <n v="3"/>
    <n v="375"/>
  </r>
  <r>
    <x v="11"/>
    <x v="6"/>
    <x v="0"/>
    <n v="85"/>
    <n v="1.5"/>
    <n v="127.5"/>
  </r>
  <r>
    <x v="12"/>
    <x v="2"/>
    <x v="0"/>
    <n v="25"/>
    <n v="4.5"/>
    <n v="112.5"/>
  </r>
  <r>
    <x v="13"/>
    <x v="1"/>
    <x v="1"/>
    <n v="30"/>
    <n v="1.5"/>
    <n v="45"/>
  </r>
  <r>
    <x v="14"/>
    <x v="3"/>
    <x v="1"/>
    <n v="65"/>
    <n v="2.25"/>
    <n v="146.25"/>
  </r>
  <r>
    <x v="15"/>
    <x v="0"/>
    <x v="0"/>
    <n v="100"/>
    <n v="3"/>
    <n v="300"/>
  </r>
  <r>
    <x v="16"/>
    <x v="2"/>
    <x v="0"/>
    <n v="35"/>
    <n v="4.5"/>
    <n v="157.5"/>
  </r>
  <r>
    <x v="17"/>
    <x v="1"/>
    <x v="1"/>
    <n v="35"/>
    <n v="1.5"/>
    <n v="52.5"/>
  </r>
  <r>
    <x v="18"/>
    <x v="7"/>
    <x v="3"/>
    <n v="42"/>
    <n v="2.5"/>
    <n v="105"/>
  </r>
  <r>
    <x v="19"/>
    <x v="1"/>
    <x v="1"/>
    <n v="34"/>
    <n v="1.5"/>
    <n v="51"/>
  </r>
  <r>
    <x v="20"/>
    <x v="3"/>
    <x v="1"/>
    <n v="20"/>
    <n v="2.25"/>
    <n v="45"/>
  </r>
  <r>
    <x v="20"/>
    <x v="0"/>
    <x v="0"/>
    <n v="75"/>
    <n v="3"/>
    <n v="225"/>
  </r>
  <r>
    <x v="21"/>
    <x v="2"/>
    <x v="0"/>
    <n v="25"/>
    <n v="4.5"/>
    <n v="112.5"/>
  </r>
  <r>
    <x v="22"/>
    <x v="0"/>
    <x v="0"/>
    <n v="100"/>
    <n v="3"/>
    <n v="300"/>
  </r>
  <r>
    <x v="23"/>
    <x v="2"/>
    <x v="0"/>
    <n v="85"/>
    <n v="4.5"/>
    <n v="382.5"/>
  </r>
  <r>
    <x v="24"/>
    <x v="3"/>
    <x v="1"/>
    <n v="60"/>
    <n v="2.25"/>
    <n v="135"/>
  </r>
  <r>
    <x v="25"/>
    <x v="1"/>
    <x v="1"/>
    <n v="25"/>
    <n v="1.5"/>
    <n v="37.5"/>
  </r>
  <r>
    <x v="26"/>
    <x v="0"/>
    <x v="0"/>
    <n v="100"/>
    <n v="3"/>
    <n v="300"/>
  </r>
  <r>
    <x v="27"/>
    <x v="3"/>
    <x v="1"/>
    <n v="40"/>
    <n v="2.25"/>
    <n v="90"/>
  </r>
  <r>
    <x v="28"/>
    <x v="2"/>
    <x v="0"/>
    <n v="105"/>
    <n v="4.5"/>
    <n v="472.5"/>
  </r>
  <r>
    <x v="29"/>
    <x v="1"/>
    <x v="1"/>
    <n v="20"/>
    <n v="1.5"/>
    <n v="30"/>
  </r>
  <r>
    <x v="30"/>
    <x v="2"/>
    <x v="0"/>
    <n v="25"/>
    <n v="4.5"/>
    <n v="112.5"/>
  </r>
  <r>
    <x v="31"/>
    <x v="8"/>
    <x v="0"/>
    <n v="80"/>
    <n v="1.25"/>
    <n v="100"/>
  </r>
  <r>
    <x v="32"/>
    <x v="3"/>
    <x v="1"/>
    <n v="25"/>
    <n v="2.25"/>
    <n v="56.25"/>
  </r>
  <r>
    <x v="32"/>
    <x v="1"/>
    <x v="1"/>
    <n v="20"/>
    <n v="1.5"/>
    <n v="30"/>
  </r>
  <r>
    <x v="33"/>
    <x v="0"/>
    <x v="0"/>
    <n v="125"/>
    <n v="3"/>
    <n v="375"/>
  </r>
  <r>
    <x v="34"/>
    <x v="5"/>
    <x v="2"/>
    <n v="70"/>
    <n v="0.5"/>
    <n v="35"/>
  </r>
  <r>
    <x v="35"/>
    <x v="2"/>
    <x v="0"/>
    <n v="22"/>
    <n v="4.5"/>
    <n v="99"/>
  </r>
  <r>
    <x v="36"/>
    <x v="9"/>
    <x v="3"/>
    <n v="32"/>
    <n v="4"/>
    <n v="128"/>
  </r>
  <r>
    <x v="37"/>
    <x v="3"/>
    <x v="1"/>
    <n v="15"/>
    <n v="2.25"/>
    <n v="33.75"/>
  </r>
  <r>
    <x v="38"/>
    <x v="1"/>
    <x v="1"/>
    <n v="13"/>
    <n v="1.5"/>
    <n v="19.5"/>
  </r>
  <r>
    <x v="39"/>
    <x v="0"/>
    <x v="0"/>
    <n v="125"/>
    <n v="3"/>
    <n v="375"/>
  </r>
  <r>
    <x v="40"/>
    <x v="2"/>
    <x v="0"/>
    <n v="37"/>
    <n v="4.5"/>
    <n v="166.5"/>
  </r>
  <r>
    <x v="41"/>
    <x v="3"/>
    <x v="1"/>
    <n v="30"/>
    <n v="2.25"/>
    <n v="67.5"/>
  </r>
  <r>
    <x v="42"/>
    <x v="0"/>
    <x v="0"/>
    <n v="80"/>
    <n v="3"/>
    <n v="240"/>
  </r>
  <r>
    <x v="43"/>
    <x v="1"/>
    <x v="1"/>
    <n v="42"/>
    <n v="1.5"/>
    <n v="63"/>
  </r>
  <r>
    <x v="44"/>
    <x v="10"/>
    <x v="2"/>
    <n v="45"/>
    <n v="0.25"/>
    <n v="11.25"/>
  </r>
  <r>
    <x v="45"/>
    <x v="0"/>
    <x v="0"/>
    <n v="65"/>
    <n v="3"/>
    <n v="195"/>
  </r>
  <r>
    <x v="46"/>
    <x v="2"/>
    <x v="0"/>
    <n v="35"/>
    <n v="4.5"/>
    <n v="157.5"/>
  </r>
  <r>
    <x v="47"/>
    <x v="3"/>
    <x v="1"/>
    <n v="15"/>
    <n v="2.25"/>
    <n v="33.75"/>
  </r>
  <r>
    <x v="48"/>
    <x v="1"/>
    <x v="1"/>
    <n v="25"/>
    <n v="1.5"/>
    <n v="37.5"/>
  </r>
  <r>
    <x v="49"/>
    <x v="0"/>
    <x v="0"/>
    <n v="165"/>
    <n v="3"/>
    <n v="495"/>
  </r>
  <r>
    <x v="50"/>
    <x v="2"/>
    <x v="0"/>
    <n v="35"/>
    <n v="4.5"/>
    <n v="157.5"/>
  </r>
  <r>
    <x v="51"/>
    <x v="0"/>
    <x v="0"/>
    <n v="35"/>
    <n v="3"/>
    <n v="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49E9E-5A61-4FF4-99D0-ABE5F2D9C55B}" name="TablaDinámica1" cacheId="3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D10" firstHeaderRow="1" firstDataRow="2" firstDataCol="1" rowPageCount="1" colPageCount="1"/>
  <pivotFields count="8">
    <pivotField numFmtId="14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howAll="0">
      <items count="12">
        <item x="10"/>
        <item x="9"/>
        <item x="0"/>
        <item x="2"/>
        <item x="1"/>
        <item x="4"/>
        <item x="5"/>
        <item x="7"/>
        <item x="8"/>
        <item x="3"/>
        <item x="6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axis="axisPage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6">
    <i>
      <x v="2"/>
    </i>
    <i>
      <x v="3"/>
    </i>
    <i>
      <x v="4"/>
    </i>
    <i>
      <x v="6"/>
    </i>
    <i>
      <x v="9"/>
    </i>
    <i>
      <x v="10"/>
    </i>
  </rowItems>
  <colFields count="1">
    <field x="2"/>
  </colFields>
  <colItems count="3">
    <i>
      <x/>
    </i>
    <i>
      <x v="1"/>
    </i>
    <i>
      <x v="3"/>
    </i>
  </colItems>
  <pageFields count="1">
    <pageField fld="7" item="3" hier="-1"/>
  </pageFields>
  <dataFields count="1">
    <dataField name="Suma de Valor de Compra" fld="5" baseField="1" baseItem="4" numFmtId="167"/>
  </dataFields>
  <pivotTableStyleInfo name="PivotStyleDark1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F32" headerRowDxfId="41" tableBorderDxfId="40">
  <autoFilter ref="B4:F32" xr:uid="{F0AF6394-EF65-45E1-9758-FD9D66AC3231}"/>
  <tableColumns count="5">
    <tableColumn id="1" xr3:uid="{6073F92B-A668-43CA-ACC7-070F6E4D94A5}" name="Producto" totalsRowLabel="Total" dataDxfId="39" totalsRowDxfId="38"/>
    <tableColumn id="2" xr3:uid="{0BE8200A-8342-4F01-899C-AAF566F194C5}" name="Unidad de Medida" totalsRowFunction="count" dataDxfId="37" totalsRowDxfId="36"/>
    <tableColumn id="3" xr3:uid="{740F0444-A968-43F4-92B2-4E79007E1985}" name="Stock Mínimo" totalsRowFunction="sum" dataDxfId="35" totalsRowDxfId="34"/>
    <tableColumn id="4" xr3:uid="{9AA501E3-3C18-41ED-AE83-A9E3EF1EE871}" name="Costo Unitario" totalsRowFunction="sum" dataDxfId="33" totalsRowDxfId="32"/>
    <tableColumn id="5" xr3:uid="{0C8A8622-7DA0-492F-AB4F-AEC070DDC00F}" name="Precio Unitario" totalsRowFunction="sum" dataDxfId="31" totalsRowDxfId="30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E9" totalsRowShown="0" headerRowDxfId="29" tableBorderDxfId="28">
  <autoFilter ref="B5:E9" xr:uid="{CD00647B-4E8D-4A36-85A4-0A8755F2B8A4}"/>
  <tableColumns count="4">
    <tableColumn id="1" xr3:uid="{63B42362-8DB3-4714-BBC4-BBE73EAFEF47}" name="Empresa" dataDxfId="27"/>
    <tableColumn id="2" xr3:uid="{87ACEE19-99E4-4548-BF5A-98FFF08E81F2}" name="Teléfono" dataDxfId="26"/>
    <tableColumn id="3" xr3:uid="{FB62AD26-160C-4198-AA1D-C631BC434381}" name="Responsable" dataDxfId="25"/>
    <tableColumn id="4" xr3:uid="{0F91F07D-F0A7-4037-BC97-2040641DBE35}" name="E-mail" dataDxfId="24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G60" headerRowDxfId="12" tableBorderDxfId="11">
  <autoFilter ref="B5:G60" xr:uid="{BF84F5BB-DA35-4A31-99F4-C2322915B9C4}"/>
  <tableColumns count="6">
    <tableColumn id="1" xr3:uid="{EC79F83A-7EF9-42F5-AAE8-1FD41239C9A4}" name="Fecha" totalsRowLabel="Total" dataDxfId="10"/>
    <tableColumn id="2" xr3:uid="{AED7AD57-B669-41CA-9892-80914837C295}" name="Producto" totalsRowFunction="count" dataDxfId="8" totalsRowDxfId="9"/>
    <tableColumn id="3" xr3:uid="{5A77D640-5829-4F36-BFCC-81A04393316F}" name="Proveedor" totalsRowFunction="count" dataDxfId="6" totalsRowDxfId="7"/>
    <tableColumn id="4" xr3:uid="{A720A641-1DB7-4DED-86E5-7FA5D65D4505}" name="Cantidad Comprada" totalsRowFunction="sum" dataDxfId="4" totalsRowDxfId="5"/>
    <tableColumn id="5" xr3:uid="{C5ECE10D-4F4D-4DCE-AEB9-D9ED55084ED5}" name="Costo Unitario" totalsRowFunction="sum" dataDxfId="2" totalsRowDxfId="3">
      <calculatedColumnFormula>_xlfn.XLOOKUP(TB_Entradas[[#This Row],[Producto]],TB_Producto[Producto],TB_Producto[Costo Unitario],"Producto Incorrecto")</calculatedColumnFormula>
    </tableColumn>
    <tableColumn id="6" xr3:uid="{8AE61831-2119-4B18-BEA6-8D31FC81A16F}" name="Valor de Compra" totalsRowFunction="sum" dataDxfId="0" totalsRowDxfId="1">
      <calculatedColumnFormula>IFERROR(TB_Entradas[[#This Row],[Cantidad Comprada]]*TB_Entradas[[#This Row],[Costo Unitario]],"Producto Incorrecto")</calculatedColumnFormula>
    </tableColumn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F61" tableBorderDxfId="23">
  <autoFilter ref="B4:F61" xr:uid="{76A9F28D-17B5-4E77-B23B-462E3325059C}"/>
  <tableColumns count="5">
    <tableColumn id="1" xr3:uid="{41575399-A8EF-40F1-BD88-61B9CAA00E9C}" name="Fecha" totalsRowLabel="Total" dataDxfId="22" totalsRowDxfId="21"/>
    <tableColumn id="2" xr3:uid="{52C1A91D-EC67-4D5C-815B-A71D2A3A8E6F}" name="Producto" dataDxfId="20" totalsRowDxfId="19"/>
    <tableColumn id="3" xr3:uid="{07A43350-026D-4360-B1FC-A9DC8966664A}" name="Cantidad Vendida" totalsRowFunction="count" dataDxfId="18" totalsRowDxfId="17"/>
    <tableColumn id="4" xr3:uid="{1C5FBD4D-DA7F-4178-986E-268D78D80121}" name="Precio Unitario" totalsRowFunction="sum" dataDxfId="16" totalsRowDxfId="15">
      <calculatedColumnFormula>_xlfn.XLOOKUP(TB_Salidas[[#This Row],[Producto]],TB_Producto[Producto],TB_Producto[Precio Unitario],"Producto Incorrecto")</calculatedColumnFormula>
    </tableColumn>
    <tableColumn id="5" xr3:uid="{DC226063-043D-47D6-A2E4-247310EB7F17}" name="Valor de Venta" totalsRowFunction="sum" dataDxfId="14" totalsRowDxfId="13">
      <calculatedColumnFormula>TB_Salidas[[#This Row],[Cantidad Vendida]]*TB_Salidas[[#This Row],[Precio Unitario]]</calculatedColumnFormula>
    </tableColumn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G32"/>
  <sheetViews>
    <sheetView showGridLines="0" zoomScale="140" zoomScaleNormal="140" workbookViewId="0">
      <selection activeCell="B6" sqref="B6"/>
    </sheetView>
  </sheetViews>
  <sheetFormatPr baseColWidth="10" defaultColWidth="9.140625" defaultRowHeight="15" x14ac:dyDescent="0.25"/>
  <cols>
    <col min="1" max="1" width="5.28515625" customWidth="1"/>
    <col min="2" max="2" width="23.85546875" customWidth="1"/>
    <col min="3" max="3" width="22.5703125" bestFit="1" customWidth="1"/>
    <col min="4" max="4" width="19.7109375" bestFit="1" customWidth="1"/>
    <col min="5" max="5" width="18.140625" customWidth="1"/>
    <col min="6" max="6" width="18.5703125" style="1" bestFit="1" customWidth="1"/>
  </cols>
  <sheetData>
    <row r="1" spans="2:7" s="5" customFormat="1" ht="60" customHeight="1" x14ac:dyDescent="0.25">
      <c r="E1" s="6" t="s">
        <v>33</v>
      </c>
      <c r="F1" s="7"/>
    </row>
    <row r="2" spans="2:7" s="8" customFormat="1" ht="6" customHeight="1" x14ac:dyDescent="0.25">
      <c r="F2" s="9"/>
    </row>
    <row r="4" spans="2:7" ht="18" customHeight="1" thickBot="1" x14ac:dyDescent="0.3">
      <c r="B4" s="26" t="s">
        <v>2</v>
      </c>
      <c r="C4" s="26" t="s">
        <v>34</v>
      </c>
      <c r="D4" s="26" t="s">
        <v>35</v>
      </c>
      <c r="E4" s="26" t="s">
        <v>36</v>
      </c>
      <c r="F4" s="26" t="s">
        <v>37</v>
      </c>
    </row>
    <row r="5" spans="2:7" ht="18" customHeight="1" x14ac:dyDescent="0.25">
      <c r="B5" s="16" t="s">
        <v>5</v>
      </c>
      <c r="C5" s="17" t="s">
        <v>6</v>
      </c>
      <c r="D5" s="18">
        <v>20</v>
      </c>
      <c r="E5" s="19">
        <v>3</v>
      </c>
      <c r="F5" s="20">
        <v>5</v>
      </c>
      <c r="G5" s="3"/>
    </row>
    <row r="6" spans="2:7" ht="18" customHeight="1" x14ac:dyDescent="0.25">
      <c r="B6" s="21" t="s">
        <v>19</v>
      </c>
      <c r="C6" s="22" t="s">
        <v>6</v>
      </c>
      <c r="D6" s="23">
        <v>20</v>
      </c>
      <c r="E6" s="24">
        <v>1.5</v>
      </c>
      <c r="F6" s="25">
        <v>3</v>
      </c>
    </row>
    <row r="7" spans="2:7" ht="18" customHeight="1" x14ac:dyDescent="0.25">
      <c r="B7" s="21" t="s">
        <v>20</v>
      </c>
      <c r="C7" s="22" t="s">
        <v>21</v>
      </c>
      <c r="D7" s="23">
        <v>10</v>
      </c>
      <c r="E7" s="24">
        <v>1.5</v>
      </c>
      <c r="F7" s="25">
        <v>3.5</v>
      </c>
    </row>
    <row r="8" spans="2:7" ht="18" customHeight="1" x14ac:dyDescent="0.25">
      <c r="B8" s="21" t="s">
        <v>22</v>
      </c>
      <c r="C8" s="22" t="s">
        <v>6</v>
      </c>
      <c r="D8" s="23">
        <v>10</v>
      </c>
      <c r="E8" s="24">
        <v>2</v>
      </c>
      <c r="F8" s="25">
        <v>4.75</v>
      </c>
    </row>
    <row r="9" spans="2:7" ht="18" customHeight="1" x14ac:dyDescent="0.25">
      <c r="B9" s="21" t="s">
        <v>23</v>
      </c>
      <c r="C9" s="22" t="s">
        <v>21</v>
      </c>
      <c r="D9" s="23">
        <v>20</v>
      </c>
      <c r="E9" s="24">
        <v>1.5</v>
      </c>
      <c r="F9" s="25">
        <v>2.25</v>
      </c>
    </row>
    <row r="10" spans="2:7" ht="18" customHeight="1" x14ac:dyDescent="0.25">
      <c r="B10" s="21" t="s">
        <v>24</v>
      </c>
      <c r="C10" s="22" t="s">
        <v>6</v>
      </c>
      <c r="D10" s="23">
        <v>10</v>
      </c>
      <c r="E10" s="24">
        <v>1.5</v>
      </c>
      <c r="F10" s="25">
        <v>2.25</v>
      </c>
    </row>
    <row r="11" spans="2:7" ht="18" customHeight="1" x14ac:dyDescent="0.25">
      <c r="B11" s="21" t="s">
        <v>38</v>
      </c>
      <c r="C11" s="22" t="s">
        <v>6</v>
      </c>
      <c r="D11" s="23">
        <v>10</v>
      </c>
      <c r="E11" s="24">
        <v>2</v>
      </c>
      <c r="F11" s="25">
        <v>4.5</v>
      </c>
    </row>
    <row r="12" spans="2:7" ht="18" customHeight="1" x14ac:dyDescent="0.25">
      <c r="B12" s="21" t="s">
        <v>7</v>
      </c>
      <c r="C12" s="22" t="s">
        <v>6</v>
      </c>
      <c r="D12" s="23">
        <v>10</v>
      </c>
      <c r="E12" s="24">
        <v>4.5</v>
      </c>
      <c r="F12" s="25">
        <v>7</v>
      </c>
    </row>
    <row r="13" spans="2:7" ht="18" customHeight="1" x14ac:dyDescent="0.25">
      <c r="B13" s="21" t="s">
        <v>8</v>
      </c>
      <c r="C13" s="22" t="s">
        <v>9</v>
      </c>
      <c r="D13" s="23">
        <v>25</v>
      </c>
      <c r="E13" s="24">
        <v>1</v>
      </c>
      <c r="F13" s="25">
        <v>2.5</v>
      </c>
    </row>
    <row r="14" spans="2:7" ht="18" customHeight="1" x14ac:dyDescent="0.25">
      <c r="B14" s="21" t="s">
        <v>17</v>
      </c>
      <c r="C14" s="22" t="s">
        <v>9</v>
      </c>
      <c r="D14" s="23">
        <v>25</v>
      </c>
      <c r="E14" s="24">
        <v>1</v>
      </c>
      <c r="F14" s="25">
        <v>2.5</v>
      </c>
    </row>
    <row r="15" spans="2:7" ht="18" customHeight="1" x14ac:dyDescent="0.25">
      <c r="B15" s="21" t="s">
        <v>18</v>
      </c>
      <c r="C15" s="22" t="s">
        <v>6</v>
      </c>
      <c r="D15" s="23">
        <v>10</v>
      </c>
      <c r="E15" s="24">
        <v>4.5</v>
      </c>
      <c r="F15" s="25">
        <v>7</v>
      </c>
    </row>
    <row r="16" spans="2:7" ht="18" customHeight="1" x14ac:dyDescent="0.25">
      <c r="B16" s="21" t="s">
        <v>10</v>
      </c>
      <c r="C16" s="22" t="s">
        <v>6</v>
      </c>
      <c r="D16" s="23">
        <v>10</v>
      </c>
      <c r="E16" s="24">
        <v>3.5</v>
      </c>
      <c r="F16" s="25">
        <v>6.5</v>
      </c>
    </row>
    <row r="17" spans="2:6" ht="18" customHeight="1" x14ac:dyDescent="0.25">
      <c r="B17" s="21" t="s">
        <v>11</v>
      </c>
      <c r="C17" s="22" t="s">
        <v>6</v>
      </c>
      <c r="D17" s="23">
        <v>2</v>
      </c>
      <c r="E17" s="24">
        <v>4.5</v>
      </c>
      <c r="F17" s="25">
        <v>6</v>
      </c>
    </row>
    <row r="18" spans="2:6" ht="18" customHeight="1" x14ac:dyDescent="0.25">
      <c r="B18" s="21" t="s">
        <v>12</v>
      </c>
      <c r="C18" s="22" t="s">
        <v>9</v>
      </c>
      <c r="D18" s="23">
        <v>30</v>
      </c>
      <c r="E18" s="24">
        <v>1.25</v>
      </c>
      <c r="F18" s="25">
        <v>2.75</v>
      </c>
    </row>
    <row r="19" spans="2:6" ht="18" customHeight="1" x14ac:dyDescent="0.25">
      <c r="B19" s="21" t="s">
        <v>39</v>
      </c>
      <c r="C19" s="22" t="s">
        <v>6</v>
      </c>
      <c r="D19" s="23">
        <v>2</v>
      </c>
      <c r="E19" s="24">
        <v>6</v>
      </c>
      <c r="F19" s="25">
        <v>8.5</v>
      </c>
    </row>
    <row r="20" spans="2:6" ht="18" customHeight="1" x14ac:dyDescent="0.25">
      <c r="B20" s="21" t="s">
        <v>32</v>
      </c>
      <c r="C20" s="22" t="s">
        <v>9</v>
      </c>
      <c r="D20" s="23">
        <v>15</v>
      </c>
      <c r="E20" s="24">
        <v>2.25</v>
      </c>
      <c r="F20" s="25">
        <v>3</v>
      </c>
    </row>
    <row r="21" spans="2:6" ht="18" customHeight="1" x14ac:dyDescent="0.25">
      <c r="B21" s="21" t="s">
        <v>26</v>
      </c>
      <c r="C21" s="22" t="s">
        <v>9</v>
      </c>
      <c r="D21" s="23">
        <v>50</v>
      </c>
      <c r="E21" s="24">
        <v>1.5</v>
      </c>
      <c r="F21" s="25">
        <v>3</v>
      </c>
    </row>
    <row r="22" spans="2:6" ht="18" customHeight="1" x14ac:dyDescent="0.25">
      <c r="B22" s="21" t="s">
        <v>31</v>
      </c>
      <c r="C22" s="22" t="s">
        <v>9</v>
      </c>
      <c r="D22" s="23">
        <v>15</v>
      </c>
      <c r="E22" s="24">
        <v>2.5</v>
      </c>
      <c r="F22" s="25">
        <v>5</v>
      </c>
    </row>
    <row r="23" spans="2:6" ht="18" customHeight="1" x14ac:dyDescent="0.25">
      <c r="B23" s="21" t="s">
        <v>25</v>
      </c>
      <c r="C23" s="22" t="s">
        <v>21</v>
      </c>
      <c r="D23" s="23">
        <v>15</v>
      </c>
      <c r="E23" s="24">
        <v>4</v>
      </c>
      <c r="F23" s="25">
        <v>7</v>
      </c>
    </row>
    <row r="24" spans="2:6" ht="18" customHeight="1" x14ac:dyDescent="0.25">
      <c r="B24" s="21" t="s">
        <v>66</v>
      </c>
      <c r="C24" s="22" t="s">
        <v>21</v>
      </c>
      <c r="D24" s="23">
        <v>15</v>
      </c>
      <c r="E24" s="24">
        <v>4</v>
      </c>
      <c r="F24" s="25">
        <v>7</v>
      </c>
    </row>
    <row r="25" spans="2:6" ht="18" customHeight="1" x14ac:dyDescent="0.25">
      <c r="B25" s="21" t="s">
        <v>28</v>
      </c>
      <c r="C25" s="22" t="s">
        <v>9</v>
      </c>
      <c r="D25" s="23">
        <v>50</v>
      </c>
      <c r="E25" s="24">
        <v>0.25</v>
      </c>
      <c r="F25" s="25">
        <v>0.75</v>
      </c>
    </row>
    <row r="26" spans="2:6" ht="18" customHeight="1" x14ac:dyDescent="0.25">
      <c r="B26" s="21" t="s">
        <v>29</v>
      </c>
      <c r="C26" s="22" t="s">
        <v>30</v>
      </c>
      <c r="D26" s="23">
        <v>20</v>
      </c>
      <c r="E26" s="24">
        <v>1.25</v>
      </c>
      <c r="F26" s="25">
        <v>2.25</v>
      </c>
    </row>
    <row r="27" spans="2:6" ht="18" customHeight="1" x14ac:dyDescent="0.25">
      <c r="B27" s="21" t="s">
        <v>13</v>
      </c>
      <c r="C27" s="22" t="s">
        <v>9</v>
      </c>
      <c r="D27" s="23">
        <v>15</v>
      </c>
      <c r="E27" s="24">
        <v>1.85</v>
      </c>
      <c r="F27" s="25">
        <v>3.75</v>
      </c>
    </row>
    <row r="28" spans="2:6" ht="18" customHeight="1" x14ac:dyDescent="0.25">
      <c r="B28" s="21" t="s">
        <v>14</v>
      </c>
      <c r="C28" s="22" t="s">
        <v>9</v>
      </c>
      <c r="D28" s="23">
        <v>15</v>
      </c>
      <c r="E28" s="24">
        <v>2.2999999999999998</v>
      </c>
      <c r="F28" s="25">
        <v>5</v>
      </c>
    </row>
    <row r="29" spans="2:6" ht="18" customHeight="1" x14ac:dyDescent="0.25">
      <c r="B29" s="21" t="s">
        <v>15</v>
      </c>
      <c r="C29" s="22" t="s">
        <v>9</v>
      </c>
      <c r="D29" s="23">
        <v>20</v>
      </c>
      <c r="E29" s="24">
        <v>1.75</v>
      </c>
      <c r="F29" s="25">
        <v>3.5</v>
      </c>
    </row>
    <row r="30" spans="2:6" ht="18" customHeight="1" x14ac:dyDescent="0.25">
      <c r="B30" s="21" t="s">
        <v>16</v>
      </c>
      <c r="C30" s="22" t="s">
        <v>9</v>
      </c>
      <c r="D30" s="23">
        <v>10</v>
      </c>
      <c r="E30" s="24">
        <v>1.5</v>
      </c>
      <c r="F30" s="25">
        <v>3</v>
      </c>
    </row>
    <row r="31" spans="2:6" x14ac:dyDescent="0.25">
      <c r="B31" s="21" t="s">
        <v>27</v>
      </c>
      <c r="C31" s="22" t="s">
        <v>9</v>
      </c>
      <c r="D31" s="23">
        <v>30</v>
      </c>
      <c r="E31" s="24">
        <v>0.5</v>
      </c>
      <c r="F31" s="25">
        <v>1</v>
      </c>
    </row>
    <row r="32" spans="2:6" x14ac:dyDescent="0.25">
      <c r="B32" s="27" t="s">
        <v>40</v>
      </c>
      <c r="C32" s="28" t="s">
        <v>21</v>
      </c>
      <c r="D32" s="28">
        <v>10</v>
      </c>
      <c r="E32" s="29">
        <v>0.1</v>
      </c>
      <c r="F32" s="30">
        <v>0.75</v>
      </c>
    </row>
  </sheetData>
  <dataValidations count="1">
    <dataValidation type="custom" allowBlank="1" showInputMessage="1" showErrorMessage="1" errorTitle="Duplicado" error="No se puede insertar dos valores iguales" sqref="B5:B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H9"/>
  <sheetViews>
    <sheetView showGridLines="0" zoomScale="140" zoomScaleNormal="140" workbookViewId="0">
      <selection activeCell="C11" sqref="C11"/>
    </sheetView>
  </sheetViews>
  <sheetFormatPr baseColWidth="10" defaultColWidth="9.140625" defaultRowHeight="15" x14ac:dyDescent="0.25"/>
  <cols>
    <col min="1" max="1" width="5.28515625" customWidth="1"/>
    <col min="2" max="2" width="19.85546875" customWidth="1"/>
    <col min="3" max="3" width="16.85546875" bestFit="1" customWidth="1"/>
    <col min="4" max="4" width="14.28515625" bestFit="1" customWidth="1"/>
    <col min="5" max="5" width="31.85546875" customWidth="1"/>
  </cols>
  <sheetData>
    <row r="1" spans="2:8" s="5" customFormat="1" ht="60" customHeight="1" x14ac:dyDescent="0.25">
      <c r="E1" s="6" t="s">
        <v>41</v>
      </c>
      <c r="F1" s="7"/>
    </row>
    <row r="2" spans="2:8" s="8" customFormat="1" ht="6" customHeight="1" x14ac:dyDescent="0.25">
      <c r="F2" s="9"/>
    </row>
    <row r="5" spans="2:8" ht="15.75" thickBot="1" x14ac:dyDescent="0.3">
      <c r="B5" s="31" t="s">
        <v>42</v>
      </c>
      <c r="C5" s="31" t="s">
        <v>43</v>
      </c>
      <c r="D5" s="31" t="s">
        <v>44</v>
      </c>
      <c r="E5" s="31" t="s">
        <v>45</v>
      </c>
    </row>
    <row r="6" spans="2:8" x14ac:dyDescent="0.25">
      <c r="B6" s="12" t="s">
        <v>0</v>
      </c>
      <c r="C6" s="11" t="s">
        <v>46</v>
      </c>
      <c r="D6" s="11" t="s">
        <v>47</v>
      </c>
      <c r="E6" s="13" t="s">
        <v>48</v>
      </c>
    </row>
    <row r="7" spans="2:8" x14ac:dyDescent="0.25">
      <c r="B7" s="14" t="s">
        <v>1</v>
      </c>
      <c r="C7" s="10" t="s">
        <v>49</v>
      </c>
      <c r="D7" s="10" t="s">
        <v>50</v>
      </c>
      <c r="E7" s="15" t="s">
        <v>51</v>
      </c>
    </row>
    <row r="8" spans="2:8" x14ac:dyDescent="0.25">
      <c r="B8" s="14" t="s">
        <v>52</v>
      </c>
      <c r="C8" s="10" t="s">
        <v>53</v>
      </c>
      <c r="D8" s="10" t="s">
        <v>54</v>
      </c>
      <c r="E8" s="15" t="s">
        <v>55</v>
      </c>
      <c r="H8" t="s">
        <v>56</v>
      </c>
    </row>
    <row r="9" spans="2:8" x14ac:dyDescent="0.25">
      <c r="B9" s="32" t="s">
        <v>4</v>
      </c>
      <c r="C9" s="33" t="s">
        <v>57</v>
      </c>
      <c r="D9" s="33" t="s">
        <v>58</v>
      </c>
      <c r="E9" s="34" t="s">
        <v>59</v>
      </c>
    </row>
  </sheetData>
  <dataValidations count="1">
    <dataValidation type="custom" allowBlank="1" showInputMessage="1" showErrorMessage="1" sqref="B6:B9" xr:uid="{D826B211-7656-4B3E-9990-D109049AEF27}">
      <formula1>COUNTIF(Lista_Proveedores,B6)&lt;=1</formula1>
    </dataValidation>
  </dataValidations>
  <hyperlinks>
    <hyperlink ref="E6" r:id="rId1" display="mailto:maria@mercadoexpress.com.br" xr:uid="{BFA96C7E-CFA4-43C1-BA94-93E939CAF61B}"/>
    <hyperlink ref="E7" r:id="rId2" xr:uid="{B2F5BAB3-8645-48D1-8743-F6B02EAFE6F1}"/>
    <hyperlink ref="E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9171-BC7F-4A57-9D75-D2ED592E13FE}">
  <dimension ref="A1:D10"/>
  <sheetViews>
    <sheetView tabSelected="1" workbookViewId="0">
      <selection activeCell="F9" sqref="F9"/>
    </sheetView>
  </sheetViews>
  <sheetFormatPr baseColWidth="10" defaultRowHeight="15" x14ac:dyDescent="0.25"/>
  <cols>
    <col min="1" max="1" width="24" bestFit="1" customWidth="1"/>
    <col min="2" max="2" width="22.42578125" bestFit="1" customWidth="1"/>
    <col min="3" max="3" width="15.140625" bestFit="1" customWidth="1"/>
    <col min="4" max="4" width="16.140625" bestFit="1" customWidth="1"/>
    <col min="5" max="6" width="12.5703125" bestFit="1" customWidth="1"/>
  </cols>
  <sheetData>
    <row r="1" spans="1:4" x14ac:dyDescent="0.25">
      <c r="A1" s="46" t="s">
        <v>72</v>
      </c>
      <c r="B1" t="s">
        <v>71</v>
      </c>
    </row>
    <row r="3" spans="1:4" x14ac:dyDescent="0.25">
      <c r="A3" s="46" t="s">
        <v>69</v>
      </c>
      <c r="B3" s="46" t="s">
        <v>70</v>
      </c>
    </row>
    <row r="4" spans="1:4" x14ac:dyDescent="0.25">
      <c r="A4" s="46" t="s">
        <v>68</v>
      </c>
      <c r="B4" t="s">
        <v>4</v>
      </c>
      <c r="C4" t="s">
        <v>52</v>
      </c>
      <c r="D4" t="s">
        <v>0</v>
      </c>
    </row>
    <row r="5" spans="1:4" x14ac:dyDescent="0.25">
      <c r="A5" s="42" t="s">
        <v>5</v>
      </c>
      <c r="B5" s="49"/>
      <c r="C5" s="49"/>
      <c r="D5" s="49">
        <v>50375</v>
      </c>
    </row>
    <row r="6" spans="1:4" x14ac:dyDescent="0.25">
      <c r="A6" s="42" t="s">
        <v>18</v>
      </c>
      <c r="B6" s="49"/>
      <c r="C6" s="49"/>
      <c r="D6" s="49">
        <v>112.5</v>
      </c>
    </row>
    <row r="7" spans="1:4" x14ac:dyDescent="0.25">
      <c r="A7" s="42" t="s">
        <v>20</v>
      </c>
      <c r="B7" s="49">
        <v>45</v>
      </c>
      <c r="C7" s="49"/>
      <c r="D7" s="49"/>
    </row>
    <row r="8" spans="1:4" x14ac:dyDescent="0.25">
      <c r="A8" s="42" t="s">
        <v>27</v>
      </c>
      <c r="B8" s="49"/>
      <c r="C8" s="49">
        <v>115</v>
      </c>
      <c r="D8" s="49"/>
    </row>
    <row r="9" spans="1:4" x14ac:dyDescent="0.25">
      <c r="A9" s="42" t="s">
        <v>32</v>
      </c>
      <c r="B9" s="49">
        <v>78.75</v>
      </c>
      <c r="C9" s="49"/>
      <c r="D9" s="49"/>
    </row>
    <row r="10" spans="1:4" x14ac:dyDescent="0.25">
      <c r="A10" s="42" t="s">
        <v>26</v>
      </c>
      <c r="B10" s="49"/>
      <c r="C10" s="49"/>
      <c r="D10" s="49">
        <v>127.5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G60"/>
  <sheetViews>
    <sheetView showGridLines="0" topLeftCell="A51" zoomScale="130" zoomScaleNormal="130" workbookViewId="0">
      <selection activeCell="G61" sqref="G61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24" style="2" customWidth="1"/>
    <col min="4" max="4" width="20.5703125" customWidth="1"/>
    <col min="5" max="5" width="21.140625" style="2" customWidth="1"/>
    <col min="6" max="6" width="23.85546875" customWidth="1"/>
    <col min="7" max="7" width="21.140625" customWidth="1"/>
    <col min="8" max="8" width="15" customWidth="1"/>
  </cols>
  <sheetData>
    <row r="1" spans="2:7" s="5" customFormat="1" ht="60" customHeight="1" x14ac:dyDescent="0.25">
      <c r="E1" s="6" t="s">
        <v>60</v>
      </c>
      <c r="F1" s="7"/>
    </row>
    <row r="2" spans="2:7" s="8" customFormat="1" ht="6" customHeight="1" x14ac:dyDescent="0.25">
      <c r="F2" s="9"/>
    </row>
    <row r="4" spans="2:7" x14ac:dyDescent="0.25">
      <c r="B4"/>
    </row>
    <row r="5" spans="2:7" s="4" customFormat="1" x14ac:dyDescent="0.25">
      <c r="B5" s="31" t="s">
        <v>61</v>
      </c>
      <c r="C5" s="31" t="s">
        <v>2</v>
      </c>
      <c r="D5" s="31" t="s">
        <v>3</v>
      </c>
      <c r="E5" s="31" t="s">
        <v>62</v>
      </c>
      <c r="F5" s="31" t="s">
        <v>36</v>
      </c>
      <c r="G5" s="31" t="s">
        <v>67</v>
      </c>
    </row>
    <row r="6" spans="2:7" ht="18" x14ac:dyDescent="0.35">
      <c r="B6" s="45">
        <v>44566</v>
      </c>
      <c r="C6" s="36" t="s">
        <v>5</v>
      </c>
      <c r="D6" s="37" t="s">
        <v>0</v>
      </c>
      <c r="E6" s="38">
        <v>80</v>
      </c>
      <c r="F6" s="39">
        <f>_xlfn.XLOOKUP(TB_Entradas[[#This Row],[Producto]],TB_Producto[Producto],TB_Producto[Costo Unitario],"Producto Incorrecto")</f>
        <v>3</v>
      </c>
      <c r="G6" s="39">
        <f>IFERROR(TB_Entradas[[#This Row],[Cantidad Comprada]]*TB_Entradas[[#This Row],[Costo Unitario]],"Producto Incorrecto")</f>
        <v>240</v>
      </c>
    </row>
    <row r="7" spans="2:7" ht="18" x14ac:dyDescent="0.35">
      <c r="B7" s="45">
        <v>44566</v>
      </c>
      <c r="C7" s="36" t="s">
        <v>20</v>
      </c>
      <c r="D7" s="37" t="s">
        <v>4</v>
      </c>
      <c r="E7" s="38">
        <v>80</v>
      </c>
      <c r="F7" s="39">
        <f>_xlfn.XLOOKUP(TB_Entradas[[#This Row],[Producto]],TB_Producto[Producto],TB_Producto[Costo Unitario],"Producto Incorrecto")</f>
        <v>1.5</v>
      </c>
      <c r="G7" s="39">
        <f>IFERROR(TB_Entradas[[#This Row],[Cantidad Comprada]]*TB_Entradas[[#This Row],[Costo Unitario]],"Producto Incorrecto")</f>
        <v>120</v>
      </c>
    </row>
    <row r="8" spans="2:7" ht="18" x14ac:dyDescent="0.35">
      <c r="B8" s="45">
        <v>44576</v>
      </c>
      <c r="C8" s="36" t="s">
        <v>18</v>
      </c>
      <c r="D8" s="37" t="s">
        <v>0</v>
      </c>
      <c r="E8" s="38">
        <v>75</v>
      </c>
      <c r="F8" s="39">
        <f>_xlfn.XLOOKUP(TB_Entradas[[#This Row],[Producto]],TB_Producto[Producto],TB_Producto[Costo Unitario],"Producto Incorrecto")</f>
        <v>4.5</v>
      </c>
      <c r="G8" s="39">
        <f>IFERROR(TB_Entradas[[#This Row],[Cantidad Comprada]]*TB_Entradas[[#This Row],[Costo Unitario]],"Producto Incorrecto")</f>
        <v>337.5</v>
      </c>
    </row>
    <row r="9" spans="2:7" ht="18" x14ac:dyDescent="0.35">
      <c r="B9" s="45">
        <v>44578</v>
      </c>
      <c r="C9" s="36" t="s">
        <v>32</v>
      </c>
      <c r="D9" s="37" t="s">
        <v>4</v>
      </c>
      <c r="E9" s="38">
        <v>80</v>
      </c>
      <c r="F9" s="39">
        <f>_xlfn.XLOOKUP(TB_Entradas[[#This Row],[Producto]],TB_Producto[Producto],TB_Producto[Costo Unitario],"Producto Incorrecto")</f>
        <v>2.25</v>
      </c>
      <c r="G9" s="39">
        <f>IFERROR(TB_Entradas[[#This Row],[Cantidad Comprada]]*TB_Entradas[[#This Row],[Costo Unitario]],"Producto Incorrecto")</f>
        <v>180</v>
      </c>
    </row>
    <row r="10" spans="2:7" ht="18" x14ac:dyDescent="0.35">
      <c r="B10" s="45">
        <v>44593</v>
      </c>
      <c r="C10" s="36" t="s">
        <v>32</v>
      </c>
      <c r="D10" s="37" t="s">
        <v>4</v>
      </c>
      <c r="E10" s="38">
        <v>65</v>
      </c>
      <c r="F10" s="39">
        <f>_xlfn.XLOOKUP(TB_Entradas[[#This Row],[Producto]],TB_Producto[Producto],TB_Producto[Costo Unitario],"Producto Incorrecto")</f>
        <v>2.25</v>
      </c>
      <c r="G10" s="39">
        <f>IFERROR(TB_Entradas[[#This Row],[Cantidad Comprada]]*TB_Entradas[[#This Row],[Costo Unitario]],"Producto Incorrecto")</f>
        <v>146.25</v>
      </c>
    </row>
    <row r="11" spans="2:7" ht="18" x14ac:dyDescent="0.35">
      <c r="B11" s="45">
        <v>44594</v>
      </c>
      <c r="C11" s="36" t="s">
        <v>18</v>
      </c>
      <c r="D11" s="37" t="s">
        <v>0</v>
      </c>
      <c r="E11" s="38">
        <v>60</v>
      </c>
      <c r="F11" s="39">
        <f>_xlfn.XLOOKUP(TB_Entradas[[#This Row],[Producto]],TB_Producto[Producto],TB_Producto[Costo Unitario],"Producto Incorrecto")</f>
        <v>4.5</v>
      </c>
      <c r="G11" s="39">
        <f>IFERROR(TB_Entradas[[#This Row],[Cantidad Comprada]]*TB_Entradas[[#This Row],[Costo Unitario]],"Producto Incorrecto")</f>
        <v>270</v>
      </c>
    </row>
    <row r="12" spans="2:7" ht="18" x14ac:dyDescent="0.35">
      <c r="B12" s="45">
        <v>44598</v>
      </c>
      <c r="C12" s="36" t="s">
        <v>5</v>
      </c>
      <c r="D12" s="37" t="s">
        <v>0</v>
      </c>
      <c r="E12" s="38">
        <v>105</v>
      </c>
      <c r="F12" s="39">
        <f>_xlfn.XLOOKUP(TB_Entradas[[#This Row],[Producto]],TB_Producto[Producto],TB_Producto[Costo Unitario],"Producto Incorrecto")</f>
        <v>3</v>
      </c>
      <c r="G12" s="39">
        <f>IFERROR(TB_Entradas[[#This Row],[Cantidad Comprada]]*TB_Entradas[[#This Row],[Costo Unitario]],"Producto Incorrecto")</f>
        <v>315</v>
      </c>
    </row>
    <row r="13" spans="2:7" ht="18" x14ac:dyDescent="0.35">
      <c r="B13" s="45">
        <v>44602</v>
      </c>
      <c r="C13" s="36" t="s">
        <v>29</v>
      </c>
      <c r="D13" s="37" t="s">
        <v>52</v>
      </c>
      <c r="E13" s="38">
        <v>35</v>
      </c>
      <c r="F13" s="39">
        <f>_xlfn.XLOOKUP(TB_Entradas[[#This Row],[Producto]],TB_Producto[Producto],TB_Producto[Costo Unitario],"Producto Incorrecto")</f>
        <v>1.25</v>
      </c>
      <c r="G13" s="39">
        <f>IFERROR(TB_Entradas[[#This Row],[Cantidad Comprada]]*TB_Entradas[[#This Row],[Costo Unitario]],"Producto Incorrecto")</f>
        <v>43.75</v>
      </c>
    </row>
    <row r="14" spans="2:7" ht="18" x14ac:dyDescent="0.35">
      <c r="B14" s="45">
        <v>44612</v>
      </c>
      <c r="C14" s="36" t="s">
        <v>20</v>
      </c>
      <c r="D14" s="37" t="s">
        <v>4</v>
      </c>
      <c r="E14" s="38">
        <v>80</v>
      </c>
      <c r="F14" s="39">
        <f>_xlfn.XLOOKUP(TB_Entradas[[#This Row],[Producto]],TB_Producto[Producto],TB_Producto[Costo Unitario],"Producto Incorrecto")</f>
        <v>1.5</v>
      </c>
      <c r="G14" s="39">
        <f>IFERROR(TB_Entradas[[#This Row],[Cantidad Comprada]]*TB_Entradas[[#This Row],[Costo Unitario]],"Producto Incorrecto")</f>
        <v>120</v>
      </c>
    </row>
    <row r="15" spans="2:7" ht="18" x14ac:dyDescent="0.35">
      <c r="B15" s="45">
        <v>44625</v>
      </c>
      <c r="C15" s="36" t="s">
        <v>27</v>
      </c>
      <c r="D15" s="37" t="s">
        <v>52</v>
      </c>
      <c r="E15" s="38">
        <v>230</v>
      </c>
      <c r="F15" s="39">
        <f>_xlfn.XLOOKUP(TB_Entradas[[#This Row],[Producto]],TB_Producto[Producto],TB_Producto[Costo Unitario],"Producto Incorrecto")</f>
        <v>0.5</v>
      </c>
      <c r="G15" s="39">
        <f>IFERROR(TB_Entradas[[#This Row],[Cantidad Comprada]]*TB_Entradas[[#This Row],[Costo Unitario]],"Producto Incorrecto")</f>
        <v>115</v>
      </c>
    </row>
    <row r="16" spans="2:7" ht="18" x14ac:dyDescent="0.35">
      <c r="B16" s="45">
        <v>44630</v>
      </c>
      <c r="C16" s="36" t="s">
        <v>32</v>
      </c>
      <c r="D16" s="37" t="s">
        <v>4</v>
      </c>
      <c r="E16" s="38">
        <v>35</v>
      </c>
      <c r="F16" s="39">
        <f>_xlfn.XLOOKUP(TB_Entradas[[#This Row],[Producto]],TB_Producto[Producto],TB_Producto[Costo Unitario],"Producto Incorrecto")</f>
        <v>2.25</v>
      </c>
      <c r="G16" s="39">
        <f>IFERROR(TB_Entradas[[#This Row],[Cantidad Comprada]]*TB_Entradas[[#This Row],[Costo Unitario]],"Producto Incorrecto")</f>
        <v>78.75</v>
      </c>
    </row>
    <row r="17" spans="2:7" ht="18" x14ac:dyDescent="0.35">
      <c r="B17" s="45">
        <v>44635</v>
      </c>
      <c r="C17" s="36" t="s">
        <v>5</v>
      </c>
      <c r="D17" s="37" t="s">
        <v>0</v>
      </c>
      <c r="E17" s="38">
        <v>125</v>
      </c>
      <c r="F17" s="39">
        <f>_xlfn.XLOOKUP(TB_Entradas[[#This Row],[Producto]],TB_Producto[Producto],TB_Producto[Costo Unitario],"Producto Incorrecto")</f>
        <v>3</v>
      </c>
      <c r="G17" s="39">
        <f>IFERROR(TB_Entradas[[#This Row],[Cantidad Comprada]]*TB_Entradas[[#This Row],[Costo Unitario]],"Producto Incorrecto")</f>
        <v>375</v>
      </c>
    </row>
    <row r="18" spans="2:7" ht="18" x14ac:dyDescent="0.35">
      <c r="B18" s="45">
        <v>44637</v>
      </c>
      <c r="C18" s="36" t="s">
        <v>26</v>
      </c>
      <c r="D18" s="37" t="s">
        <v>0</v>
      </c>
      <c r="E18" s="38">
        <v>85</v>
      </c>
      <c r="F18" s="39">
        <f>_xlfn.XLOOKUP(TB_Entradas[[#This Row],[Producto]],TB_Producto[Producto],TB_Producto[Costo Unitario],"Producto Incorrecto")</f>
        <v>1.5</v>
      </c>
      <c r="G18" s="39">
        <f>IFERROR(TB_Entradas[[#This Row],[Cantidad Comprada]]*TB_Entradas[[#This Row],[Costo Unitario]],"Producto Incorrecto")</f>
        <v>127.5</v>
      </c>
    </row>
    <row r="19" spans="2:7" ht="18" x14ac:dyDescent="0.35">
      <c r="B19" s="45">
        <v>44644</v>
      </c>
      <c r="C19" s="36" t="s">
        <v>18</v>
      </c>
      <c r="D19" s="37" t="s">
        <v>0</v>
      </c>
      <c r="E19" s="38">
        <v>25</v>
      </c>
      <c r="F19" s="39">
        <f>_xlfn.XLOOKUP(TB_Entradas[[#This Row],[Producto]],TB_Producto[Producto],TB_Producto[Costo Unitario],"Producto Incorrecto")</f>
        <v>4.5</v>
      </c>
      <c r="G19" s="39">
        <f>IFERROR(TB_Entradas[[#This Row],[Cantidad Comprada]]*TB_Entradas[[#This Row],[Costo Unitario]],"Producto Incorrecto")</f>
        <v>112.5</v>
      </c>
    </row>
    <row r="20" spans="2:7" ht="18" x14ac:dyDescent="0.35">
      <c r="B20" s="45">
        <v>44647</v>
      </c>
      <c r="C20" s="36" t="s">
        <v>20</v>
      </c>
      <c r="D20" s="37" t="s">
        <v>4</v>
      </c>
      <c r="E20" s="38">
        <v>30</v>
      </c>
      <c r="F20" s="39">
        <f>_xlfn.XLOOKUP(TB_Entradas[[#This Row],[Producto]],TB_Producto[Producto],TB_Producto[Costo Unitario],"Producto Incorrecto")</f>
        <v>1.5</v>
      </c>
      <c r="G20" s="39">
        <f>IFERROR(TB_Entradas[[#This Row],[Cantidad Comprada]]*TB_Entradas[[#This Row],[Costo Unitario]],"Producto Incorrecto")</f>
        <v>45</v>
      </c>
    </row>
    <row r="21" spans="2:7" ht="18" x14ac:dyDescent="0.35">
      <c r="B21" s="45">
        <v>44655</v>
      </c>
      <c r="C21" s="36" t="s">
        <v>32</v>
      </c>
      <c r="D21" s="37" t="s">
        <v>4</v>
      </c>
      <c r="E21" s="38">
        <v>65</v>
      </c>
      <c r="F21" s="39">
        <f>_xlfn.XLOOKUP(TB_Entradas[[#This Row],[Producto]],TB_Producto[Producto],TB_Producto[Costo Unitario],"Producto Incorrecto")</f>
        <v>2.25</v>
      </c>
      <c r="G21" s="39">
        <f>IFERROR(TB_Entradas[[#This Row],[Cantidad Comprada]]*TB_Entradas[[#This Row],[Costo Unitario]],"Producto Incorrecto")</f>
        <v>146.25</v>
      </c>
    </row>
    <row r="22" spans="2:7" ht="18" x14ac:dyDescent="0.35">
      <c r="B22" s="45">
        <v>44661</v>
      </c>
      <c r="C22" s="36" t="s">
        <v>5</v>
      </c>
      <c r="D22" s="37" t="s">
        <v>0</v>
      </c>
      <c r="E22" s="38">
        <v>100</v>
      </c>
      <c r="F22" s="39">
        <f>_xlfn.XLOOKUP(TB_Entradas[[#This Row],[Producto]],TB_Producto[Producto],TB_Producto[Costo Unitario],"Producto Incorrecto")</f>
        <v>3</v>
      </c>
      <c r="G22" s="39">
        <f>IFERROR(TB_Entradas[[#This Row],[Cantidad Comprada]]*TB_Entradas[[#This Row],[Costo Unitario]],"Producto Incorrecto")</f>
        <v>300</v>
      </c>
    </row>
    <row r="23" spans="2:7" ht="18" x14ac:dyDescent="0.35">
      <c r="B23" s="45">
        <v>44672</v>
      </c>
      <c r="C23" s="36" t="s">
        <v>18</v>
      </c>
      <c r="D23" s="37" t="s">
        <v>0</v>
      </c>
      <c r="E23" s="38">
        <v>35</v>
      </c>
      <c r="F23" s="39">
        <f>_xlfn.XLOOKUP(TB_Entradas[[#This Row],[Producto]],TB_Producto[Producto],TB_Producto[Costo Unitario],"Producto Incorrecto")</f>
        <v>4.5</v>
      </c>
      <c r="G23" s="39">
        <f>IFERROR(TB_Entradas[[#This Row],[Cantidad Comprada]]*TB_Entradas[[#This Row],[Costo Unitario]],"Producto Incorrecto")</f>
        <v>157.5</v>
      </c>
    </row>
    <row r="24" spans="2:7" ht="18" x14ac:dyDescent="0.35">
      <c r="B24" s="45">
        <v>44681</v>
      </c>
      <c r="C24" s="36" t="s">
        <v>20</v>
      </c>
      <c r="D24" s="37" t="s">
        <v>4</v>
      </c>
      <c r="E24" s="38">
        <v>35</v>
      </c>
      <c r="F24" s="39">
        <f>_xlfn.XLOOKUP(TB_Entradas[[#This Row],[Producto]],TB_Producto[Producto],TB_Producto[Costo Unitario],"Producto Incorrecto")</f>
        <v>1.5</v>
      </c>
      <c r="G24" s="39">
        <f>IFERROR(TB_Entradas[[#This Row],[Cantidad Comprada]]*TB_Entradas[[#This Row],[Costo Unitario]],"Producto Incorrecto")</f>
        <v>52.5</v>
      </c>
    </row>
    <row r="25" spans="2:7" ht="18" x14ac:dyDescent="0.35">
      <c r="B25" s="45">
        <v>44686</v>
      </c>
      <c r="C25" s="36" t="s">
        <v>31</v>
      </c>
      <c r="D25" s="37" t="s">
        <v>1</v>
      </c>
      <c r="E25" s="38">
        <v>42</v>
      </c>
      <c r="F25" s="39">
        <f>_xlfn.XLOOKUP(TB_Entradas[[#This Row],[Producto]],TB_Producto[Producto],TB_Producto[Costo Unitario],"Producto Incorrecto")</f>
        <v>2.5</v>
      </c>
      <c r="G25" s="39">
        <f>IFERROR(TB_Entradas[[#This Row],[Cantidad Comprada]]*TB_Entradas[[#This Row],[Costo Unitario]],"Producto Incorrecto")</f>
        <v>105</v>
      </c>
    </row>
    <row r="26" spans="2:7" ht="18" x14ac:dyDescent="0.35">
      <c r="B26" s="45">
        <v>44687</v>
      </c>
      <c r="C26" s="36" t="s">
        <v>20</v>
      </c>
      <c r="D26" s="37" t="s">
        <v>4</v>
      </c>
      <c r="E26" s="38">
        <v>34</v>
      </c>
      <c r="F26" s="39">
        <f>_xlfn.XLOOKUP(TB_Entradas[[#This Row],[Producto]],TB_Producto[Producto],TB_Producto[Costo Unitario],"Producto Incorrecto")</f>
        <v>1.5</v>
      </c>
      <c r="G26" s="39">
        <f>IFERROR(TB_Entradas[[#This Row],[Cantidad Comprada]]*TB_Entradas[[#This Row],[Costo Unitario]],"Producto Incorrecto")</f>
        <v>51</v>
      </c>
    </row>
    <row r="27" spans="2:7" ht="18" x14ac:dyDescent="0.35">
      <c r="B27" s="45">
        <v>44691</v>
      </c>
      <c r="C27" s="36" t="s">
        <v>32</v>
      </c>
      <c r="D27" s="37" t="s">
        <v>4</v>
      </c>
      <c r="E27" s="38">
        <v>20</v>
      </c>
      <c r="F27" s="39">
        <f>_xlfn.XLOOKUP(TB_Entradas[[#This Row],[Producto]],TB_Producto[Producto],TB_Producto[Costo Unitario],"Producto Incorrecto")</f>
        <v>2.25</v>
      </c>
      <c r="G27" s="39">
        <f>IFERROR(TB_Entradas[[#This Row],[Cantidad Comprada]]*TB_Entradas[[#This Row],[Costo Unitario]],"Producto Incorrecto")</f>
        <v>45</v>
      </c>
    </row>
    <row r="28" spans="2:7" ht="18" x14ac:dyDescent="0.35">
      <c r="B28" s="45">
        <v>44691</v>
      </c>
      <c r="C28" s="36" t="s">
        <v>5</v>
      </c>
      <c r="D28" s="37" t="s">
        <v>0</v>
      </c>
      <c r="E28" s="38">
        <v>75</v>
      </c>
      <c r="F28" s="39">
        <f>_xlfn.XLOOKUP(TB_Entradas[[#This Row],[Producto]],TB_Producto[Producto],TB_Producto[Costo Unitario],"Producto Incorrecto")</f>
        <v>3</v>
      </c>
      <c r="G28" s="39">
        <f>IFERROR(TB_Entradas[[#This Row],[Cantidad Comprada]]*TB_Entradas[[#This Row],[Costo Unitario]],"Producto Incorrecto")</f>
        <v>225</v>
      </c>
    </row>
    <row r="29" spans="2:7" ht="18" x14ac:dyDescent="0.35">
      <c r="B29" s="45">
        <v>44698</v>
      </c>
      <c r="C29" s="36" t="s">
        <v>18</v>
      </c>
      <c r="D29" s="37" t="s">
        <v>0</v>
      </c>
      <c r="E29" s="38">
        <v>25</v>
      </c>
      <c r="F29" s="39">
        <f>_xlfn.XLOOKUP(TB_Entradas[[#This Row],[Producto]],TB_Producto[Producto],TB_Producto[Costo Unitario],"Producto Incorrecto")</f>
        <v>4.5</v>
      </c>
      <c r="G29" s="39">
        <f>IFERROR(TB_Entradas[[#This Row],[Cantidad Comprada]]*TB_Entradas[[#This Row],[Costo Unitario]],"Producto Incorrecto")</f>
        <v>112.5</v>
      </c>
    </row>
    <row r="30" spans="2:7" ht="18" x14ac:dyDescent="0.35">
      <c r="B30" s="45">
        <v>44714</v>
      </c>
      <c r="C30" s="36" t="s">
        <v>5</v>
      </c>
      <c r="D30" s="37" t="s">
        <v>0</v>
      </c>
      <c r="E30" s="38">
        <v>100</v>
      </c>
      <c r="F30" s="39">
        <f>_xlfn.XLOOKUP(TB_Entradas[[#This Row],[Producto]],TB_Producto[Producto],TB_Producto[Costo Unitario],"Producto Incorrecto")</f>
        <v>3</v>
      </c>
      <c r="G30" s="39">
        <f>IFERROR(TB_Entradas[[#This Row],[Cantidad Comprada]]*TB_Entradas[[#This Row],[Costo Unitario]],"Producto Incorrecto")</f>
        <v>300</v>
      </c>
    </row>
    <row r="31" spans="2:7" ht="18" x14ac:dyDescent="0.35">
      <c r="B31" s="45">
        <v>44719</v>
      </c>
      <c r="C31" s="36" t="s">
        <v>18</v>
      </c>
      <c r="D31" s="37" t="s">
        <v>0</v>
      </c>
      <c r="E31" s="38">
        <v>85</v>
      </c>
      <c r="F31" s="39">
        <f>_xlfn.XLOOKUP(TB_Entradas[[#This Row],[Producto]],TB_Producto[Producto],TB_Producto[Costo Unitario],"Producto Incorrecto")</f>
        <v>4.5</v>
      </c>
      <c r="G31" s="39">
        <f>IFERROR(TB_Entradas[[#This Row],[Cantidad Comprada]]*TB_Entradas[[#This Row],[Costo Unitario]],"Producto Incorrecto")</f>
        <v>382.5</v>
      </c>
    </row>
    <row r="32" spans="2:7" ht="18" x14ac:dyDescent="0.35">
      <c r="B32" s="45">
        <v>44727</v>
      </c>
      <c r="C32" s="36" t="s">
        <v>32</v>
      </c>
      <c r="D32" s="37" t="s">
        <v>4</v>
      </c>
      <c r="E32" s="43">
        <v>60</v>
      </c>
      <c r="F32" s="39">
        <f>_xlfn.XLOOKUP(TB_Entradas[[#This Row],[Producto]],TB_Producto[Producto],TB_Producto[Costo Unitario],"Producto Incorrecto")</f>
        <v>2.25</v>
      </c>
      <c r="G32" s="39">
        <f>IFERROR(TB_Entradas[[#This Row],[Cantidad Comprada]]*TB_Entradas[[#This Row],[Costo Unitario]],"Producto Incorrecto")</f>
        <v>135</v>
      </c>
    </row>
    <row r="33" spans="2:7" ht="18" x14ac:dyDescent="0.35">
      <c r="B33" s="45">
        <v>44735</v>
      </c>
      <c r="C33" s="36" t="s">
        <v>20</v>
      </c>
      <c r="D33" s="37" t="s">
        <v>4</v>
      </c>
      <c r="E33" s="43">
        <v>25</v>
      </c>
      <c r="F33" s="39">
        <f>_xlfn.XLOOKUP(TB_Entradas[[#This Row],[Producto]],TB_Producto[Producto],TB_Producto[Costo Unitario],"Producto Incorrecto")</f>
        <v>1.5</v>
      </c>
      <c r="G33" s="39">
        <f>IFERROR(TB_Entradas[[#This Row],[Cantidad Comprada]]*TB_Entradas[[#This Row],[Costo Unitario]],"Producto Incorrecto")</f>
        <v>37.5</v>
      </c>
    </row>
    <row r="34" spans="2:7" ht="18" x14ac:dyDescent="0.35">
      <c r="B34" s="45">
        <v>44743</v>
      </c>
      <c r="C34" s="36" t="s">
        <v>5</v>
      </c>
      <c r="D34" s="37" t="s">
        <v>0</v>
      </c>
      <c r="E34" s="43">
        <v>100</v>
      </c>
      <c r="F34" s="39">
        <f>_xlfn.XLOOKUP(TB_Entradas[[#This Row],[Producto]],TB_Producto[Producto],TB_Producto[Costo Unitario],"Producto Incorrecto")</f>
        <v>3</v>
      </c>
      <c r="G34" s="39">
        <f>IFERROR(TB_Entradas[[#This Row],[Cantidad Comprada]]*TB_Entradas[[#This Row],[Costo Unitario]],"Producto Incorrecto")</f>
        <v>300</v>
      </c>
    </row>
    <row r="35" spans="2:7" ht="18" x14ac:dyDescent="0.35">
      <c r="B35" s="45">
        <v>44747</v>
      </c>
      <c r="C35" s="36" t="s">
        <v>32</v>
      </c>
      <c r="D35" s="37" t="s">
        <v>4</v>
      </c>
      <c r="E35" s="43">
        <v>40</v>
      </c>
      <c r="F35" s="39">
        <f>_xlfn.XLOOKUP(TB_Entradas[[#This Row],[Producto]],TB_Producto[Producto],TB_Producto[Costo Unitario],"Producto Incorrecto")</f>
        <v>2.25</v>
      </c>
      <c r="G35" s="39">
        <f>IFERROR(TB_Entradas[[#This Row],[Cantidad Comprada]]*TB_Entradas[[#This Row],[Costo Unitario]],"Producto Incorrecto")</f>
        <v>90</v>
      </c>
    </row>
    <row r="36" spans="2:7" ht="18" x14ac:dyDescent="0.35">
      <c r="B36" s="45">
        <v>44749</v>
      </c>
      <c r="C36" s="36" t="s">
        <v>18</v>
      </c>
      <c r="D36" s="37" t="s">
        <v>0</v>
      </c>
      <c r="E36" s="43">
        <v>105</v>
      </c>
      <c r="F36" s="39">
        <f>_xlfn.XLOOKUP(TB_Entradas[[#This Row],[Producto]],TB_Producto[Producto],TB_Producto[Costo Unitario],"Producto Incorrecto")</f>
        <v>4.5</v>
      </c>
      <c r="G36" s="39">
        <f>IFERROR(TB_Entradas[[#This Row],[Cantidad Comprada]]*TB_Entradas[[#This Row],[Costo Unitario]],"Producto Incorrecto")</f>
        <v>472.5</v>
      </c>
    </row>
    <row r="37" spans="2:7" ht="18" x14ac:dyDescent="0.35">
      <c r="B37" s="45">
        <v>44757</v>
      </c>
      <c r="C37" s="36" t="s">
        <v>20</v>
      </c>
      <c r="D37" s="37" t="s">
        <v>4</v>
      </c>
      <c r="E37" s="43">
        <v>20</v>
      </c>
      <c r="F37" s="39">
        <f>_xlfn.XLOOKUP(TB_Entradas[[#This Row],[Producto]],TB_Producto[Producto],TB_Producto[Costo Unitario],"Producto Incorrecto")</f>
        <v>1.5</v>
      </c>
      <c r="G37" s="39">
        <f>IFERROR(TB_Entradas[[#This Row],[Cantidad Comprada]]*TB_Entradas[[#This Row],[Costo Unitario]],"Producto Incorrecto")</f>
        <v>30</v>
      </c>
    </row>
    <row r="38" spans="2:7" ht="18" x14ac:dyDescent="0.35">
      <c r="B38" s="45">
        <v>44778</v>
      </c>
      <c r="C38" s="36" t="s">
        <v>18</v>
      </c>
      <c r="D38" s="37" t="s">
        <v>0</v>
      </c>
      <c r="E38" s="43">
        <v>25</v>
      </c>
      <c r="F38" s="39">
        <f>_xlfn.XLOOKUP(TB_Entradas[[#This Row],[Producto]],TB_Producto[Producto],TB_Producto[Costo Unitario],"Producto Incorrecto")</f>
        <v>4.5</v>
      </c>
      <c r="G38" s="39">
        <f>IFERROR(TB_Entradas[[#This Row],[Cantidad Comprada]]*TB_Entradas[[#This Row],[Costo Unitario]],"Producto Incorrecto")</f>
        <v>112.5</v>
      </c>
    </row>
    <row r="39" spans="2:7" ht="18" x14ac:dyDescent="0.35">
      <c r="B39" s="45">
        <v>44783</v>
      </c>
      <c r="C39" s="36" t="s">
        <v>12</v>
      </c>
      <c r="D39" s="37" t="s">
        <v>0</v>
      </c>
      <c r="E39" s="43">
        <v>80</v>
      </c>
      <c r="F39" s="39">
        <f>_xlfn.XLOOKUP(TB_Entradas[[#This Row],[Producto]],TB_Producto[Producto],TB_Producto[Costo Unitario],"Producto Incorrecto")</f>
        <v>1.25</v>
      </c>
      <c r="G39" s="39">
        <f>IFERROR(TB_Entradas[[#This Row],[Cantidad Comprada]]*TB_Entradas[[#This Row],[Costo Unitario]],"Producto Incorrecto")</f>
        <v>100</v>
      </c>
    </row>
    <row r="40" spans="2:7" ht="18" x14ac:dyDescent="0.35">
      <c r="B40" s="45">
        <v>44791</v>
      </c>
      <c r="C40" s="36" t="s">
        <v>32</v>
      </c>
      <c r="D40" s="37" t="s">
        <v>4</v>
      </c>
      <c r="E40" s="43">
        <v>25</v>
      </c>
      <c r="F40" s="39">
        <f>_xlfn.XLOOKUP(TB_Entradas[[#This Row],[Producto]],TB_Producto[Producto],TB_Producto[Costo Unitario],"Producto Incorrecto")</f>
        <v>2.25</v>
      </c>
      <c r="G40" s="39">
        <f>IFERROR(TB_Entradas[[#This Row],[Cantidad Comprada]]*TB_Entradas[[#This Row],[Costo Unitario]],"Producto Incorrecto")</f>
        <v>56.25</v>
      </c>
    </row>
    <row r="41" spans="2:7" ht="18" x14ac:dyDescent="0.35">
      <c r="B41" s="45">
        <v>44791</v>
      </c>
      <c r="C41" s="36" t="s">
        <v>20</v>
      </c>
      <c r="D41" s="37" t="s">
        <v>4</v>
      </c>
      <c r="E41" s="43">
        <v>20</v>
      </c>
      <c r="F41" s="39">
        <f>_xlfn.XLOOKUP(TB_Entradas[[#This Row],[Producto]],TB_Producto[Producto],TB_Producto[Costo Unitario],"Producto Incorrecto")</f>
        <v>1.5</v>
      </c>
      <c r="G41" s="39">
        <f>IFERROR(TB_Entradas[[#This Row],[Cantidad Comprada]]*TB_Entradas[[#This Row],[Costo Unitario]],"Producto Incorrecto")</f>
        <v>30</v>
      </c>
    </row>
    <row r="42" spans="2:7" ht="18" x14ac:dyDescent="0.35">
      <c r="B42" s="45">
        <v>44804</v>
      </c>
      <c r="C42" s="36" t="s">
        <v>5</v>
      </c>
      <c r="D42" s="37" t="s">
        <v>0</v>
      </c>
      <c r="E42" s="43">
        <v>125</v>
      </c>
      <c r="F42" s="39">
        <f>_xlfn.XLOOKUP(TB_Entradas[[#This Row],[Producto]],TB_Producto[Producto],TB_Producto[Costo Unitario],"Producto Incorrecto")</f>
        <v>3</v>
      </c>
      <c r="G42" s="39">
        <f>IFERROR(TB_Entradas[[#This Row],[Cantidad Comprada]]*TB_Entradas[[#This Row],[Costo Unitario]],"Producto Incorrecto")</f>
        <v>375</v>
      </c>
    </row>
    <row r="43" spans="2:7" ht="18" x14ac:dyDescent="0.35">
      <c r="B43" s="45">
        <v>44806</v>
      </c>
      <c r="C43" s="36" t="s">
        <v>27</v>
      </c>
      <c r="D43" s="37" t="s">
        <v>52</v>
      </c>
      <c r="E43" s="43">
        <v>70</v>
      </c>
      <c r="F43" s="39">
        <f>_xlfn.XLOOKUP(TB_Entradas[[#This Row],[Producto]],TB_Producto[Producto],TB_Producto[Costo Unitario],"Producto Incorrecto")</f>
        <v>0.5</v>
      </c>
      <c r="G43" s="39">
        <f>IFERROR(TB_Entradas[[#This Row],[Cantidad Comprada]]*TB_Entradas[[#This Row],[Costo Unitario]],"Producto Incorrecto")</f>
        <v>35</v>
      </c>
    </row>
    <row r="44" spans="2:7" ht="18" x14ac:dyDescent="0.35">
      <c r="B44" s="45">
        <v>44811</v>
      </c>
      <c r="C44" s="36" t="s">
        <v>18</v>
      </c>
      <c r="D44" s="37" t="s">
        <v>0</v>
      </c>
      <c r="E44" s="43">
        <v>22</v>
      </c>
      <c r="F44" s="39">
        <f>_xlfn.XLOOKUP(TB_Entradas[[#This Row],[Producto]],TB_Producto[Producto],TB_Producto[Costo Unitario],"Producto Incorrecto")</f>
        <v>4.5</v>
      </c>
      <c r="G44" s="39">
        <f>IFERROR(TB_Entradas[[#This Row],[Cantidad Comprada]]*TB_Entradas[[#This Row],[Costo Unitario]],"Producto Incorrecto")</f>
        <v>99</v>
      </c>
    </row>
    <row r="45" spans="2:7" ht="18" x14ac:dyDescent="0.35">
      <c r="B45" s="45">
        <v>44821</v>
      </c>
      <c r="C45" s="36" t="s">
        <v>25</v>
      </c>
      <c r="D45" s="37" t="s">
        <v>1</v>
      </c>
      <c r="E45" s="43">
        <v>32</v>
      </c>
      <c r="F45" s="39">
        <f>_xlfn.XLOOKUP(TB_Entradas[[#This Row],[Producto]],TB_Producto[Producto],TB_Producto[Costo Unitario],"Producto Incorrecto")</f>
        <v>4</v>
      </c>
      <c r="G45" s="39">
        <f>IFERROR(TB_Entradas[[#This Row],[Cantidad Comprada]]*TB_Entradas[[#This Row],[Costo Unitario]],"Producto Incorrecto")</f>
        <v>128</v>
      </c>
    </row>
    <row r="46" spans="2:7" ht="18" x14ac:dyDescent="0.35">
      <c r="B46" s="45">
        <v>44823</v>
      </c>
      <c r="C46" s="36" t="s">
        <v>32</v>
      </c>
      <c r="D46" s="37" t="s">
        <v>4</v>
      </c>
      <c r="E46" s="43">
        <v>15</v>
      </c>
      <c r="F46" s="39">
        <f>_xlfn.XLOOKUP(TB_Entradas[[#This Row],[Producto]],TB_Producto[Producto],TB_Producto[Costo Unitario],"Producto Incorrecto")</f>
        <v>2.25</v>
      </c>
      <c r="G46" s="39">
        <f>IFERROR(TB_Entradas[[#This Row],[Cantidad Comprada]]*TB_Entradas[[#This Row],[Costo Unitario]],"Producto Incorrecto")</f>
        <v>33.75</v>
      </c>
    </row>
    <row r="47" spans="2:7" ht="18" x14ac:dyDescent="0.35">
      <c r="B47" s="45">
        <v>44828</v>
      </c>
      <c r="C47" s="36" t="s">
        <v>20</v>
      </c>
      <c r="D47" s="37" t="s">
        <v>4</v>
      </c>
      <c r="E47" s="43">
        <v>13</v>
      </c>
      <c r="F47" s="39">
        <f>_xlfn.XLOOKUP(TB_Entradas[[#This Row],[Producto]],TB_Producto[Producto],TB_Producto[Costo Unitario],"Producto Incorrecto")</f>
        <v>1.5</v>
      </c>
      <c r="G47" s="39">
        <f>IFERROR(TB_Entradas[[#This Row],[Cantidad Comprada]]*TB_Entradas[[#This Row],[Costo Unitario]],"Producto Incorrecto")</f>
        <v>19.5</v>
      </c>
    </row>
    <row r="48" spans="2:7" ht="18" x14ac:dyDescent="0.35">
      <c r="B48" s="45">
        <v>44834</v>
      </c>
      <c r="C48" s="36" t="s">
        <v>5</v>
      </c>
      <c r="D48" s="37" t="s">
        <v>0</v>
      </c>
      <c r="E48" s="43">
        <v>125</v>
      </c>
      <c r="F48" s="39">
        <f>_xlfn.XLOOKUP(TB_Entradas[[#This Row],[Producto]],TB_Producto[Producto],TB_Producto[Costo Unitario],"Producto Incorrecto")</f>
        <v>3</v>
      </c>
      <c r="G48" s="39">
        <f>IFERROR(TB_Entradas[[#This Row],[Cantidad Comprada]]*TB_Entradas[[#This Row],[Costo Unitario]],"Producto Incorrecto")</f>
        <v>375</v>
      </c>
    </row>
    <row r="49" spans="2:7" ht="18" x14ac:dyDescent="0.35">
      <c r="B49" s="45">
        <v>44835</v>
      </c>
      <c r="C49" s="36" t="s">
        <v>18</v>
      </c>
      <c r="D49" s="37" t="s">
        <v>0</v>
      </c>
      <c r="E49" s="43">
        <v>37</v>
      </c>
      <c r="F49" s="39">
        <f>_xlfn.XLOOKUP(TB_Entradas[[#This Row],[Producto]],TB_Producto[Producto],TB_Producto[Costo Unitario],"Producto Incorrecto")</f>
        <v>4.5</v>
      </c>
      <c r="G49" s="39">
        <f>IFERROR(TB_Entradas[[#This Row],[Cantidad Comprada]]*TB_Entradas[[#This Row],[Costo Unitario]],"Producto Incorrecto")</f>
        <v>166.5</v>
      </c>
    </row>
    <row r="50" spans="2:7" ht="18" x14ac:dyDescent="0.35">
      <c r="B50" s="45">
        <v>44841</v>
      </c>
      <c r="C50" s="36" t="s">
        <v>32</v>
      </c>
      <c r="D50" s="37" t="s">
        <v>4</v>
      </c>
      <c r="E50" s="43">
        <v>30</v>
      </c>
      <c r="F50" s="39">
        <f>_xlfn.XLOOKUP(TB_Entradas[[#This Row],[Producto]],TB_Producto[Producto],TB_Producto[Costo Unitario],"Producto Incorrecto")</f>
        <v>2.25</v>
      </c>
      <c r="G50" s="39">
        <f>IFERROR(TB_Entradas[[#This Row],[Cantidad Comprada]]*TB_Entradas[[#This Row],[Costo Unitario]],"Producto Incorrecto")</f>
        <v>67.5</v>
      </c>
    </row>
    <row r="51" spans="2:7" ht="18" x14ac:dyDescent="0.35">
      <c r="B51" s="45">
        <v>44854</v>
      </c>
      <c r="C51" s="36" t="s">
        <v>5</v>
      </c>
      <c r="D51" s="37" t="s">
        <v>0</v>
      </c>
      <c r="E51" s="43">
        <v>80</v>
      </c>
      <c r="F51" s="39">
        <f>_xlfn.XLOOKUP(TB_Entradas[[#This Row],[Producto]],TB_Producto[Producto],TB_Producto[Costo Unitario],"Producto Incorrecto")</f>
        <v>3</v>
      </c>
      <c r="G51" s="39">
        <f>IFERROR(TB_Entradas[[#This Row],[Cantidad Comprada]]*TB_Entradas[[#This Row],[Costo Unitario]],"Producto Incorrecto")</f>
        <v>240</v>
      </c>
    </row>
    <row r="52" spans="2:7" ht="18" x14ac:dyDescent="0.35">
      <c r="B52" s="45">
        <v>44859</v>
      </c>
      <c r="C52" s="36" t="s">
        <v>20</v>
      </c>
      <c r="D52" s="37" t="s">
        <v>4</v>
      </c>
      <c r="E52" s="43">
        <v>42</v>
      </c>
      <c r="F52" s="39">
        <f>_xlfn.XLOOKUP(TB_Entradas[[#This Row],[Producto]],TB_Producto[Producto],TB_Producto[Costo Unitario],"Producto Incorrecto")</f>
        <v>1.5</v>
      </c>
      <c r="G52" s="39">
        <f>IFERROR(TB_Entradas[[#This Row],[Cantidad Comprada]]*TB_Entradas[[#This Row],[Costo Unitario]],"Producto Incorrecto")</f>
        <v>63</v>
      </c>
    </row>
    <row r="53" spans="2:7" ht="18" x14ac:dyDescent="0.35">
      <c r="B53" s="45">
        <v>44874</v>
      </c>
      <c r="C53" s="36" t="s">
        <v>28</v>
      </c>
      <c r="D53" s="37" t="s">
        <v>52</v>
      </c>
      <c r="E53" s="43">
        <v>45</v>
      </c>
      <c r="F53" s="39">
        <f>_xlfn.XLOOKUP(TB_Entradas[[#This Row],[Producto]],TB_Producto[Producto],TB_Producto[Costo Unitario],"Producto Incorrecto")</f>
        <v>0.25</v>
      </c>
      <c r="G53" s="39">
        <f>IFERROR(TB_Entradas[[#This Row],[Cantidad Comprada]]*TB_Entradas[[#This Row],[Costo Unitario]],"Producto Incorrecto")</f>
        <v>11.25</v>
      </c>
    </row>
    <row r="54" spans="2:7" ht="18" x14ac:dyDescent="0.35">
      <c r="B54" s="45">
        <v>44880</v>
      </c>
      <c r="C54" s="36" t="s">
        <v>5</v>
      </c>
      <c r="D54" s="37" t="s">
        <v>0</v>
      </c>
      <c r="E54" s="43">
        <v>65</v>
      </c>
      <c r="F54" s="39">
        <f>_xlfn.XLOOKUP(TB_Entradas[[#This Row],[Producto]],TB_Producto[Producto],TB_Producto[Costo Unitario],"Producto Incorrecto")</f>
        <v>3</v>
      </c>
      <c r="G54" s="39">
        <f>IFERROR(TB_Entradas[[#This Row],[Cantidad Comprada]]*TB_Entradas[[#This Row],[Costo Unitario]],"Producto Incorrecto")</f>
        <v>195</v>
      </c>
    </row>
    <row r="55" spans="2:7" ht="18" x14ac:dyDescent="0.35">
      <c r="B55" s="45">
        <v>44883</v>
      </c>
      <c r="C55" s="36" t="s">
        <v>18</v>
      </c>
      <c r="D55" s="37" t="s">
        <v>0</v>
      </c>
      <c r="E55" s="43">
        <v>35</v>
      </c>
      <c r="F55" s="39">
        <f>_xlfn.XLOOKUP(TB_Entradas[[#This Row],[Producto]],TB_Producto[Producto],TB_Producto[Costo Unitario],"Producto Incorrecto")</f>
        <v>4.5</v>
      </c>
      <c r="G55" s="39">
        <f>IFERROR(TB_Entradas[[#This Row],[Cantidad Comprada]]*TB_Entradas[[#This Row],[Costo Unitario]],"Producto Incorrecto")</f>
        <v>157.5</v>
      </c>
    </row>
    <row r="56" spans="2:7" ht="18" x14ac:dyDescent="0.35">
      <c r="B56" s="45">
        <v>44888</v>
      </c>
      <c r="C56" s="36" t="s">
        <v>32</v>
      </c>
      <c r="D56" s="37" t="s">
        <v>4</v>
      </c>
      <c r="E56" s="43">
        <v>15</v>
      </c>
      <c r="F56" s="39">
        <f>_xlfn.XLOOKUP(TB_Entradas[[#This Row],[Producto]],TB_Producto[Producto],TB_Producto[Costo Unitario],"Producto Incorrecto")</f>
        <v>2.25</v>
      </c>
      <c r="G56" s="39">
        <f>IFERROR(TB_Entradas[[#This Row],[Cantidad Comprada]]*TB_Entradas[[#This Row],[Costo Unitario]],"Producto Incorrecto")</f>
        <v>33.75</v>
      </c>
    </row>
    <row r="57" spans="2:7" ht="18" x14ac:dyDescent="0.35">
      <c r="B57" s="45">
        <v>44895</v>
      </c>
      <c r="C57" s="36" t="s">
        <v>20</v>
      </c>
      <c r="D57" s="37" t="s">
        <v>4</v>
      </c>
      <c r="E57" s="43">
        <v>25</v>
      </c>
      <c r="F57" s="39">
        <f>_xlfn.XLOOKUP(TB_Entradas[[#This Row],[Producto]],TB_Producto[Producto],TB_Producto[Costo Unitario],"Producto Incorrecto")</f>
        <v>1.5</v>
      </c>
      <c r="G57" s="39">
        <f>IFERROR(TB_Entradas[[#This Row],[Cantidad Comprada]]*TB_Entradas[[#This Row],[Costo Unitario]],"Producto Incorrecto")</f>
        <v>37.5</v>
      </c>
    </row>
    <row r="58" spans="2:7" ht="18" x14ac:dyDescent="0.35">
      <c r="B58" s="45">
        <v>44907</v>
      </c>
      <c r="C58" s="36" t="s">
        <v>5</v>
      </c>
      <c r="D58" s="37" t="s">
        <v>0</v>
      </c>
      <c r="E58" s="43">
        <v>165</v>
      </c>
      <c r="F58" s="39">
        <f>_xlfn.XLOOKUP(TB_Entradas[[#This Row],[Producto]],TB_Producto[Producto],TB_Producto[Costo Unitario],"Producto Incorrecto")</f>
        <v>3</v>
      </c>
      <c r="G58" s="39">
        <f>IFERROR(TB_Entradas[[#This Row],[Cantidad Comprada]]*TB_Entradas[[#This Row],[Costo Unitario]],"Producto Incorrecto")</f>
        <v>495</v>
      </c>
    </row>
    <row r="59" spans="2:7" ht="18" x14ac:dyDescent="0.35">
      <c r="B59" s="45">
        <v>44910</v>
      </c>
      <c r="C59" s="36" t="s">
        <v>18</v>
      </c>
      <c r="D59" s="37" t="s">
        <v>0</v>
      </c>
      <c r="E59" s="43">
        <v>35</v>
      </c>
      <c r="F59" s="39">
        <f>_xlfn.XLOOKUP(TB_Entradas[[#This Row],[Producto]],TB_Producto[Producto],TB_Producto[Costo Unitario],"Producto Incorrecto")</f>
        <v>4.5</v>
      </c>
      <c r="G59" s="39">
        <f>IFERROR(TB_Entradas[[#This Row],[Cantidad Comprada]]*TB_Entradas[[#This Row],[Costo Unitario]],"Producto Incorrecto")</f>
        <v>157.5</v>
      </c>
    </row>
    <row r="60" spans="2:7" ht="18" x14ac:dyDescent="0.35">
      <c r="B60" s="47">
        <v>45000</v>
      </c>
      <c r="C60" s="48" t="s">
        <v>5</v>
      </c>
      <c r="D60" s="37" t="s">
        <v>0</v>
      </c>
      <c r="E60" s="43">
        <v>35</v>
      </c>
      <c r="F60" s="39">
        <f>_xlfn.XLOOKUP(TB_Entradas[[#This Row],[Producto]],TB_Producto[Producto],TB_Producto[Costo Unitario],"Producto Incorrecto")</f>
        <v>3</v>
      </c>
      <c r="G60" s="39">
        <v>50000</v>
      </c>
    </row>
  </sheetData>
  <dataValidations count="2">
    <dataValidation type="list" allowBlank="1" showInputMessage="1" showErrorMessage="1" sqref="C6:C60" xr:uid="{3591EBEC-F6F8-4135-8EBE-CA57855A7A9F}">
      <formula1>Lista_Productos</formula1>
    </dataValidation>
    <dataValidation type="list" allowBlank="1" showInputMessage="1" showErrorMessage="1" sqref="D6:D60" xr:uid="{7CA860D1-E7FE-42B4-91E5-BC4650D1B4E3}">
      <formula1>Lista_Proveedores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F61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9.85546875" customWidth="1"/>
    <col min="4" max="4" width="20.7109375" bestFit="1" customWidth="1"/>
    <col min="5" max="6" width="18.5703125" customWidth="1"/>
    <col min="7" max="7" width="15.7109375" customWidth="1"/>
  </cols>
  <sheetData>
    <row r="1" spans="2:6" s="5" customFormat="1" ht="60" customHeight="1" x14ac:dyDescent="0.25">
      <c r="E1" s="6" t="s">
        <v>63</v>
      </c>
      <c r="F1" s="7"/>
    </row>
    <row r="2" spans="2:6" s="8" customFormat="1" ht="6" customHeight="1" x14ac:dyDescent="0.25">
      <c r="F2" s="9"/>
    </row>
    <row r="4" spans="2:6" ht="15.75" thickBot="1" x14ac:dyDescent="0.3">
      <c r="B4" s="40" t="s">
        <v>61</v>
      </c>
      <c r="C4" s="40" t="s">
        <v>2</v>
      </c>
      <c r="D4" s="41" t="s">
        <v>64</v>
      </c>
      <c r="E4" s="35" t="s">
        <v>37</v>
      </c>
      <c r="F4" s="35" t="s">
        <v>65</v>
      </c>
    </row>
    <row r="5" spans="2:6" ht="18" x14ac:dyDescent="0.35">
      <c r="B5" s="3">
        <v>44566</v>
      </c>
      <c r="C5" s="42" t="s">
        <v>20</v>
      </c>
      <c r="D5" s="43">
        <v>47</v>
      </c>
      <c r="E5" s="44">
        <f>_xlfn.XLOOKUP(TB_Salidas[[#This Row],[Producto]],TB_Producto[Producto],TB_Producto[Precio Unitario],"Producto Incorrecto")</f>
        <v>3.5</v>
      </c>
      <c r="F5" s="39">
        <f>TB_Salidas[[#This Row],[Cantidad Vendida]]*TB_Salidas[[#This Row],[Precio Unitario]]</f>
        <v>164.5</v>
      </c>
    </row>
    <row r="6" spans="2:6" ht="18" x14ac:dyDescent="0.35">
      <c r="B6" s="3">
        <v>44567</v>
      </c>
      <c r="C6" s="42" t="s">
        <v>5</v>
      </c>
      <c r="D6" s="43">
        <v>100</v>
      </c>
      <c r="E6" s="44">
        <f>_xlfn.XLOOKUP(TB_Salidas[[#This Row],[Producto]],TB_Producto[Producto],TB_Producto[Precio Unitario],"Producto Incorrecto")</f>
        <v>5</v>
      </c>
      <c r="F6" s="39">
        <f>TB_Salidas[[#This Row],[Cantidad Vendida]]*TB_Salidas[[#This Row],[Precio Unitario]]</f>
        <v>500</v>
      </c>
    </row>
    <row r="7" spans="2:6" ht="18" x14ac:dyDescent="0.35">
      <c r="B7" s="3">
        <v>44581</v>
      </c>
      <c r="C7" s="42" t="s">
        <v>32</v>
      </c>
      <c r="D7" s="43">
        <v>50</v>
      </c>
      <c r="E7" s="44">
        <f>_xlfn.XLOOKUP(TB_Salidas[[#This Row],[Producto]],TB_Producto[Producto],TB_Producto[Precio Unitario],"Producto Incorrecto")</f>
        <v>3</v>
      </c>
      <c r="F7" s="39">
        <f>TB_Salidas[[#This Row],[Cantidad Vendida]]*TB_Salidas[[#This Row],[Precio Unitario]]</f>
        <v>150</v>
      </c>
    </row>
    <row r="8" spans="2:6" ht="18" x14ac:dyDescent="0.35">
      <c r="B8" s="3">
        <v>44586</v>
      </c>
      <c r="C8" s="42" t="s">
        <v>18</v>
      </c>
      <c r="D8" s="43">
        <v>52</v>
      </c>
      <c r="E8" s="44">
        <f>_xlfn.XLOOKUP(TB_Salidas[[#This Row],[Producto]],TB_Producto[Producto],TB_Producto[Precio Unitario],"Producto Incorrecto")</f>
        <v>7</v>
      </c>
      <c r="F8" s="39">
        <f>TB_Salidas[[#This Row],[Cantidad Vendida]]*TB_Salidas[[#This Row],[Precio Unitario]]</f>
        <v>364</v>
      </c>
    </row>
    <row r="9" spans="2:6" ht="18" x14ac:dyDescent="0.35">
      <c r="B9" s="3">
        <v>44597</v>
      </c>
      <c r="C9" s="42" t="s">
        <v>32</v>
      </c>
      <c r="D9" s="43">
        <v>50</v>
      </c>
      <c r="E9" s="44">
        <f>_xlfn.XLOOKUP(TB_Salidas[[#This Row],[Producto]],TB_Producto[Producto],TB_Producto[Precio Unitario],"Producto Incorrecto")</f>
        <v>3</v>
      </c>
      <c r="F9" s="39">
        <f>TB_Salidas[[#This Row],[Cantidad Vendida]]*TB_Salidas[[#This Row],[Precio Unitario]]</f>
        <v>150</v>
      </c>
    </row>
    <row r="10" spans="2:6" ht="18" x14ac:dyDescent="0.35">
      <c r="B10" s="3">
        <v>44598</v>
      </c>
      <c r="C10" s="42" t="s">
        <v>5</v>
      </c>
      <c r="D10" s="43">
        <v>120</v>
      </c>
      <c r="E10" s="44">
        <f>_xlfn.XLOOKUP(TB_Salidas[[#This Row],[Producto]],TB_Producto[Producto],TB_Producto[Precio Unitario],"Producto Incorrecto")</f>
        <v>5</v>
      </c>
      <c r="F10" s="39">
        <f>TB_Salidas[[#This Row],[Cantidad Vendida]]*TB_Salidas[[#This Row],[Precio Unitario]]</f>
        <v>600</v>
      </c>
    </row>
    <row r="11" spans="2:6" ht="18" x14ac:dyDescent="0.35">
      <c r="B11" s="3">
        <v>44602</v>
      </c>
      <c r="C11" s="42" t="s">
        <v>18</v>
      </c>
      <c r="D11" s="43">
        <v>75</v>
      </c>
      <c r="E11" s="44">
        <f>_xlfn.XLOOKUP(TB_Salidas[[#This Row],[Producto]],TB_Producto[Producto],TB_Producto[Precio Unitario],"Producto Incorrecto")</f>
        <v>7</v>
      </c>
      <c r="F11" s="39">
        <f>TB_Salidas[[#This Row],[Cantidad Vendida]]*TB_Salidas[[#This Row],[Precio Unitario]]</f>
        <v>525</v>
      </c>
    </row>
    <row r="12" spans="2:6" ht="18" x14ac:dyDescent="0.35">
      <c r="B12" s="3">
        <v>44620</v>
      </c>
      <c r="C12" s="42" t="s">
        <v>20</v>
      </c>
      <c r="D12" s="43">
        <v>50</v>
      </c>
      <c r="E12" s="44">
        <f>_xlfn.XLOOKUP(TB_Salidas[[#This Row],[Producto]],TB_Producto[Producto],TB_Producto[Precio Unitario],"Producto Incorrecto")</f>
        <v>3.5</v>
      </c>
      <c r="F12" s="39">
        <f>TB_Salidas[[#This Row],[Cantidad Vendida]]*TB_Salidas[[#This Row],[Precio Unitario]]</f>
        <v>175</v>
      </c>
    </row>
    <row r="13" spans="2:6" ht="18" x14ac:dyDescent="0.35">
      <c r="B13" s="3">
        <v>44626</v>
      </c>
      <c r="C13" s="42" t="s">
        <v>27</v>
      </c>
      <c r="D13" s="43">
        <v>110</v>
      </c>
      <c r="E13" s="44">
        <f>_xlfn.XLOOKUP(TB_Salidas[[#This Row],[Producto]],TB_Producto[Producto],TB_Producto[Precio Unitario],"Producto Incorrecto")</f>
        <v>1</v>
      </c>
      <c r="F13" s="39">
        <f>TB_Salidas[[#This Row],[Cantidad Vendida]]*TB_Salidas[[#This Row],[Precio Unitario]]</f>
        <v>110</v>
      </c>
    </row>
    <row r="14" spans="2:6" ht="18" x14ac:dyDescent="0.35">
      <c r="B14" s="3">
        <v>44631</v>
      </c>
      <c r="C14" s="42" t="s">
        <v>32</v>
      </c>
      <c r="D14" s="43">
        <v>42</v>
      </c>
      <c r="E14" s="44">
        <f>_xlfn.XLOOKUP(TB_Salidas[[#This Row],[Producto]],TB_Producto[Producto],TB_Producto[Precio Unitario],"Producto Incorrecto")</f>
        <v>3</v>
      </c>
      <c r="F14" s="39">
        <f>TB_Salidas[[#This Row],[Cantidad Vendida]]*TB_Salidas[[#This Row],[Precio Unitario]]</f>
        <v>126</v>
      </c>
    </row>
    <row r="15" spans="2:6" ht="18" x14ac:dyDescent="0.35">
      <c r="B15" s="3">
        <v>44646</v>
      </c>
      <c r="C15" s="42" t="s">
        <v>18</v>
      </c>
      <c r="D15" s="43">
        <v>50</v>
      </c>
      <c r="E15" s="44">
        <f>_xlfn.XLOOKUP(TB_Salidas[[#This Row],[Producto]],TB_Producto[Producto],TB_Producto[Precio Unitario],"Producto Incorrecto")</f>
        <v>7</v>
      </c>
      <c r="F15" s="39">
        <f>TB_Salidas[[#This Row],[Cantidad Vendida]]*TB_Salidas[[#This Row],[Precio Unitario]]</f>
        <v>350</v>
      </c>
    </row>
    <row r="16" spans="2:6" ht="18" x14ac:dyDescent="0.35">
      <c r="B16" s="3">
        <v>44649</v>
      </c>
      <c r="C16" s="42" t="s">
        <v>20</v>
      </c>
      <c r="D16" s="43">
        <v>25</v>
      </c>
      <c r="E16" s="44">
        <f>_xlfn.XLOOKUP(TB_Salidas[[#This Row],[Producto]],TB_Producto[Producto],TB_Producto[Precio Unitario],"Producto Incorrecto")</f>
        <v>3.5</v>
      </c>
      <c r="F16" s="39">
        <f>TB_Salidas[[#This Row],[Cantidad Vendida]]*TB_Salidas[[#This Row],[Precio Unitario]]</f>
        <v>87.5</v>
      </c>
    </row>
    <row r="17" spans="2:6" ht="18" x14ac:dyDescent="0.35">
      <c r="B17" s="3">
        <v>44630</v>
      </c>
      <c r="C17" s="42" t="s">
        <v>5</v>
      </c>
      <c r="D17" s="43">
        <v>110</v>
      </c>
      <c r="E17" s="44">
        <f>_xlfn.XLOOKUP(TB_Salidas[[#This Row],[Producto]],TB_Producto[Producto],TB_Producto[Precio Unitario],"Producto Incorrecto")</f>
        <v>5</v>
      </c>
      <c r="F17" s="39">
        <f>TB_Salidas[[#This Row],[Cantidad Vendida]]*TB_Salidas[[#This Row],[Precio Unitario]]</f>
        <v>550</v>
      </c>
    </row>
    <row r="18" spans="2:6" ht="18" x14ac:dyDescent="0.35">
      <c r="B18" s="3">
        <v>44659</v>
      </c>
      <c r="C18" s="42" t="s">
        <v>20</v>
      </c>
      <c r="D18" s="43">
        <v>40</v>
      </c>
      <c r="E18" s="44">
        <f>_xlfn.XLOOKUP(TB_Salidas[[#This Row],[Producto]],TB_Producto[Producto],TB_Producto[Precio Unitario],"Producto Incorrecto")</f>
        <v>3.5</v>
      </c>
      <c r="F18" s="39">
        <f>TB_Salidas[[#This Row],[Cantidad Vendida]]*TB_Salidas[[#This Row],[Precio Unitario]]</f>
        <v>140</v>
      </c>
    </row>
    <row r="19" spans="2:6" ht="18" x14ac:dyDescent="0.35">
      <c r="B19" s="3">
        <v>44663</v>
      </c>
      <c r="C19" s="42" t="s">
        <v>5</v>
      </c>
      <c r="D19" s="43">
        <v>75</v>
      </c>
      <c r="E19" s="44">
        <f>_xlfn.XLOOKUP(TB_Salidas[[#This Row],[Producto]],TB_Producto[Producto],TB_Producto[Precio Unitario],"Producto Incorrecto")</f>
        <v>5</v>
      </c>
      <c r="F19" s="39">
        <f>TB_Salidas[[#This Row],[Cantidad Vendida]]*TB_Salidas[[#This Row],[Precio Unitario]]</f>
        <v>375</v>
      </c>
    </row>
    <row r="20" spans="2:6" ht="18" x14ac:dyDescent="0.35">
      <c r="B20" s="3">
        <v>44667</v>
      </c>
      <c r="C20" s="42" t="s">
        <v>29</v>
      </c>
      <c r="D20" s="43">
        <v>30</v>
      </c>
      <c r="E20" s="44">
        <f>_xlfn.XLOOKUP(TB_Salidas[[#This Row],[Producto]],TB_Producto[Producto],TB_Producto[Precio Unitario],"Producto Incorrecto")</f>
        <v>2.25</v>
      </c>
      <c r="F20" s="39">
        <f>TB_Salidas[[#This Row],[Cantidad Vendida]]*TB_Salidas[[#This Row],[Precio Unitario]]</f>
        <v>67.5</v>
      </c>
    </row>
    <row r="21" spans="2:6" ht="18" x14ac:dyDescent="0.35">
      <c r="B21" s="3">
        <v>44671</v>
      </c>
      <c r="C21" s="42" t="s">
        <v>32</v>
      </c>
      <c r="D21" s="43">
        <v>45</v>
      </c>
      <c r="E21" s="44">
        <f>_xlfn.XLOOKUP(TB_Salidas[[#This Row],[Producto]],TB_Producto[Producto],TB_Producto[Precio Unitario],"Producto Incorrecto")</f>
        <v>3</v>
      </c>
      <c r="F21" s="39">
        <f>TB_Salidas[[#This Row],[Cantidad Vendida]]*TB_Salidas[[#This Row],[Precio Unitario]]</f>
        <v>135</v>
      </c>
    </row>
    <row r="22" spans="2:6" ht="18" x14ac:dyDescent="0.35">
      <c r="B22" s="3">
        <v>44681</v>
      </c>
      <c r="C22" s="42" t="s">
        <v>18</v>
      </c>
      <c r="D22" s="43">
        <v>35</v>
      </c>
      <c r="E22" s="44">
        <f>_xlfn.XLOOKUP(TB_Salidas[[#This Row],[Producto]],TB_Producto[Producto],TB_Producto[Precio Unitario],"Producto Incorrecto")</f>
        <v>7</v>
      </c>
      <c r="F22" s="39">
        <f>TB_Salidas[[#This Row],[Cantidad Vendida]]*TB_Salidas[[#This Row],[Precio Unitario]]</f>
        <v>245</v>
      </c>
    </row>
    <row r="23" spans="2:6" ht="18" x14ac:dyDescent="0.35">
      <c r="B23" s="3">
        <v>44691</v>
      </c>
      <c r="C23" s="42" t="s">
        <v>32</v>
      </c>
      <c r="D23" s="43">
        <v>35</v>
      </c>
      <c r="E23" s="44">
        <f>_xlfn.XLOOKUP(TB_Salidas[[#This Row],[Producto]],TB_Producto[Producto],TB_Producto[Precio Unitario],"Producto Incorrecto")</f>
        <v>3</v>
      </c>
      <c r="F23" s="39">
        <f>TB_Salidas[[#This Row],[Cantidad Vendida]]*TB_Salidas[[#This Row],[Precio Unitario]]</f>
        <v>105</v>
      </c>
    </row>
    <row r="24" spans="2:6" ht="18" x14ac:dyDescent="0.35">
      <c r="B24" s="3">
        <v>44692</v>
      </c>
      <c r="C24" s="42" t="s">
        <v>31</v>
      </c>
      <c r="D24" s="43">
        <v>35</v>
      </c>
      <c r="E24" s="44">
        <f>_xlfn.XLOOKUP(TB_Salidas[[#This Row],[Producto]],TB_Producto[Producto],TB_Producto[Precio Unitario],"Producto Incorrecto")</f>
        <v>5</v>
      </c>
      <c r="F24" s="39">
        <f>TB_Salidas[[#This Row],[Cantidad Vendida]]*TB_Salidas[[#This Row],[Precio Unitario]]</f>
        <v>175</v>
      </c>
    </row>
    <row r="25" spans="2:6" ht="18" x14ac:dyDescent="0.35">
      <c r="B25" s="3">
        <v>44692</v>
      </c>
      <c r="C25" s="42" t="s">
        <v>5</v>
      </c>
      <c r="D25" s="43">
        <v>75</v>
      </c>
      <c r="E25" s="44">
        <f>_xlfn.XLOOKUP(TB_Salidas[[#This Row],[Producto]],TB_Producto[Producto],TB_Producto[Precio Unitario],"Producto Incorrecto")</f>
        <v>5</v>
      </c>
      <c r="F25" s="39">
        <f>TB_Salidas[[#This Row],[Cantidad Vendida]]*TB_Salidas[[#This Row],[Precio Unitario]]</f>
        <v>375</v>
      </c>
    </row>
    <row r="26" spans="2:6" ht="18" x14ac:dyDescent="0.35">
      <c r="B26" s="3">
        <v>44700</v>
      </c>
      <c r="C26" s="42" t="s">
        <v>18</v>
      </c>
      <c r="D26" s="43">
        <v>27</v>
      </c>
      <c r="E26" s="44">
        <f>_xlfn.XLOOKUP(TB_Salidas[[#This Row],[Producto]],TB_Producto[Producto],TB_Producto[Precio Unitario],"Producto Incorrecto")</f>
        <v>7</v>
      </c>
      <c r="F26" s="39">
        <f>TB_Salidas[[#This Row],[Cantidad Vendida]]*TB_Salidas[[#This Row],[Precio Unitario]]</f>
        <v>189</v>
      </c>
    </row>
    <row r="27" spans="2:6" ht="18" x14ac:dyDescent="0.35">
      <c r="B27" s="3">
        <v>44700</v>
      </c>
      <c r="C27" s="42" t="s">
        <v>20</v>
      </c>
      <c r="D27" s="43">
        <v>33</v>
      </c>
      <c r="E27" s="44">
        <f>_xlfn.XLOOKUP(TB_Salidas[[#This Row],[Producto]],TB_Producto[Producto],TB_Producto[Precio Unitario],"Producto Incorrecto")</f>
        <v>3.5</v>
      </c>
      <c r="F27" s="39">
        <f>TB_Salidas[[#This Row],[Cantidad Vendida]]*TB_Salidas[[#This Row],[Precio Unitario]]</f>
        <v>115.5</v>
      </c>
    </row>
    <row r="28" spans="2:6" ht="18" x14ac:dyDescent="0.35">
      <c r="B28" s="3">
        <v>44737</v>
      </c>
      <c r="C28" s="42" t="s">
        <v>18</v>
      </c>
      <c r="D28" s="43">
        <v>37</v>
      </c>
      <c r="E28" s="44">
        <f>_xlfn.XLOOKUP(TB_Salidas[[#This Row],[Producto]],TB_Producto[Producto],TB_Producto[Precio Unitario],"Producto Incorrecto")</f>
        <v>7</v>
      </c>
      <c r="F28" s="39">
        <f>TB_Salidas[[#This Row],[Cantidad Vendida]]*TB_Salidas[[#This Row],[Precio Unitario]]</f>
        <v>259</v>
      </c>
    </row>
    <row r="29" spans="2:6" ht="18" x14ac:dyDescent="0.35">
      <c r="B29" s="3">
        <v>44738</v>
      </c>
      <c r="C29" s="42" t="s">
        <v>5</v>
      </c>
      <c r="D29" s="43">
        <v>110</v>
      </c>
      <c r="E29" s="44">
        <f>_xlfn.XLOOKUP(TB_Salidas[[#This Row],[Producto]],TB_Producto[Producto],TB_Producto[Precio Unitario],"Producto Incorrecto")</f>
        <v>5</v>
      </c>
      <c r="F29" s="39">
        <f>TB_Salidas[[#This Row],[Cantidad Vendida]]*TB_Salidas[[#This Row],[Precio Unitario]]</f>
        <v>550</v>
      </c>
    </row>
    <row r="30" spans="2:6" ht="18" x14ac:dyDescent="0.35">
      <c r="B30" s="3">
        <v>44738</v>
      </c>
      <c r="C30" s="42" t="s">
        <v>32</v>
      </c>
      <c r="D30" s="43">
        <v>25</v>
      </c>
      <c r="E30" s="44">
        <f>_xlfn.XLOOKUP(TB_Salidas[[#This Row],[Producto]],TB_Producto[Producto],TB_Producto[Precio Unitario],"Producto Incorrecto")</f>
        <v>3</v>
      </c>
      <c r="F30" s="39">
        <f>TB_Salidas[[#This Row],[Cantidad Vendida]]*TB_Salidas[[#This Row],[Precio Unitario]]</f>
        <v>75</v>
      </c>
    </row>
    <row r="31" spans="2:6" ht="18" x14ac:dyDescent="0.35">
      <c r="B31" s="3">
        <v>44739</v>
      </c>
      <c r="C31" s="42" t="s">
        <v>20</v>
      </c>
      <c r="D31" s="43">
        <v>25</v>
      </c>
      <c r="E31" s="44">
        <f>_xlfn.XLOOKUP(TB_Salidas[[#This Row],[Producto]],TB_Producto[Producto],TB_Producto[Precio Unitario],"Producto Incorrecto")</f>
        <v>3.5</v>
      </c>
      <c r="F31" s="39">
        <f>TB_Salidas[[#This Row],[Cantidad Vendida]]*TB_Salidas[[#This Row],[Precio Unitario]]</f>
        <v>87.5</v>
      </c>
    </row>
    <row r="32" spans="2:6" ht="18" x14ac:dyDescent="0.35">
      <c r="B32" s="3">
        <v>44749</v>
      </c>
      <c r="C32" s="42" t="s">
        <v>26</v>
      </c>
      <c r="D32" s="43">
        <v>42</v>
      </c>
      <c r="E32" s="44">
        <f>_xlfn.XLOOKUP(TB_Salidas[[#This Row],[Producto]],TB_Producto[Producto],TB_Producto[Precio Unitario],"Producto Incorrecto")</f>
        <v>3</v>
      </c>
      <c r="F32" s="39">
        <f>TB_Salidas[[#This Row],[Cantidad Vendida]]*TB_Salidas[[#This Row],[Precio Unitario]]</f>
        <v>126</v>
      </c>
    </row>
    <row r="33" spans="2:6" ht="18" x14ac:dyDescent="0.35">
      <c r="B33" s="3">
        <v>44749</v>
      </c>
      <c r="C33" s="42" t="s">
        <v>5</v>
      </c>
      <c r="D33" s="43">
        <v>92</v>
      </c>
      <c r="E33" s="39">
        <f>_xlfn.XLOOKUP(TB_Salidas[[#This Row],[Producto]],TB_Producto[Producto],TB_Producto[Precio Unitario],"Producto Incorrecto")</f>
        <v>5</v>
      </c>
      <c r="F33" s="39">
        <f>TB_Salidas[[#This Row],[Cantidad Vendida]]*TB_Salidas[[#This Row],[Precio Unitario]]</f>
        <v>460</v>
      </c>
    </row>
    <row r="34" spans="2:6" ht="18" x14ac:dyDescent="0.35">
      <c r="B34" s="3">
        <v>44758</v>
      </c>
      <c r="C34" s="42" t="s">
        <v>20</v>
      </c>
      <c r="D34" s="43">
        <v>37</v>
      </c>
      <c r="E34" s="39">
        <f>_xlfn.XLOOKUP(TB_Salidas[[#This Row],[Producto]],TB_Producto[Producto],TB_Producto[Precio Unitario],"Producto Incorrecto")</f>
        <v>3.5</v>
      </c>
      <c r="F34" s="39">
        <f>TB_Salidas[[#This Row],[Cantidad Vendida]]*TB_Salidas[[#This Row],[Precio Unitario]]</f>
        <v>129.5</v>
      </c>
    </row>
    <row r="35" spans="2:6" ht="18" x14ac:dyDescent="0.35">
      <c r="B35" s="3">
        <v>44765</v>
      </c>
      <c r="C35" s="42" t="s">
        <v>18</v>
      </c>
      <c r="D35" s="43">
        <v>75</v>
      </c>
      <c r="E35" s="39">
        <f>_xlfn.XLOOKUP(TB_Salidas[[#This Row],[Producto]],TB_Producto[Producto],TB_Producto[Precio Unitario],"Producto Incorrecto")</f>
        <v>7</v>
      </c>
      <c r="F35" s="39">
        <f>TB_Salidas[[#This Row],[Cantidad Vendida]]*TB_Salidas[[#This Row],[Precio Unitario]]</f>
        <v>525</v>
      </c>
    </row>
    <row r="36" spans="2:6" ht="18" x14ac:dyDescent="0.35">
      <c r="B36" s="3">
        <v>44772</v>
      </c>
      <c r="C36" s="42" t="s">
        <v>32</v>
      </c>
      <c r="D36" s="43">
        <v>55</v>
      </c>
      <c r="E36" s="39">
        <f>_xlfn.XLOOKUP(TB_Salidas[[#This Row],[Producto]],TB_Producto[Producto],TB_Producto[Precio Unitario],"Producto Incorrecto")</f>
        <v>3</v>
      </c>
      <c r="F36" s="39">
        <f>TB_Salidas[[#This Row],[Cantidad Vendida]]*TB_Salidas[[#This Row],[Precio Unitario]]</f>
        <v>165</v>
      </c>
    </row>
    <row r="37" spans="2:6" ht="18" x14ac:dyDescent="0.35">
      <c r="B37" s="3">
        <v>44792</v>
      </c>
      <c r="C37" s="42" t="s">
        <v>20</v>
      </c>
      <c r="D37" s="43">
        <v>17</v>
      </c>
      <c r="E37" s="39">
        <f>_xlfn.XLOOKUP(TB_Salidas[[#This Row],[Producto]],TB_Producto[Producto],TB_Producto[Precio Unitario],"Producto Incorrecto")</f>
        <v>3.5</v>
      </c>
      <c r="F37" s="39">
        <f>TB_Salidas[[#This Row],[Cantidad Vendida]]*TB_Salidas[[#This Row],[Precio Unitario]]</f>
        <v>59.5</v>
      </c>
    </row>
    <row r="38" spans="2:6" ht="18" x14ac:dyDescent="0.35">
      <c r="B38" s="3">
        <v>44794</v>
      </c>
      <c r="C38" s="42" t="s">
        <v>18</v>
      </c>
      <c r="D38" s="43">
        <v>36</v>
      </c>
      <c r="E38" s="39">
        <f>_xlfn.XLOOKUP(TB_Salidas[[#This Row],[Producto]],TB_Producto[Producto],TB_Producto[Precio Unitario],"Producto Incorrecto")</f>
        <v>7</v>
      </c>
      <c r="F38" s="39">
        <f>TB_Salidas[[#This Row],[Cantidad Vendida]]*TB_Salidas[[#This Row],[Precio Unitario]]</f>
        <v>252</v>
      </c>
    </row>
    <row r="39" spans="2:6" ht="18" x14ac:dyDescent="0.35">
      <c r="B39" s="3">
        <v>44803</v>
      </c>
      <c r="C39" s="42" t="s">
        <v>12</v>
      </c>
      <c r="D39" s="43">
        <v>92</v>
      </c>
      <c r="E39" s="39">
        <f>_xlfn.XLOOKUP(TB_Salidas[[#This Row],[Producto]],TB_Producto[Producto],TB_Producto[Precio Unitario],"Producto Incorrecto")</f>
        <v>2.75</v>
      </c>
      <c r="F39" s="39">
        <f>TB_Salidas[[#This Row],[Cantidad Vendida]]*TB_Salidas[[#This Row],[Precio Unitario]]</f>
        <v>253</v>
      </c>
    </row>
    <row r="40" spans="2:6" ht="18" x14ac:dyDescent="0.35">
      <c r="B40" s="3">
        <v>44803</v>
      </c>
      <c r="C40" s="42" t="s">
        <v>32</v>
      </c>
      <c r="D40" s="43">
        <v>27</v>
      </c>
      <c r="E40" s="39">
        <f>_xlfn.XLOOKUP(TB_Salidas[[#This Row],[Producto]],TB_Producto[Producto],TB_Producto[Precio Unitario],"Producto Incorrecto")</f>
        <v>3</v>
      </c>
      <c r="F40" s="39">
        <f>TB_Salidas[[#This Row],[Cantidad Vendida]]*TB_Salidas[[#This Row],[Precio Unitario]]</f>
        <v>81</v>
      </c>
    </row>
    <row r="41" spans="2:6" ht="18" x14ac:dyDescent="0.35">
      <c r="B41" s="3">
        <v>44803</v>
      </c>
      <c r="C41" s="42" t="s">
        <v>5</v>
      </c>
      <c r="D41" s="43">
        <v>100</v>
      </c>
      <c r="E41" s="39">
        <f>_xlfn.XLOOKUP(TB_Salidas[[#This Row],[Producto]],TB_Producto[Producto],TB_Producto[Precio Unitario],"Producto Incorrecto")</f>
        <v>5</v>
      </c>
      <c r="F41" s="39">
        <f>TB_Salidas[[#This Row],[Cantidad Vendida]]*TB_Salidas[[#This Row],[Precio Unitario]]</f>
        <v>500</v>
      </c>
    </row>
    <row r="42" spans="2:6" ht="18" x14ac:dyDescent="0.35">
      <c r="B42" s="3">
        <v>44811</v>
      </c>
      <c r="C42" s="42" t="s">
        <v>27</v>
      </c>
      <c r="D42" s="43">
        <v>100</v>
      </c>
      <c r="E42" s="39">
        <f>_xlfn.XLOOKUP(TB_Salidas[[#This Row],[Producto]],TB_Producto[Producto],TB_Producto[Precio Unitario],"Producto Incorrecto")</f>
        <v>1</v>
      </c>
      <c r="F42" s="39">
        <f>TB_Salidas[[#This Row],[Cantidad Vendida]]*TB_Salidas[[#This Row],[Precio Unitario]]</f>
        <v>100</v>
      </c>
    </row>
    <row r="43" spans="2:6" ht="18" x14ac:dyDescent="0.35">
      <c r="B43" s="3">
        <v>44811</v>
      </c>
      <c r="C43" s="42" t="s">
        <v>5</v>
      </c>
      <c r="D43" s="43">
        <v>35</v>
      </c>
      <c r="E43" s="39">
        <f>_xlfn.XLOOKUP(TB_Salidas[[#This Row],[Producto]],TB_Producto[Producto],TB_Producto[Precio Unitario],"Producto Incorrecto")</f>
        <v>5</v>
      </c>
      <c r="F43" s="39">
        <f>TB_Salidas[[#This Row],[Cantidad Vendida]]*TB_Salidas[[#This Row],[Precio Unitario]]</f>
        <v>175</v>
      </c>
    </row>
    <row r="44" spans="2:6" ht="18" x14ac:dyDescent="0.35">
      <c r="B44" s="3">
        <v>44821</v>
      </c>
      <c r="C44" s="42" t="s">
        <v>18</v>
      </c>
      <c r="D44" s="43">
        <v>42</v>
      </c>
      <c r="E44" s="39">
        <f>_xlfn.XLOOKUP(TB_Salidas[[#This Row],[Producto]],TB_Producto[Producto],TB_Producto[Precio Unitario],"Producto Incorrecto")</f>
        <v>7</v>
      </c>
      <c r="F44" s="39">
        <f>TB_Salidas[[#This Row],[Cantidad Vendida]]*TB_Salidas[[#This Row],[Precio Unitario]]</f>
        <v>294</v>
      </c>
    </row>
    <row r="45" spans="2:6" ht="18" x14ac:dyDescent="0.35">
      <c r="B45" s="3">
        <v>44823</v>
      </c>
      <c r="C45" s="42" t="s">
        <v>25</v>
      </c>
      <c r="D45" s="43">
        <v>32</v>
      </c>
      <c r="E45" s="39">
        <f>_xlfn.XLOOKUP(TB_Salidas[[#This Row],[Producto]],TB_Producto[Producto],TB_Producto[Precio Unitario],"Producto Incorrecto")</f>
        <v>7</v>
      </c>
      <c r="F45" s="39">
        <f>TB_Salidas[[#This Row],[Cantidad Vendida]]*TB_Salidas[[#This Row],[Precio Unitario]]</f>
        <v>224</v>
      </c>
    </row>
    <row r="46" spans="2:6" ht="18" x14ac:dyDescent="0.35">
      <c r="B46" s="3">
        <v>44829</v>
      </c>
      <c r="C46" s="42" t="s">
        <v>32</v>
      </c>
      <c r="D46" s="43">
        <v>48</v>
      </c>
      <c r="E46" s="39">
        <f>_xlfn.XLOOKUP(TB_Salidas[[#This Row],[Producto]],TB_Producto[Producto],TB_Producto[Precio Unitario],"Producto Incorrecto")</f>
        <v>3</v>
      </c>
      <c r="F46" s="39">
        <f>TB_Salidas[[#This Row],[Cantidad Vendida]]*TB_Salidas[[#This Row],[Precio Unitario]]</f>
        <v>144</v>
      </c>
    </row>
    <row r="47" spans="2:6" ht="18" x14ac:dyDescent="0.35">
      <c r="B47" s="3">
        <v>44834</v>
      </c>
      <c r="C47" s="42" t="s">
        <v>20</v>
      </c>
      <c r="D47" s="43">
        <v>30</v>
      </c>
      <c r="E47" s="39">
        <f>_xlfn.XLOOKUP(TB_Salidas[[#This Row],[Producto]],TB_Producto[Producto],TB_Producto[Precio Unitario],"Producto Incorrecto")</f>
        <v>3.5</v>
      </c>
      <c r="F47" s="39">
        <f>TB_Salidas[[#This Row],[Cantidad Vendida]]*TB_Salidas[[#This Row],[Precio Unitario]]</f>
        <v>105</v>
      </c>
    </row>
    <row r="48" spans="2:6" ht="18" x14ac:dyDescent="0.35">
      <c r="B48" s="3">
        <v>44838</v>
      </c>
      <c r="C48" s="42" t="s">
        <v>18</v>
      </c>
      <c r="D48" s="43">
        <v>34</v>
      </c>
      <c r="E48" s="39">
        <f>_xlfn.XLOOKUP(TB_Salidas[[#This Row],[Producto]],TB_Producto[Producto],TB_Producto[Precio Unitario],"Producto Incorrecto")</f>
        <v>7</v>
      </c>
      <c r="F48" s="39">
        <f>TB_Salidas[[#This Row],[Cantidad Vendida]]*TB_Salidas[[#This Row],[Precio Unitario]]</f>
        <v>238</v>
      </c>
    </row>
    <row r="49" spans="2:6" ht="18" x14ac:dyDescent="0.35">
      <c r="B49" s="3">
        <v>44847</v>
      </c>
      <c r="C49" s="42" t="s">
        <v>31</v>
      </c>
      <c r="D49" s="43">
        <v>30</v>
      </c>
      <c r="E49" s="39">
        <f>_xlfn.XLOOKUP(TB_Salidas[[#This Row],[Producto]],TB_Producto[Producto],TB_Producto[Precio Unitario],"Producto Incorrecto")</f>
        <v>5</v>
      </c>
      <c r="F49" s="39">
        <f>TB_Salidas[[#This Row],[Cantidad Vendida]]*TB_Salidas[[#This Row],[Precio Unitario]]</f>
        <v>150</v>
      </c>
    </row>
    <row r="50" spans="2:6" ht="18" x14ac:dyDescent="0.35">
      <c r="B50" s="3">
        <v>44851</v>
      </c>
      <c r="C50" s="42" t="s">
        <v>32</v>
      </c>
      <c r="D50" s="43">
        <v>30</v>
      </c>
      <c r="E50" s="39">
        <f>_xlfn.XLOOKUP(TB_Salidas[[#This Row],[Producto]],TB_Producto[Producto],TB_Producto[Precio Unitario],"Producto Incorrecto")</f>
        <v>3</v>
      </c>
      <c r="F50" s="39">
        <f>TB_Salidas[[#This Row],[Cantidad Vendida]]*TB_Salidas[[#This Row],[Precio Unitario]]</f>
        <v>90</v>
      </c>
    </row>
    <row r="51" spans="2:6" ht="18" x14ac:dyDescent="0.35">
      <c r="B51" s="3">
        <v>44862</v>
      </c>
      <c r="C51" s="42" t="s">
        <v>20</v>
      </c>
      <c r="D51" s="43">
        <v>15</v>
      </c>
      <c r="E51" s="39">
        <f>_xlfn.XLOOKUP(TB_Salidas[[#This Row],[Producto]],TB_Producto[Producto],TB_Producto[Precio Unitario],"Producto Incorrecto")</f>
        <v>3.5</v>
      </c>
      <c r="F51" s="39">
        <f>TB_Salidas[[#This Row],[Cantidad Vendida]]*TB_Salidas[[#This Row],[Precio Unitario]]</f>
        <v>52.5</v>
      </c>
    </row>
    <row r="52" spans="2:6" ht="18" x14ac:dyDescent="0.35">
      <c r="B52" s="3">
        <v>44865</v>
      </c>
      <c r="C52" s="42" t="s">
        <v>26</v>
      </c>
      <c r="D52" s="43">
        <v>35</v>
      </c>
      <c r="E52" s="39">
        <f>_xlfn.XLOOKUP(TB_Salidas[[#This Row],[Producto]],TB_Producto[Producto],TB_Producto[Precio Unitario],"Producto Incorrecto")</f>
        <v>3</v>
      </c>
      <c r="F52" s="39">
        <f>TB_Salidas[[#This Row],[Cantidad Vendida]]*TB_Salidas[[#This Row],[Precio Unitario]]</f>
        <v>105</v>
      </c>
    </row>
    <row r="53" spans="2:6" ht="18" x14ac:dyDescent="0.35">
      <c r="B53" s="3">
        <v>44865</v>
      </c>
      <c r="C53" s="42" t="s">
        <v>5</v>
      </c>
      <c r="D53" s="43">
        <v>30</v>
      </c>
      <c r="E53" s="39">
        <f>_xlfn.XLOOKUP(TB_Salidas[[#This Row],[Producto]],TB_Producto[Producto],TB_Producto[Precio Unitario],"Producto Incorrecto")</f>
        <v>5</v>
      </c>
      <c r="F53" s="39">
        <f>TB_Salidas[[#This Row],[Cantidad Vendida]]*TB_Salidas[[#This Row],[Precio Unitario]]</f>
        <v>150</v>
      </c>
    </row>
    <row r="54" spans="2:6" ht="18" x14ac:dyDescent="0.35">
      <c r="B54" s="3">
        <v>44869</v>
      </c>
      <c r="C54" s="42" t="s">
        <v>20</v>
      </c>
      <c r="D54" s="43">
        <v>30</v>
      </c>
      <c r="E54" s="39">
        <f>_xlfn.XLOOKUP(TB_Salidas[[#This Row],[Producto]],TB_Producto[Producto],TB_Producto[Precio Unitario],"Producto Incorrecto")</f>
        <v>3.5</v>
      </c>
      <c r="F54" s="39">
        <f>TB_Salidas[[#This Row],[Cantidad Vendida]]*TB_Salidas[[#This Row],[Precio Unitario]]</f>
        <v>105</v>
      </c>
    </row>
    <row r="55" spans="2:6" ht="18" x14ac:dyDescent="0.35">
      <c r="B55" s="3">
        <v>44870</v>
      </c>
      <c r="C55" s="42" t="s">
        <v>32</v>
      </c>
      <c r="D55" s="43">
        <v>15</v>
      </c>
      <c r="E55" s="39">
        <f>_xlfn.XLOOKUP(TB_Salidas[[#This Row],[Producto]],TB_Producto[Producto],TB_Producto[Precio Unitario],"Producto Incorrecto")</f>
        <v>3</v>
      </c>
      <c r="F55" s="39">
        <f>TB_Salidas[[#This Row],[Cantidad Vendida]]*TB_Salidas[[#This Row],[Precio Unitario]]</f>
        <v>45</v>
      </c>
    </row>
    <row r="56" spans="2:6" ht="18" x14ac:dyDescent="0.35">
      <c r="B56" s="3">
        <v>44872</v>
      </c>
      <c r="C56" s="42" t="s">
        <v>5</v>
      </c>
      <c r="D56" s="43">
        <v>50</v>
      </c>
      <c r="E56" s="39">
        <f>_xlfn.XLOOKUP(TB_Salidas[[#This Row],[Producto]],TB_Producto[Producto],TB_Producto[Precio Unitario],"Producto Incorrecto")</f>
        <v>5</v>
      </c>
      <c r="F56" s="39">
        <f>TB_Salidas[[#This Row],[Cantidad Vendida]]*TB_Salidas[[#This Row],[Precio Unitario]]</f>
        <v>250</v>
      </c>
    </row>
    <row r="57" spans="2:6" ht="18" x14ac:dyDescent="0.35">
      <c r="B57" s="3">
        <v>44886</v>
      </c>
      <c r="C57" s="42" t="s">
        <v>18</v>
      </c>
      <c r="D57" s="43">
        <v>24</v>
      </c>
      <c r="E57" s="39">
        <f>_xlfn.XLOOKUP(TB_Salidas[[#This Row],[Producto]],TB_Producto[Producto],TB_Producto[Precio Unitario],"Producto Incorrecto")</f>
        <v>7</v>
      </c>
      <c r="F57" s="39">
        <f>TB_Salidas[[#This Row],[Cantidad Vendida]]*TB_Salidas[[#This Row],[Precio Unitario]]</f>
        <v>168</v>
      </c>
    </row>
    <row r="58" spans="2:6" ht="18" x14ac:dyDescent="0.35">
      <c r="B58" s="3">
        <v>44897</v>
      </c>
      <c r="C58" s="42" t="s">
        <v>32</v>
      </c>
      <c r="D58" s="43">
        <v>28</v>
      </c>
      <c r="E58" s="39">
        <f>_xlfn.XLOOKUP(TB_Salidas[[#This Row],[Producto]],TB_Producto[Producto],TB_Producto[Precio Unitario],"Producto Incorrecto")</f>
        <v>3</v>
      </c>
      <c r="F58" s="39">
        <f>TB_Salidas[[#This Row],[Cantidad Vendida]]*TB_Salidas[[#This Row],[Precio Unitario]]</f>
        <v>84</v>
      </c>
    </row>
    <row r="59" spans="2:6" ht="18" x14ac:dyDescent="0.35">
      <c r="B59" s="3">
        <v>44905</v>
      </c>
      <c r="C59" s="42" t="s">
        <v>26</v>
      </c>
      <c r="D59" s="43">
        <v>25</v>
      </c>
      <c r="E59" s="39">
        <f>_xlfn.XLOOKUP(TB_Salidas[[#This Row],[Producto]],TB_Producto[Producto],TB_Producto[Precio Unitario],"Producto Incorrecto")</f>
        <v>3</v>
      </c>
      <c r="F59" s="39">
        <f>TB_Salidas[[#This Row],[Cantidad Vendida]]*TB_Salidas[[#This Row],[Precio Unitario]]</f>
        <v>75</v>
      </c>
    </row>
    <row r="60" spans="2:6" ht="18" x14ac:dyDescent="0.35">
      <c r="B60" s="3">
        <v>44915</v>
      </c>
      <c r="C60" s="42" t="s">
        <v>5</v>
      </c>
      <c r="D60" s="43">
        <v>100</v>
      </c>
      <c r="E60" s="39">
        <f>_xlfn.XLOOKUP(TB_Salidas[[#This Row],[Producto]],TB_Producto[Producto],TB_Producto[Precio Unitario],"Producto Incorrecto")</f>
        <v>5</v>
      </c>
      <c r="F60" s="39">
        <f>TB_Salidas[[#This Row],[Cantidad Vendida]]*TB_Salidas[[#This Row],[Precio Unitario]]</f>
        <v>500</v>
      </c>
    </row>
    <row r="61" spans="2:6" ht="18" x14ac:dyDescent="0.35">
      <c r="B61" s="3">
        <v>44917</v>
      </c>
      <c r="C61" s="42" t="s">
        <v>18</v>
      </c>
      <c r="D61" s="43">
        <v>23</v>
      </c>
      <c r="E61" s="39">
        <f>_xlfn.XLOOKUP(TB_Salidas[[#This Row],[Producto]],TB_Producto[Producto],TB_Producto[Precio Unitario],"Producto Incorrecto")</f>
        <v>7</v>
      </c>
      <c r="F61" s="39">
        <f>TB_Salidas[[#This Row],[Cantidad Vendida]]*TB_Salidas[[#This Row],[Precio Unitario]]</f>
        <v>161</v>
      </c>
    </row>
  </sheetData>
  <phoneticPr fontId="3" type="noConversion"/>
  <dataValidations count="1">
    <dataValidation type="list" allowBlank="1" showInputMessage="1" showErrorMessage="1" sqref="C5:C61" xr:uid="{A74964A8-91A9-45C8-9AC1-F74D15B74F40}">
      <formula1>Lista_Productos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2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Productos</vt:lpstr>
      <vt:lpstr>Proveedor</vt:lpstr>
      <vt:lpstr>Hoja1</vt:lpstr>
      <vt:lpstr>Entradas</vt:lpstr>
      <vt:lpstr>Salidas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2023-05-17T01:07:15Z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