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2F15D0CE-9D2C-4E6F-9B14-130CA1F70BEB}" xr6:coauthVersionLast="47" xr6:coauthVersionMax="47" xr10:uidLastSave="{00000000-0000-0000-0000-000000000000}"/>
  <bookViews>
    <workbookView xWindow="38280" yWindow="-120" windowWidth="20640" windowHeight="11760" tabRatio="781" activeTab="7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Informes" sheetId="6" r:id="rId5"/>
    <sheet name="Top 5 Ventas" sheetId="8" r:id="rId6"/>
    <sheet name="Top 5 Facturacion" sheetId="9" r:id="rId7"/>
    <sheet name="Dashboard" sheetId="7" r:id="rId8"/>
  </sheets>
  <externalReferences>
    <externalReference r:id="rId9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  <definedName name="SegmentaciónDeDatos_Empresa">#N/A</definedName>
    <definedName name="SegmentaciónDeDatos_Jerarquía_de_fechas">#N/A</definedName>
    <definedName name="SegmentaciónDeDatos_Producto">#N/A</definedName>
  </definedNames>
  <calcPr calcId="191028"/>
  <pivotCaches>
    <pivotCache cacheId="1199" r:id="rId10"/>
    <pivotCache cacheId="1202" r:id="rId11"/>
    <pivotCache cacheId="1208" r:id="rId12"/>
    <pivotCache cacheId="1238" r:id="rId13"/>
  </pivotCaches>
  <extLst>
    <ext xmlns:x14="http://schemas.microsoft.com/office/spreadsheetml/2009/9/main" uri="{876F7934-8845-4945-9796-88D515C7AA90}">
      <x14:pivotCaches>
        <pivotCache cacheId="1198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205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7" l="1"/>
  <c r="O9" i="7"/>
  <c r="BN9" i="7"/>
  <c r="AF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4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5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6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<sst xmlns="http://schemas.openxmlformats.org/spreadsheetml/2006/main" count="140" uniqueCount="95">
  <si>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</si>
  <si>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</si>
  <si>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</si>
  <si>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</si>
  <si>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</si>
  <si>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</si>
  <si>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</si>
  <si>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</si>
  <si>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</si>
  <si>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</si>
  <si>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</si>
  <si>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</si>
  <si>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</si>
  <si>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</si>
  <si>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</si>
  <si>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</si>
  <si>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</si>
  <si>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</si>
  <si>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</si>
  <si>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</si>
  <si>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</si>
  <si>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</si>
  <si>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</si>
  <si>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</si>
  <si>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</si>
  <si>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</si>
  <si>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</si>
  <si>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</si>
  <si>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</si>
  <si>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</si>
  <si>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</si>
  <si>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</si>
  <si>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</si>
  <si>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</si>
  <si>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</si>
  <si>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</si>
  <si>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</si>
  <si>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</si>
  <si>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</si>
  <si>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</si>
  <si>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</si>
  <si>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</si>
  <si>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</si>
  <si>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</si>
  <si>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</si>
  <si>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</si>
  <si>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</si>
  <si>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</si>
  <si>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</si>
  <si>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</si>
  <si>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</si>
  <si>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</si>
  <si>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</si>
  <si>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</si>
  <si>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</si>
  <si>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</si>
  <si>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</si>
  <si>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</si>
  <si>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</si>
  <si>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</si>
  <si>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</si>
  <si>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</si>
  <si>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</si>
  <si>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</si>
  <si>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</si>
  <si>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</si>
  <si>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</si>
  <si>
    <t>Gastos</t>
  </si>
  <si>
    <t>Facturación x Gastos</t>
  </si>
  <si>
    <t>Facturación</t>
  </si>
  <si>
    <t>Margen de Lucro</t>
  </si>
  <si>
    <t>Promedio de Ventas</t>
  </si>
  <si>
    <t>Facturacion</t>
  </si>
  <si>
    <t>Entradas x Salidas</t>
  </si>
  <si>
    <t>Top 5 - Ventas</t>
  </si>
  <si>
    <t>Top 5 - Facturación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</si>
  <si>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</si>
  <si>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</si>
  <si>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</si>
  <si>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</si>
  <si>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</si>
  <si>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</si>
  <si>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</si>
  <si>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</si>
  <si>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</si>
  <si>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</si>
  <si>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</si>
  <si>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</si>
  <si>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general</t>
  </si>
  <si>
    <t>Suma de Cantidad Comprada</t>
  </si>
  <si>
    <t>Suma de Cantidad Vendida</t>
  </si>
  <si>
    <t>Etiquetas de fila</t>
  </si>
  <si>
    <t>Compras</t>
  </si>
  <si>
    <t>Ventas</t>
  </si>
  <si>
    <t>Volver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</si>
</sst>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\$\ #,##0.00;\-\$\ #,##0.00;\$\ #,##0.00"/>
    <numFmt numFmtId="168" formatCode="&quot;R$&quot;\ #,##0.00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4" fillId="0" borderId="0" xfId="4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164" fontId="10" fillId="3" borderId="12" xfId="1" applyFont="1" applyFill="1" applyBorder="1" applyAlignment="1">
      <alignment horizontal="center" vertical="center"/>
    </xf>
    <xf numFmtId="164" fontId="10" fillId="3" borderId="13" xfId="1" applyFont="1" applyFill="1" applyBorder="1" applyAlignment="1">
      <alignment horizontal="center" vertical="center"/>
    </xf>
    <xf numFmtId="164" fontId="10" fillId="3" borderId="14" xfId="1" applyFont="1" applyFill="1" applyBorder="1" applyAlignment="1">
      <alignment horizontal="center" vertical="center"/>
    </xf>
    <xf numFmtId="164" fontId="10" fillId="3" borderId="15" xfId="1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center" vertical="center"/>
    </xf>
    <xf numFmtId="164" fontId="10" fillId="3" borderId="17" xfId="1" applyFont="1" applyFill="1" applyBorder="1" applyAlignment="1">
      <alignment horizontal="center" vertical="center"/>
    </xf>
    <xf numFmtId="168" fontId="11" fillId="0" borderId="18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8" fontId="11" fillId="0" borderId="19" xfId="1" applyNumberFormat="1" applyFont="1" applyFill="1" applyBorder="1" applyAlignment="1">
      <alignment horizontal="center" vertical="center"/>
    </xf>
    <xf numFmtId="168" fontId="11" fillId="0" borderId="15" xfId="1" applyNumberFormat="1" applyFont="1" applyFill="1" applyBorder="1" applyAlignment="1">
      <alignment horizontal="center" vertical="center"/>
    </xf>
    <xf numFmtId="168" fontId="11" fillId="0" borderId="16" xfId="1" applyNumberFormat="1" applyFont="1" applyFill="1" applyBorder="1" applyAlignment="1">
      <alignment horizontal="center" vertical="center"/>
    </xf>
    <xf numFmtId="168" fontId="11" fillId="0" borderId="17" xfId="1" applyNumberFormat="1" applyFont="1" applyFill="1" applyBorder="1" applyAlignment="1">
      <alignment horizontal="center" vertical="center"/>
    </xf>
    <xf numFmtId="169" fontId="11" fillId="0" borderId="18" xfId="3" applyNumberFormat="1" applyFont="1" applyFill="1" applyBorder="1" applyAlignment="1">
      <alignment horizontal="center" vertical="center"/>
    </xf>
    <xf numFmtId="169" fontId="11" fillId="0" borderId="0" xfId="3" applyNumberFormat="1" applyFont="1" applyFill="1" applyBorder="1" applyAlignment="1">
      <alignment horizontal="center" vertical="center"/>
    </xf>
    <xf numFmtId="169" fontId="11" fillId="0" borderId="19" xfId="3" applyNumberFormat="1" applyFont="1" applyFill="1" applyBorder="1" applyAlignment="1">
      <alignment horizontal="center" vertical="center"/>
    </xf>
    <xf numFmtId="169" fontId="11" fillId="0" borderId="15" xfId="3" applyNumberFormat="1" applyFont="1" applyFill="1" applyBorder="1" applyAlignment="1">
      <alignment horizontal="center" vertical="center"/>
    </xf>
    <xf numFmtId="169" fontId="11" fillId="0" borderId="16" xfId="3" applyNumberFormat="1" applyFont="1" applyFill="1" applyBorder="1" applyAlignment="1">
      <alignment horizontal="center" vertical="center"/>
    </xf>
    <xf numFmtId="169" fontId="11" fillId="0" borderId="17" xfId="3" applyNumberFormat="1" applyFont="1" applyFill="1" applyBorder="1" applyAlignment="1">
      <alignment horizontal="center" vertical="center"/>
    </xf>
    <xf numFmtId="170" fontId="11" fillId="0" borderId="18" xfId="1" applyNumberFormat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70" fontId="11" fillId="0" borderId="19" xfId="1" applyNumberFormat="1" applyFont="1" applyFill="1" applyBorder="1" applyAlignment="1">
      <alignment horizontal="center" vertical="center"/>
    </xf>
    <xf numFmtId="170" fontId="11" fillId="0" borderId="15" xfId="1" applyNumberFormat="1" applyFont="1" applyFill="1" applyBorder="1" applyAlignment="1">
      <alignment horizontal="center" vertical="center"/>
    </xf>
    <xf numFmtId="170" fontId="11" fillId="0" borderId="16" xfId="1" applyNumberFormat="1" applyFont="1" applyFill="1" applyBorder="1" applyAlignment="1">
      <alignment horizontal="center" vertical="center"/>
    </xf>
    <xf numFmtId="170" fontId="11" fillId="0" borderId="17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5">
    <cellStyle name="Hipervínculo" xfId="4" builtinId="8"/>
    <cellStyle name="Hyperlink" xfId="2" xr:uid="{00000000-000B-0000-0000-000008000000}"/>
    <cellStyle name="Moneda" xfId="1" builtinId="4"/>
    <cellStyle name="Normal" xfId="0" builtinId="0"/>
    <cellStyle name="Porcentaje" xfId="3" builtinId="5"/>
  </cellStyles>
  <dxfs count="8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  <dxf>
      <font>
        <b/>
        <i val="0"/>
        <color theme="7" tint="0.39994506668294322"/>
      </font>
      <fill>
        <patternFill>
          <bgColor rgb="FF072349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Serenatto Café e Bistrô" defaultPivotStyle="PivotStyleLight16">
    <tableStyle name="Estilo Serenatto Cafe" pivot="0" table="0" count="10" xr9:uid="{D4001605-AA4C-4456-A102-0821D667C821}">
      <tableStyleElement type="wholeTable" dxfId="86"/>
      <tableStyleElement type="headerRow" dxfId="85"/>
    </tableStyle>
    <tableStyle name="Serenatto" pivot="0" count="5" xr9:uid="{E8ABCD3D-CC1D-4995-B9AB-9AF6E5F5CB11}">
      <tableStyleElement type="wholeTable" dxfId="84"/>
      <tableStyleElement type="headerRow" dxfId="83"/>
      <tableStyleElement type="firstRowStripe" dxfId="82"/>
      <tableStyleElement type="firstColumnStripe" dxfId="81"/>
      <tableStyleElement type="firstHeaderCell" dxfId="80"/>
    </tableStyle>
    <tableStyle name="Serenatto Café e Bistrô" pivot="0" count="8" xr9:uid="{8893930E-E468-4850-879C-C0078EFF5D52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  <tableStyleElement type="firstHeaderCell" dxfId="72"/>
    </tableStyle>
  </tableStyles>
  <colors>
    <mruColors>
      <color rgb="FF072349"/>
      <color rgb="FF0070C0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Serenatto Caf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19" Type="http://schemas.openxmlformats.org/officeDocument/2006/relationships/pivotTable" Target="pivotTables/pivotTabl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3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34925" cap="rnd">
            <a:solidFill>
              <a:srgbClr val="07234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72349"/>
            </a:solidFill>
            <a:ln w="9525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 de Valor de Compra</c:v>
          </c:tx>
          <c:spPr>
            <a:ln w="34925" cap="rnd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72349"/>
              </a:solidFill>
              <a:ln w="9525">
                <a:solidFill>
                  <a:srgbClr val="07234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877.5</c:v>
              </c:pt>
              <c:pt idx="1">
                <c:v>895</c:v>
              </c:pt>
              <c:pt idx="2">
                <c:v>853.75</c:v>
              </c:pt>
              <c:pt idx="3">
                <c:v>656.25</c:v>
              </c:pt>
              <c:pt idx="4">
                <c:v>538.5</c:v>
              </c:pt>
              <c:pt idx="5">
                <c:v>855</c:v>
              </c:pt>
              <c:pt idx="6">
                <c:v>892.5</c:v>
              </c:pt>
              <c:pt idx="7">
                <c:v>673.75</c:v>
              </c:pt>
              <c:pt idx="8">
                <c:v>690.25</c:v>
              </c:pt>
              <c:pt idx="9">
                <c:v>537</c:v>
              </c:pt>
              <c:pt idx="10">
                <c:v>435</c:v>
              </c:pt>
              <c:pt idx="11">
                <c:v>652.5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35-249F-43CB-BD72-9A7127E039A5}"/>
            </c:ext>
          </c:extLst>
        </c:ser>
        <c:ser>
          <c:idx val="1"/>
          <c:order val="1"/>
          <c:tx>
            <c:v>Suma de Valor de Venta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1178.5</c:v>
              </c:pt>
              <c:pt idx="1">
                <c:v>1450</c:v>
              </c:pt>
              <c:pt idx="2">
                <c:v>1223.5</c:v>
              </c:pt>
              <c:pt idx="3">
                <c:v>962.5</c:v>
              </c:pt>
              <c:pt idx="4">
                <c:v>959.5</c:v>
              </c:pt>
              <c:pt idx="5">
                <c:v>971.5</c:v>
              </c:pt>
              <c:pt idx="6">
                <c:v>1405.5</c:v>
              </c:pt>
              <c:pt idx="7">
                <c:v>1145.5</c:v>
              </c:pt>
              <c:pt idx="8">
                <c:v>1042</c:v>
              </c:pt>
              <c:pt idx="9">
                <c:v>785.5</c:v>
              </c:pt>
              <c:pt idx="10">
                <c:v>568</c:v>
              </c:pt>
              <c:pt idx="11">
                <c:v>763.75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5A-249F-43CB-BD72-9A7127E0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51168"/>
        <c:axId val="343573248"/>
      </c:lineChart>
      <c:catAx>
        <c:axId val="3435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7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3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51168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Stock Serenatto Café y Bistrô.xlsx]Informes!EntradasXSalidas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723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Informes!$B$5</c:f>
              <c:strCache>
                <c:ptCount val="1"/>
                <c:pt idx="0">
                  <c:v>Suma de Cantidad Comprada</c:v>
                </c:pt>
              </c:strCache>
            </c:strRef>
          </c:tx>
          <c:spPr>
            <a:solidFill>
              <a:srgbClr val="072349"/>
            </a:solidFill>
            <a:ln>
              <a:noFill/>
            </a:ln>
            <a:effectLst/>
          </c:spPr>
          <c:invertIfNegative val="0"/>
          <c:cat>
            <c:strRef>
              <c:f>Informes!$A$6:$A$18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Informes!$B$6:$B$18</c:f>
              <c:numCache>
                <c:formatCode>General</c:formatCode>
                <c:ptCount val="12"/>
                <c:pt idx="0">
                  <c:v>315</c:v>
                </c:pt>
                <c:pt idx="1">
                  <c:v>345</c:v>
                </c:pt>
                <c:pt idx="2">
                  <c:v>530</c:v>
                </c:pt>
                <c:pt idx="3">
                  <c:v>235</c:v>
                </c:pt>
                <c:pt idx="4">
                  <c:v>196</c:v>
                </c:pt>
                <c:pt idx="5">
                  <c:v>270</c:v>
                </c:pt>
                <c:pt idx="6">
                  <c:v>265</c:v>
                </c:pt>
                <c:pt idx="7">
                  <c:v>275</c:v>
                </c:pt>
                <c:pt idx="8">
                  <c:v>277</c:v>
                </c:pt>
                <c:pt idx="9">
                  <c:v>189</c:v>
                </c:pt>
                <c:pt idx="10">
                  <c:v>185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8-44D7-A737-1EDA277B087D}"/>
            </c:ext>
          </c:extLst>
        </c:ser>
        <c:ser>
          <c:idx val="1"/>
          <c:order val="1"/>
          <c:tx>
            <c:strRef>
              <c:f>Informes!$C$5</c:f>
              <c:strCache>
                <c:ptCount val="1"/>
                <c:pt idx="0">
                  <c:v>Suma de Cantidad Vendida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Informes!$A$6:$A$18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Informes!$C$6:$C$18</c:f>
              <c:numCache>
                <c:formatCode>General</c:formatCode>
                <c:ptCount val="12"/>
                <c:pt idx="0">
                  <c:v>249</c:v>
                </c:pt>
                <c:pt idx="1">
                  <c:v>295</c:v>
                </c:pt>
                <c:pt idx="2">
                  <c:v>337</c:v>
                </c:pt>
                <c:pt idx="3">
                  <c:v>225</c:v>
                </c:pt>
                <c:pt idx="4">
                  <c:v>205</c:v>
                </c:pt>
                <c:pt idx="5">
                  <c:v>197</c:v>
                </c:pt>
                <c:pt idx="6">
                  <c:v>301</c:v>
                </c:pt>
                <c:pt idx="7">
                  <c:v>272</c:v>
                </c:pt>
                <c:pt idx="8">
                  <c:v>287</c:v>
                </c:pt>
                <c:pt idx="9">
                  <c:v>174</c:v>
                </c:pt>
                <c:pt idx="10">
                  <c:v>119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8-44D7-A737-1EDA277B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916320"/>
        <c:axId val="1163914400"/>
      </c:barChart>
      <c:catAx>
        <c:axId val="11639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3914400"/>
        <c:crosses val="autoZero"/>
        <c:auto val="1"/>
        <c:lblAlgn val="ctr"/>
        <c:lblOffset val="100"/>
        <c:noMultiLvlLbl val="0"/>
      </c:catAx>
      <c:valAx>
        <c:axId val="11639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39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Stock Serenatto Café y Bistrô.xlsx]Top 5 Ventas!Top5Ventas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723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Ventas'!$C$3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072349"/>
            </a:solidFill>
            <a:ln>
              <a:noFill/>
            </a:ln>
            <a:effectLst/>
          </c:spPr>
          <c:invertIfNegative val="0"/>
          <c:cat>
            <c:strRef>
              <c:f>'Top 5 Ventas'!$B$4:$B$9</c:f>
              <c:strCache>
                <c:ptCount val="5"/>
                <c:pt idx="0">
                  <c:v>Gaseosa</c:v>
                </c:pt>
                <c:pt idx="1">
                  <c:v>Churros</c:v>
                </c:pt>
                <c:pt idx="2">
                  <c:v>Sándwiche de pollo</c:v>
                </c:pt>
                <c:pt idx="3">
                  <c:v>Cappuccino</c:v>
                </c:pt>
                <c:pt idx="4">
                  <c:v>Café</c:v>
                </c:pt>
              </c:strCache>
            </c:strRef>
          </c:cat>
          <c:val>
            <c:numRef>
              <c:f>'Top 5 Ventas'!$C$4:$C$9</c:f>
              <c:numCache>
                <c:formatCode>General</c:formatCode>
                <c:ptCount val="5"/>
                <c:pt idx="0">
                  <c:v>300</c:v>
                </c:pt>
                <c:pt idx="1">
                  <c:v>404</c:v>
                </c:pt>
                <c:pt idx="2">
                  <c:v>450</c:v>
                </c:pt>
                <c:pt idx="3">
                  <c:v>564</c:v>
                </c:pt>
                <c:pt idx="4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9FB-AFC4-2980C375C696}"/>
            </c:ext>
          </c:extLst>
        </c:ser>
        <c:ser>
          <c:idx val="1"/>
          <c:order val="1"/>
          <c:tx>
            <c:strRef>
              <c:f>'Top 5 Ventas'!$D$3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'Top 5 Ventas'!$B$4:$B$9</c:f>
              <c:strCache>
                <c:ptCount val="5"/>
                <c:pt idx="0">
                  <c:v>Gaseosa</c:v>
                </c:pt>
                <c:pt idx="1">
                  <c:v>Churros</c:v>
                </c:pt>
                <c:pt idx="2">
                  <c:v>Sándwiche de pollo</c:v>
                </c:pt>
                <c:pt idx="3">
                  <c:v>Cappuccino</c:v>
                </c:pt>
                <c:pt idx="4">
                  <c:v>Café</c:v>
                </c:pt>
              </c:strCache>
            </c:strRef>
          </c:cat>
          <c:val>
            <c:numRef>
              <c:f>'Top 5 Ventas'!$D$4:$D$9</c:f>
              <c:numCache>
                <c:formatCode>General</c:formatCode>
                <c:ptCount val="5"/>
                <c:pt idx="0">
                  <c:v>210</c:v>
                </c:pt>
                <c:pt idx="1">
                  <c:v>349</c:v>
                </c:pt>
                <c:pt idx="2">
                  <c:v>450</c:v>
                </c:pt>
                <c:pt idx="3">
                  <c:v>510</c:v>
                </c:pt>
                <c:pt idx="4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C-49FB-AFC4-2980C375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92176"/>
        <c:axId val="176491216"/>
      </c:barChart>
      <c:catAx>
        <c:axId val="1764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491216"/>
        <c:crosses val="autoZero"/>
        <c:auto val="1"/>
        <c:lblAlgn val="ctr"/>
        <c:lblOffset val="100"/>
        <c:noMultiLvlLbl val="0"/>
      </c:catAx>
      <c:valAx>
        <c:axId val="1764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4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Stock Serenatto Café y Bistrô.xlsx]Top 5 Facturacion!TablaDinámica3</c:name>
    <c:fmtId val="1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72349"/>
          </a:soli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72349"/>
          </a:solidFill>
          <a:ln>
            <a:noFill/>
          </a:ln>
          <a:effectLst/>
          <a:sp3d/>
        </c:spPr>
        <c:dLbl>
          <c:idx val="0"/>
          <c:layout>
            <c:manualLayout>
              <c:x val="-0.1107134732040138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72349"/>
          </a:solidFill>
          <a:ln>
            <a:noFill/>
          </a:ln>
          <a:effectLst/>
          <a:sp3d/>
        </c:spPr>
        <c:dLbl>
          <c:idx val="0"/>
          <c:layout>
            <c:manualLayout>
              <c:x val="-9.6428598545725122E-2"/>
              <c:y val="-1.42781320463775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2349"/>
          </a:solidFill>
          <a:ln>
            <a:noFill/>
          </a:ln>
          <a:effectLst/>
          <a:sp3d/>
        </c:spPr>
        <c:dLbl>
          <c:idx val="0"/>
          <c:layout>
            <c:manualLayout>
              <c:x val="-3.9285444118516276E-2"/>
              <c:y val="-0.105919003115264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10886785963663"/>
          <c:y val="1.8691588785046728E-2"/>
          <c:w val="0.74647771273276509"/>
          <c:h val="0.567520788873353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'Top 5 Facturacion'!$C$3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72349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-3.9285444118516276E-2"/>
                  <c:y val="-0.10591900311526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D-452B-9D46-5CF45D3B7EF6}"/>
                </c:ext>
              </c:extLst>
            </c:dLbl>
            <c:dLbl>
              <c:idx val="3"/>
              <c:layout>
                <c:manualLayout>
                  <c:x val="-9.6428598545725122E-2"/>
                  <c:y val="-1.427813204637756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8D-452B-9D46-5CF45D3B7EF6}"/>
                </c:ext>
              </c:extLst>
            </c:dLbl>
            <c:dLbl>
              <c:idx val="4"/>
              <c:layout>
                <c:manualLayout>
                  <c:x val="-0.110713473204013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8D-452B-9D46-5CF45D3B7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Facturacion'!$B$4:$B$9</c:f>
              <c:strCache>
                <c:ptCount val="5"/>
                <c:pt idx="0">
                  <c:v>Hamburguesa</c:v>
                </c:pt>
                <c:pt idx="1">
                  <c:v>Churros</c:v>
                </c:pt>
                <c:pt idx="2">
                  <c:v>Sándwiche de pollo</c:v>
                </c:pt>
                <c:pt idx="3">
                  <c:v>Cappuccino</c:v>
                </c:pt>
                <c:pt idx="4">
                  <c:v>Café</c:v>
                </c:pt>
              </c:strCache>
            </c:strRef>
          </c:cat>
          <c:val>
            <c:numRef>
              <c:f>'Top 5 Facturacion'!$C$4:$C$9</c:f>
              <c:numCache>
                <c:formatCode>\$\ #,##0.00;\-\$\ #,##0.00;\$\ #,##0.00</c:formatCode>
                <c:ptCount val="5"/>
                <c:pt idx="0">
                  <c:v>325</c:v>
                </c:pt>
                <c:pt idx="1">
                  <c:v>1221.5</c:v>
                </c:pt>
                <c:pt idx="2">
                  <c:v>1350</c:v>
                </c:pt>
                <c:pt idx="3">
                  <c:v>3570</c:v>
                </c:pt>
                <c:pt idx="4">
                  <c:v>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D-452B-9D46-5CF45D3B7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7907664"/>
        <c:axId val="1167908144"/>
        <c:axId val="0"/>
      </c:bar3DChart>
      <c:catAx>
        <c:axId val="1167907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7908144"/>
        <c:crosses val="autoZero"/>
        <c:auto val="1"/>
        <c:lblAlgn val="ctr"/>
        <c:lblOffset val="100"/>
        <c:noMultiLvlLbl val="0"/>
      </c:catAx>
      <c:valAx>
        <c:axId val="116790814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crossAx val="11679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hyperlink" Target="#'Top 5 Facturacion'!A1"/><Relationship Id="rId5" Type="http://schemas.openxmlformats.org/officeDocument/2006/relationships/chart" Target="../charts/chart3.xml"/><Relationship Id="rId4" Type="http://schemas.openxmlformats.org/officeDocument/2006/relationships/hyperlink" Target="#'Top 5 Vent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18</xdr:col>
      <xdr:colOff>127635</xdr:colOff>
      <xdr:row>7</xdr:row>
      <xdr:rowOff>34636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108ADF-AD5B-4906-9240-10D9312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2651760" cy="758536"/>
        </a:xfrm>
        <a:prstGeom prst="rect">
          <a:avLst/>
        </a:prstGeom>
      </xdr:spPr>
    </xdr:pic>
    <xdr:clientData/>
  </xdr:twoCellAnchor>
  <xdr:twoCellAnchor>
    <xdr:from>
      <xdr:col>13</xdr:col>
      <xdr:colOff>136524</xdr:colOff>
      <xdr:row>13</xdr:row>
      <xdr:rowOff>114299</xdr:rowOff>
    </xdr:from>
    <xdr:to>
      <xdr:col>54</xdr:col>
      <xdr:colOff>9525</xdr:colOff>
      <xdr:row>30</xdr:row>
      <xdr:rowOff>104774</xdr:rowOff>
    </xdr:to>
    <xdr:graphicFrame macro="">
      <xdr:nvGraphicFramePr>
        <xdr:cNvPr id="4" name="Facturacion_Gastos">
          <a:extLst>
            <a:ext uri="{FF2B5EF4-FFF2-40B4-BE49-F238E27FC236}">
              <a16:creationId xmlns:a16="http://schemas.microsoft.com/office/drawing/2014/main" id="{AA563DA4-4BED-0719-4F05-69591210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104775</xdr:colOff>
      <xdr:row>0</xdr:row>
      <xdr:rowOff>85726</xdr:rowOff>
    </xdr:from>
    <xdr:to>
      <xdr:col>80</xdr:col>
      <xdr:colOff>9524</xdr:colOff>
      <xdr:row>5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123DB6FD-FC53-E634-35D7-490122592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85726"/>
              <a:ext cx="8620124" cy="51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8</xdr:row>
      <xdr:rowOff>9525</xdr:rowOff>
    </xdr:from>
    <xdr:to>
      <xdr:col>13</xdr:col>
      <xdr:colOff>76200</xdr:colOff>
      <xdr:row>21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B99E7F80-BC4A-A7C7-EE21-C3CCB159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923925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21</xdr:row>
      <xdr:rowOff>19050</xdr:rowOff>
    </xdr:from>
    <xdr:to>
      <xdr:col>13</xdr:col>
      <xdr:colOff>76200</xdr:colOff>
      <xdr:row>48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cto">
              <a:extLst>
                <a:ext uri="{FF2B5EF4-FFF2-40B4-BE49-F238E27FC236}">
                  <a16:creationId xmlns:a16="http://schemas.microsoft.com/office/drawing/2014/main" id="{F18040E4-56B0-05CF-777D-16491AEB7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419350"/>
              <a:ext cx="18288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34</xdr:row>
      <xdr:rowOff>0</xdr:rowOff>
    </xdr:from>
    <xdr:to>
      <xdr:col>54</xdr:col>
      <xdr:colOff>0</xdr:colOff>
      <xdr:row>51</xdr:row>
      <xdr:rowOff>104775</xdr:rowOff>
    </xdr:to>
    <xdr:graphicFrame macro="">
      <xdr:nvGraphicFramePr>
        <xdr:cNvPr id="3" name="EntradasXSalidas">
          <a:extLst>
            <a:ext uri="{FF2B5EF4-FFF2-40B4-BE49-F238E27FC236}">
              <a16:creationId xmlns:a16="http://schemas.microsoft.com/office/drawing/2014/main" id="{464485E1-E909-6B21-5DA1-D8C049BD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19051</xdr:colOff>
      <xdr:row>14</xdr:row>
      <xdr:rowOff>9525</xdr:rowOff>
    </xdr:from>
    <xdr:to>
      <xdr:col>79</xdr:col>
      <xdr:colOff>133351</xdr:colOff>
      <xdr:row>31</xdr:row>
      <xdr:rowOff>0</xdr:rowOff>
    </xdr:to>
    <xdr:graphicFrame macro="">
      <xdr:nvGraphicFramePr>
        <xdr:cNvPr id="5" name="Gráfic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14E217-2945-464A-23A1-757778C3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6351</xdr:colOff>
      <xdr:row>34</xdr:row>
      <xdr:rowOff>9525</xdr:rowOff>
    </xdr:from>
    <xdr:to>
      <xdr:col>79</xdr:col>
      <xdr:colOff>133350</xdr:colOff>
      <xdr:row>51</xdr:row>
      <xdr:rowOff>104775</xdr:rowOff>
    </xdr:to>
    <xdr:graphicFrame macro="">
      <xdr:nvGraphicFramePr>
        <xdr:cNvPr id="6" name="Gráfico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A8328C-E405-A098-2340-A4860291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5712152781" createdVersion="8" refreshedVersion="8" minRefreshableVersion="3" recordCount="0" supportSubquery="1" supportAdvancedDrill="1" xr:uid="{EE7DA697-D974-46C5-A827-9FD4C0BCFA48}">
  <cacheSource type="external" connectionId="2"/>
  <cacheFields count="9">
    <cacheField name="[Measures].[Gastos]" caption="Gastos" numFmtId="0" hierarchy="42" level="32767"/>
    <cacheField name="[Measures].[Facturacion]" caption="Facturacion" numFmtId="0" hierarchy="46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Measures].[Margen de Lucro]" caption="Margen de Lucro" numFmtId="0" hierarchy="43" level="32767"/>
    <cacheField name="[Measures].[Promedio de Ventas]" caption="Promedio de Ventas" numFmtId="0" hierarchy="44" level="32767"/>
    <cacheField name="[TB_Proveedor].[Empresa].[Empresa]" caption="Empresa" numFmtId="0" hierarchy="22" level="1">
      <sharedItems containsSemiMixedTypes="0" containsNonDate="0" containsString="0"/>
    </cacheField>
    <cacheField name="[TB_Producto].[Producto].[Producto]" caption="Producto" numFmtId="0" hierarchy="16" level="1">
      <sharedItems containsSemiMixedTypes="0" containsNonDate="0" containsString="0"/>
    </cacheField>
  </cacheFields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2"/>
        <fieldUsage x="3"/>
        <fieldUsage x="4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8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7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 oneField="1">
      <fieldsUsage count="1">
        <fieldUsage x="0"/>
      </fieldsUsage>
    </cacheHierarchy>
    <cacheHierarchy uniqueName="[Measures].[Margen de Lucro]" caption="Margen de Lucro" measure="1" displayFolder="" measureGroup="TB_Salidas" count="0" oneField="1">
      <fieldsUsage count="1">
        <fieldUsage x="5"/>
      </fieldsUsage>
    </cacheHierarchy>
    <cacheHierarchy uniqueName="[Measures].[Promedio de Ventas]" caption="Promedio de Ventas" measure="1" displayFolder="" measureGroup="TB_Salidas" count="0" oneField="1">
      <fieldsUsage count="1">
        <fieldUsage x="6"/>
      </fieldsUsage>
    </cacheHierarchy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 oneField="1">
      <fieldsUsage count="1">
        <fieldUsage x="1"/>
      </fieldsUsage>
    </cacheHierarchy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5713657405" createdVersion="5" refreshedVersion="8" minRefreshableVersion="3" recordCount="0" supportSubquery="1" supportAdvancedDrill="1" xr:uid="{266F2EB4-3E90-4AEC-9C68-95D1BAFFF63C}">
  <cacheSource type="external" connectionId="2"/>
  <cacheFields count="7">
    <cacheField name="[TB_Producto].[Producto].[Producto]" caption="Producto" numFmtId="0" hierarchy="16" level="1">
      <sharedItems count="5">
        <s v="Café"/>
        <s v="Cappuccino"/>
        <s v="Churros"/>
        <s v="Gaseosa"/>
        <s v="Sándwiche de pollo"/>
      </sharedItems>
    </cacheField>
    <cacheField name="[Measures].[Suma de Cantidad Vendida]" caption="Suma de Cantidad Vendida" numFmtId="0" hierarchy="37" level="32767"/>
    <cacheField name="[Measures].[Suma de Cantidad Comprada]" caption="Suma de Cantidad Comprada" numFmtId="0" hierarchy="34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TB_Proveedor].[Empresa].[Empresa]" caption="Empresa" numFmtId="0" hierarchy="22" level="1">
      <sharedItems containsSemiMixedTypes="0" containsNonDate="0" containsString="0"/>
    </cacheField>
  </cacheFields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6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5716203707" createdVersion="5" refreshedVersion="8" minRefreshableVersion="3" recordCount="0" supportSubquery="1" supportAdvancedDrill="1" xr:uid="{CC0F6CBC-DE3B-406C-9C21-F48689708E31}">
  <cacheSource type="external" connectionId="2"/>
  <cacheFields count="8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Cantidad Comprada]" caption="Suma de Cantidad Comprada" numFmtId="0" hierarchy="34" level="32767"/>
    <cacheField name="[Measures].[Suma de Cantidad Vendida]" caption="Suma de Cantidad Vendida" numFmtId="0" hierarchy="37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TB_Proveedor].[Empresa].[Empresa]" caption="Empresa" numFmtId="0" hierarchy="22" level="1">
      <sharedItems containsSemiMixedTypes="0" containsNonDate="0" containsString="0"/>
    </cacheField>
    <cacheField name="[TB_Producto].[Producto].[Producto]" caption="Producto" numFmtId="0" hierarchy="16" level="1">
      <sharedItems containsSemiMixedTypes="0" containsNonDate="0" containsString="0"/>
    </cacheField>
  </cacheFields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7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6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7937615739" createdVersion="5" refreshedVersion="8" minRefreshableVersion="3" recordCount="0" supportSubquery="1" supportAdvancedDrill="1" xr:uid="{2CBB03F7-2701-4027-83C9-8E05E2FF1841}">
  <cacheSource type="external" connectionId="2"/>
  <cacheFields count="2">
    <cacheField name="[TB_Producto].[Producto].[Producto]" caption="Producto" numFmtId="0" hierarchy="16" level="1">
      <sharedItems count="5">
        <s v="Café"/>
        <s v="Cappuccino"/>
        <s v="Churros"/>
        <s v="Hamburguesa"/>
        <s v="Sándwiche de pollo"/>
      </sharedItems>
    </cacheField>
    <cacheField name="[Measures].[Suma de Valor de Venta]" caption="Suma de Valor de Venta" numFmtId="0" hierarchy="40" level="32767"/>
  </cacheFields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5710532411" createdVersion="3" refreshedVersion="8" minRefreshableVersion="3" recordCount="0" supportSubquery="1" supportAdvancedDrill="1" xr:uid="{5A0154D9-D087-4D38-ABD6-825AB318D6A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extLst>
    <ext xmlns:x14="http://schemas.microsoft.com/office/spreadsheetml/2009/9/main" uri="{725AE2AE-9491-48be-B2B4-4EB974FC3084}">
      <x14:pivotCacheDefinition slicerData="1" pivotCacheId="181227753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3.015714930552" createdVersion="5" refreshedVersion="8" minRefreshableVersion="3" recordCount="0" supportSubquery="1" supportAdvancedDrill="1" xr:uid="{EFC9E60E-0799-4D7D-8192-794FF406298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Valor de Compra]" caption="Suma de Valor de Compra" numFmtId="0" hierarchy="38" level="32767"/>
    <cacheField name="[Measures].[Suma de Valor de Venta]" caption="Suma de Valor de Venta" numFmtId="0" hierarchy="40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TB_Proveedor].[Empresa].[Empresa]" caption="Empresa" numFmtId="0" hierarchy="22" level="1">
      <sharedItems containsSemiMixedTypes="0" containsNonDate="0" containsString="0"/>
    </cacheField>
    <cacheField name="[TB_Producto].[Producto].[Producto]" caption="Producto" numFmtId="0" hierarchy="16" level="1">
      <sharedItems containsSemiMixedTypes="0" containsNonDate="0" containsString="0"/>
    </cacheField>
  </cacheFields>
  <cacheHierarchies count="57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7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6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Producto]" caption="Suma de Producto" measure="1" displayFolder="" measureGroup="TB_Sali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Gastos]" caption="Gastos" measure="1" displayFolder="" measureGroup="TB_Entra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Cantidad Ventas]" caption="Cantidad Ventas" measure="1" displayFolder="" measureGroup="TB_Salidas" count="0"/>
    <cacheHierarchy uniqueName="[Measures].[Facturacion]" caption="Facturacion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Cantidad Ventas Goal]" caption="_Cantidad Ventas Goal" measure="1" displayFolder="" measureGroup="TB_Salidas" count="0" hidden="1"/>
    <cacheHierarchy uniqueName="[Measures].[_Cantidad Ventas Status]" caption="_Cantidad Ventas Status" measure="1" iconSet="10" displayFolder="" measureGroup="TB_Salidas" count="0" hidden="1"/>
    <cacheHierarchy uniqueName="[Measures].[_Facturacion Goal]" caption="_Facturacion Goal" measure="1" displayFolder="" measureGroup="TB_Salidas" count="0" hidden="1"/>
    <cacheHierarchy uniqueName="[Measures].[_Facturacion Status]" caption="_Facturacion Status" measure="1" iconSet="11" displayFolder="" measureGroup="TB_Salidas" count="0" hidden="1"/>
  </cacheHierarchies>
  <kpis count="2">
    <kpi uniqueName="Cantidad Ventas" caption="Cantidad Ventas" displayFolder="" measureGroup="TB_Salidas" parent="" value="[Measures].[Cantidad Ventas]" goal="[Measures].[_Cantidad Ventas Goal]" status="[Measures].[_Cantidad Ventas Status]" trend="" weight=""/>
    <kpi uniqueName="Facturacion" caption="Facturacion" displayFolder="" measureGroup="TB_Salidas" parent="" value="[Measures].[Facturacion]" goal="[Measures].[_Facturacion Goal]" status="[Measures].[_Facturacion Status]" trend="" weight=""/>
  </kpis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pivotCacheId="9818465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D6ECC-4624-40CE-B6C5-7441AED71EC4}" name="PivotChartTable2" cacheId="120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Compra" fld="1" baseField="0" baseItem="0"/>
    <dataField name="Suma de Valor de Venta" fld="2" baseField="0" baseItem="0"/>
  </dataFields>
  <chartFormats count="2">
    <chartFormat chart="0" format="3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981846506">
        <x15:pivotRow count="2">
          <x15:c>
            <x15:v>877.5</x15:v>
            <x15:x in="0"/>
          </x15:c>
          <x15:c>
            <x15:v>1178.5</x15:v>
            <x15:x in="0"/>
          </x15:c>
        </x15:pivotRow>
        <x15:pivotRow count="2">
          <x15:c>
            <x15:v>895</x15:v>
            <x15:x in="0"/>
          </x15:c>
          <x15:c>
            <x15:v>1450</x15:v>
            <x15:x in="0"/>
          </x15:c>
        </x15:pivotRow>
        <x15:pivotRow count="2">
          <x15:c>
            <x15:v>853.75</x15:v>
            <x15:x in="0"/>
          </x15:c>
          <x15:c>
            <x15:v>1223.5</x15:v>
            <x15:x in="0"/>
          </x15:c>
        </x15:pivotRow>
        <x15:pivotRow count="2">
          <x15:c>
            <x15:v>656.25</x15:v>
            <x15:x in="0"/>
          </x15:c>
          <x15:c>
            <x15:v>962.5</x15:v>
            <x15:x in="0"/>
          </x15:c>
        </x15:pivotRow>
        <x15:pivotRow count="2">
          <x15:c>
            <x15:v>538.5</x15:v>
            <x15:x in="0"/>
          </x15:c>
          <x15:c>
            <x15:v>959.5</x15:v>
            <x15:x in="0"/>
          </x15:c>
        </x15:pivotRow>
        <x15:pivotRow count="2">
          <x15:c>
            <x15:v>855</x15:v>
            <x15:x in="0"/>
          </x15:c>
          <x15:c>
            <x15:v>971.5</x15:v>
            <x15:x in="0"/>
          </x15:c>
        </x15:pivotRow>
        <x15:pivotRow count="2">
          <x15:c>
            <x15:v>892.5</x15:v>
            <x15:x in="0"/>
          </x15:c>
          <x15:c>
            <x15:v>1405.5</x15:v>
            <x15:x in="0"/>
          </x15:c>
        </x15:pivotRow>
        <x15:pivotRow count="2">
          <x15:c>
            <x15:v>673.75</x15:v>
            <x15:x in="0"/>
          </x15:c>
          <x15:c>
            <x15:v>1145.5</x15:v>
            <x15:x in="0"/>
          </x15:c>
        </x15:pivotRow>
        <x15:pivotRow count="2">
          <x15:c>
            <x15:v>690.25</x15:v>
            <x15:x in="0"/>
          </x15:c>
          <x15:c>
            <x15:v>1042</x15:v>
            <x15:x in="0"/>
          </x15:c>
        </x15:pivotRow>
        <x15:pivotRow count="2">
          <x15:c>
            <x15:v>537</x15:v>
            <x15:x in="0"/>
          </x15:c>
          <x15:c>
            <x15:v>785.5</x15:v>
            <x15:x in="0"/>
          </x15:c>
        </x15:pivotRow>
        <x15:pivotRow count="2">
          <x15:c>
            <x15:v>435</x15:v>
            <x15:x in="0"/>
          </x15:c>
          <x15:c>
            <x15:v>568</x15:v>
            <x15:x in="0"/>
          </x15:c>
        </x15:pivotRow>
        <x15:pivotRow count="2">
          <x15:c>
            <x15:v>652.5</x15:v>
            <x15:x in="0"/>
          </x15:c>
          <x15:c>
            <x15:v>763.75</x15:v>
            <x15:x in="0"/>
          </x15:c>
        </x15:pivotRow>
        <x15:pivotRow count="2">
          <x15:c>
            <x15:v>8557</x15:v>
            <x15:x in="0"/>
          </x15:c>
          <x15:c>
            <x15:v>12455.75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1EBF1-E036-4D5B-BE12-709B35A4B316}" name="EntradasXSalidas" cacheId="1208" applyNumberFormats="0" applyBorderFormats="0" applyFontFormats="0" applyPatternFormats="0" applyAlignmentFormats="0" applyWidthHeightFormats="1" dataCaption="Valores" tag="36696006-d771-4290-8792-d90c9eb7a97d" updatedVersion="8" minRefreshableVersion="3" useAutoFormatting="1" itemPrintTitles="1" createdVersion="5" indent="0" outline="1" outlineData="1" multipleFieldFilters="0" chartFormat="2">
  <location ref="A5:C18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Comprada" fld="1" baseField="0" baseItem="0"/>
    <dataField name="Suma de Cantidad Vendida" fld="2" baseField="0" baseItem="0"/>
  </dataFields>
  <chartFormats count="2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B_Entradas]"/>
        <x15:activeTabTopLevelEntity name="[TB_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1296F-6E19-4286-93E8-57E140ED4DAC}" name="Informes_Iniciales" cacheId="1199" applyNumberFormats="0" applyBorderFormats="0" applyFontFormats="0" applyPatternFormats="0" applyAlignmentFormats="0" applyWidthHeightFormats="1" dataCaption="Valores" tag="0e5e1d49-ff33-49d9-81c3-c9379a7868f5" updatedVersion="8" minRefreshableVersion="3" useAutoFormatting="1" itemPrintTitles="1" createdVersion="8" indent="0" outline="1" outlineData="1" multipleFieldFilters="0">
  <location ref="A2:D3" firstHeaderRow="0" firstDataRow="1" firstDataCol="0"/>
  <pivotFields count="9"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59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9575-7F20-42CB-8C86-0A144985E312}" name="Top5Ventas" cacheId="1202" applyNumberFormats="0" applyBorderFormats="0" applyFontFormats="0" applyPatternFormats="0" applyAlignmentFormats="0" applyWidthHeightFormats="1" dataCaption="Valores" tag="105c6bdd-619c-4659-a095-b95610262b69" updatedVersion="8" minRefreshableVersion="3" itemPrintTitles="1" createdVersion="5" indent="0" outline="1" outlineData="1" multipleFieldFilters="0" chartFormat="2">
  <location ref="B3:D9" firstHeaderRow="0" firstDataRow="1" firstDataCol="1"/>
  <pivotFields count="7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 v="2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mpras" fld="2" baseField="0" baseItem="3"/>
    <dataField name="Ventas" fld="1" baseField="0" baseItem="3"/>
  </dataFields>
  <formats count="3"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mpras"/>
    <pivotHierarchy dragToData="1"/>
    <pivotHierarchy dragToData="1"/>
    <pivotHierarchy dragToData="1" caption="Venta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4" showRowHeaders="1" showColHeaders="1" showRowStripes="0" showColStripes="0" showLastColumn="1"/>
  <filters count="1">
    <filter fld="0" type="count" id="1" iMeasureHier="37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_Salidas]"/>
        <x15:activeTabTopLevelEntity name="[TB_Producto]"/>
        <x15:activeTabTopLevelEntity name="[TB_Entradas]"/>
        <x15:activeTabTopLevelEntity name="[Calendario]"/>
        <x15:activeTabTopLevelEntity name="[TB_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1D2BA-7D8D-4CDB-952F-CB78FB69F68A}" name="TablaDinámica3" cacheId="1238" applyNumberFormats="0" applyBorderFormats="0" applyFontFormats="0" applyPatternFormats="0" applyAlignmentFormats="0" applyWidthHeightFormats="1" dataCaption="Valores" tag="2e98a542-cba5-4e20-b7ee-0fbf22fac22e" updatedVersion="8" minRefreshableVersion="3" subtotalHiddenItems="1" itemPrintTitles="1" createdVersion="5" indent="0" outline="1" outlineData="1" multipleFieldFilters="0" chartFormat="2">
  <location ref="B3:C9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Facturación" fld="1" baseField="0" baseItem="0"/>
  </dataFields>
  <formats count="3">
    <format dxfId="30">
      <pivotArea outline="0" collapsedLevelsAreSubtotals="1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9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acturación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9" showRowHeaders="1" showColHeaders="1" showRowStripes="0" showColStripes="0" showLastColumn="1"/>
  <filters count="1">
    <filter fld="0" type="count" id="1" iMeasureHier="40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erarquía_de_fechas" xr10:uid="{40863841-E7AE-45A3-93DF-12DFF0FF789C}" sourceName="[Calendario].[Jerarquía de fechas]">
  <pivotTables>
    <pivotTable tabId="6" name="Informes_Iniciales"/>
    <pivotTable tabId="6" name="EntradasXSalidas"/>
    <pivotTable tabId="8" name="Top5Ventas"/>
  </pivotTables>
  <data>
    <olap pivotCacheId="1812277531">
      <levels count="4">
        <level uniqueName="[Calendario].[Jerarquía de fechas].[(All)]" sourceCaption="(All)" count="0"/>
        <level uniqueName="[Calendario].[Jerarquía de fechas].[Año]" sourceCaption="Año" count="0"/>
        <level uniqueName="[Calendario].[Jerarquía de fechas].[Mes]" sourceCaption="Mes" count="12">
          <ranges>
            <range startItem="0">
              <i n="[Calendario].[Jerarquía de fechas].[Mes].&amp;[janeiro]" c="janeiro">
                <p n="[Calendario].[Jerarquía de fechas].[Año].&amp;[2022]"/>
              </i>
              <i n="[Calendario].[Jerarquía de fechas].[Mes].&amp;[fevereiro]" c="fevereiro">
                <p n="[Calendario].[Jerarquía de fechas].[Año].&amp;[2022]"/>
              </i>
              <i n="[Calendario].[Jerarquía de fechas].[Mes].&amp;[março]" c="março">
                <p n="[Calendario].[Jerarquía de fechas].[Año].&amp;[2022]"/>
              </i>
              <i n="[Calendario].[Jerarquía de fechas].[Mes].&amp;[abril]" c="abril">
                <p n="[Calendario].[Jerarquía de fechas].[Año].&amp;[2022]"/>
              </i>
              <i n="[Calendario].[Jerarquía de fechas].[Mes].&amp;[maio]" c="maio">
                <p n="[Calendario].[Jerarquía de fechas].[Año].&amp;[2022]"/>
              </i>
              <i n="[Calendario].[Jerarquía de fechas].[Mes].&amp;[junho]" c="junho">
                <p n="[Calendario].[Jerarquía de fechas].[Año].&amp;[2022]"/>
              </i>
              <i n="[Calendario].[Jerarquía de fechas].[Mes].&amp;[julho]" c="julho">
                <p n="[Calendario].[Jerarquía de fechas].[Año].&amp;[2022]"/>
              </i>
              <i n="[Calendario].[Jerarquía de fechas].[Mes].&amp;[agosto]" c="agosto">
                <p n="[Calendario].[Jerarquía de fechas].[Año].&amp;[2022]"/>
              </i>
              <i n="[Calendario].[Jerarquía de fechas].[Mes].&amp;[setembro]" c="setembro">
                <p n="[Calendario].[Jerarquía de fechas].[Año].&amp;[2022]"/>
              </i>
              <i n="[Calendario].[Jerarquía de fechas].[Mes].&amp;[outubro]" c="outubro">
                <p n="[Calendario].[Jerarquía de fechas].[Año].&amp;[2022]"/>
              </i>
              <i n="[Calendario].[Jerarquía de fechas].[Mes].&amp;[novembro]" c="novembro">
                <p n="[Calendario].[Jerarquía de fechas].[Año].&amp;[2022]"/>
              </i>
              <i n="[Calendario].[Jerarquía de fechas].[Mes].&amp;[dezembro]" c="dezembro">
                <p n="[Calendario].[Jerarquía de fechas].[Año].&amp;[2022]"/>
              </i>
            </range>
          </ranges>
        </level>
        <level uniqueName="[Calendario].[Jerarquía de fechas].[DateColumn]" sourceCaption="DateColumn" count="0"/>
      </levels>
      <selections count="1">
        <selection n="[Calendario].[Jerarquía de fechas].[Añ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resa" xr10:uid="{EE6B40C9-E77F-4F36-86AE-FE8A748E6743}" sourceName="[TB_Proveedor].[Empresa]">
  <pivotTables>
    <pivotTable tabId="6" name="Informes_Iniciales"/>
    <pivotTable tabId="6" name="EntradasXSalidas"/>
    <pivotTable tabId="8" name="Top5Ventas"/>
  </pivotTables>
  <data>
    <olap pivotCacheId="1812277531">
      <levels count="2">
        <level uniqueName="[TB_Proveedor].[Empresa].[(All)]" sourceCaption="(All)" count="0"/>
        <level uniqueName="[TB_Proveedor].[Empresa].[Empresa]" sourceCaption="Empresa" count="4">
          <ranges>
            <range startItem="0">
              <i n="[TB_Proveedor].[Empresa].&amp;[Aperitivos La Grande]" c="Aperitivos La Grande"/>
              <i n="[TB_Proveedor].[Empresa].&amp;[Distribuídora KS]" c="Distribuídora KS"/>
              <i n="[TB_Proveedor].[Empresa].&amp;[Frigorífico Z]" c="Frigorífico Z"/>
              <i n="[TB_Proveedor].[Empresa].&amp;[Mercado Express]" c="Mercado Express"/>
            </range>
          </ranges>
        </level>
      </levels>
      <selections count="1">
        <selection n="[TB_Prove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275A32D-4C25-4F75-82C5-41A821E6A154}" sourceName="[TB_Producto].[Producto]">
  <pivotTables>
    <pivotTable tabId="6" name="Informes_Iniciales"/>
    <pivotTable tabId="6" name="EntradasXSalidas"/>
    <pivotTable tabId="8" name="Top5Ventas"/>
  </pivotTables>
  <data>
    <olap pivotCacheId="1812277531">
      <levels count="2">
        <level uniqueName="[TB_Producto].[Producto].[(All)]" sourceCaption="(All)" count="0"/>
        <level uniqueName="[TB_Producto].[Producto].[Producto]" sourceCaption="Producto" count="28">
          <ranges>
            <range startItem="0">
              <i n="[TB_Producto].[Producto].&amp;[Agua]" c="Agua"/>
              <i n="[TB_Producto].[Producto].&amp;[Alfajor]" c="Alfajor"/>
              <i n="[TB_Producto].[Producto].&amp;[Café]" c="Café"/>
              <i n="[TB_Producto].[Producto].&amp;[Cappuccino]" c="Cappuccino"/>
              <i n="[TB_Producto].[Producto].&amp;[Churros]" c="Churros"/>
              <i n="[TB_Producto].[Producto].&amp;[Ensalada]" c="Ensalada"/>
              <i n="[TB_Producto].[Producto].&amp;[Gaseosa]" c="Gaseosa"/>
              <i n="[TB_Producto].[Producto].&amp;[Hamburguesa]" c="Hamburguesa"/>
              <i n="[TB_Producto].[Producto].&amp;[Mini Pizza]" c="Mini Pizza"/>
              <i n="[TB_Producto].[Producto].&amp;[Sándwiche de pollo]" c="Sándwiche de pollo"/>
              <i n="[TB_Producto].[Producto].&amp;[Zumo de Naranja]" c="Zumo de Naranja"/>
              <i n="[TB_Producto].[Producto].&amp;[Alfajor Chocolate]" c="Alfajor Chocolate" nd="1"/>
              <i n="[TB_Producto].[Producto].&amp;[Arepas]" c="Arepas" nd="1"/>
              <i n="[TB_Producto].[Producto].&amp;[Chocolate]" c="Chocolate" nd="1"/>
              <i n="[TB_Producto].[Producto].&amp;[Croissant]" c="Croissant" nd="1"/>
              <i n="[TB_Producto].[Producto].&amp;[Cupcake]" c="Cupcake" nd="1"/>
              <i n="[TB_Producto].[Producto].&amp;[Empanada]" c="Empanada" nd="1"/>
              <i n="[TB_Producto].[Producto].&amp;[Enrollado]" c="Enrollado" nd="1"/>
              <i n="[TB_Producto].[Producto].&amp;[Nuggets]" c="Nuggets" nd="1"/>
              <i n="[TB_Producto].[Producto].&amp;[Omelettes]" c="Omelettes" nd="1"/>
              <i n="[TB_Producto].[Producto].&amp;[Palitos de Queso]" c="Palitos de Queso" nd="1"/>
              <i n="[TB_Producto].[Producto].&amp;[Pastel]" c="Pastel" nd="1"/>
              <i n="[TB_Producto].[Producto].&amp;[Quesadilla]" c="Quesadilla" nd="1"/>
              <i n="[TB_Producto].[Producto].&amp;[Quiche]" c="Quiche" nd="1"/>
              <i n="[TB_Producto].[Producto].&amp;[Tarta]" c="Tarta" nd="1"/>
              <i n="[TB_Producto].[Producto].&amp;[Té]" c="Té" nd="1"/>
              <i n="[TB_Producto].[Producto].&amp;[Tostadas]" c="Tostadas" nd="1"/>
              <i n="[TB_Producto].[Producto].&amp;[Wrap]" c="Wrap" nd="1"/>
            </range>
          </ranges>
        </level>
      </levels>
      <selections count="1">
        <selection n="[TB_Producto].[Produc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cto].[Producto].[Producto]" count="17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5C610577-3330-40FE-B0AD-3172EBE7AF9F}" cache="SegmentaciónDeDatos_Jerarquía_de_fechas" caption="Mes" columnCount="12" showCaption="0" level="2" style="Estilo Serenatto Cafe" rowHeight="360000"/>
  <slicer name="Empresa" xr10:uid="{709A9406-E1F4-447C-8D0D-F2501429309A}" cache="SegmentaciónDeDatos_Empresa" caption="Empresa" level="1" style="Estilo Serenatto Cafe" rowHeight="241300"/>
  <slicer name="Producto" xr10:uid="{68D3F63B-606B-442A-A389-F6C8946A5E89}" cache="SegmentaciónDeDatos_Producto" caption="Producto" columnCount="2" level="1" style="Estilo Serenatto Caf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71" tableBorderDxfId="70">
  <autoFilter ref="B4:G32" xr:uid="{F0AF6394-EF65-45E1-9758-FD9D66AC3231}"/>
  <tableColumns count="6">
    <tableColumn id="6" xr3:uid="{C13D1933-76EF-45AE-A8E8-D6C84CCCB9F1}" name="Código Produto" dataDxfId="69"/>
    <tableColumn id="1" xr3:uid="{6073F92B-A668-43CA-ACC7-070F6E4D94A5}" name="Producto" totalsRowLabel="Total" dataDxfId="68" totalsRowDxfId="67"/>
    <tableColumn id="2" xr3:uid="{0BE8200A-8342-4F01-899C-AAF566F194C5}" name="Unidad de Medida" totalsRowFunction="count" dataDxfId="66" totalsRowDxfId="65"/>
    <tableColumn id="3" xr3:uid="{740F0444-A968-43F4-92B2-4E79007E1985}" name="Stock Mínimo" totalsRowFunction="sum" dataDxfId="64" totalsRowDxfId="63"/>
    <tableColumn id="4" xr3:uid="{9AA501E3-3C18-41ED-AE83-A9E3EF1EE871}" name="Costo Unitario" totalsRowFunction="sum" dataDxfId="62" totalsRowDxfId="61"/>
    <tableColumn id="5" xr3:uid="{0C8A8622-7DA0-492F-AB4F-AEC070DDC00F}" name="Precio Unitario" totalsRowFunction="sum" dataDxfId="60" totalsRowDxfId="59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58" tableBorderDxfId="57">
  <autoFilter ref="B5:F9" xr:uid="{CD00647B-4E8D-4A36-85A4-0A8755F2B8A4}"/>
  <tableColumns count="5">
    <tableColumn id="5" xr3:uid="{B1E390BE-EAD9-4B5B-ADDD-3757F6939643}" name="Código Empresa" dataDxfId="56"/>
    <tableColumn id="1" xr3:uid="{63B42362-8DB3-4714-BBC4-BBE73EAFEF47}" name="Empresa" dataDxfId="55"/>
    <tableColumn id="2" xr3:uid="{87ACEE19-99E4-4548-BF5A-98FFF08E81F2}" name="Teléfono" dataDxfId="54"/>
    <tableColumn id="3" xr3:uid="{FB62AD26-160C-4198-AA1D-C631BC434381}" name="Responsable" dataDxfId="53"/>
    <tableColumn id="4" xr3:uid="{0F91F07D-F0A7-4037-BC97-2040641DBE35}" name="E-mail" dataDxfId="52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51" tableBorderDxfId="50">
  <autoFilter ref="B5:E59" xr:uid="{BF84F5BB-DA35-4A31-99F4-C2322915B9C4}"/>
  <tableColumns count="4">
    <tableColumn id="1" xr3:uid="{EC79F83A-7EF9-42F5-AAE8-1FD41239C9A4}" name="Fecha" totalsRowLabel="Total" dataDxfId="49"/>
    <tableColumn id="2" xr3:uid="{AED7AD57-B669-41CA-9892-80914837C295}" name="Código Producto" totalsRowFunction="count" dataDxfId="48" totalsRowDxfId="47"/>
    <tableColumn id="3" xr3:uid="{5A77D640-5829-4F36-BFCC-81A04393316F}" name="Proveedor" totalsRowFunction="count" dataDxfId="46" totalsRowDxfId="45"/>
    <tableColumn id="4" xr3:uid="{A720A641-1DB7-4DED-86E5-7FA5D65D4505}" name="Cantidad Comprada" totalsRowFunction="sum" dataDxfId="44" totalsRowDxfId="43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42">
  <autoFilter ref="B4:D61" xr:uid="{76A9F28D-17B5-4E77-B23B-462E3325059C}"/>
  <tableColumns count="3">
    <tableColumn id="1" xr3:uid="{41575399-A8EF-40F1-BD88-61B9CAA00E9C}" name="Fecha" totalsRowLabel="Total" dataDxfId="41" totalsRowDxfId="40"/>
    <tableColumn id="2" xr3:uid="{52C1A91D-EC67-4D5C-815B-A71D2A3A8E6F}" name="Producto" dataDxfId="39" totalsRowDxfId="38"/>
    <tableColumn id="3" xr3:uid="{07A43350-026D-4360-B1FC-A9DC8966664A}" name="Cantidad Vendida" totalsRowFunction="count" dataDxfId="37" totalsRowDxfId="36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B8" sqref="B8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8FA1-7525-4F7E-9F88-74E9C08BA922}">
  <dimension ref="A2:D18"/>
  <sheetViews>
    <sheetView zoomScale="170" zoomScaleNormal="170" workbookViewId="0">
      <selection activeCell="B6" sqref="B6"/>
    </sheetView>
  </sheetViews>
  <sheetFormatPr baseColWidth="10" defaultColWidth="11.42578125" defaultRowHeight="15" x14ac:dyDescent="0.25"/>
  <cols>
    <col min="1" max="1" width="17.5703125" bestFit="1" customWidth="1"/>
    <col min="2" max="2" width="26.7109375" bestFit="1" customWidth="1"/>
    <col min="3" max="3" width="25" bestFit="1" customWidth="1"/>
    <col min="4" max="4" width="19.140625" bestFit="1" customWidth="1"/>
    <col min="5" max="24" width="26.7109375" bestFit="1" customWidth="1"/>
    <col min="25" max="25" width="31.7109375" bestFit="1" customWidth="1"/>
    <col min="26" max="26" width="30" bestFit="1" customWidth="1"/>
  </cols>
  <sheetData>
    <row r="2" spans="1:4" x14ac:dyDescent="0.25">
      <c r="A2" t="s">
        <v>67</v>
      </c>
      <c r="B2" t="s">
        <v>72</v>
      </c>
      <c r="C2" t="s">
        <v>70</v>
      </c>
      <c r="D2" t="s">
        <v>71</v>
      </c>
    </row>
    <row r="3" spans="1:4" x14ac:dyDescent="0.25">
      <c r="A3" s="49">
        <v>8557</v>
      </c>
      <c r="B3" s="49">
        <v>12455.75</v>
      </c>
      <c r="C3" s="93">
        <v>0.45562112890031553</v>
      </c>
      <c r="D3" s="93">
        <v>49.771929824561404</v>
      </c>
    </row>
    <row r="5" spans="1:4" x14ac:dyDescent="0.25">
      <c r="A5" s="50" t="s">
        <v>91</v>
      </c>
      <c r="B5" t="s">
        <v>89</v>
      </c>
      <c r="C5" t="s">
        <v>90</v>
      </c>
    </row>
    <row r="6" spans="1:4" x14ac:dyDescent="0.25">
      <c r="A6" s="51" t="s">
        <v>76</v>
      </c>
      <c r="B6" s="93">
        <v>315</v>
      </c>
      <c r="C6" s="93">
        <v>249</v>
      </c>
    </row>
    <row r="7" spans="1:4" x14ac:dyDescent="0.25">
      <c r="A7" s="51" t="s">
        <v>77</v>
      </c>
      <c r="B7" s="93">
        <v>345</v>
      </c>
      <c r="C7" s="93">
        <v>295</v>
      </c>
    </row>
    <row r="8" spans="1:4" x14ac:dyDescent="0.25">
      <c r="A8" s="51" t="s">
        <v>78</v>
      </c>
      <c r="B8" s="93">
        <v>530</v>
      </c>
      <c r="C8" s="93">
        <v>337</v>
      </c>
    </row>
    <row r="9" spans="1:4" x14ac:dyDescent="0.25">
      <c r="A9" s="51" t="s">
        <v>79</v>
      </c>
      <c r="B9" s="93">
        <v>235</v>
      </c>
      <c r="C9" s="93">
        <v>225</v>
      </c>
    </row>
    <row r="10" spans="1:4" x14ac:dyDescent="0.25">
      <c r="A10" s="51" t="s">
        <v>80</v>
      </c>
      <c r="B10" s="93">
        <v>196</v>
      </c>
      <c r="C10" s="93">
        <v>205</v>
      </c>
    </row>
    <row r="11" spans="1:4" x14ac:dyDescent="0.25">
      <c r="A11" s="51" t="s">
        <v>81</v>
      </c>
      <c r="B11" s="93">
        <v>270</v>
      </c>
      <c r="C11" s="93">
        <v>197</v>
      </c>
    </row>
    <row r="12" spans="1:4" x14ac:dyDescent="0.25">
      <c r="A12" s="51" t="s">
        <v>82</v>
      </c>
      <c r="B12" s="93">
        <v>265</v>
      </c>
      <c r="C12" s="93">
        <v>301</v>
      </c>
    </row>
    <row r="13" spans="1:4" x14ac:dyDescent="0.25">
      <c r="A13" s="51" t="s">
        <v>83</v>
      </c>
      <c r="B13" s="93">
        <v>275</v>
      </c>
      <c r="C13" s="93">
        <v>272</v>
      </c>
    </row>
    <row r="14" spans="1:4" x14ac:dyDescent="0.25">
      <c r="A14" s="51" t="s">
        <v>84</v>
      </c>
      <c r="B14" s="93">
        <v>277</v>
      </c>
      <c r="C14" s="93">
        <v>287</v>
      </c>
    </row>
    <row r="15" spans="1:4" x14ac:dyDescent="0.25">
      <c r="A15" s="51" t="s">
        <v>85</v>
      </c>
      <c r="B15" s="93">
        <v>189</v>
      </c>
      <c r="C15" s="93">
        <v>174</v>
      </c>
    </row>
    <row r="16" spans="1:4" x14ac:dyDescent="0.25">
      <c r="A16" s="51" t="s">
        <v>86</v>
      </c>
      <c r="B16" s="93">
        <v>185</v>
      </c>
      <c r="C16" s="93">
        <v>119</v>
      </c>
    </row>
    <row r="17" spans="1:3" x14ac:dyDescent="0.25">
      <c r="A17" s="51" t="s">
        <v>87</v>
      </c>
      <c r="B17" s="93">
        <v>200</v>
      </c>
      <c r="C17" s="93">
        <v>176</v>
      </c>
    </row>
    <row r="18" spans="1:3" x14ac:dyDescent="0.25">
      <c r="A18" s="51" t="s">
        <v>88</v>
      </c>
      <c r="B18" s="93">
        <v>3282</v>
      </c>
      <c r="C18" s="93">
        <v>2837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E67B-C38E-4611-AC14-3FB9272B7278}">
  <dimension ref="B1:F9"/>
  <sheetViews>
    <sheetView zoomScale="160" zoomScaleNormal="160" workbookViewId="0">
      <selection activeCell="E1" sqref="E1"/>
    </sheetView>
  </sheetViews>
  <sheetFormatPr baseColWidth="10" defaultRowHeight="15" x14ac:dyDescent="0.25"/>
  <cols>
    <col min="2" max="2" width="22" customWidth="1"/>
    <col min="3" max="4" width="17.140625" customWidth="1"/>
    <col min="5" max="5" width="21.140625" customWidth="1"/>
  </cols>
  <sheetData>
    <row r="1" spans="2:6" x14ac:dyDescent="0.25">
      <c r="E1" s="53" t="s">
        <v>94</v>
      </c>
    </row>
    <row r="3" spans="2:6" s="2" customFormat="1" x14ac:dyDescent="0.25">
      <c r="B3" s="52" t="s">
        <v>91</v>
      </c>
      <c r="C3" s="2" t="s">
        <v>92</v>
      </c>
      <c r="D3" s="2" t="s">
        <v>93</v>
      </c>
      <c r="E3"/>
      <c r="F3"/>
    </row>
    <row r="4" spans="2:6" x14ac:dyDescent="0.25">
      <c r="B4" s="51" t="s">
        <v>27</v>
      </c>
      <c r="C4" s="94">
        <v>300</v>
      </c>
      <c r="D4" s="94">
        <v>210</v>
      </c>
    </row>
    <row r="5" spans="2:6" x14ac:dyDescent="0.25">
      <c r="B5" s="51" t="s">
        <v>20</v>
      </c>
      <c r="C5" s="94">
        <v>404</v>
      </c>
      <c r="D5" s="94">
        <v>349</v>
      </c>
    </row>
    <row r="6" spans="2:6" x14ac:dyDescent="0.25">
      <c r="B6" s="51" t="s">
        <v>32</v>
      </c>
      <c r="C6" s="94">
        <v>450</v>
      </c>
      <c r="D6" s="94">
        <v>450</v>
      </c>
    </row>
    <row r="7" spans="2:6" x14ac:dyDescent="0.25">
      <c r="B7" s="51" t="s">
        <v>18</v>
      </c>
      <c r="C7" s="94">
        <v>564</v>
      </c>
      <c r="D7" s="94">
        <v>510</v>
      </c>
    </row>
    <row r="8" spans="2:6" x14ac:dyDescent="0.25">
      <c r="B8" s="51" t="s">
        <v>5</v>
      </c>
      <c r="C8" s="94">
        <v>1245</v>
      </c>
      <c r="D8" s="94">
        <v>997</v>
      </c>
    </row>
    <row r="9" spans="2:6" x14ac:dyDescent="0.25">
      <c r="B9" s="51" t="s">
        <v>88</v>
      </c>
      <c r="C9" s="94">
        <v>2963</v>
      </c>
      <c r="D9" s="94">
        <v>2516</v>
      </c>
    </row>
  </sheetData>
  <hyperlinks>
    <hyperlink ref="E1" location="Dashboard!A1" display="Volver &gt;&gt;" xr:uid="{F8080610-1C54-4E1A-B8FF-24707291210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E5C-D65B-4CE8-BA48-5BA4539B57FE}">
  <dimension ref="B1:D9"/>
  <sheetViews>
    <sheetView zoomScale="150" zoomScaleNormal="150" workbookViewId="0"/>
  </sheetViews>
  <sheetFormatPr baseColWidth="10" defaultRowHeight="15" x14ac:dyDescent="0.25"/>
  <cols>
    <col min="2" max="2" width="18.42578125" bestFit="1" customWidth="1"/>
    <col min="3" max="3" width="28.7109375" customWidth="1"/>
    <col min="4" max="4" width="20.28515625" customWidth="1"/>
    <col min="5" max="5" width="21.85546875" customWidth="1"/>
  </cols>
  <sheetData>
    <row r="1" spans="2:4" x14ac:dyDescent="0.25">
      <c r="D1" s="53" t="s">
        <v>94</v>
      </c>
    </row>
    <row r="3" spans="2:4" x14ac:dyDescent="0.25">
      <c r="B3" s="50" t="s">
        <v>91</v>
      </c>
      <c r="C3" s="2" t="s">
        <v>69</v>
      </c>
    </row>
    <row r="4" spans="2:4" x14ac:dyDescent="0.25">
      <c r="B4" s="51" t="s">
        <v>31</v>
      </c>
      <c r="C4" s="110">
        <v>325</v>
      </c>
    </row>
    <row r="5" spans="2:4" x14ac:dyDescent="0.25">
      <c r="B5" s="51" t="s">
        <v>20</v>
      </c>
      <c r="C5" s="110">
        <v>1221.5</v>
      </c>
    </row>
    <row r="6" spans="2:4" x14ac:dyDescent="0.25">
      <c r="B6" s="51" t="s">
        <v>32</v>
      </c>
      <c r="C6" s="110">
        <v>1350</v>
      </c>
    </row>
    <row r="7" spans="2:4" x14ac:dyDescent="0.25">
      <c r="B7" s="51" t="s">
        <v>18</v>
      </c>
      <c r="C7" s="110">
        <v>3570</v>
      </c>
    </row>
    <row r="8" spans="2:4" x14ac:dyDescent="0.25">
      <c r="B8" s="51" t="s">
        <v>5</v>
      </c>
      <c r="C8" s="110">
        <v>4985</v>
      </c>
    </row>
    <row r="9" spans="2:4" x14ac:dyDescent="0.25">
      <c r="B9" s="51" t="s">
        <v>88</v>
      </c>
      <c r="C9" s="110">
        <v>11451.5</v>
      </c>
    </row>
  </sheetData>
  <hyperlinks>
    <hyperlink ref="D1" location="Dashboard!A1" display="Volver &gt;&gt;" xr:uid="{7D9853C3-9242-4BD5-9602-6B0B2C0C313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994-85E9-4D42-A858-6C41D1ED645B}">
  <dimension ref="O6:CB52"/>
  <sheetViews>
    <sheetView showGridLines="0" showRowColHeaders="0" tabSelected="1" zoomScaleNormal="100" workbookViewId="0"/>
  </sheetViews>
  <sheetFormatPr baseColWidth="10" defaultColWidth="2.140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69" t="s">
        <v>69</v>
      </c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1"/>
      <c r="AF7" s="69" t="s">
        <v>67</v>
      </c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1"/>
      <c r="AW7" s="69" t="s">
        <v>70</v>
      </c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1"/>
      <c r="BN7" s="69" t="s">
        <v>71</v>
      </c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1"/>
    </row>
    <row r="8" spans="15:80" ht="9" customHeight="1" thickBot="1" x14ac:dyDescent="0.3">
      <c r="O8" s="72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4"/>
      <c r="AF8" s="72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4"/>
      <c r="AW8" s="72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4"/>
      <c r="BN8" s="72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4"/>
    </row>
    <row r="9" spans="15:80" ht="9" customHeight="1" thickTop="1" x14ac:dyDescent="0.25">
      <c r="O9" s="75">
        <f>GETPIVOTDATA("[Measures].[Facturacion]",Informes!$A$2)</f>
        <v>12455.75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F9" s="75">
        <f>GETPIVOTDATA("[Measures].[Gastos]",Informes!$A$2)</f>
        <v>8557</v>
      </c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7"/>
      <c r="AW9" s="81">
        <f>GETPIVOTDATA("[Measures].[Margen de Lucro]",Informes!$A$2)</f>
        <v>0.45562112890031553</v>
      </c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  <c r="BN9" s="87">
        <f>GETPIVOTDATA("[Measures].[Promedio de Ventas]",Informes!$A$2)</f>
        <v>49.771929824561404</v>
      </c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9"/>
    </row>
    <row r="10" spans="15:80" ht="9" customHeight="1" x14ac:dyDescent="0.25"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F10" s="75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7"/>
      <c r="AW10" s="81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3"/>
      <c r="BN10" s="87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9"/>
    </row>
    <row r="11" spans="15:80" ht="9" customHeight="1" thickBot="1" x14ac:dyDescent="0.3">
      <c r="O11" s="78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80"/>
      <c r="AF11" s="78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80"/>
      <c r="AW11" s="84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6"/>
      <c r="BN11" s="90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2"/>
    </row>
    <row r="12" spans="15:80" ht="9" customHeight="1" thickTop="1" thickBot="1" x14ac:dyDescent="0.3"/>
    <row r="13" spans="15:80" ht="9" customHeight="1" thickTop="1" x14ac:dyDescent="0.25">
      <c r="O13" s="60" t="s">
        <v>68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2"/>
      <c r="BD13" s="60" t="s">
        <v>74</v>
      </c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2"/>
    </row>
    <row r="14" spans="15:80" ht="9" customHeight="1" thickBot="1" x14ac:dyDescent="0.3">
      <c r="O14" s="6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5"/>
      <c r="BD14" s="63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5"/>
    </row>
    <row r="15" spans="15:80" ht="9" customHeight="1" thickTop="1" x14ac:dyDescent="0.25">
      <c r="O15" s="54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6"/>
      <c r="BD15" s="54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6"/>
    </row>
    <row r="16" spans="15:80" ht="9" customHeight="1" x14ac:dyDescent="0.25">
      <c r="O16" s="54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6"/>
      <c r="BD16" s="54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6"/>
    </row>
    <row r="17" spans="15:80" ht="9" customHeight="1" x14ac:dyDescent="0.25">
      <c r="O17" s="54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6"/>
      <c r="BD17" s="54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6"/>
    </row>
    <row r="18" spans="15:80" ht="9" customHeight="1" x14ac:dyDescent="0.25">
      <c r="O18" s="54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6"/>
      <c r="BD18" s="54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6"/>
    </row>
    <row r="19" spans="15:80" ht="9" customHeight="1" x14ac:dyDescent="0.25">
      <c r="O19" s="54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6"/>
      <c r="BD19" s="54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6"/>
    </row>
    <row r="20" spans="15:80" ht="9" customHeight="1" x14ac:dyDescent="0.25">
      <c r="O20" s="54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6"/>
      <c r="BD20" s="54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6"/>
    </row>
    <row r="21" spans="15:80" ht="9" customHeight="1" x14ac:dyDescent="0.25">
      <c r="O21" s="54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  <c r="BD21" s="54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6"/>
    </row>
    <row r="22" spans="15:80" ht="9" customHeight="1" x14ac:dyDescent="0.25">
      <c r="O22" s="54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6"/>
      <c r="BD22" s="54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6"/>
    </row>
    <row r="23" spans="15:80" ht="9" customHeight="1" x14ac:dyDescent="0.25">
      <c r="O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6"/>
      <c r="BD23" s="54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6"/>
    </row>
    <row r="24" spans="15:80" ht="9" customHeight="1" x14ac:dyDescent="0.25">
      <c r="O24" s="54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6"/>
      <c r="BD24" s="54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6"/>
    </row>
    <row r="25" spans="15:80" ht="9" customHeight="1" x14ac:dyDescent="0.25">
      <c r="O25" s="54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6"/>
      <c r="BD25" s="54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6"/>
    </row>
    <row r="26" spans="15:80" ht="9" customHeight="1" x14ac:dyDescent="0.25">
      <c r="O26" s="54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6"/>
      <c r="BD26" s="54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6"/>
    </row>
    <row r="27" spans="15:80" ht="9" customHeight="1" x14ac:dyDescent="0.25">
      <c r="O27" s="54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6"/>
      <c r="BD27" s="54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6"/>
    </row>
    <row r="28" spans="15:80" ht="9" customHeight="1" x14ac:dyDescent="0.25">
      <c r="O28" s="54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6"/>
      <c r="BD28" s="54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6"/>
    </row>
    <row r="29" spans="15:80" ht="9" customHeight="1" x14ac:dyDescent="0.25">
      <c r="O29" s="54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6"/>
      <c r="BD29" s="54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6"/>
    </row>
    <row r="30" spans="15:80" ht="9" customHeight="1" x14ac:dyDescent="0.25"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6"/>
      <c r="BD30" s="54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6"/>
    </row>
    <row r="31" spans="15:80" ht="9" customHeight="1" thickBot="1" x14ac:dyDescent="0.3">
      <c r="O31" s="57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9"/>
      <c r="BD31" s="57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9"/>
    </row>
    <row r="32" spans="15:80" ht="9" customHeight="1" thickTop="1" thickBot="1" x14ac:dyDescent="0.3"/>
    <row r="33" spans="15:80" ht="9" customHeight="1" thickTop="1" x14ac:dyDescent="0.25">
      <c r="O33" s="66" t="s">
        <v>73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8"/>
      <c r="BD33" s="60" t="s">
        <v>75</v>
      </c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2"/>
    </row>
    <row r="34" spans="15:80" ht="9" customHeight="1" thickBot="1" x14ac:dyDescent="0.3">
      <c r="O34" s="107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9"/>
      <c r="BD34" s="96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8"/>
    </row>
    <row r="35" spans="15:80" ht="9" customHeight="1" x14ac:dyDescent="0.25">
      <c r="O35" s="99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1"/>
      <c r="BD35" s="99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1"/>
    </row>
    <row r="36" spans="15:80" ht="9" customHeight="1" x14ac:dyDescent="0.25">
      <c r="O36" s="102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103"/>
      <c r="BD36" s="102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103"/>
    </row>
    <row r="37" spans="15:80" ht="9" customHeight="1" x14ac:dyDescent="0.25">
      <c r="O37" s="102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103"/>
      <c r="BD37" s="102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103"/>
    </row>
    <row r="38" spans="15:80" ht="9" customHeight="1" x14ac:dyDescent="0.25">
      <c r="O38" s="102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103"/>
      <c r="BD38" s="102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103"/>
    </row>
    <row r="39" spans="15:80" ht="9" customHeight="1" x14ac:dyDescent="0.25">
      <c r="O39" s="102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103"/>
      <c r="BD39" s="102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103"/>
    </row>
    <row r="40" spans="15:80" ht="9" customHeight="1" x14ac:dyDescent="0.25">
      <c r="O40" s="102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103"/>
      <c r="BD40" s="102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103"/>
    </row>
    <row r="41" spans="15:80" ht="9" customHeight="1" x14ac:dyDescent="0.25">
      <c r="O41" s="102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103"/>
      <c r="BD41" s="102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103"/>
    </row>
    <row r="42" spans="15:80" ht="9" customHeight="1" x14ac:dyDescent="0.25">
      <c r="O42" s="102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103"/>
      <c r="BD42" s="102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103"/>
    </row>
    <row r="43" spans="15:80" ht="9" customHeight="1" x14ac:dyDescent="0.25">
      <c r="O43" s="102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103"/>
      <c r="BD43" s="102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103"/>
    </row>
    <row r="44" spans="15:80" ht="9" customHeight="1" x14ac:dyDescent="0.25">
      <c r="O44" s="102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103"/>
      <c r="BD44" s="102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103"/>
    </row>
    <row r="45" spans="15:80" ht="9" customHeight="1" x14ac:dyDescent="0.25">
      <c r="O45" s="102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103"/>
      <c r="BD45" s="102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103"/>
    </row>
    <row r="46" spans="15:80" ht="9" customHeight="1" x14ac:dyDescent="0.25">
      <c r="O46" s="102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103"/>
      <c r="BD46" s="102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103"/>
    </row>
    <row r="47" spans="15:80" ht="9" customHeight="1" x14ac:dyDescent="0.25">
      <c r="O47" s="102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103"/>
      <c r="BD47" s="102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103"/>
    </row>
    <row r="48" spans="15:80" ht="9" customHeight="1" x14ac:dyDescent="0.25">
      <c r="O48" s="102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103"/>
      <c r="BD48" s="102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103"/>
    </row>
    <row r="49" spans="15:80" ht="9" customHeight="1" x14ac:dyDescent="0.25">
      <c r="O49" s="102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103"/>
      <c r="BD49" s="102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103"/>
    </row>
    <row r="50" spans="15:80" ht="9" customHeight="1" x14ac:dyDescent="0.25">
      <c r="O50" s="102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103"/>
      <c r="BD50" s="102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103"/>
    </row>
    <row r="51" spans="15:80" ht="9" customHeight="1" x14ac:dyDescent="0.25">
      <c r="O51" s="102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103"/>
      <c r="BD51" s="102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103"/>
    </row>
    <row r="52" spans="15:80" ht="9" customHeight="1" thickBot="1" x14ac:dyDescent="0.3">
      <c r="O52" s="104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6"/>
      <c r="BD52" s="104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6"/>
    </row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13:BB14"/>
    <mergeCell ref="BD13:CB14"/>
    <mergeCell ref="O15:BB31"/>
    <mergeCell ref="BD15:CB31"/>
    <mergeCell ref="O33:BB34"/>
    <mergeCell ref="BD33:CB34"/>
    <mergeCell ref="BD35:CB52"/>
    <mergeCell ref="O35:BB5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 2 8 0 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 M e a s u r e s \ S u m a   d e   V a l o r   d e   V e n t a < / K e y > < / D i a g r a m O b j e c t K e y > < D i a g r a m O b j e c t K e y > < K e y > M e a s u r e s \ S u m a   d e   V a l o r   d e   V e n t a \ T a g I n f o \ F � r m u l a < / K e y > < / D i a g r a m O b j e c t K e y > < D i a g r a m O b j e c t K e y > < K e y > M e a s u r e s \ S u m a   d e   V a l o r   d e   V e n t a \ T a g I n f o \ V a l o r < / K e y > < / D i a g r a m O b j e c t K e y > < D i a g r a m O b j e c t K e y > < K e y > M e a s u r e s \ S u m a   d e   P r o d u c t o < / K e y > < / D i a g r a m O b j e c t K e y > < D i a g r a m O b j e c t K e y > < K e y > M e a s u r e s \ S u m a   d e   P r o d u c t o \ T a g I n f o \ F � r m u l a < / K e y > < / D i a g r a m O b j e c t K e y > < D i a g r a m O b j e c t K e y > < K e y > M e a s u r e s \ S u m a   d e   P r o d u c t o \ T a g I n f o \ V a l o r < / K e y > < / D i a g r a m O b j e c t K e y > < D i a g r a m O b j e c t K e y > < K e y > M e a s u r e s \ M a r g e n   d e   L u c r o < / K e y > < / D i a g r a m O b j e c t K e y > < D i a g r a m O b j e c t K e y > < K e y > M e a s u r e s \ M a r g e n   d e   L u c r o \ T a g I n f o \ F � r m u l a < / K e y > < / D i a g r a m O b j e c t K e y > < D i a g r a m O b j e c t K e y > < K e y > M e a s u r e s \ M a r g e n   d e   L u c r o \ T a g I n f o \ V a l o r 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 M e a s u r e s \ P r o m e d i o   d e   V e n t a s \ T a g I n f o \ V a l o r < / K e y > < / D i a g r a m O b j e c t K e y > < D i a g r a m O b j e c t K e y > < K e y > M e a s u r e s \ C a n t i d a d   V e n t a s < / K e y > < / D i a g r a m O b j e c t K e y > < D i a g r a m O b j e c t K e y > < K e y > M e a s u r e s \ C a n t i d a d   V e n t a s \ T a g I n f o \ F � r m u l a < / K e y > < / D i a g r a m O b j e c t K e y > < D i a g r a m O b j e c t K e y > < K e y > M e a s u r e s \ C a n t i d a d   V e n t a s \ T a g I n f o \ V a l o r < / K e y > < / D i a g r a m O b j e c t K e y > < D i a g r a m O b j e c t K e y > < K e y > M e a s u r e s \ F a c t u r a c i o n < / K e y > < / D i a g r a m O b j e c t K e y > < D i a g r a m O b j e c t K e y > < K e y > M e a s u r e s \ F a c t u r a c i o n \ T a g I n f o \ F � r m u l a < / K e y > < / D i a g r a m O b j e c t K e y > < D i a g r a m O b j e c t K e y > < K e y > M e a s u r e s \ F a c t u r a c i o n \ T a g I n f o \ V a l o r 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D i a g r a m O b j e c t K e y > < K e y > L i n k s \ & l t ; C o l u m n s \ S u m a   d e   V a l o r   d e   V e n t a & g t ; - & l t ; M e a s u r e s \ V a l o r   d e   V e n t a & g t ; < / K e y > < / D i a g r a m O b j e c t K e y > < D i a g r a m O b j e c t K e y > < K e y > L i n k s \ & l t ; C o l u m n s \ S u m a   d e   V a l o r   d e   V e n t a & g t ; - & l t ; M e a s u r e s \ V a l o r   d e   V e n t a & g t ; \ C O L U M N < / K e y > < / D i a g r a m O b j e c t K e y > < D i a g r a m O b j e c t K e y > < K e y > L i n k s \ & l t ; C o l u m n s \ S u m a   d e   V a l o r   d e   V e n t a & g t ; - & l t ; M e a s u r e s \ V a l o r   d e   V e n t a & g t ; \ M E A S U R E < / K e y > < / D i a g r a m O b j e c t K e y > < D i a g r a m O b j e c t K e y > < K e y > L i n k s \ & l t ; C o l u m n s \ S u m a   d e   P r o d u c t o & g t ; - & l t ; M e a s u r e s \ P r o d u c t o & g t ; < / K e y > < / D i a g r a m O b j e c t K e y > < D i a g r a m O b j e c t K e y > < K e y > L i n k s \ & l t ; C o l u m n s \ S u m a   d e   P r o d u c t o & g t ; - & l t ; M e a s u r e s \ P r o d u c t o & g t ; \ C O L U M N < / K e y > < / D i a g r a m O b j e c t K e y > < D i a g r a m O b j e c t K e y > < K e y > L i n k s \ & l t ; C o l u m n s \ S u m a   d e   P r o d u c t o & g t ; - & l t ; M e a s u r e s \ P r o d u c t o & g t ; \ M E A S U R E 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 M e a s u r e s \ F a c t u r a c i o n \ T a g I n f o \ F � r m u l a 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0 5 c 6 b d d - 6 1 9 c - 4 6 5 9 - a 0 9 5 - b 9 5 6 1 0 2 6 2 b 6 9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e 9 8 a 5 4 2 - c b a 5 - 4 e 2 0 - b 7 e e - 0 f b f 2 2 f a c 2 2 e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3 6 6 9 6 0 0 6 - d 7 7 1 - 4 2 9 0 - 8 7 9 2 - d 9 0 c 9 e b 7 a 9 7 d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 2 0 2 3 - 0 6 - 1 6 T 0 0 : 2 7 : 4 2 . 3 2 7 9 8 5 3 - 0 3 : 0 0 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9AB707B-5B79-4B09-A461-0D0269F450F9}">
  <ds:schemaRefs/>
</ds:datastoreItem>
</file>

<file path=customXml/itemProps10.xml><?xml version="1.0" encoding="utf-8"?>
<ds:datastoreItem xmlns:ds="http://schemas.openxmlformats.org/officeDocument/2006/customXml" ds:itemID="{73C13D27-6807-4D1B-82B4-3B180970DC03}">
  <ds:schemaRefs/>
</ds:datastoreItem>
</file>

<file path=customXml/itemProps11.xml><?xml version="1.0" encoding="utf-8"?>
<ds:datastoreItem xmlns:ds="http://schemas.openxmlformats.org/officeDocument/2006/customXml" ds:itemID="{943C9953-61FE-433E-9125-DCF1D8B52447}">
  <ds:schemaRefs/>
</ds:datastoreItem>
</file>

<file path=customXml/itemProps12.xml><?xml version="1.0" encoding="utf-8"?>
<ds:datastoreItem xmlns:ds="http://schemas.openxmlformats.org/officeDocument/2006/customXml" ds:itemID="{6D18769E-3A7F-46DC-8896-806BAB31F97B}">
  <ds:schemaRefs/>
</ds:datastoreItem>
</file>

<file path=customXml/itemProps13.xml><?xml version="1.0" encoding="utf-8"?>
<ds:datastoreItem xmlns:ds="http://schemas.openxmlformats.org/officeDocument/2006/customXml" ds:itemID="{B3B24E5E-C808-4749-9EFE-FC2DE3A0787A}">
  <ds:schemaRefs/>
</ds:datastoreItem>
</file>

<file path=customXml/itemProps14.xml><?xml version="1.0" encoding="utf-8"?>
<ds:datastoreItem xmlns:ds="http://schemas.openxmlformats.org/officeDocument/2006/customXml" ds:itemID="{9F116E45-67FB-4A0A-B86C-DB8E30F0DB0B}">
  <ds:schemaRefs/>
</ds:datastoreItem>
</file>

<file path=customXml/itemProps15.xml><?xml version="1.0" encoding="utf-8"?>
<ds:datastoreItem xmlns:ds="http://schemas.openxmlformats.org/officeDocument/2006/customXml" ds:itemID="{3A157942-D705-4C14-9A4B-57A9A19018CE}">
  <ds:schemaRefs/>
</ds:datastoreItem>
</file>

<file path=customXml/itemProps16.xml><?xml version="1.0" encoding="utf-8"?>
<ds:datastoreItem xmlns:ds="http://schemas.openxmlformats.org/officeDocument/2006/customXml" ds:itemID="{2A06B88E-DBE4-4F1A-9143-176DAA070F6D}">
  <ds:schemaRefs/>
</ds:datastoreItem>
</file>

<file path=customXml/itemProps17.xml><?xml version="1.0" encoding="utf-8"?>
<ds:datastoreItem xmlns:ds="http://schemas.openxmlformats.org/officeDocument/2006/customXml" ds:itemID="{F6122EC5-2815-44B5-9933-1A754C4F97A7}">
  <ds:schemaRefs/>
</ds:datastoreItem>
</file>

<file path=customXml/itemProps18.xml><?xml version="1.0" encoding="utf-8"?>
<ds:datastoreItem xmlns:ds="http://schemas.openxmlformats.org/officeDocument/2006/customXml" ds:itemID="{2A52FDAF-BAD3-41CE-9384-684D5DAB2861}">
  <ds:schemaRefs/>
</ds:datastoreItem>
</file>

<file path=customXml/itemProps19.xml><?xml version="1.0" encoding="utf-8"?>
<ds:datastoreItem xmlns:ds="http://schemas.openxmlformats.org/officeDocument/2006/customXml" ds:itemID="{0D8B29FE-1C54-4A83-B562-40E5440DC1E2}">
  <ds:schemaRefs/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8BAA572C-7FBF-4F1D-A46C-2029B02FE6BF}">
  <ds:schemaRefs/>
</ds:datastoreItem>
</file>

<file path=customXml/itemProps21.xml><?xml version="1.0" encoding="utf-8"?>
<ds:datastoreItem xmlns:ds="http://schemas.openxmlformats.org/officeDocument/2006/customXml" ds:itemID="{A9982A17-50A3-4AA5-A202-C9CA5C953161}">
  <ds:schemaRefs/>
</ds:datastoreItem>
</file>

<file path=customXml/itemProps22.xml><?xml version="1.0" encoding="utf-8"?>
<ds:datastoreItem xmlns:ds="http://schemas.openxmlformats.org/officeDocument/2006/customXml" ds:itemID="{2B94D66E-7839-4218-8349-6B1312D62EE1}">
  <ds:schemaRefs/>
</ds:datastoreItem>
</file>

<file path=customXml/itemProps23.xml><?xml version="1.0" encoding="utf-8"?>
<ds:datastoreItem xmlns:ds="http://schemas.openxmlformats.org/officeDocument/2006/customXml" ds:itemID="{4E56E645-38F1-4F5C-BCB8-46A8C921DBFB}">
  <ds:schemaRefs/>
</ds:datastoreItem>
</file>

<file path=customXml/itemProps24.xml><?xml version="1.0" encoding="utf-8"?>
<ds:datastoreItem xmlns:ds="http://schemas.openxmlformats.org/officeDocument/2006/customXml" ds:itemID="{C2045E5E-CC11-4206-B7CD-494CB6C2F6C7}">
  <ds:schemaRefs/>
</ds:datastoreItem>
</file>

<file path=customXml/itemProps25.xml><?xml version="1.0" encoding="utf-8"?>
<ds:datastoreItem xmlns:ds="http://schemas.openxmlformats.org/officeDocument/2006/customXml" ds:itemID="{4ADDC60E-989A-4EB5-9231-42AACD2B8D57}">
  <ds:schemaRefs/>
</ds:datastoreItem>
</file>

<file path=customXml/itemProps26.xml><?xml version="1.0" encoding="utf-8"?>
<ds:datastoreItem xmlns:ds="http://schemas.openxmlformats.org/officeDocument/2006/customXml" ds:itemID="{06D02C3B-0CC7-4E19-A9FE-15C63AB8583B}">
  <ds:schemaRefs/>
</ds:datastoreItem>
</file>

<file path=customXml/itemProps27.xml><?xml version="1.0" encoding="utf-8"?>
<ds:datastoreItem xmlns:ds="http://schemas.openxmlformats.org/officeDocument/2006/customXml" ds:itemID="{8FF4343E-9A45-4C03-8B75-40E79B0635D0}">
  <ds:schemaRefs/>
</ds:datastoreItem>
</file>

<file path=customXml/itemProps28.xml><?xml version="1.0" encoding="utf-8"?>
<ds:datastoreItem xmlns:ds="http://schemas.openxmlformats.org/officeDocument/2006/customXml" ds:itemID="{0F879001-3768-4A5F-A9C3-5164DE3B730F}">
  <ds:schemaRefs/>
</ds:datastoreItem>
</file>

<file path=customXml/itemProps3.xml><?xml version="1.0" encoding="utf-8"?>
<ds:datastoreItem xmlns:ds="http://schemas.openxmlformats.org/officeDocument/2006/customXml" ds:itemID="{662E4FCC-E01C-4228-9523-FB62B5C943E7}">
  <ds:schemaRefs/>
</ds:datastoreItem>
</file>

<file path=customXml/itemProps4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50FD1FC2-8AF4-4A86-B1BB-C287440617E7}">
  <ds:schemaRefs/>
</ds:datastoreItem>
</file>

<file path=customXml/itemProps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8.xml><?xml version="1.0" encoding="utf-8"?>
<ds:datastoreItem xmlns:ds="http://schemas.openxmlformats.org/officeDocument/2006/customXml" ds:itemID="{39F5ABB8-2F6A-4E54-A835-C4E50CA0F761}">
  <ds:schemaRefs/>
</ds:datastoreItem>
</file>

<file path=customXml/itemProps9.xml><?xml version="1.0" encoding="utf-8"?>
<ds:datastoreItem xmlns:ds="http://schemas.openxmlformats.org/officeDocument/2006/customXml" ds:itemID="{77FC633D-6FFA-4949-B151-69B6FE523E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Productos</vt:lpstr>
      <vt:lpstr>Proveedor</vt:lpstr>
      <vt:lpstr>Entradas</vt:lpstr>
      <vt:lpstr>Salidas</vt:lpstr>
      <vt:lpstr>Informes</vt:lpstr>
      <vt:lpstr>Top 5 Ventas</vt:lpstr>
      <vt:lpstr>Top 5 Facturacion</vt:lpstr>
      <vt:lpstr>Dashboard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2023-06-16T03:27:42Z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