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.sharepoint.com/sites/ContedosAlura/Documentos Compartilhados/10 - Escola - Alura Latam/Cursos BR Originais Ciência de Dados/Excel com IA/Módulo Bono - Excel con IA_utilizando IA’s como asistentes/Archivos para grabación/"/>
    </mc:Choice>
  </mc:AlternateContent>
  <xr:revisionPtr revIDLastSave="190" documentId="8_{1BB9A60D-57BE-4900-9F4D-022BE7CB9926}" xr6:coauthVersionLast="47" xr6:coauthVersionMax="47" xr10:uidLastSave="{3FC47C5E-6E7A-4057-8700-BFF342EC8233}"/>
  <bookViews>
    <workbookView xWindow="-108" yWindow="-108" windowWidth="23256" windowHeight="12456" tabRatio="698" firstSheet="4" activeTab="1" xr2:uid="{F6D97A53-F63B-4272-A181-44B26E0B790F}"/>
  </bookViews>
  <sheets>
    <sheet name="Menu" sheetId="25" r:id="rId1"/>
    <sheet name="Productos" sheetId="17" r:id="rId2"/>
    <sheet name="Vendedores" sheetId="28" r:id="rId3"/>
    <sheet name="Ventas" sheetId="16" r:id="rId4"/>
    <sheet name="Consultas" sheetId="24" r:id="rId5"/>
  </sheets>
  <definedNames>
    <definedName name="_xlnm._FilterDatabase" localSheetId="3" hidden="1">Ventas!$B$4:$E$129</definedName>
    <definedName name="Categoria">Productos!$H$7:$H$9</definedName>
    <definedName name="Desc_Categorias">#REF!</definedName>
    <definedName name="Desc_Quantidades">#REF!</definedName>
    <definedName name="Desc_TabelaToda">#REF!</definedName>
    <definedName name="Int_Nome_Produtos">#REF!</definedName>
    <definedName name="Int_Quantidade">#REF!</definedName>
    <definedName name="Mês">Ventas!$L$5:$L$16</definedName>
    <definedName name="Vendedores">Vendedores!$B$6:$B$10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6" l="1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5" i="16"/>
  <c r="H129" i="16" l="1"/>
  <c r="D129" i="16"/>
  <c r="H128" i="16"/>
  <c r="D128" i="16"/>
  <c r="H127" i="16"/>
  <c r="D127" i="16"/>
  <c r="H126" i="16"/>
  <c r="D126" i="16"/>
  <c r="H125" i="16"/>
  <c r="D125" i="16"/>
  <c r="H124" i="16"/>
  <c r="D124" i="16"/>
  <c r="H123" i="16"/>
  <c r="D123" i="16"/>
  <c r="H122" i="16"/>
  <c r="D122" i="16"/>
  <c r="H121" i="16"/>
  <c r="D121" i="16"/>
  <c r="H120" i="16"/>
  <c r="D120" i="16"/>
  <c r="H119" i="16"/>
  <c r="D119" i="16"/>
  <c r="H118" i="16"/>
  <c r="D118" i="16"/>
  <c r="H117" i="16"/>
  <c r="D117" i="16"/>
  <c r="H116" i="16"/>
  <c r="D116" i="16"/>
  <c r="H115" i="16"/>
  <c r="D115" i="16"/>
  <c r="H114" i="16"/>
  <c r="D114" i="16"/>
  <c r="H113" i="16"/>
  <c r="D113" i="16"/>
  <c r="H112" i="16"/>
  <c r="D112" i="16"/>
  <c r="H111" i="16"/>
  <c r="D111" i="16"/>
  <c r="H110" i="16"/>
  <c r="D110" i="16"/>
  <c r="H109" i="16"/>
  <c r="D109" i="16"/>
  <c r="H108" i="16"/>
  <c r="D108" i="16"/>
  <c r="H107" i="16"/>
  <c r="D107" i="16"/>
  <c r="H106" i="16"/>
  <c r="D106" i="16"/>
  <c r="H105" i="16"/>
  <c r="D105" i="16"/>
  <c r="H104" i="16"/>
  <c r="D104" i="16"/>
  <c r="H103" i="16"/>
  <c r="D103" i="16"/>
  <c r="H102" i="16"/>
  <c r="D102" i="16"/>
  <c r="H101" i="16"/>
  <c r="D101" i="16"/>
  <c r="H100" i="16"/>
  <c r="D100" i="16"/>
  <c r="H99" i="16"/>
  <c r="D99" i="16"/>
  <c r="H98" i="16"/>
  <c r="D98" i="16"/>
  <c r="H97" i="16"/>
  <c r="D97" i="16"/>
  <c r="H96" i="16"/>
  <c r="D96" i="16"/>
  <c r="H95" i="16"/>
  <c r="D95" i="16"/>
  <c r="H94" i="16"/>
  <c r="D94" i="16"/>
  <c r="H93" i="16"/>
  <c r="D93" i="16"/>
  <c r="H92" i="16"/>
  <c r="D92" i="16"/>
  <c r="H91" i="16"/>
  <c r="D91" i="16"/>
  <c r="H90" i="16"/>
  <c r="D90" i="16"/>
  <c r="H89" i="16"/>
  <c r="D89" i="16"/>
  <c r="H88" i="16"/>
  <c r="D88" i="16"/>
  <c r="H87" i="16"/>
  <c r="D87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H68" i="16" l="1"/>
  <c r="H76" i="16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</calcChain>
</file>

<file path=xl/sharedStrings.xml><?xml version="1.0" encoding="utf-8"?>
<sst xmlns="http://schemas.openxmlformats.org/spreadsheetml/2006/main" count="614" uniqueCount="169">
  <si>
    <t>Control de Productos</t>
  </si>
  <si>
    <t>Código</t>
  </si>
  <si>
    <t>Productos</t>
  </si>
  <si>
    <t>Categoría</t>
  </si>
  <si>
    <t>Stock</t>
  </si>
  <si>
    <t>Precio Unitario</t>
  </si>
  <si>
    <t>PR001</t>
  </si>
  <si>
    <t>Pantalones</t>
  </si>
  <si>
    <t>Vestuario</t>
  </si>
  <si>
    <t>PR002</t>
  </si>
  <si>
    <t>Vaqueros</t>
  </si>
  <si>
    <t>PR003</t>
  </si>
  <si>
    <t>Falda</t>
  </si>
  <si>
    <t>PR004</t>
  </si>
  <si>
    <t>Bufanda</t>
  </si>
  <si>
    <t>Accesorio</t>
  </si>
  <si>
    <t>PR005</t>
  </si>
  <si>
    <t>Gorra</t>
  </si>
  <si>
    <t>PR006</t>
  </si>
  <si>
    <t>Guantes</t>
  </si>
  <si>
    <t>PR007</t>
  </si>
  <si>
    <t>Vestido</t>
  </si>
  <si>
    <t>PR008</t>
  </si>
  <si>
    <t>Camisa</t>
  </si>
  <si>
    <t>PR009</t>
  </si>
  <si>
    <t>Camiseta</t>
  </si>
  <si>
    <t>PR010</t>
  </si>
  <si>
    <t>Blusa</t>
  </si>
  <si>
    <t>PR011</t>
  </si>
  <si>
    <t>Suéter</t>
  </si>
  <si>
    <t>PR012</t>
  </si>
  <si>
    <t>Chaqueta</t>
  </si>
  <si>
    <t>PR013</t>
  </si>
  <si>
    <t>Abrigo</t>
  </si>
  <si>
    <t>PR014</t>
  </si>
  <si>
    <t>Traje</t>
  </si>
  <si>
    <t>PR015</t>
  </si>
  <si>
    <t>Calcetines</t>
  </si>
  <si>
    <t>PR016</t>
  </si>
  <si>
    <t>Medias</t>
  </si>
  <si>
    <t>PR017</t>
  </si>
  <si>
    <t>Piyama</t>
  </si>
  <si>
    <t>PR018</t>
  </si>
  <si>
    <t>Ropa deportiva</t>
  </si>
  <si>
    <t>PR019</t>
  </si>
  <si>
    <t>Sombrero</t>
  </si>
  <si>
    <t>PR020</t>
  </si>
  <si>
    <t>Chándal</t>
  </si>
  <si>
    <t>PR021</t>
  </si>
  <si>
    <t>Bañador</t>
  </si>
  <si>
    <t>PR022</t>
  </si>
  <si>
    <t>Bikini</t>
  </si>
  <si>
    <t>PR023</t>
  </si>
  <si>
    <t>Cinturón</t>
  </si>
  <si>
    <t>PR024</t>
  </si>
  <si>
    <t>Corbata</t>
  </si>
  <si>
    <t>PR025</t>
  </si>
  <si>
    <t>Collar</t>
  </si>
  <si>
    <t>PR026</t>
  </si>
  <si>
    <t>Pulsera</t>
  </si>
  <si>
    <t>PR027</t>
  </si>
  <si>
    <t>Reloj</t>
  </si>
  <si>
    <t>PR028</t>
  </si>
  <si>
    <t>Botas</t>
  </si>
  <si>
    <t>Calzado</t>
  </si>
  <si>
    <t>PR029</t>
  </si>
  <si>
    <t>Sandalias</t>
  </si>
  <si>
    <t>PR030</t>
  </si>
  <si>
    <t>Zapatillas</t>
  </si>
  <si>
    <t>PR031</t>
  </si>
  <si>
    <t>Zapatos de tacón</t>
  </si>
  <si>
    <t>PR032</t>
  </si>
  <si>
    <t>Chanclas</t>
  </si>
  <si>
    <t>PR033</t>
  </si>
  <si>
    <t>Alpargatas</t>
  </si>
  <si>
    <t>PR034</t>
  </si>
  <si>
    <t>Mochila</t>
  </si>
  <si>
    <t>PR035</t>
  </si>
  <si>
    <t>Bolso</t>
  </si>
  <si>
    <t>PR036</t>
  </si>
  <si>
    <t>Cartera</t>
  </si>
  <si>
    <t>PR037</t>
  </si>
  <si>
    <t>Maleta</t>
  </si>
  <si>
    <t>PR038</t>
  </si>
  <si>
    <t>Bandolera</t>
  </si>
  <si>
    <t>PR039</t>
  </si>
  <si>
    <t>Gafas de sol</t>
  </si>
  <si>
    <t>PR040</t>
  </si>
  <si>
    <t>Gafas de lectura</t>
  </si>
  <si>
    <t>PR041</t>
  </si>
  <si>
    <t>Mantilla</t>
  </si>
  <si>
    <t>PR042</t>
  </si>
  <si>
    <t>Poncho</t>
  </si>
  <si>
    <t>PR043</t>
  </si>
  <si>
    <t>Pantalones cortos</t>
  </si>
  <si>
    <t>PR044</t>
  </si>
  <si>
    <t>Chaqueta de punto</t>
  </si>
  <si>
    <t>PR045</t>
  </si>
  <si>
    <t>Camiseta estampada</t>
  </si>
  <si>
    <t>PR046</t>
  </si>
  <si>
    <t>Camiseta de tirantes</t>
  </si>
  <si>
    <t>PR047</t>
  </si>
  <si>
    <t>Pantalones cargo</t>
  </si>
  <si>
    <t>PR048</t>
  </si>
  <si>
    <t>Vestido de fiesta</t>
  </si>
  <si>
    <t>PR049</t>
  </si>
  <si>
    <t>Chaqueta acolchada</t>
  </si>
  <si>
    <t>PR050</t>
  </si>
  <si>
    <t>Blazer</t>
  </si>
  <si>
    <t>PR051</t>
  </si>
  <si>
    <t>Piyama de seda</t>
  </si>
  <si>
    <t>PR052</t>
  </si>
  <si>
    <t>Abrigo de lana</t>
  </si>
  <si>
    <t>PR053</t>
  </si>
  <si>
    <t>Falda vaquera</t>
  </si>
  <si>
    <t>PR054</t>
  </si>
  <si>
    <t>Camiseta de manga larga</t>
  </si>
  <si>
    <t>PR055</t>
  </si>
  <si>
    <t>Zapatillas de deporte</t>
  </si>
  <si>
    <t>PR056</t>
  </si>
  <si>
    <t>Botas de montaña</t>
  </si>
  <si>
    <t>PR057</t>
  </si>
  <si>
    <t>Sandalias de plataforma</t>
  </si>
  <si>
    <t>PR058</t>
  </si>
  <si>
    <t>Camiseta básica</t>
  </si>
  <si>
    <t>PR059</t>
  </si>
  <si>
    <t>Pantalones de yoga</t>
  </si>
  <si>
    <t>PR060</t>
  </si>
  <si>
    <t xml:space="preserve">Sudadera </t>
  </si>
  <si>
    <t>Control de Vendedores</t>
  </si>
  <si>
    <t>Vendedor</t>
  </si>
  <si>
    <t>País</t>
  </si>
  <si>
    <t>Desc. Máximo</t>
  </si>
  <si>
    <t>VD001</t>
  </si>
  <si>
    <t>João</t>
  </si>
  <si>
    <t>Argentina</t>
  </si>
  <si>
    <t>VD002</t>
  </si>
  <si>
    <t>Sarah</t>
  </si>
  <si>
    <t>Chile</t>
  </si>
  <si>
    <t>VD003</t>
  </si>
  <si>
    <t>Clara</t>
  </si>
  <si>
    <t>Perú</t>
  </si>
  <si>
    <t>VD004</t>
  </si>
  <si>
    <t>Amanda</t>
  </si>
  <si>
    <t>México</t>
  </si>
  <si>
    <t>VD005</t>
  </si>
  <si>
    <t>Bruno</t>
  </si>
  <si>
    <t>Colombia</t>
  </si>
  <si>
    <t>Ventas</t>
  </si>
  <si>
    <t>Mes</t>
  </si>
  <si>
    <t>Fecha</t>
  </si>
  <si>
    <t>Cant.</t>
  </si>
  <si>
    <t>Descuento Final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</si>
  <si>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</si>
  <si>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</si>
  <si>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</si>
  <si>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</si>
  <si>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</si>
  <si>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</si>
  <si>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</si>
  <si>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</si>
  <si>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</si>
  <si>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</si>
  <si>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</si>
  <si>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</si>
  <si>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</si>
  <si>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Consultas</t>
  </si>
  <si>
    <t>Categorías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</si>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</sst>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b/>
      <sz val="12"/>
      <color theme="0" tint="-4.9989318521683403E-2"/>
      <name val="ADLaM Display"/>
    </font>
    <font>
      <b/>
      <sz val="12"/>
      <color theme="0"/>
      <name val="ADLaM Display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6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1" fillId="3" borderId="0" xfId="0" applyFont="1" applyFill="1"/>
    <xf numFmtId="0" fontId="1" fillId="7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5" fillId="0" borderId="0" xfId="5" applyFont="1" applyFill="1" applyAlignment="1">
      <alignment horizontal="center"/>
    </xf>
    <xf numFmtId="0" fontId="16" fillId="3" borderId="0" xfId="0" applyFont="1" applyFill="1" applyAlignment="1">
      <alignment vertical="center"/>
    </xf>
    <xf numFmtId="0" fontId="8" fillId="2" borderId="9" xfId="3" applyFont="1" applyFill="1" applyBorder="1" applyAlignment="1">
      <alignment horizontal="center"/>
    </xf>
    <xf numFmtId="0" fontId="8" fillId="2" borderId="10" xfId="3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1" fontId="12" fillId="7" borderId="2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9" fontId="9" fillId="0" borderId="3" xfId="4" applyFont="1" applyBorder="1" applyAlignment="1">
      <alignment horizontal="center"/>
    </xf>
    <xf numFmtId="9" fontId="9" fillId="0" borderId="6" xfId="4" applyFont="1" applyBorder="1" applyAlignment="1">
      <alignment horizontal="center"/>
    </xf>
    <xf numFmtId="9" fontId="0" fillId="0" borderId="0" xfId="4" applyFont="1" applyAlignment="1">
      <alignment horizontal="center"/>
    </xf>
    <xf numFmtId="0" fontId="0" fillId="0" borderId="0" xfId="0" applyAlignment="1">
      <alignment vertical="center" wrapText="1"/>
    </xf>
    <xf numFmtId="14" fontId="17" fillId="7" borderId="12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0" fillId="2" borderId="12" xfId="3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2" borderId="13" xfId="3" applyFont="1" applyFill="1" applyBorder="1" applyAlignment="1">
      <alignment horizontal="center"/>
    </xf>
    <xf numFmtId="0" fontId="10" fillId="2" borderId="8" xfId="3" applyFont="1" applyFill="1" applyBorder="1" applyAlignment="1">
      <alignment horizontal="center"/>
    </xf>
    <xf numFmtId="164" fontId="17" fillId="7" borderId="14" xfId="0" applyNumberFormat="1" applyFont="1" applyFill="1" applyBorder="1" applyAlignment="1">
      <alignment horizontal="center"/>
    </xf>
    <xf numFmtId="164" fontId="17" fillId="7" borderId="15" xfId="0" applyNumberFormat="1" applyFont="1" applyFill="1" applyBorder="1" applyAlignment="1">
      <alignment horizontal="center"/>
    </xf>
    <xf numFmtId="164" fontId="17" fillId="7" borderId="16" xfId="0" applyNumberFormat="1" applyFont="1" applyFill="1" applyBorder="1" applyAlignment="1">
      <alignment horizontal="center" vertical="center"/>
    </xf>
    <xf numFmtId="0" fontId="19" fillId="2" borderId="0" xfId="3" applyFont="1" applyFill="1" applyBorder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164" fontId="17" fillId="7" borderId="17" xfId="0" applyNumberFormat="1" applyFont="1" applyFill="1" applyBorder="1" applyAlignment="1">
      <alignment horizontal="center"/>
    </xf>
    <xf numFmtId="164" fontId="17" fillId="7" borderId="16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</cellXfs>
  <cellStyles count="6">
    <cellStyle name="Cabeçalho Meteora" xfId="3" xr:uid="{43DBFFA1-791E-423B-B2A6-377CC2810274}"/>
    <cellStyle name="Ênfase4" xfId="1" builtinId="41" customBuiltin="1"/>
    <cellStyle name="Hiperlink" xfId="5" builtinId="8"/>
    <cellStyle name="Normal" xfId="0" builtinId="0"/>
    <cellStyle name="Porcentagem" xfId="4" builtinId="5"/>
    <cellStyle name="Título Meteora" xfId="2" xr:uid="{52F1EA3C-B23E-4AE6-AE73-27AD9F7C9021}"/>
  </cellStyles>
  <dxfs count="16">
    <dxf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ctos!A1"/><Relationship Id="rId2" Type="http://schemas.openxmlformats.org/officeDocument/2006/relationships/hyperlink" Target="#Vent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ctos!A1"/><Relationship Id="rId4" Type="http://schemas.openxmlformats.org/officeDocument/2006/relationships/hyperlink" Target="#Vent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c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ctos!A1"/><Relationship Id="rId4" Type="http://schemas.openxmlformats.org/officeDocument/2006/relationships/hyperlink" Target="#Vendedor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Ventas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Productos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476250</xdr:colOff>
      <xdr:row>0</xdr:row>
      <xdr:rowOff>473710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266059</xdr:colOff>
      <xdr:row>0</xdr:row>
      <xdr:rowOff>92394</xdr:rowOff>
    </xdr:from>
    <xdr:to>
      <xdr:col>6</xdr:col>
      <xdr:colOff>974719</xdr:colOff>
      <xdr:row>0</xdr:row>
      <xdr:rowOff>399099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044684" y="92394"/>
          <a:ext cx="708660" cy="30670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Volver</a:t>
          </a:r>
        </a:p>
      </xdr:txBody>
    </xdr:sp>
    <xdr:clientData/>
  </xdr:twoCellAnchor>
  <xdr:twoCellAnchor editAs="absolute">
    <xdr:from>
      <xdr:col>5</xdr:col>
      <xdr:colOff>99038</xdr:colOff>
      <xdr:row>0</xdr:row>
      <xdr:rowOff>96204</xdr:rowOff>
    </xdr:from>
    <xdr:to>
      <xdr:col>5</xdr:col>
      <xdr:colOff>1051221</xdr:colOff>
      <xdr:row>0</xdr:row>
      <xdr:rowOff>402909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629253" y="96204"/>
          <a:ext cx="952183" cy="3067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168571</xdr:colOff>
      <xdr:row>0</xdr:row>
      <xdr:rowOff>96204</xdr:rowOff>
    </xdr:from>
    <xdr:to>
      <xdr:col>5</xdr:col>
      <xdr:colOff>21886</xdr:colOff>
      <xdr:row>0</xdr:row>
      <xdr:rowOff>402909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512606" y="96204"/>
          <a:ext cx="1026160" cy="3067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Ventas</a:t>
          </a:r>
        </a:p>
      </xdr:txBody>
    </xdr:sp>
    <xdr:clientData/>
  </xdr:twoCellAnchor>
  <xdr:twoCellAnchor editAs="absolute">
    <xdr:from>
      <xdr:col>3</xdr:col>
      <xdr:colOff>36173</xdr:colOff>
      <xdr:row>0</xdr:row>
      <xdr:rowOff>96204</xdr:rowOff>
    </xdr:from>
    <xdr:to>
      <xdr:col>4</xdr:col>
      <xdr:colOff>74273</xdr:colOff>
      <xdr:row>0</xdr:row>
      <xdr:rowOff>402909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425486" y="96204"/>
          <a:ext cx="998537" cy="3067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664209</xdr:colOff>
      <xdr:row>0</xdr:row>
      <xdr:rowOff>464184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411479</xdr:colOff>
      <xdr:row>0</xdr:row>
      <xdr:rowOff>87630</xdr:rowOff>
    </xdr:from>
    <xdr:to>
      <xdr:col>7</xdr:col>
      <xdr:colOff>485774</xdr:colOff>
      <xdr:row>0</xdr:row>
      <xdr:rowOff>396240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804784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Volver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87630</xdr:rowOff>
    </xdr:from>
    <xdr:to>
      <xdr:col>5</xdr:col>
      <xdr:colOff>405765</xdr:colOff>
      <xdr:row>0</xdr:row>
      <xdr:rowOff>396240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439103</xdr:colOff>
      <xdr:row>0</xdr:row>
      <xdr:rowOff>87630</xdr:rowOff>
    </xdr:from>
    <xdr:to>
      <xdr:col>3</xdr:col>
      <xdr:colOff>1425893</xdr:colOff>
      <xdr:row>0</xdr:row>
      <xdr:rowOff>396240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Ventas</a:t>
          </a:r>
        </a:p>
      </xdr:txBody>
    </xdr:sp>
    <xdr:clientData/>
  </xdr:twoCellAnchor>
  <xdr:twoCellAnchor editAs="absolute">
    <xdr:from>
      <xdr:col>2</xdr:col>
      <xdr:colOff>1082040</xdr:colOff>
      <xdr:row>0</xdr:row>
      <xdr:rowOff>87630</xdr:rowOff>
    </xdr:from>
    <xdr:to>
      <xdr:col>3</xdr:col>
      <xdr:colOff>352425</xdr:colOff>
      <xdr:row>0</xdr:row>
      <xdr:rowOff>396240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Productos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76200</xdr:rowOff>
    </xdr:from>
    <xdr:to>
      <xdr:col>1</xdr:col>
      <xdr:colOff>129597</xdr:colOff>
      <xdr:row>0</xdr:row>
      <xdr:rowOff>473709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169024</xdr:colOff>
      <xdr:row>0</xdr:row>
      <xdr:rowOff>95250</xdr:rowOff>
    </xdr:from>
    <xdr:to>
      <xdr:col>8</xdr:col>
      <xdr:colOff>897341</xdr:colOff>
      <xdr:row>0</xdr:row>
      <xdr:rowOff>396240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Volver</a:t>
          </a:r>
        </a:p>
      </xdr:txBody>
    </xdr:sp>
    <xdr:clientData/>
  </xdr:twoCellAnchor>
  <xdr:twoCellAnchor editAs="absolute">
    <xdr:from>
      <xdr:col>6</xdr:col>
      <xdr:colOff>1088794</xdr:colOff>
      <xdr:row>0</xdr:row>
      <xdr:rowOff>95250</xdr:rowOff>
    </xdr:from>
    <xdr:to>
      <xdr:col>7</xdr:col>
      <xdr:colOff>898294</xdr:colOff>
      <xdr:row>0</xdr:row>
      <xdr:rowOff>396240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5</xdr:col>
      <xdr:colOff>1238655</xdr:colOff>
      <xdr:row>0</xdr:row>
      <xdr:rowOff>95250</xdr:rowOff>
    </xdr:from>
    <xdr:to>
      <xdr:col>6</xdr:col>
      <xdr:colOff>971637</xdr:colOff>
      <xdr:row>0</xdr:row>
      <xdr:rowOff>396240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130001</xdr:colOff>
      <xdr:row>0</xdr:row>
      <xdr:rowOff>95250</xdr:rowOff>
    </xdr:from>
    <xdr:to>
      <xdr:col>5</xdr:col>
      <xdr:colOff>1123402</xdr:colOff>
      <xdr:row>0</xdr:row>
      <xdr:rowOff>396240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Productos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5</xdr:col>
      <xdr:colOff>116897</xdr:colOff>
      <xdr:row>0</xdr:row>
      <xdr:rowOff>91440</xdr:rowOff>
    </xdr:from>
    <xdr:to>
      <xdr:col>5</xdr:col>
      <xdr:colOff>858115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Volver</a:t>
          </a:r>
        </a:p>
      </xdr:txBody>
    </xdr:sp>
    <xdr:clientData/>
  </xdr:twoCellAnchor>
  <xdr:twoCellAnchor editAs="absolute">
    <xdr:from>
      <xdr:col>3</xdr:col>
      <xdr:colOff>1238250</xdr:colOff>
      <xdr:row>0</xdr:row>
      <xdr:rowOff>91440</xdr:rowOff>
    </xdr:from>
    <xdr:to>
      <xdr:col>4</xdr:col>
      <xdr:colOff>837161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Ventas</a:t>
          </a:r>
        </a:p>
      </xdr:txBody>
    </xdr:sp>
    <xdr:clientData/>
  </xdr:twoCellAnchor>
  <xdr:twoCellAnchor editAs="absolute">
    <xdr:from>
      <xdr:col>3</xdr:col>
      <xdr:colOff>136208</xdr:colOff>
      <xdr:row>0</xdr:row>
      <xdr:rowOff>91440</xdr:rowOff>
    </xdr:from>
    <xdr:to>
      <xdr:col>3</xdr:col>
      <xdr:colOff>1165774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478328</xdr:colOff>
      <xdr:row>0</xdr:row>
      <xdr:rowOff>91440</xdr:rowOff>
    </xdr:from>
    <xdr:to>
      <xdr:col>3</xdr:col>
      <xdr:colOff>36195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Productos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F66" totalsRowShown="0" headerRowDxfId="15">
  <autoFilter ref="B6:F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F8ED5FF-48A1-488E-9DF1-FE060F71A415}" name="Código" dataDxfId="14"/>
    <tableColumn id="2" xr3:uid="{E100D4E2-C3A0-43FF-A1D9-90A4BC2A9918}" name="Productos"/>
    <tableColumn id="4" xr3:uid="{4435A4B8-E7F0-4D66-A4F8-6A9FEAA36D5A}" name="Categoría"/>
    <tableColumn id="6" xr3:uid="{15F9CACC-A558-4A20-80CF-C2ADA2603221}" name="Stock" dataDxfId="13"/>
    <tableColumn id="5" xr3:uid="{CA8AD0DE-58EC-4839-85FB-1DD75DA28087}" name="Precio Unita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129" totalsRowShown="0" headerRowDxfId="10" dataDxfId="9" headerRowCellStyle="Cabeçalho Meteora">
  <autoFilter ref="A4:I129" xr:uid="{AD739091-30BD-4C30-BDDA-7504C0C4B6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0" xr3:uid="{BD1ABB49-B48B-4C50-A034-45488FDC03A8}" name="Mes" dataDxfId="8">
      <calculatedColumnFormula>PROPER(TEXT(DATE(,#REF!,1),"Mmm"))</calculatedColumnFormula>
    </tableColumn>
    <tableColumn id="1" xr3:uid="{43632F1F-6978-4CE7-BB13-7CCE587D6821}" name="Fecha" dataDxfId="7"/>
    <tableColumn id="12" xr3:uid="{205A55AB-454E-4288-AE23-042C3C399E7A}" name="Código" dataDxfId="6"/>
    <tableColumn id="16" xr3:uid="{059789B1-50A2-47F3-849D-D1EE26B94731}" name="Categoría" dataDxfId="5">
      <calculatedColumnFormula>_xlfn.XLOOKUP(TB_Vendas[[#This Row],[Código]],TB_Produtos[Código],TB_Produtos[Categoría])</calculatedColumnFormula>
    </tableColumn>
    <tableColumn id="5" xr3:uid="{7DC2ADED-AF8A-4BC8-A38E-FEF676FE49C9}" name="Cant." dataDxfId="4"/>
    <tableColumn id="9" xr3:uid="{05B7315B-2774-41BC-AFEC-4A19E452D6C7}" name="Precio Unitario" dataDxfId="3">
      <calculatedColumnFormula>VLOOKUP(TB_Vendas[[#This Row],[Código]],Productos!$B$6:$F$66,5,0)</calculatedColumnFormula>
    </tableColumn>
    <tableColumn id="4" xr3:uid="{0BDC1FEC-277F-4592-AE4E-EB3C0FEF2F34}" name="Descuento Final" dataDxfId="2"/>
    <tableColumn id="6" xr3:uid="{9459B662-6A4F-4486-82B1-12F67B8F842E}" name="Total" dataDxfId="1">
      <calculatedColumnFormula>TB_Vendas[[#This Row],[Precio Unitario]]*TB_Vendas[[#This Row],[Cant.]]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workbookViewId="0"/>
  </sheetViews>
  <sheetFormatPr defaultColWidth="0" defaultRowHeight="14.45" zeroHeight="1"/>
  <cols>
    <col min="1" max="5" width="8.85546875" style="5" customWidth="1"/>
    <col min="6" max="12" width="8.85546875" customWidth="1"/>
    <col min="13" max="16384" width="8.85546875" hidden="1"/>
  </cols>
  <sheetData>
    <row r="1" spans="1:1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F7" s="5"/>
      <c r="G7" s="5"/>
      <c r="H7" s="5"/>
      <c r="I7" s="5"/>
      <c r="J7" s="5"/>
      <c r="K7" s="5"/>
      <c r="L7" s="5"/>
    </row>
    <row r="8" spans="1:12">
      <c r="F8" s="5"/>
      <c r="G8" s="5"/>
      <c r="H8" s="5"/>
      <c r="I8" s="5"/>
      <c r="J8" s="5"/>
      <c r="K8" s="5"/>
      <c r="L8" s="5"/>
    </row>
    <row r="9" spans="1:12">
      <c r="F9" s="5"/>
      <c r="G9" s="5"/>
      <c r="H9" s="5"/>
      <c r="I9" s="5"/>
      <c r="J9" s="5"/>
      <c r="K9" s="5"/>
      <c r="L9" s="5"/>
    </row>
    <row r="10" spans="1:12">
      <c r="F10" s="5"/>
      <c r="G10" s="5"/>
      <c r="H10" s="5"/>
      <c r="I10" s="5"/>
      <c r="J10" s="5"/>
      <c r="K10" s="5"/>
      <c r="L10" s="5"/>
    </row>
    <row r="11" spans="1:12">
      <c r="F11" s="5"/>
      <c r="G11" s="5"/>
      <c r="H11" s="5"/>
      <c r="I11" s="5"/>
      <c r="J11" s="5"/>
      <c r="K11" s="5"/>
      <c r="L11" s="5"/>
    </row>
    <row r="12" spans="1:12">
      <c r="F12" s="5"/>
      <c r="G12" s="5"/>
      <c r="H12" s="5"/>
      <c r="I12" s="5"/>
      <c r="J12" s="5"/>
      <c r="K12" s="5"/>
      <c r="L12" s="5"/>
    </row>
    <row r="13" spans="1:12">
      <c r="F13" s="5"/>
      <c r="G13" s="5"/>
      <c r="H13" s="5"/>
      <c r="I13" s="5"/>
      <c r="J13" s="5"/>
      <c r="K13" s="5"/>
      <c r="L13" s="5"/>
    </row>
    <row r="14" spans="1:12">
      <c r="F14" s="5"/>
      <c r="G14" s="5"/>
      <c r="H14" s="5"/>
      <c r="I14" s="5"/>
      <c r="J14" s="5"/>
      <c r="K14" s="5"/>
      <c r="L14" s="5"/>
    </row>
    <row r="15" spans="1:12">
      <c r="F15" s="5"/>
      <c r="G15" s="5"/>
      <c r="H15" s="5"/>
      <c r="I15" s="5"/>
      <c r="J15" s="5"/>
      <c r="K15" s="5"/>
      <c r="L15" s="5"/>
    </row>
    <row r="16" spans="1:12">
      <c r="F16" s="5"/>
      <c r="G16" s="5"/>
      <c r="H16" s="5"/>
      <c r="I16" s="5"/>
      <c r="J16" s="5"/>
      <c r="K16" s="5"/>
      <c r="L16" s="5"/>
    </row>
  </sheetData>
  <sheetProtection sheet="1" objects="1" scenario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tabSelected="1" zoomScale="120" zoomScaleNormal="120" workbookViewId="0"/>
  </sheetViews>
  <sheetFormatPr defaultColWidth="0" defaultRowHeight="14.4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8.28515625" bestFit="1" customWidth="1"/>
    <col min="7" max="7" width="16.7109375" customWidth="1"/>
    <col min="8" max="8" width="8.85546875" hidden="1" customWidth="1"/>
    <col min="9" max="16384" width="8.85546875" hidden="1"/>
  </cols>
  <sheetData>
    <row r="1" spans="1:9" s="5" customFormat="1" ht="40.15" customHeight="1">
      <c r="A1" s="8"/>
      <c r="B1" s="12" t="s">
        <v>0</v>
      </c>
      <c r="C1" s="12"/>
      <c r="D1" s="12"/>
      <c r="E1" s="12"/>
      <c r="F1" s="12"/>
      <c r="G1" s="12"/>
      <c r="H1" s="10"/>
      <c r="I1" s="10"/>
    </row>
    <row r="2" spans="1:9" s="6" customFormat="1" ht="4.5" customHeight="1">
      <c r="A2" s="9"/>
      <c r="B2" s="9"/>
      <c r="C2" s="9"/>
      <c r="D2" s="9"/>
      <c r="E2" s="9"/>
      <c r="F2" s="9"/>
    </row>
    <row r="3" spans="1:9" ht="4.5" customHeight="1">
      <c r="A3" s="7"/>
      <c r="B3" s="7"/>
      <c r="C3" s="7"/>
      <c r="D3" s="7"/>
      <c r="E3" s="7"/>
      <c r="F3" s="7"/>
    </row>
    <row r="4" spans="1:9" ht="18" customHeight="1">
      <c r="A4" s="11"/>
      <c r="B4" s="11"/>
      <c r="D4" s="7"/>
      <c r="E4" s="7"/>
      <c r="F4" s="7"/>
    </row>
    <row r="5" spans="1:9" ht="4.9000000000000004" customHeight="1">
      <c r="A5" s="7"/>
      <c r="B5" s="7"/>
      <c r="C5" s="7"/>
      <c r="D5" s="7"/>
      <c r="E5" s="7"/>
      <c r="F5" s="7"/>
    </row>
    <row r="6" spans="1:9" s="1" customFormat="1" ht="18"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/>
    </row>
    <row r="7" spans="1:9">
      <c r="B7" s="1" t="s">
        <v>6</v>
      </c>
      <c r="C7" t="s">
        <v>7</v>
      </c>
      <c r="D7" t="s">
        <v>8</v>
      </c>
      <c r="E7" s="1">
        <v>48</v>
      </c>
      <c r="F7" s="38">
        <v>65.900000000000006</v>
      </c>
    </row>
    <row r="8" spans="1:9">
      <c r="B8" s="1" t="s">
        <v>9</v>
      </c>
      <c r="C8" t="s">
        <v>10</v>
      </c>
      <c r="D8" t="s">
        <v>8</v>
      </c>
      <c r="E8" s="1">
        <v>17</v>
      </c>
      <c r="F8" s="38">
        <v>69.900000000000006</v>
      </c>
    </row>
    <row r="9" spans="1:9">
      <c r="B9" s="1" t="s">
        <v>11</v>
      </c>
      <c r="C9" t="s">
        <v>12</v>
      </c>
      <c r="D9" t="s">
        <v>8</v>
      </c>
      <c r="E9" s="1">
        <v>37</v>
      </c>
      <c r="F9" s="38">
        <v>70.900000000000006</v>
      </c>
    </row>
    <row r="10" spans="1:9">
      <c r="B10" s="1" t="s">
        <v>13</v>
      </c>
      <c r="C10" t="s">
        <v>14</v>
      </c>
      <c r="D10" t="s">
        <v>15</v>
      </c>
      <c r="E10" s="1">
        <v>36</v>
      </c>
      <c r="F10" s="38">
        <v>145</v>
      </c>
    </row>
    <row r="11" spans="1:9">
      <c r="B11" s="1" t="s">
        <v>16</v>
      </c>
      <c r="C11" t="s">
        <v>17</v>
      </c>
      <c r="D11" t="s">
        <v>15</v>
      </c>
      <c r="E11" s="1">
        <v>21</v>
      </c>
      <c r="F11" s="38">
        <v>259.89999999999998</v>
      </c>
    </row>
    <row r="12" spans="1:9">
      <c r="B12" s="1" t="s">
        <v>18</v>
      </c>
      <c r="C12" t="s">
        <v>19</v>
      </c>
      <c r="D12" t="s">
        <v>15</v>
      </c>
      <c r="E12" s="1">
        <v>23</v>
      </c>
      <c r="F12" s="38">
        <v>39.9</v>
      </c>
    </row>
    <row r="13" spans="1:9">
      <c r="B13" s="1" t="s">
        <v>20</v>
      </c>
      <c r="C13" t="s">
        <v>21</v>
      </c>
      <c r="D13" t="s">
        <v>8</v>
      </c>
      <c r="E13" s="1">
        <v>24</v>
      </c>
      <c r="F13" s="38">
        <v>85.9</v>
      </c>
    </row>
    <row r="14" spans="1:9">
      <c r="B14" s="1" t="s">
        <v>22</v>
      </c>
      <c r="C14" t="s">
        <v>23</v>
      </c>
      <c r="D14" t="s">
        <v>8</v>
      </c>
      <c r="E14" s="1">
        <v>35</v>
      </c>
      <c r="F14" s="38">
        <v>89.9</v>
      </c>
    </row>
    <row r="15" spans="1:9">
      <c r="B15" s="1" t="s">
        <v>24</v>
      </c>
      <c r="C15" t="s">
        <v>25</v>
      </c>
      <c r="D15" t="s">
        <v>8</v>
      </c>
      <c r="E15" s="1">
        <v>47</v>
      </c>
      <c r="F15" s="38">
        <v>92.9</v>
      </c>
    </row>
    <row r="16" spans="1:9">
      <c r="B16" s="1" t="s">
        <v>26</v>
      </c>
      <c r="C16" t="s">
        <v>27</v>
      </c>
      <c r="D16" t="s">
        <v>8</v>
      </c>
      <c r="E16" s="1">
        <v>42</v>
      </c>
      <c r="F16" s="38">
        <v>44.9</v>
      </c>
    </row>
    <row r="17" spans="2:6">
      <c r="B17" s="1" t="s">
        <v>28</v>
      </c>
      <c r="C17" t="s">
        <v>29</v>
      </c>
      <c r="D17" t="s">
        <v>8</v>
      </c>
      <c r="E17" s="1">
        <v>32</v>
      </c>
      <c r="F17" s="38">
        <v>46.9</v>
      </c>
    </row>
    <row r="18" spans="2:6">
      <c r="B18" s="1" t="s">
        <v>30</v>
      </c>
      <c r="C18" t="s">
        <v>31</v>
      </c>
      <c r="D18" t="s">
        <v>8</v>
      </c>
      <c r="E18" s="1">
        <v>45</v>
      </c>
      <c r="F18" s="38">
        <v>48.9</v>
      </c>
    </row>
    <row r="19" spans="2:6">
      <c r="B19" s="1" t="s">
        <v>32</v>
      </c>
      <c r="C19" t="s">
        <v>33</v>
      </c>
      <c r="D19" t="s">
        <v>8</v>
      </c>
      <c r="E19" s="1">
        <v>19</v>
      </c>
      <c r="F19" s="38">
        <v>39.9</v>
      </c>
    </row>
    <row r="20" spans="2:6">
      <c r="B20" s="1" t="s">
        <v>34</v>
      </c>
      <c r="C20" t="s">
        <v>35</v>
      </c>
      <c r="D20" t="s">
        <v>8</v>
      </c>
      <c r="E20" s="1">
        <v>37</v>
      </c>
      <c r="F20" s="38">
        <v>39.9</v>
      </c>
    </row>
    <row r="21" spans="2:6">
      <c r="B21" s="1" t="s">
        <v>36</v>
      </c>
      <c r="C21" t="s">
        <v>37</v>
      </c>
      <c r="D21" t="s">
        <v>8</v>
      </c>
      <c r="E21" s="1">
        <v>16</v>
      </c>
      <c r="F21" s="38">
        <v>42.5</v>
      </c>
    </row>
    <row r="22" spans="2:6">
      <c r="B22" s="1" t="s">
        <v>38</v>
      </c>
      <c r="C22" t="s">
        <v>39</v>
      </c>
      <c r="D22" t="s">
        <v>8</v>
      </c>
      <c r="E22" s="1">
        <v>43</v>
      </c>
      <c r="F22" s="38">
        <v>25.9</v>
      </c>
    </row>
    <row r="23" spans="2:6">
      <c r="B23" s="1" t="s">
        <v>40</v>
      </c>
      <c r="C23" t="s">
        <v>41</v>
      </c>
      <c r="D23" t="s">
        <v>8</v>
      </c>
      <c r="E23" s="1">
        <v>46</v>
      </c>
      <c r="F23" s="38">
        <v>29.9</v>
      </c>
    </row>
    <row r="24" spans="2:6">
      <c r="B24" s="1" t="s">
        <v>42</v>
      </c>
      <c r="C24" t="s">
        <v>43</v>
      </c>
      <c r="D24" t="s">
        <v>8</v>
      </c>
      <c r="E24" s="1">
        <v>0</v>
      </c>
      <c r="F24" s="38">
        <v>32.9</v>
      </c>
    </row>
    <row r="25" spans="2:6">
      <c r="B25" s="1" t="s">
        <v>44</v>
      </c>
      <c r="C25" t="s">
        <v>45</v>
      </c>
      <c r="D25" t="s">
        <v>15</v>
      </c>
      <c r="E25" s="1">
        <v>2</v>
      </c>
      <c r="F25" s="38">
        <v>49.9</v>
      </c>
    </row>
    <row r="26" spans="2:6">
      <c r="B26" s="1" t="s">
        <v>46</v>
      </c>
      <c r="C26" t="s">
        <v>47</v>
      </c>
      <c r="D26" t="s">
        <v>8</v>
      </c>
      <c r="E26" s="1">
        <v>34</v>
      </c>
      <c r="F26" s="38">
        <v>299.89999999999998</v>
      </c>
    </row>
    <row r="27" spans="2:6">
      <c r="B27" s="1" t="s">
        <v>48</v>
      </c>
      <c r="C27" t="s">
        <v>49</v>
      </c>
      <c r="D27" t="s">
        <v>8</v>
      </c>
      <c r="E27" s="1">
        <v>34</v>
      </c>
      <c r="F27" s="38">
        <v>302.89999999999998</v>
      </c>
    </row>
    <row r="28" spans="2:6">
      <c r="B28" s="1" t="s">
        <v>50</v>
      </c>
      <c r="C28" t="s">
        <v>51</v>
      </c>
      <c r="D28" t="s">
        <v>8</v>
      </c>
      <c r="E28" s="1">
        <v>35</v>
      </c>
      <c r="F28" s="38">
        <v>300</v>
      </c>
    </row>
    <row r="29" spans="2:6">
      <c r="B29" s="1" t="s">
        <v>52</v>
      </c>
      <c r="C29" t="s">
        <v>53</v>
      </c>
      <c r="D29" t="s">
        <v>15</v>
      </c>
      <c r="E29" s="1">
        <v>49</v>
      </c>
      <c r="F29" s="38">
        <v>249.9</v>
      </c>
    </row>
    <row r="30" spans="2:6">
      <c r="B30" s="1" t="s">
        <v>54</v>
      </c>
      <c r="C30" t="s">
        <v>55</v>
      </c>
      <c r="D30" t="s">
        <v>15</v>
      </c>
      <c r="E30" s="1">
        <v>16</v>
      </c>
      <c r="F30" s="38">
        <v>259.89999999999998</v>
      </c>
    </row>
    <row r="31" spans="2:6">
      <c r="B31" s="1" t="s">
        <v>56</v>
      </c>
      <c r="C31" t="s">
        <v>57</v>
      </c>
      <c r="D31" t="s">
        <v>15</v>
      </c>
      <c r="E31" s="1">
        <v>41</v>
      </c>
      <c r="F31" s="38">
        <v>299.89999999999998</v>
      </c>
    </row>
    <row r="32" spans="2:6">
      <c r="B32" s="1" t="s">
        <v>58</v>
      </c>
      <c r="C32" t="s">
        <v>59</v>
      </c>
      <c r="D32" t="s">
        <v>15</v>
      </c>
      <c r="E32" s="1">
        <v>32</v>
      </c>
      <c r="F32" s="38">
        <v>349.9</v>
      </c>
    </row>
    <row r="33" spans="2:6">
      <c r="B33" s="1" t="s">
        <v>60</v>
      </c>
      <c r="C33" t="s">
        <v>61</v>
      </c>
      <c r="D33" t="s">
        <v>15</v>
      </c>
      <c r="E33" s="1">
        <v>45</v>
      </c>
      <c r="F33" s="38">
        <v>120</v>
      </c>
    </row>
    <row r="34" spans="2:6">
      <c r="B34" s="1" t="s">
        <v>62</v>
      </c>
      <c r="C34" t="s">
        <v>63</v>
      </c>
      <c r="D34" t="s">
        <v>64</v>
      </c>
      <c r="E34" s="1">
        <v>37</v>
      </c>
      <c r="F34" s="38">
        <v>249.9</v>
      </c>
    </row>
    <row r="35" spans="2:6">
      <c r="B35" s="1" t="s">
        <v>65</v>
      </c>
      <c r="C35" t="s">
        <v>66</v>
      </c>
      <c r="D35" t="s">
        <v>64</v>
      </c>
      <c r="E35" s="1">
        <v>41</v>
      </c>
      <c r="F35" s="38">
        <v>255</v>
      </c>
    </row>
    <row r="36" spans="2:6">
      <c r="B36" s="1" t="s">
        <v>67</v>
      </c>
      <c r="C36" t="s">
        <v>68</v>
      </c>
      <c r="D36" t="s">
        <v>64</v>
      </c>
      <c r="E36" s="1">
        <v>30</v>
      </c>
      <c r="F36" s="38">
        <v>259.89999999999998</v>
      </c>
    </row>
    <row r="37" spans="2:6">
      <c r="B37" s="1" t="s">
        <v>69</v>
      </c>
      <c r="C37" t="s">
        <v>70</v>
      </c>
      <c r="D37" t="s">
        <v>64</v>
      </c>
      <c r="E37" s="1">
        <v>27</v>
      </c>
      <c r="F37" s="38">
        <v>245</v>
      </c>
    </row>
    <row r="38" spans="2:6">
      <c r="B38" s="1" t="s">
        <v>71</v>
      </c>
      <c r="C38" t="s">
        <v>72</v>
      </c>
      <c r="D38" t="s">
        <v>64</v>
      </c>
      <c r="E38" s="1">
        <v>41</v>
      </c>
      <c r="F38" s="38">
        <v>250</v>
      </c>
    </row>
    <row r="39" spans="2:6">
      <c r="B39" s="1" t="s">
        <v>73</v>
      </c>
      <c r="C39" t="s">
        <v>74</v>
      </c>
      <c r="D39" t="s">
        <v>64</v>
      </c>
      <c r="E39" s="1">
        <v>43</v>
      </c>
      <c r="F39" s="38">
        <v>259.89999999999998</v>
      </c>
    </row>
    <row r="40" spans="2:6">
      <c r="B40" s="1" t="s">
        <v>75</v>
      </c>
      <c r="C40" t="s">
        <v>76</v>
      </c>
      <c r="D40" t="s">
        <v>15</v>
      </c>
      <c r="E40" s="1">
        <v>43</v>
      </c>
      <c r="F40" s="38">
        <v>89.9</v>
      </c>
    </row>
    <row r="41" spans="2:6">
      <c r="B41" s="1" t="s">
        <v>77</v>
      </c>
      <c r="C41" t="s">
        <v>78</v>
      </c>
      <c r="D41" t="s">
        <v>15</v>
      </c>
      <c r="E41" s="1">
        <v>18</v>
      </c>
      <c r="F41" s="38">
        <v>91.4</v>
      </c>
    </row>
    <row r="42" spans="2:6">
      <c r="B42" s="1" t="s">
        <v>79</v>
      </c>
      <c r="C42" t="s">
        <v>80</v>
      </c>
      <c r="D42" t="s">
        <v>15</v>
      </c>
      <c r="E42" s="1">
        <v>45</v>
      </c>
      <c r="F42" s="38">
        <v>93.5</v>
      </c>
    </row>
    <row r="43" spans="2:6">
      <c r="B43" s="1" t="s">
        <v>81</v>
      </c>
      <c r="C43" t="s">
        <v>82</v>
      </c>
      <c r="D43" t="s">
        <v>15</v>
      </c>
      <c r="E43" s="1">
        <v>34</v>
      </c>
      <c r="F43" s="38">
        <v>140</v>
      </c>
    </row>
    <row r="44" spans="2:6">
      <c r="B44" s="1" t="s">
        <v>83</v>
      </c>
      <c r="C44" t="s">
        <v>84</v>
      </c>
      <c r="D44" t="s">
        <v>15</v>
      </c>
      <c r="E44" s="1">
        <v>47</v>
      </c>
      <c r="F44" s="38">
        <v>142.9</v>
      </c>
    </row>
    <row r="45" spans="2:6">
      <c r="B45" s="1" t="s">
        <v>85</v>
      </c>
      <c r="C45" t="s">
        <v>86</v>
      </c>
      <c r="D45" t="s">
        <v>15</v>
      </c>
      <c r="E45" s="1">
        <v>50</v>
      </c>
      <c r="F45" s="38">
        <v>146</v>
      </c>
    </row>
    <row r="46" spans="2:6">
      <c r="B46" s="1" t="s">
        <v>87</v>
      </c>
      <c r="C46" t="s">
        <v>88</v>
      </c>
      <c r="D46" t="s">
        <v>15</v>
      </c>
      <c r="E46" s="1">
        <v>16</v>
      </c>
      <c r="F46" s="38">
        <v>70</v>
      </c>
    </row>
    <row r="47" spans="2:6">
      <c r="B47" s="1" t="s">
        <v>89</v>
      </c>
      <c r="C47" t="s">
        <v>90</v>
      </c>
      <c r="D47" t="s">
        <v>15</v>
      </c>
      <c r="E47" s="1">
        <v>21</v>
      </c>
      <c r="F47" s="38">
        <v>54.9</v>
      </c>
    </row>
    <row r="48" spans="2:6">
      <c r="B48" s="1" t="s">
        <v>91</v>
      </c>
      <c r="C48" t="s">
        <v>92</v>
      </c>
      <c r="D48" t="s">
        <v>15</v>
      </c>
      <c r="E48" s="1">
        <v>43</v>
      </c>
      <c r="F48" s="38">
        <v>54.9</v>
      </c>
    </row>
    <row r="49" spans="2:6">
      <c r="B49" s="1" t="s">
        <v>93</v>
      </c>
      <c r="C49" t="s">
        <v>94</v>
      </c>
      <c r="D49" t="s">
        <v>8</v>
      </c>
      <c r="E49" s="1">
        <v>43</v>
      </c>
      <c r="F49" s="38">
        <v>72.5</v>
      </c>
    </row>
    <row r="50" spans="2:6">
      <c r="B50" s="1" t="s">
        <v>95</v>
      </c>
      <c r="C50" t="s">
        <v>96</v>
      </c>
      <c r="D50" t="s">
        <v>8</v>
      </c>
      <c r="E50" s="1">
        <v>41</v>
      </c>
      <c r="F50" s="38">
        <v>72.5</v>
      </c>
    </row>
    <row r="51" spans="2:6">
      <c r="B51" s="1" t="s">
        <v>97</v>
      </c>
      <c r="C51" t="s">
        <v>98</v>
      </c>
      <c r="D51" t="s">
        <v>8</v>
      </c>
      <c r="E51" s="1">
        <v>49</v>
      </c>
      <c r="F51" s="38">
        <v>72.5</v>
      </c>
    </row>
    <row r="52" spans="2:6">
      <c r="B52" s="1" t="s">
        <v>99</v>
      </c>
      <c r="C52" t="s">
        <v>100</v>
      </c>
      <c r="D52" t="s">
        <v>8</v>
      </c>
      <c r="E52" s="1">
        <v>15</v>
      </c>
      <c r="F52" s="38">
        <v>289.89999999999998</v>
      </c>
    </row>
    <row r="53" spans="2:6">
      <c r="B53" s="1" t="s">
        <v>101</v>
      </c>
      <c r="C53" t="s">
        <v>102</v>
      </c>
      <c r="D53" t="s">
        <v>8</v>
      </c>
      <c r="E53" s="1">
        <v>10</v>
      </c>
      <c r="F53" s="38">
        <v>289.89999999999998</v>
      </c>
    </row>
    <row r="54" spans="2:6">
      <c r="B54" s="1" t="s">
        <v>103</v>
      </c>
      <c r="C54" t="s">
        <v>104</v>
      </c>
      <c r="D54" t="s">
        <v>8</v>
      </c>
      <c r="E54" s="1">
        <v>21</v>
      </c>
      <c r="F54" s="38">
        <v>289.89999999999998</v>
      </c>
    </row>
    <row r="55" spans="2:6">
      <c r="B55" s="1" t="s">
        <v>105</v>
      </c>
      <c r="C55" t="s">
        <v>106</v>
      </c>
      <c r="D55" t="s">
        <v>8</v>
      </c>
      <c r="E55" s="1">
        <v>8</v>
      </c>
      <c r="F55" s="38">
        <v>32.9</v>
      </c>
    </row>
    <row r="56" spans="2:6">
      <c r="B56" s="1" t="s">
        <v>107</v>
      </c>
      <c r="C56" t="s">
        <v>108</v>
      </c>
      <c r="D56" t="s">
        <v>8</v>
      </c>
      <c r="E56" s="1">
        <v>42</v>
      </c>
      <c r="F56" s="38">
        <v>32.9</v>
      </c>
    </row>
    <row r="57" spans="2:6">
      <c r="B57" s="1" t="s">
        <v>109</v>
      </c>
      <c r="C57" t="s">
        <v>110</v>
      </c>
      <c r="D57" t="s">
        <v>8</v>
      </c>
      <c r="E57" s="1">
        <v>48</v>
      </c>
      <c r="F57" s="38">
        <v>32.9</v>
      </c>
    </row>
    <row r="58" spans="2:6">
      <c r="B58" s="1" t="s">
        <v>111</v>
      </c>
      <c r="C58" t="s">
        <v>112</v>
      </c>
      <c r="D58" t="s">
        <v>8</v>
      </c>
      <c r="E58" s="1">
        <v>35</v>
      </c>
      <c r="F58" s="38">
        <v>49.9</v>
      </c>
    </row>
    <row r="59" spans="2:6">
      <c r="B59" s="1" t="s">
        <v>113</v>
      </c>
      <c r="C59" t="s">
        <v>114</v>
      </c>
      <c r="D59" t="s">
        <v>8</v>
      </c>
      <c r="E59" s="1">
        <v>40</v>
      </c>
      <c r="F59" s="38">
        <v>49.9</v>
      </c>
    </row>
    <row r="60" spans="2:6">
      <c r="B60" s="1" t="s">
        <v>115</v>
      </c>
      <c r="C60" t="s">
        <v>116</v>
      </c>
      <c r="D60" t="s">
        <v>8</v>
      </c>
      <c r="E60" s="1">
        <v>18</v>
      </c>
      <c r="F60" s="38">
        <v>49.9</v>
      </c>
    </row>
    <row r="61" spans="2:6">
      <c r="B61" s="1" t="s">
        <v>117</v>
      </c>
      <c r="C61" t="s">
        <v>118</v>
      </c>
      <c r="D61" t="s">
        <v>64</v>
      </c>
      <c r="E61" s="1">
        <v>48</v>
      </c>
      <c r="F61" s="38">
        <v>89.9</v>
      </c>
    </row>
    <row r="62" spans="2:6">
      <c r="B62" s="1" t="s">
        <v>119</v>
      </c>
      <c r="C62" t="s">
        <v>120</v>
      </c>
      <c r="D62" t="s">
        <v>64</v>
      </c>
      <c r="E62" s="1">
        <v>38</v>
      </c>
      <c r="F62" s="38">
        <v>89.9</v>
      </c>
    </row>
    <row r="63" spans="2:6">
      <c r="B63" s="1" t="s">
        <v>121</v>
      </c>
      <c r="C63" t="s">
        <v>122</v>
      </c>
      <c r="D63" t="s">
        <v>64</v>
      </c>
      <c r="E63" s="1">
        <v>45</v>
      </c>
      <c r="F63" s="38">
        <v>89.9</v>
      </c>
    </row>
    <row r="64" spans="2:6">
      <c r="B64" s="1" t="s">
        <v>123</v>
      </c>
      <c r="C64" t="s">
        <v>124</v>
      </c>
      <c r="D64" t="s">
        <v>8</v>
      </c>
      <c r="E64" s="1">
        <v>40</v>
      </c>
      <c r="F64" s="38">
        <v>180</v>
      </c>
    </row>
    <row r="65" spans="2:6">
      <c r="B65" s="1" t="s">
        <v>125</v>
      </c>
      <c r="C65" t="s">
        <v>126</v>
      </c>
      <c r="D65" t="s">
        <v>8</v>
      </c>
      <c r="E65" s="1">
        <v>35</v>
      </c>
      <c r="F65" s="38">
        <v>180</v>
      </c>
    </row>
    <row r="66" spans="2:6">
      <c r="B66" s="1" t="s">
        <v>127</v>
      </c>
      <c r="C66" t="s">
        <v>128</v>
      </c>
      <c r="D66" t="s">
        <v>8</v>
      </c>
      <c r="E66" s="1">
        <v>35</v>
      </c>
      <c r="F66" s="38">
        <v>180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H13"/>
  <sheetViews>
    <sheetView showGridLines="0" workbookViewId="0"/>
  </sheetViews>
  <sheetFormatPr defaultColWidth="0" defaultRowHeight="14.45" zeroHeight="1"/>
  <cols>
    <col min="1" max="1" width="14.7109375" bestFit="1" customWidth="1"/>
    <col min="2" max="2" width="27.5703125" customWidth="1"/>
    <col min="3" max="3" width="25.7109375" customWidth="1"/>
    <col min="4" max="4" width="22.140625" customWidth="1"/>
    <col min="5" max="8" width="8.85546875" customWidth="1"/>
    <col min="9" max="16384" width="8.85546875" hidden="1"/>
  </cols>
  <sheetData>
    <row r="1" spans="1:5" s="5" customFormat="1" ht="40.15" customHeight="1">
      <c r="A1" s="8"/>
      <c r="B1" s="41" t="s">
        <v>129</v>
      </c>
      <c r="C1" s="41"/>
      <c r="D1" s="10"/>
      <c r="E1" s="10"/>
    </row>
    <row r="2" spans="1:5" s="6" customFormat="1" ht="4.5" customHeight="1">
      <c r="A2" s="9"/>
      <c r="B2" s="9"/>
    </row>
    <row r="3" spans="1:5" ht="4.5" customHeight="1">
      <c r="A3" s="7"/>
      <c r="B3" s="7"/>
    </row>
    <row r="4" spans="1:5" ht="15" thickBot="1"/>
    <row r="5" spans="1:5" ht="22.5" customHeight="1">
      <c r="A5" s="13" t="s">
        <v>1</v>
      </c>
      <c r="B5" s="16" t="s">
        <v>130</v>
      </c>
      <c r="C5" s="16" t="s">
        <v>131</v>
      </c>
      <c r="D5" s="14" t="s">
        <v>132</v>
      </c>
    </row>
    <row r="6" spans="1:5" ht="22.5" customHeight="1">
      <c r="A6" s="17" t="s">
        <v>133</v>
      </c>
      <c r="B6" s="15" t="s">
        <v>134</v>
      </c>
      <c r="C6" s="15" t="s">
        <v>135</v>
      </c>
      <c r="D6" s="20">
        <v>0.2</v>
      </c>
    </row>
    <row r="7" spans="1:5" ht="22.5" customHeight="1">
      <c r="A7" s="17" t="s">
        <v>136</v>
      </c>
      <c r="B7" s="15" t="s">
        <v>137</v>
      </c>
      <c r="C7" s="15" t="s">
        <v>138</v>
      </c>
      <c r="D7" s="20">
        <v>0.15</v>
      </c>
    </row>
    <row r="8" spans="1:5" ht="22.5" customHeight="1">
      <c r="A8" s="17" t="s">
        <v>139</v>
      </c>
      <c r="B8" s="15" t="s">
        <v>140</v>
      </c>
      <c r="C8" s="15" t="s">
        <v>141</v>
      </c>
      <c r="D8" s="20">
        <v>0.1</v>
      </c>
    </row>
    <row r="9" spans="1:5" ht="22.5" customHeight="1">
      <c r="A9" s="17" t="s">
        <v>142</v>
      </c>
      <c r="B9" s="15" t="s">
        <v>143</v>
      </c>
      <c r="C9" s="15" t="s">
        <v>144</v>
      </c>
      <c r="D9" s="20">
        <v>0.2</v>
      </c>
    </row>
    <row r="10" spans="1:5" ht="23.25" customHeight="1" thickBot="1">
      <c r="A10" s="18" t="s">
        <v>145</v>
      </c>
      <c r="B10" s="19" t="s">
        <v>146</v>
      </c>
      <c r="C10" s="19" t="s">
        <v>147</v>
      </c>
      <c r="D10" s="21">
        <v>0.15</v>
      </c>
    </row>
    <row r="11" spans="1:5"/>
    <row r="12" spans="1:5"/>
    <row r="13" spans="1:5"/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L129"/>
  <sheetViews>
    <sheetView showGridLines="0" zoomScale="110" zoomScaleNormal="110" workbookViewId="0">
      <selection activeCell="I1" sqref="I1"/>
    </sheetView>
  </sheetViews>
  <sheetFormatPr defaultColWidth="0" defaultRowHeight="14.45"/>
  <cols>
    <col min="1" max="1" width="6" style="1" bestFit="1" customWidth="1"/>
    <col min="2" max="2" width="11.5703125" style="1" bestFit="1" customWidth="1"/>
    <col min="3" max="3" width="12.140625" style="1" customWidth="1"/>
    <col min="4" max="4" width="16.7109375" style="1" customWidth="1"/>
    <col min="5" max="5" width="10.140625" bestFit="1" customWidth="1"/>
    <col min="6" max="6" width="18.7109375" customWidth="1"/>
    <col min="7" max="7" width="17" customWidth="1"/>
    <col min="8" max="8" width="20.28515625" customWidth="1"/>
    <col min="9" max="9" width="17" bestFit="1" customWidth="1"/>
    <col min="10" max="10" width="3" customWidth="1"/>
    <col min="11" max="11" width="8.85546875" hidden="1"/>
    <col min="12" max="12" width="4.28515625" hidden="1" customWidth="1"/>
    <col min="13" max="16384" width="8.85546875" hidden="1"/>
  </cols>
  <sheetData>
    <row r="1" spans="1:12" s="5" customFormat="1" ht="40.15" customHeight="1">
      <c r="B1" s="42" t="s">
        <v>148</v>
      </c>
      <c r="C1" s="42"/>
      <c r="D1" s="42"/>
      <c r="E1" s="10"/>
      <c r="F1" s="10"/>
      <c r="G1" s="10"/>
      <c r="H1" s="10"/>
      <c r="I1" s="10"/>
    </row>
    <row r="2" spans="1:12" s="6" customFormat="1" ht="4.5" customHeight="1">
      <c r="A2" s="9"/>
      <c r="B2" s="9"/>
      <c r="C2" s="9"/>
      <c r="D2" s="9"/>
      <c r="E2" s="9"/>
    </row>
    <row r="3" spans="1:12" ht="4.5" customHeight="1">
      <c r="A3" s="7"/>
      <c r="B3" s="7"/>
      <c r="C3" s="7"/>
      <c r="D3" s="7"/>
      <c r="E3" s="7"/>
    </row>
    <row r="4" spans="1:12" s="23" customFormat="1" ht="33.6">
      <c r="A4" s="34" t="s">
        <v>149</v>
      </c>
      <c r="B4" s="34" t="s">
        <v>150</v>
      </c>
      <c r="C4" s="34" t="s">
        <v>1</v>
      </c>
      <c r="D4" s="34" t="s">
        <v>3</v>
      </c>
      <c r="E4" s="34" t="s">
        <v>151</v>
      </c>
      <c r="F4" s="34" t="s">
        <v>5</v>
      </c>
      <c r="G4" s="34" t="s">
        <v>152</v>
      </c>
      <c r="H4" s="35" t="s">
        <v>153</v>
      </c>
      <c r="I4" s="34" t="s">
        <v>130</v>
      </c>
    </row>
    <row r="5" spans="1:12">
      <c r="A5" s="3" t="s">
        <v>154</v>
      </c>
      <c r="B5" s="2">
        <v>44931</v>
      </c>
      <c r="C5" s="3" t="s">
        <v>18</v>
      </c>
      <c r="D5" s="3" t="str">
        <f>_xlfn.XLOOKUP(TB_Vendas[[#This Row],[Código]],TB_Produtos[Código],TB_Produtos[Categoría])</f>
        <v>Accesorio</v>
      </c>
      <c r="E5" s="1">
        <v>1</v>
      </c>
      <c r="F5" s="39">
        <f>VLOOKUP(TB_Vendas[[#This Row],[Código]],Productos!$B$6:$F$66,5,0)</f>
        <v>39.9</v>
      </c>
      <c r="G5" s="22">
        <v>0</v>
      </c>
      <c r="H5" s="38">
        <f>TB_Vendas[[#This Row],[Precio Unitario]]*TB_Vendas[[#This Row],[Cant.]]</f>
        <v>39.9</v>
      </c>
      <c r="I5" s="1" t="s">
        <v>137</v>
      </c>
      <c r="L5" t="s">
        <v>154</v>
      </c>
    </row>
    <row r="6" spans="1:12">
      <c r="A6" s="3" t="s">
        <v>154</v>
      </c>
      <c r="B6" s="2">
        <v>44932</v>
      </c>
      <c r="C6" s="3" t="s">
        <v>16</v>
      </c>
      <c r="D6" s="3" t="str">
        <f>_xlfn.XLOOKUP(TB_Vendas[[#This Row],[Código]],TB_Produtos[Código],TB_Produtos[Categoría])</f>
        <v>Accesorio</v>
      </c>
      <c r="E6" s="1">
        <v>1</v>
      </c>
      <c r="F6" s="39">
        <f>VLOOKUP(TB_Vendas[[#This Row],[Código]],Productos!$B$6:$F$66,5,0)</f>
        <v>259.89999999999998</v>
      </c>
      <c r="G6" s="22">
        <v>0</v>
      </c>
      <c r="H6" s="38">
        <f>TB_Vendas[[#This Row],[Precio Unitario]]*TB_Vendas[[#This Row],[Cant.]]</f>
        <v>259.89999999999998</v>
      </c>
      <c r="I6" s="1" t="s">
        <v>137</v>
      </c>
      <c r="L6" t="s">
        <v>155</v>
      </c>
    </row>
    <row r="7" spans="1:12">
      <c r="A7" s="3" t="s">
        <v>154</v>
      </c>
      <c r="B7" s="2">
        <v>44933</v>
      </c>
      <c r="C7" s="3" t="s">
        <v>109</v>
      </c>
      <c r="D7" s="3" t="str">
        <f>_xlfn.XLOOKUP(TB_Vendas[[#This Row],[Código]],TB_Produtos[Código],TB_Produtos[Categoría])</f>
        <v>Vestuario</v>
      </c>
      <c r="E7" s="1">
        <v>2</v>
      </c>
      <c r="F7" s="39">
        <f>VLOOKUP(TB_Vendas[[#This Row],[Código]],Productos!$B$6:$F$66,5,0)</f>
        <v>32.9</v>
      </c>
      <c r="G7" s="22">
        <v>0.15</v>
      </c>
      <c r="H7" s="38">
        <f>TB_Vendas[[#This Row],[Precio Unitario]]*TB_Vendas[[#This Row],[Cant.]]</f>
        <v>65.8</v>
      </c>
      <c r="I7" s="1" t="s">
        <v>134</v>
      </c>
      <c r="L7" t="s">
        <v>156</v>
      </c>
    </row>
    <row r="8" spans="1:12">
      <c r="A8" s="3" t="s">
        <v>154</v>
      </c>
      <c r="B8" s="2">
        <v>44938</v>
      </c>
      <c r="C8" s="3" t="s">
        <v>28</v>
      </c>
      <c r="D8" s="3" t="str">
        <f>_xlfn.XLOOKUP(TB_Vendas[[#This Row],[Código]],TB_Produtos[Código],TB_Produtos[Categoría])</f>
        <v>Vestuario</v>
      </c>
      <c r="E8" s="1">
        <v>1</v>
      </c>
      <c r="F8" s="39">
        <f>VLOOKUP(TB_Vendas[[#This Row],[Código]],Productos!$B$6:$F$66,5,0)</f>
        <v>46.9</v>
      </c>
      <c r="G8" s="22">
        <v>0.1</v>
      </c>
      <c r="H8" s="38">
        <f>TB_Vendas[[#This Row],[Precio Unitario]]*TB_Vendas[[#This Row],[Cant.]]</f>
        <v>46.9</v>
      </c>
      <c r="I8" s="1" t="s">
        <v>146</v>
      </c>
      <c r="L8" t="s">
        <v>157</v>
      </c>
    </row>
    <row r="9" spans="1:12">
      <c r="A9" s="3" t="s">
        <v>154</v>
      </c>
      <c r="B9" s="2">
        <v>44939</v>
      </c>
      <c r="C9" s="3" t="s">
        <v>40</v>
      </c>
      <c r="D9" s="3" t="str">
        <f>_xlfn.XLOOKUP(TB_Vendas[[#This Row],[Código]],TB_Produtos[Código],TB_Produtos[Categoría])</f>
        <v>Vestuario</v>
      </c>
      <c r="E9" s="1">
        <v>1</v>
      </c>
      <c r="F9" s="39">
        <f>VLOOKUP(TB_Vendas[[#This Row],[Código]],Productos!$B$6:$F$66,5,0)</f>
        <v>29.9</v>
      </c>
      <c r="G9" s="22">
        <v>0.1</v>
      </c>
      <c r="H9" s="38">
        <f>TB_Vendas[[#This Row],[Precio Unitario]]*TB_Vendas[[#This Row],[Cant.]]</f>
        <v>29.9</v>
      </c>
      <c r="I9" s="1" t="s">
        <v>137</v>
      </c>
      <c r="L9" t="s">
        <v>158</v>
      </c>
    </row>
    <row r="10" spans="1:12">
      <c r="A10" s="3" t="s">
        <v>154</v>
      </c>
      <c r="B10" s="2">
        <v>44943</v>
      </c>
      <c r="C10" s="3" t="s">
        <v>56</v>
      </c>
      <c r="D10" s="3" t="str">
        <f>_xlfn.XLOOKUP(TB_Vendas[[#This Row],[Código]],TB_Produtos[Código],TB_Produtos[Categoría])</f>
        <v>Accesorio</v>
      </c>
      <c r="E10" s="1">
        <v>1</v>
      </c>
      <c r="F10" s="39">
        <f>VLOOKUP(TB_Vendas[[#This Row],[Código]],Productos!$B$6:$F$66,5,0)</f>
        <v>299.89999999999998</v>
      </c>
      <c r="G10" s="22">
        <v>0.1</v>
      </c>
      <c r="H10" s="38">
        <f>TB_Vendas[[#This Row],[Precio Unitario]]*TB_Vendas[[#This Row],[Cant.]]</f>
        <v>299.89999999999998</v>
      </c>
      <c r="I10" s="1" t="s">
        <v>146</v>
      </c>
      <c r="L10" t="s">
        <v>159</v>
      </c>
    </row>
    <row r="11" spans="1:12">
      <c r="A11" s="3" t="s">
        <v>154</v>
      </c>
      <c r="B11" s="2">
        <v>44949</v>
      </c>
      <c r="C11" s="3" t="s">
        <v>85</v>
      </c>
      <c r="D11" s="3" t="str">
        <f>_xlfn.XLOOKUP(TB_Vendas[[#This Row],[Código]],TB_Produtos[Código],TB_Produtos[Categoría])</f>
        <v>Accesorio</v>
      </c>
      <c r="E11" s="1">
        <v>1</v>
      </c>
      <c r="F11" s="39">
        <f>VLOOKUP(TB_Vendas[[#This Row],[Código]],Productos!$B$6:$F$66,5,0)</f>
        <v>146</v>
      </c>
      <c r="G11" s="22">
        <v>0.1</v>
      </c>
      <c r="H11" s="38">
        <f>TB_Vendas[[#This Row],[Precio Unitario]]*TB_Vendas[[#This Row],[Cant.]]</f>
        <v>146</v>
      </c>
      <c r="I11" s="1" t="s">
        <v>140</v>
      </c>
      <c r="L11" t="s">
        <v>160</v>
      </c>
    </row>
    <row r="12" spans="1:12">
      <c r="A12" s="3" t="s">
        <v>154</v>
      </c>
      <c r="B12" s="2">
        <v>44952</v>
      </c>
      <c r="C12" s="3" t="s">
        <v>75</v>
      </c>
      <c r="D12" s="3" t="str">
        <f>_xlfn.XLOOKUP(TB_Vendas[[#This Row],[Código]],TB_Produtos[Código],TB_Produtos[Categoría])</f>
        <v>Accesorio</v>
      </c>
      <c r="E12" s="1">
        <v>2</v>
      </c>
      <c r="F12" s="39">
        <f>VLOOKUP(TB_Vendas[[#This Row],[Código]],Productos!$B$6:$F$66,5,0)</f>
        <v>89.9</v>
      </c>
      <c r="G12" s="22">
        <v>0.1</v>
      </c>
      <c r="H12" s="38">
        <f>TB_Vendas[[#This Row],[Precio Unitario]]*TB_Vendas[[#This Row],[Cant.]]</f>
        <v>179.8</v>
      </c>
      <c r="I12" s="1" t="s">
        <v>140</v>
      </c>
      <c r="L12" t="s">
        <v>161</v>
      </c>
    </row>
    <row r="13" spans="1:12">
      <c r="A13" s="3" t="s">
        <v>154</v>
      </c>
      <c r="B13" s="2">
        <v>44954</v>
      </c>
      <c r="C13" s="3" t="s">
        <v>71</v>
      </c>
      <c r="D13" s="3" t="str">
        <f>_xlfn.XLOOKUP(TB_Vendas[[#This Row],[Código]],TB_Produtos[Código],TB_Produtos[Categoría])</f>
        <v>Calzado</v>
      </c>
      <c r="E13" s="1">
        <v>2</v>
      </c>
      <c r="F13" s="39">
        <f>VLOOKUP(TB_Vendas[[#This Row],[Código]],Productos!$B$6:$F$66,5,0)</f>
        <v>250</v>
      </c>
      <c r="G13" s="22">
        <v>0.1</v>
      </c>
      <c r="H13" s="38">
        <f>TB_Vendas[[#This Row],[Precio Unitario]]*TB_Vendas[[#This Row],[Cant.]]</f>
        <v>500</v>
      </c>
      <c r="I13" s="1" t="s">
        <v>137</v>
      </c>
      <c r="L13" t="s">
        <v>162</v>
      </c>
    </row>
    <row r="14" spans="1:12">
      <c r="A14" s="3" t="s">
        <v>154</v>
      </c>
      <c r="B14" s="2">
        <v>44955</v>
      </c>
      <c r="C14" s="3" t="s">
        <v>32</v>
      </c>
      <c r="D14" s="3" t="str">
        <f>_xlfn.XLOOKUP(TB_Vendas[[#This Row],[Código]],TB_Produtos[Código],TB_Produtos[Categoría])</f>
        <v>Vestuario</v>
      </c>
      <c r="E14" s="1">
        <v>1</v>
      </c>
      <c r="F14" s="39">
        <f>VLOOKUP(TB_Vendas[[#This Row],[Código]],Productos!$B$6:$F$66,5,0)</f>
        <v>39.9</v>
      </c>
      <c r="G14" s="22">
        <v>0.1</v>
      </c>
      <c r="H14" s="38">
        <f>TB_Vendas[[#This Row],[Precio Unitario]]*TB_Vendas[[#This Row],[Cant.]]</f>
        <v>39.9</v>
      </c>
      <c r="I14" s="1" t="s">
        <v>137</v>
      </c>
      <c r="L14" t="s">
        <v>163</v>
      </c>
    </row>
    <row r="15" spans="1:12">
      <c r="A15" s="3" t="s">
        <v>154</v>
      </c>
      <c r="B15" s="2">
        <v>44956</v>
      </c>
      <c r="C15" s="3" t="s">
        <v>83</v>
      </c>
      <c r="D15" s="3" t="str">
        <f>_xlfn.XLOOKUP(TB_Vendas[[#This Row],[Código]],TB_Produtos[Código],TB_Produtos[Categoría])</f>
        <v>Accesorio</v>
      </c>
      <c r="E15" s="1">
        <v>1</v>
      </c>
      <c r="F15" s="39">
        <f>VLOOKUP(TB_Vendas[[#This Row],[Código]],Productos!$B$6:$F$66,5,0)</f>
        <v>142.9</v>
      </c>
      <c r="G15" s="22">
        <v>0.1</v>
      </c>
      <c r="H15" s="38">
        <f>TB_Vendas[[#This Row],[Precio Unitario]]*TB_Vendas[[#This Row],[Cant.]]</f>
        <v>142.9</v>
      </c>
      <c r="I15" s="1" t="s">
        <v>143</v>
      </c>
      <c r="L15" t="s">
        <v>164</v>
      </c>
    </row>
    <row r="16" spans="1:12">
      <c r="A16" s="3" t="s">
        <v>155</v>
      </c>
      <c r="B16" s="2">
        <v>44960</v>
      </c>
      <c r="C16" s="3" t="s">
        <v>50</v>
      </c>
      <c r="D16" s="3" t="str">
        <f>_xlfn.XLOOKUP(TB_Vendas[[#This Row],[Código]],TB_Produtos[Código],TB_Produtos[Categoría])</f>
        <v>Vestuario</v>
      </c>
      <c r="E16" s="1">
        <v>1</v>
      </c>
      <c r="F16" s="39">
        <f>VLOOKUP(TB_Vendas[[#This Row],[Código]],Productos!$B$6:$F$66,5,0)</f>
        <v>300</v>
      </c>
      <c r="G16" s="22">
        <v>0.1</v>
      </c>
      <c r="H16" s="38">
        <f>TB_Vendas[[#This Row],[Precio Unitario]]*TB_Vendas[[#This Row],[Cant.]]</f>
        <v>300</v>
      </c>
      <c r="I16" s="1" t="s">
        <v>140</v>
      </c>
      <c r="L16" t="s">
        <v>165</v>
      </c>
    </row>
    <row r="17" spans="1:9">
      <c r="A17" s="3" t="s">
        <v>155</v>
      </c>
      <c r="B17" s="2">
        <v>44962</v>
      </c>
      <c r="C17" s="3" t="s">
        <v>103</v>
      </c>
      <c r="D17" s="3" t="str">
        <f>_xlfn.XLOOKUP(TB_Vendas[[#This Row],[Código]],TB_Produtos[Código],TB_Produtos[Categoría])</f>
        <v>Vestuario</v>
      </c>
      <c r="E17" s="1">
        <v>2</v>
      </c>
      <c r="F17" s="39">
        <f>VLOOKUP(TB_Vendas[[#This Row],[Código]],Productos!$B$6:$F$66,5,0)</f>
        <v>289.89999999999998</v>
      </c>
      <c r="G17" s="22">
        <v>0.15</v>
      </c>
      <c r="H17" s="38">
        <f>TB_Vendas[[#This Row],[Precio Unitario]]*TB_Vendas[[#This Row],[Cant.]]</f>
        <v>579.79999999999995</v>
      </c>
      <c r="I17" s="1" t="s">
        <v>143</v>
      </c>
    </row>
    <row r="18" spans="1:9">
      <c r="A18" s="3" t="s">
        <v>155</v>
      </c>
      <c r="B18" s="2">
        <v>44975</v>
      </c>
      <c r="C18" s="3" t="s">
        <v>62</v>
      </c>
      <c r="D18" s="3" t="str">
        <f>_xlfn.XLOOKUP(TB_Vendas[[#This Row],[Código]],TB_Produtos[Código],TB_Produtos[Categoría])</f>
        <v>Calzado</v>
      </c>
      <c r="E18" s="1">
        <v>1</v>
      </c>
      <c r="F18" s="39">
        <f>VLOOKUP(TB_Vendas[[#This Row],[Código]],Productos!$B$6:$F$66,5,0)</f>
        <v>249.9</v>
      </c>
      <c r="G18" s="22">
        <v>0</v>
      </c>
      <c r="H18" s="38">
        <f>TB_Vendas[[#This Row],[Precio Unitario]]*TB_Vendas[[#This Row],[Cant.]]</f>
        <v>249.9</v>
      </c>
      <c r="I18" s="1" t="s">
        <v>143</v>
      </c>
    </row>
    <row r="19" spans="1:9">
      <c r="A19" s="3" t="s">
        <v>155</v>
      </c>
      <c r="B19" s="2">
        <v>44978</v>
      </c>
      <c r="C19" s="3" t="s">
        <v>32</v>
      </c>
      <c r="D19" s="3" t="str">
        <f>_xlfn.XLOOKUP(TB_Vendas[[#This Row],[Código]],TB_Produtos[Código],TB_Produtos[Categoría])</f>
        <v>Vestuario</v>
      </c>
      <c r="E19" s="1">
        <v>2</v>
      </c>
      <c r="F19" s="39">
        <f>VLOOKUP(TB_Vendas[[#This Row],[Código]],Productos!$B$6:$F$66,5,0)</f>
        <v>39.9</v>
      </c>
      <c r="G19" s="22">
        <v>0.15</v>
      </c>
      <c r="H19" s="38">
        <f>TB_Vendas[[#This Row],[Precio Unitario]]*TB_Vendas[[#This Row],[Cant.]]</f>
        <v>79.8</v>
      </c>
      <c r="I19" s="1" t="s">
        <v>143</v>
      </c>
    </row>
    <row r="20" spans="1:9">
      <c r="A20" s="3" t="s">
        <v>155</v>
      </c>
      <c r="B20" s="2">
        <v>44981</v>
      </c>
      <c r="C20" s="3" t="s">
        <v>99</v>
      </c>
      <c r="D20" s="3" t="str">
        <f>_xlfn.XLOOKUP(TB_Vendas[[#This Row],[Código]],TB_Produtos[Código],TB_Produtos[Categoría])</f>
        <v>Vestuario</v>
      </c>
      <c r="E20" s="1">
        <v>4</v>
      </c>
      <c r="F20" s="39">
        <f>VLOOKUP(TB_Vendas[[#This Row],[Código]],Productos!$B$6:$F$66,5,0)</f>
        <v>289.89999999999998</v>
      </c>
      <c r="G20" s="22">
        <v>0.2</v>
      </c>
      <c r="H20" s="38">
        <f>TB_Vendas[[#This Row],[Precio Unitario]]*TB_Vendas[[#This Row],[Cant.]]</f>
        <v>1159.5999999999999</v>
      </c>
      <c r="I20" s="1" t="s">
        <v>143</v>
      </c>
    </row>
    <row r="21" spans="1:9">
      <c r="A21" s="3" t="s">
        <v>155</v>
      </c>
      <c r="B21" s="2">
        <v>44982</v>
      </c>
      <c r="C21" s="3" t="s">
        <v>127</v>
      </c>
      <c r="D21" s="3" t="str">
        <f>_xlfn.XLOOKUP(TB_Vendas[[#This Row],[Código]],TB_Produtos[Código],TB_Produtos[Categoría])</f>
        <v>Vestuario</v>
      </c>
      <c r="E21" s="1">
        <v>3</v>
      </c>
      <c r="F21" s="39">
        <f>VLOOKUP(TB_Vendas[[#This Row],[Código]],Productos!$B$6:$F$66,5,0)</f>
        <v>180</v>
      </c>
      <c r="G21" s="22">
        <v>0.15</v>
      </c>
      <c r="H21" s="38">
        <f>TB_Vendas[[#This Row],[Precio Unitario]]*TB_Vendas[[#This Row],[Cant.]]</f>
        <v>540</v>
      </c>
      <c r="I21" s="1" t="s">
        <v>137</v>
      </c>
    </row>
    <row r="22" spans="1:9">
      <c r="A22" s="3" t="s">
        <v>155</v>
      </c>
      <c r="B22" s="2">
        <v>44983</v>
      </c>
      <c r="C22" s="3" t="s">
        <v>107</v>
      </c>
      <c r="D22" s="3" t="str">
        <f>_xlfn.XLOOKUP(TB_Vendas[[#This Row],[Código]],TB_Produtos[Código],TB_Produtos[Categoría])</f>
        <v>Vestuario</v>
      </c>
      <c r="E22" s="1">
        <v>2</v>
      </c>
      <c r="F22" s="39">
        <f>VLOOKUP(TB_Vendas[[#This Row],[Código]],Productos!$B$6:$F$66,5,0)</f>
        <v>32.9</v>
      </c>
      <c r="G22" s="22">
        <v>0.15</v>
      </c>
      <c r="H22" s="38">
        <f>TB_Vendas[[#This Row],[Precio Unitario]]*TB_Vendas[[#This Row],[Cant.]]</f>
        <v>65.8</v>
      </c>
      <c r="I22" s="1" t="s">
        <v>134</v>
      </c>
    </row>
    <row r="23" spans="1:9">
      <c r="A23" s="3" t="s">
        <v>156</v>
      </c>
      <c r="B23" s="2">
        <v>44986</v>
      </c>
      <c r="C23" s="3" t="s">
        <v>65</v>
      </c>
      <c r="D23" s="3" t="str">
        <f>_xlfn.XLOOKUP(TB_Vendas[[#This Row],[Código]],TB_Produtos[Código],TB_Produtos[Categoría])</f>
        <v>Calzado</v>
      </c>
      <c r="E23" s="1">
        <v>3</v>
      </c>
      <c r="F23" s="39">
        <f>VLOOKUP(TB_Vendas[[#This Row],[Código]],Productos!$B$6:$F$66,5,0)</f>
        <v>255</v>
      </c>
      <c r="G23" s="22">
        <v>0.15</v>
      </c>
      <c r="H23" s="38">
        <f>TB_Vendas[[#This Row],[Precio Unitario]]*TB_Vendas[[#This Row],[Cant.]]</f>
        <v>765</v>
      </c>
      <c r="I23" s="1" t="s">
        <v>143</v>
      </c>
    </row>
    <row r="24" spans="1:9">
      <c r="A24" s="3" t="s">
        <v>156</v>
      </c>
      <c r="B24" s="2">
        <v>44986</v>
      </c>
      <c r="C24" s="3" t="s">
        <v>83</v>
      </c>
      <c r="D24" s="3" t="str">
        <f>_xlfn.XLOOKUP(TB_Vendas[[#This Row],[Código]],TB_Produtos[Código],TB_Produtos[Categoría])</f>
        <v>Accesorio</v>
      </c>
      <c r="E24" s="1">
        <v>1</v>
      </c>
      <c r="F24" s="39">
        <f>VLOOKUP(TB_Vendas[[#This Row],[Código]],Productos!$B$6:$F$66,5,0)</f>
        <v>142.9</v>
      </c>
      <c r="G24" s="22">
        <v>0.1</v>
      </c>
      <c r="H24" s="38">
        <f>TB_Vendas[[#This Row],[Precio Unitario]]*TB_Vendas[[#This Row],[Cant.]]</f>
        <v>142.9</v>
      </c>
      <c r="I24" s="1" t="s">
        <v>134</v>
      </c>
    </row>
    <row r="25" spans="1:9">
      <c r="A25" s="3" t="s">
        <v>156</v>
      </c>
      <c r="B25" s="2">
        <v>44987</v>
      </c>
      <c r="C25" s="3" t="s">
        <v>24</v>
      </c>
      <c r="D25" s="3" t="str">
        <f>_xlfn.XLOOKUP(TB_Vendas[[#This Row],[Código]],TB_Produtos[Código],TB_Produtos[Categoría])</f>
        <v>Vestuario</v>
      </c>
      <c r="E25" s="1">
        <v>4</v>
      </c>
      <c r="F25" s="39">
        <f>VLOOKUP(TB_Vendas[[#This Row],[Código]],Productos!$B$6:$F$66,5,0)</f>
        <v>92.9</v>
      </c>
      <c r="G25" s="22">
        <v>0.1</v>
      </c>
      <c r="H25" s="38">
        <f>TB_Vendas[[#This Row],[Precio Unitario]]*TB_Vendas[[#This Row],[Cant.]]</f>
        <v>371.6</v>
      </c>
      <c r="I25" s="1" t="s">
        <v>140</v>
      </c>
    </row>
    <row r="26" spans="1:9">
      <c r="A26" s="3" t="s">
        <v>156</v>
      </c>
      <c r="B26" s="2">
        <v>44988</v>
      </c>
      <c r="C26" s="3" t="s">
        <v>91</v>
      </c>
      <c r="D26" s="3" t="str">
        <f>_xlfn.XLOOKUP(TB_Vendas[[#This Row],[Código]],TB_Produtos[Código],TB_Produtos[Categoría])</f>
        <v>Accesorio</v>
      </c>
      <c r="E26" s="1">
        <v>2</v>
      </c>
      <c r="F26" s="39">
        <f>VLOOKUP(TB_Vendas[[#This Row],[Código]],Productos!$B$6:$F$66,5,0)</f>
        <v>54.9</v>
      </c>
      <c r="G26" s="22">
        <v>0.15</v>
      </c>
      <c r="H26" s="38">
        <f>TB_Vendas[[#This Row],[Precio Unitario]]*TB_Vendas[[#This Row],[Cant.]]</f>
        <v>109.8</v>
      </c>
      <c r="I26" s="1" t="s">
        <v>134</v>
      </c>
    </row>
    <row r="27" spans="1:9">
      <c r="A27" s="3" t="s">
        <v>156</v>
      </c>
      <c r="B27" s="2">
        <v>44989</v>
      </c>
      <c r="C27" s="3" t="s">
        <v>83</v>
      </c>
      <c r="D27" s="3" t="str">
        <f>_xlfn.XLOOKUP(TB_Vendas[[#This Row],[Código]],TB_Produtos[Código],TB_Produtos[Categoría])</f>
        <v>Accesorio</v>
      </c>
      <c r="E27" s="1">
        <v>3</v>
      </c>
      <c r="F27" s="39">
        <f>VLOOKUP(TB_Vendas[[#This Row],[Código]],Productos!$B$6:$F$66,5,0)</f>
        <v>142.9</v>
      </c>
      <c r="G27" s="22">
        <v>0.15</v>
      </c>
      <c r="H27" s="38">
        <f>TB_Vendas[[#This Row],[Precio Unitario]]*TB_Vendas[[#This Row],[Cant.]]</f>
        <v>428.70000000000005</v>
      </c>
      <c r="I27" s="1" t="s">
        <v>137</v>
      </c>
    </row>
    <row r="28" spans="1:9">
      <c r="A28" s="3" t="s">
        <v>156</v>
      </c>
      <c r="B28" s="2">
        <v>44994</v>
      </c>
      <c r="C28" s="3" t="s">
        <v>60</v>
      </c>
      <c r="D28" s="3" t="str">
        <f>_xlfn.XLOOKUP(TB_Vendas[[#This Row],[Código]],TB_Produtos[Código],TB_Produtos[Categoría])</f>
        <v>Accesorio</v>
      </c>
      <c r="E28" s="1">
        <v>2</v>
      </c>
      <c r="F28" s="39">
        <f>VLOOKUP(TB_Vendas[[#This Row],[Código]],Productos!$B$6:$F$66,5,0)</f>
        <v>120</v>
      </c>
      <c r="G28" s="22">
        <v>0.05</v>
      </c>
      <c r="H28" s="38">
        <f>TB_Vendas[[#This Row],[Precio Unitario]]*TB_Vendas[[#This Row],[Cant.]]</f>
        <v>240</v>
      </c>
      <c r="I28" s="1" t="s">
        <v>137</v>
      </c>
    </row>
    <row r="29" spans="1:9">
      <c r="A29" s="3" t="s">
        <v>156</v>
      </c>
      <c r="B29" s="2">
        <v>44999</v>
      </c>
      <c r="C29" s="3" t="s">
        <v>6</v>
      </c>
      <c r="D29" s="3" t="str">
        <f>_xlfn.XLOOKUP(TB_Vendas[[#This Row],[Código]],TB_Produtos[Código],TB_Produtos[Categoría])</f>
        <v>Vestuario</v>
      </c>
      <c r="E29" s="1">
        <v>1</v>
      </c>
      <c r="F29" s="39">
        <f>VLOOKUP(TB_Vendas[[#This Row],[Código]],Productos!$B$6:$F$66,5,0)</f>
        <v>65.900000000000006</v>
      </c>
      <c r="G29" s="22">
        <v>0.1</v>
      </c>
      <c r="H29" s="38">
        <f>TB_Vendas[[#This Row],[Precio Unitario]]*TB_Vendas[[#This Row],[Cant.]]</f>
        <v>65.900000000000006</v>
      </c>
      <c r="I29" s="1" t="s">
        <v>143</v>
      </c>
    </row>
    <row r="30" spans="1:9">
      <c r="A30" s="3" t="s">
        <v>156</v>
      </c>
      <c r="B30" s="2">
        <v>45004</v>
      </c>
      <c r="C30" s="3" t="s">
        <v>105</v>
      </c>
      <c r="D30" s="3" t="str">
        <f>_xlfn.XLOOKUP(TB_Vendas[[#This Row],[Código]],TB_Produtos[Código],TB_Produtos[Categoría])</f>
        <v>Vestuario</v>
      </c>
      <c r="E30" s="1">
        <v>5</v>
      </c>
      <c r="F30" s="39">
        <f>VLOOKUP(TB_Vendas[[#This Row],[Código]],Productos!$B$6:$F$66,5,0)</f>
        <v>32.9</v>
      </c>
      <c r="G30" s="22">
        <v>0.15</v>
      </c>
      <c r="H30" s="38">
        <f>TB_Vendas[[#This Row],[Precio Unitario]]*TB_Vendas[[#This Row],[Cant.]]</f>
        <v>164.5</v>
      </c>
      <c r="I30" s="1" t="s">
        <v>146</v>
      </c>
    </row>
    <row r="31" spans="1:9">
      <c r="A31" s="3" t="s">
        <v>156</v>
      </c>
      <c r="B31" s="2">
        <v>45006</v>
      </c>
      <c r="C31" s="3" t="s">
        <v>125</v>
      </c>
      <c r="D31" s="3" t="str">
        <f>_xlfn.XLOOKUP(TB_Vendas[[#This Row],[Código]],TB_Produtos[Código],TB_Produtos[Categoría])</f>
        <v>Vestuario</v>
      </c>
      <c r="E31" s="1">
        <v>2</v>
      </c>
      <c r="F31" s="39">
        <f>VLOOKUP(TB_Vendas[[#This Row],[Código]],Productos!$B$6:$F$66,5,0)</f>
        <v>180</v>
      </c>
      <c r="G31" s="22">
        <v>0.15</v>
      </c>
      <c r="H31" s="38">
        <f>TB_Vendas[[#This Row],[Precio Unitario]]*TB_Vendas[[#This Row],[Cant.]]</f>
        <v>360</v>
      </c>
      <c r="I31" s="1" t="s">
        <v>137</v>
      </c>
    </row>
    <row r="32" spans="1:9">
      <c r="A32" s="3" t="s">
        <v>156</v>
      </c>
      <c r="B32" s="2">
        <v>45010</v>
      </c>
      <c r="C32" s="3" t="s">
        <v>58</v>
      </c>
      <c r="D32" s="3" t="str">
        <f>_xlfn.XLOOKUP(TB_Vendas[[#This Row],[Código]],TB_Produtos[Código],TB_Produtos[Categoría])</f>
        <v>Accesorio</v>
      </c>
      <c r="E32" s="1">
        <v>3</v>
      </c>
      <c r="F32" s="39">
        <f>VLOOKUP(TB_Vendas[[#This Row],[Código]],Productos!$B$6:$F$66,5,0)</f>
        <v>349.9</v>
      </c>
      <c r="G32" s="22">
        <v>0.15</v>
      </c>
      <c r="H32" s="38">
        <f>TB_Vendas[[#This Row],[Precio Unitario]]*TB_Vendas[[#This Row],[Cant.]]</f>
        <v>1049.6999999999998</v>
      </c>
      <c r="I32" s="1" t="s">
        <v>134</v>
      </c>
    </row>
    <row r="33" spans="1:9">
      <c r="A33" s="3" t="s">
        <v>157</v>
      </c>
      <c r="B33" s="2">
        <v>45018</v>
      </c>
      <c r="C33" s="3" t="s">
        <v>95</v>
      </c>
      <c r="D33" s="3" t="str">
        <f>_xlfn.XLOOKUP(TB_Vendas[[#This Row],[Código]],TB_Produtos[Código],TB_Produtos[Categoría])</f>
        <v>Vestuario</v>
      </c>
      <c r="E33" s="1">
        <v>1</v>
      </c>
      <c r="F33" s="39">
        <f>VLOOKUP(TB_Vendas[[#This Row],[Código]],Productos!$B$6:$F$66,5,0)</f>
        <v>72.5</v>
      </c>
      <c r="G33" s="22">
        <v>0.1</v>
      </c>
      <c r="H33" s="38">
        <f>TB_Vendas[[#This Row],[Precio Unitario]]*TB_Vendas[[#This Row],[Cant.]]</f>
        <v>72.5</v>
      </c>
      <c r="I33" s="1" t="s">
        <v>140</v>
      </c>
    </row>
    <row r="34" spans="1:9">
      <c r="A34" s="3" t="s">
        <v>157</v>
      </c>
      <c r="B34" s="2">
        <v>45020</v>
      </c>
      <c r="C34" s="3" t="s">
        <v>54</v>
      </c>
      <c r="D34" s="3" t="str">
        <f>_xlfn.XLOOKUP(TB_Vendas[[#This Row],[Código]],TB_Produtos[Código],TB_Produtos[Categoría])</f>
        <v>Accesorio</v>
      </c>
      <c r="E34" s="1">
        <v>4</v>
      </c>
      <c r="F34" s="39">
        <f>VLOOKUP(TB_Vendas[[#This Row],[Código]],Productos!$B$6:$F$66,5,0)</f>
        <v>259.89999999999998</v>
      </c>
      <c r="G34" s="22">
        <v>0.2</v>
      </c>
      <c r="H34" s="38">
        <f>TB_Vendas[[#This Row],[Precio Unitario]]*TB_Vendas[[#This Row],[Cant.]]</f>
        <v>1039.5999999999999</v>
      </c>
      <c r="I34" s="1" t="s">
        <v>134</v>
      </c>
    </row>
    <row r="35" spans="1:9">
      <c r="A35" s="3" t="s">
        <v>157</v>
      </c>
      <c r="B35" s="2">
        <v>45024</v>
      </c>
      <c r="C35" s="3" t="s">
        <v>38</v>
      </c>
      <c r="D35" s="3" t="str">
        <f>_xlfn.XLOOKUP(TB_Vendas[[#This Row],[Código]],TB_Produtos[Código],TB_Produtos[Categoría])</f>
        <v>Vestuario</v>
      </c>
      <c r="E35" s="1">
        <v>3</v>
      </c>
      <c r="F35" s="39">
        <f>VLOOKUP(TB_Vendas[[#This Row],[Código]],Productos!$B$6:$F$66,5,0)</f>
        <v>25.9</v>
      </c>
      <c r="G35" s="22">
        <v>0.15</v>
      </c>
      <c r="H35" s="38">
        <f>TB_Vendas[[#This Row],[Precio Unitario]]*TB_Vendas[[#This Row],[Cant.]]</f>
        <v>77.699999999999989</v>
      </c>
      <c r="I35" s="1" t="s">
        <v>137</v>
      </c>
    </row>
    <row r="36" spans="1:9">
      <c r="A36" s="3" t="s">
        <v>157</v>
      </c>
      <c r="B36" s="2">
        <v>45027</v>
      </c>
      <c r="C36" s="3" t="s">
        <v>13</v>
      </c>
      <c r="D36" s="3" t="str">
        <f>_xlfn.XLOOKUP(TB_Vendas[[#This Row],[Código]],TB_Produtos[Código],TB_Produtos[Categoría])</f>
        <v>Accesorio</v>
      </c>
      <c r="E36" s="1">
        <v>2</v>
      </c>
      <c r="F36" s="39">
        <f>VLOOKUP(TB_Vendas[[#This Row],[Código]],Productos!$B$6:$F$66,5,0)</f>
        <v>145</v>
      </c>
      <c r="G36" s="22">
        <v>0.05</v>
      </c>
      <c r="H36" s="38">
        <f>TB_Vendas[[#This Row],[Precio Unitario]]*TB_Vendas[[#This Row],[Cant.]]</f>
        <v>290</v>
      </c>
      <c r="I36" s="1" t="s">
        <v>134</v>
      </c>
    </row>
    <row r="37" spans="1:9">
      <c r="A37" s="3" t="s">
        <v>157</v>
      </c>
      <c r="B37" s="2">
        <v>45028</v>
      </c>
      <c r="C37" s="3" t="s">
        <v>18</v>
      </c>
      <c r="D37" s="3" t="str">
        <f>_xlfn.XLOOKUP(TB_Vendas[[#This Row],[Código]],TB_Produtos[Código],TB_Produtos[Categoría])</f>
        <v>Accesorio</v>
      </c>
      <c r="E37" s="1">
        <v>1</v>
      </c>
      <c r="F37" s="39">
        <f>VLOOKUP(TB_Vendas[[#This Row],[Código]],Productos!$B$6:$F$66,5,0)</f>
        <v>39.9</v>
      </c>
      <c r="G37" s="22">
        <v>0</v>
      </c>
      <c r="H37" s="38">
        <f>TB_Vendas[[#This Row],[Precio Unitario]]*TB_Vendas[[#This Row],[Cant.]]</f>
        <v>39.9</v>
      </c>
      <c r="I37" s="1" t="s">
        <v>137</v>
      </c>
    </row>
    <row r="38" spans="1:9">
      <c r="A38" s="3" t="s">
        <v>157</v>
      </c>
      <c r="B38" s="2">
        <v>45029</v>
      </c>
      <c r="C38" s="3" t="s">
        <v>58</v>
      </c>
      <c r="D38" s="3" t="str">
        <f>_xlfn.XLOOKUP(TB_Vendas[[#This Row],[Código]],TB_Produtos[Código],TB_Produtos[Categoría])</f>
        <v>Accesorio</v>
      </c>
      <c r="E38" s="1">
        <v>3</v>
      </c>
      <c r="F38" s="39">
        <f>VLOOKUP(TB_Vendas[[#This Row],[Código]],Productos!$B$6:$F$66,5,0)</f>
        <v>349.9</v>
      </c>
      <c r="G38" s="22">
        <v>0.15</v>
      </c>
      <c r="H38" s="38">
        <f>TB_Vendas[[#This Row],[Precio Unitario]]*TB_Vendas[[#This Row],[Cant.]]</f>
        <v>1049.6999999999998</v>
      </c>
      <c r="I38" s="1" t="s">
        <v>143</v>
      </c>
    </row>
    <row r="39" spans="1:9">
      <c r="A39" s="3" t="s">
        <v>157</v>
      </c>
      <c r="B39" s="2">
        <v>45031</v>
      </c>
      <c r="C39" s="3" t="s">
        <v>121</v>
      </c>
      <c r="D39" s="3" t="str">
        <f>_xlfn.XLOOKUP(TB_Vendas[[#This Row],[Código]],TB_Produtos[Código],TB_Produtos[Categoría])</f>
        <v>Calzado</v>
      </c>
      <c r="E39" s="1">
        <v>4</v>
      </c>
      <c r="F39" s="39">
        <f>VLOOKUP(TB_Vendas[[#This Row],[Código]],Productos!$B$6:$F$66,5,0)</f>
        <v>89.9</v>
      </c>
      <c r="G39" s="22">
        <v>0.15</v>
      </c>
      <c r="H39" s="38">
        <f>TB_Vendas[[#This Row],[Precio Unitario]]*TB_Vendas[[#This Row],[Cant.]]</f>
        <v>359.6</v>
      </c>
      <c r="I39" s="1" t="s">
        <v>134</v>
      </c>
    </row>
    <row r="40" spans="1:9">
      <c r="A40" s="3" t="s">
        <v>157</v>
      </c>
      <c r="B40" s="2">
        <v>45038</v>
      </c>
      <c r="C40" s="3" t="s">
        <v>117</v>
      </c>
      <c r="D40" s="3" t="str">
        <f>_xlfn.XLOOKUP(TB_Vendas[[#This Row],[Código]],TB_Produtos[Código],TB_Produtos[Categoría])</f>
        <v>Calzado</v>
      </c>
      <c r="E40" s="1">
        <v>2</v>
      </c>
      <c r="F40" s="39">
        <f>VLOOKUP(TB_Vendas[[#This Row],[Código]],Productos!$B$6:$F$66,5,0)</f>
        <v>89.9</v>
      </c>
      <c r="G40" s="22">
        <v>0.1</v>
      </c>
      <c r="H40" s="38">
        <f>TB_Vendas[[#This Row],[Precio Unitario]]*TB_Vendas[[#This Row],[Cant.]]</f>
        <v>179.8</v>
      </c>
      <c r="I40" s="1" t="s">
        <v>143</v>
      </c>
    </row>
    <row r="41" spans="1:9">
      <c r="A41" s="3" t="s">
        <v>157</v>
      </c>
      <c r="B41" s="2">
        <v>45039</v>
      </c>
      <c r="C41" s="3" t="s">
        <v>9</v>
      </c>
      <c r="D41" s="3" t="str">
        <f>_xlfn.XLOOKUP(TB_Vendas[[#This Row],[Código]],TB_Produtos[Código],TB_Produtos[Categoría])</f>
        <v>Vestuario</v>
      </c>
      <c r="E41" s="1">
        <v>3</v>
      </c>
      <c r="F41" s="39">
        <f>VLOOKUP(TB_Vendas[[#This Row],[Código]],Productos!$B$6:$F$66,5,0)</f>
        <v>69.900000000000006</v>
      </c>
      <c r="G41" s="22">
        <v>0.2</v>
      </c>
      <c r="H41" s="38">
        <f>TB_Vendas[[#This Row],[Precio Unitario]]*TB_Vendas[[#This Row],[Cant.]]</f>
        <v>209.70000000000002</v>
      </c>
      <c r="I41" s="1" t="s">
        <v>134</v>
      </c>
    </row>
    <row r="42" spans="1:9">
      <c r="A42" s="3" t="s">
        <v>157</v>
      </c>
      <c r="B42" s="2">
        <v>45042</v>
      </c>
      <c r="C42" s="3" t="s">
        <v>13</v>
      </c>
      <c r="D42" s="3" t="str">
        <f>_xlfn.XLOOKUP(TB_Vendas[[#This Row],[Código]],TB_Produtos[Código],TB_Produtos[Categoría])</f>
        <v>Accesorio</v>
      </c>
      <c r="E42" s="1">
        <v>1</v>
      </c>
      <c r="F42" s="39">
        <f>VLOOKUP(TB_Vendas[[#This Row],[Código]],Productos!$B$6:$F$66,5,0)</f>
        <v>145</v>
      </c>
      <c r="G42" s="22">
        <v>0</v>
      </c>
      <c r="H42" s="38">
        <f>TB_Vendas[[#This Row],[Precio Unitario]]*TB_Vendas[[#This Row],[Cant.]]</f>
        <v>145</v>
      </c>
      <c r="I42" s="1" t="s">
        <v>146</v>
      </c>
    </row>
    <row r="43" spans="1:9">
      <c r="A43" s="3" t="s">
        <v>157</v>
      </c>
      <c r="B43" s="2">
        <v>45043</v>
      </c>
      <c r="C43" s="3" t="s">
        <v>28</v>
      </c>
      <c r="D43" s="3" t="str">
        <f>_xlfn.XLOOKUP(TB_Vendas[[#This Row],[Código]],TB_Produtos[Código],TB_Produtos[Categoría])</f>
        <v>Vestuario</v>
      </c>
      <c r="E43" s="1">
        <v>4</v>
      </c>
      <c r="F43" s="39">
        <f>VLOOKUP(TB_Vendas[[#This Row],[Código]],Productos!$B$6:$F$66,5,0)</f>
        <v>46.9</v>
      </c>
      <c r="G43" s="22">
        <v>0.2</v>
      </c>
      <c r="H43" s="38">
        <f>TB_Vendas[[#This Row],[Precio Unitario]]*TB_Vendas[[#This Row],[Cant.]]</f>
        <v>187.6</v>
      </c>
      <c r="I43" s="1" t="s">
        <v>134</v>
      </c>
    </row>
    <row r="44" spans="1:9">
      <c r="A44" s="3" t="s">
        <v>158</v>
      </c>
      <c r="B44" s="2">
        <v>45054</v>
      </c>
      <c r="C44" s="3" t="s">
        <v>93</v>
      </c>
      <c r="D44" s="3" t="str">
        <f>_xlfn.XLOOKUP(TB_Vendas[[#This Row],[Código]],TB_Produtos[Código],TB_Produtos[Categoría])</f>
        <v>Vestuario</v>
      </c>
      <c r="E44" s="1">
        <v>2</v>
      </c>
      <c r="F44" s="39">
        <f>VLOOKUP(TB_Vendas[[#This Row],[Código]],Productos!$B$6:$F$66,5,0)</f>
        <v>72.5</v>
      </c>
      <c r="G44" s="22">
        <v>0.15</v>
      </c>
      <c r="H44" s="38">
        <f>TB_Vendas[[#This Row],[Precio Unitario]]*TB_Vendas[[#This Row],[Cant.]]</f>
        <v>145</v>
      </c>
      <c r="I44" s="1" t="s">
        <v>146</v>
      </c>
    </row>
    <row r="45" spans="1:9">
      <c r="A45" s="3" t="s">
        <v>158</v>
      </c>
      <c r="B45" s="2">
        <v>45055</v>
      </c>
      <c r="C45" s="3" t="s">
        <v>81</v>
      </c>
      <c r="D45" s="3" t="str">
        <f>_xlfn.XLOOKUP(TB_Vendas[[#This Row],[Código]],TB_Produtos[Código],TB_Produtos[Categoría])</f>
        <v>Accesorio</v>
      </c>
      <c r="E45" s="1">
        <v>3</v>
      </c>
      <c r="F45" s="39">
        <f>VLOOKUP(TB_Vendas[[#This Row],[Código]],Productos!$B$6:$F$66,5,0)</f>
        <v>140</v>
      </c>
      <c r="G45" s="22">
        <v>0.2</v>
      </c>
      <c r="H45" s="38">
        <f>TB_Vendas[[#This Row],[Precio Unitario]]*TB_Vendas[[#This Row],[Cant.]]</f>
        <v>420</v>
      </c>
      <c r="I45" s="1" t="s">
        <v>143</v>
      </c>
    </row>
    <row r="46" spans="1:9">
      <c r="A46" s="3" t="s">
        <v>158</v>
      </c>
      <c r="B46" s="2">
        <v>45056</v>
      </c>
      <c r="C46" s="3" t="s">
        <v>77</v>
      </c>
      <c r="D46" s="3" t="str">
        <f>_xlfn.XLOOKUP(TB_Vendas[[#This Row],[Código]],TB_Produtos[Código],TB_Produtos[Categoría])</f>
        <v>Accesorio</v>
      </c>
      <c r="E46" s="1">
        <v>1</v>
      </c>
      <c r="F46" s="39">
        <f>VLOOKUP(TB_Vendas[[#This Row],[Código]],Productos!$B$6:$F$66,5,0)</f>
        <v>91.4</v>
      </c>
      <c r="G46" s="22">
        <v>0.1</v>
      </c>
      <c r="H46" s="38">
        <f>TB_Vendas[[#This Row],[Precio Unitario]]*TB_Vendas[[#This Row],[Cant.]]</f>
        <v>91.4</v>
      </c>
      <c r="I46" s="1" t="s">
        <v>137</v>
      </c>
    </row>
    <row r="47" spans="1:9">
      <c r="A47" s="3" t="s">
        <v>158</v>
      </c>
      <c r="B47" s="2">
        <v>45057</v>
      </c>
      <c r="C47" s="3" t="s">
        <v>58</v>
      </c>
      <c r="D47" s="3" t="str">
        <f>_xlfn.XLOOKUP(TB_Vendas[[#This Row],[Código]],TB_Produtos[Código],TB_Produtos[Categoría])</f>
        <v>Accesorio</v>
      </c>
      <c r="E47" s="1">
        <v>2</v>
      </c>
      <c r="F47" s="39">
        <f>VLOOKUP(TB_Vendas[[#This Row],[Código]],Productos!$B$6:$F$66,5,0)</f>
        <v>349.9</v>
      </c>
      <c r="G47" s="22">
        <v>0.05</v>
      </c>
      <c r="H47" s="38">
        <f>TB_Vendas[[#This Row],[Precio Unitario]]*TB_Vendas[[#This Row],[Cant.]]</f>
        <v>699.8</v>
      </c>
      <c r="I47" s="1" t="s">
        <v>143</v>
      </c>
    </row>
    <row r="48" spans="1:9">
      <c r="A48" s="3" t="s">
        <v>158</v>
      </c>
      <c r="B48" s="2">
        <v>45058</v>
      </c>
      <c r="C48" s="3" t="s">
        <v>6</v>
      </c>
      <c r="D48" s="3" t="str">
        <f>_xlfn.XLOOKUP(TB_Vendas[[#This Row],[Código]],TB_Produtos[Código],TB_Produtos[Categoría])</f>
        <v>Vestuario</v>
      </c>
      <c r="E48" s="1">
        <v>3</v>
      </c>
      <c r="F48" s="39">
        <f>VLOOKUP(TB_Vendas[[#This Row],[Código]],Productos!$B$6:$F$66,5,0)</f>
        <v>65.900000000000006</v>
      </c>
      <c r="G48" s="22">
        <v>0.15</v>
      </c>
      <c r="H48" s="38">
        <f>TB_Vendas[[#This Row],[Precio Unitario]]*TB_Vendas[[#This Row],[Cant.]]</f>
        <v>197.70000000000002</v>
      </c>
      <c r="I48" s="1" t="s">
        <v>137</v>
      </c>
    </row>
    <row r="49" spans="1:9">
      <c r="A49" s="3" t="s">
        <v>158</v>
      </c>
      <c r="B49" s="2">
        <v>45061</v>
      </c>
      <c r="C49" s="3" t="s">
        <v>77</v>
      </c>
      <c r="D49" s="3" t="str">
        <f>_xlfn.XLOOKUP(TB_Vendas[[#This Row],[Código]],TB_Produtos[Código],TB_Produtos[Categoría])</f>
        <v>Accesorio</v>
      </c>
      <c r="E49" s="1">
        <v>2</v>
      </c>
      <c r="F49" s="39">
        <f>VLOOKUP(TB_Vendas[[#This Row],[Código]],Productos!$B$6:$F$66,5,0)</f>
        <v>91.4</v>
      </c>
      <c r="G49" s="22">
        <v>0.15</v>
      </c>
      <c r="H49" s="38">
        <f>TB_Vendas[[#This Row],[Precio Unitario]]*TB_Vendas[[#This Row],[Cant.]]</f>
        <v>182.8</v>
      </c>
      <c r="I49" s="1" t="s">
        <v>134</v>
      </c>
    </row>
    <row r="50" spans="1:9">
      <c r="A50" s="3" t="s">
        <v>158</v>
      </c>
      <c r="B50" s="2">
        <v>45064</v>
      </c>
      <c r="C50" s="3" t="s">
        <v>16</v>
      </c>
      <c r="D50" s="3" t="str">
        <f>_xlfn.XLOOKUP(TB_Vendas[[#This Row],[Código]],TB_Produtos[Código],TB_Produtos[Categoría])</f>
        <v>Accesorio</v>
      </c>
      <c r="E50" s="1">
        <v>4</v>
      </c>
      <c r="F50" s="39">
        <f>VLOOKUP(TB_Vendas[[#This Row],[Código]],Productos!$B$6:$F$66,5,0)</f>
        <v>259.89999999999998</v>
      </c>
      <c r="G50" s="22">
        <v>0.15</v>
      </c>
      <c r="H50" s="38">
        <f>TB_Vendas[[#This Row],[Precio Unitario]]*TB_Vendas[[#This Row],[Cant.]]</f>
        <v>1039.5999999999999</v>
      </c>
      <c r="I50" s="1" t="s">
        <v>137</v>
      </c>
    </row>
    <row r="51" spans="1:9">
      <c r="A51" s="3" t="s">
        <v>159</v>
      </c>
      <c r="B51" s="2">
        <v>45084</v>
      </c>
      <c r="C51" s="3" t="s">
        <v>13</v>
      </c>
      <c r="D51" s="3" t="str">
        <f>_xlfn.XLOOKUP(TB_Vendas[[#This Row],[Código]],TB_Produtos[Código],TB_Produtos[Categoría])</f>
        <v>Accesorio</v>
      </c>
      <c r="E51" s="1">
        <v>3</v>
      </c>
      <c r="F51" s="39">
        <f>VLOOKUP(TB_Vendas[[#This Row],[Código]],Productos!$B$6:$F$66,5,0)</f>
        <v>145</v>
      </c>
      <c r="G51" s="22">
        <v>0.15</v>
      </c>
      <c r="H51" s="38">
        <f>TB_Vendas[[#This Row],[Precio Unitario]]*TB_Vendas[[#This Row],[Cant.]]</f>
        <v>435</v>
      </c>
      <c r="I51" s="1" t="s">
        <v>134</v>
      </c>
    </row>
    <row r="52" spans="1:9">
      <c r="A52" s="3" t="s">
        <v>159</v>
      </c>
      <c r="B52" s="2">
        <v>45084</v>
      </c>
      <c r="C52" s="3" t="s">
        <v>83</v>
      </c>
      <c r="D52" s="3" t="str">
        <f>_xlfn.XLOOKUP(TB_Vendas[[#This Row],[Código]],TB_Produtos[Código],TB_Produtos[Categoría])</f>
        <v>Accesorio</v>
      </c>
      <c r="E52" s="1">
        <v>2</v>
      </c>
      <c r="F52" s="39">
        <f>VLOOKUP(TB_Vendas[[#This Row],[Código]],Productos!$B$6:$F$66,5,0)</f>
        <v>142.9</v>
      </c>
      <c r="G52" s="22">
        <v>0.1</v>
      </c>
      <c r="H52" s="38">
        <f>TB_Vendas[[#This Row],[Precio Unitario]]*TB_Vendas[[#This Row],[Cant.]]</f>
        <v>285.8</v>
      </c>
      <c r="I52" s="1" t="s">
        <v>140</v>
      </c>
    </row>
    <row r="53" spans="1:9">
      <c r="A53" s="3" t="s">
        <v>159</v>
      </c>
      <c r="B53" s="2">
        <v>45086</v>
      </c>
      <c r="C53" s="3" t="s">
        <v>125</v>
      </c>
      <c r="D53" s="3" t="str">
        <f>_xlfn.XLOOKUP(TB_Vendas[[#This Row],[Código]],TB_Produtos[Código],TB_Produtos[Categoría])</f>
        <v>Vestuario</v>
      </c>
      <c r="E53" s="1">
        <v>2</v>
      </c>
      <c r="F53" s="39">
        <f>VLOOKUP(TB_Vendas[[#This Row],[Código]],Productos!$B$6:$F$66,5,0)</f>
        <v>180</v>
      </c>
      <c r="G53" s="22">
        <v>0.15</v>
      </c>
      <c r="H53" s="38">
        <f>TB_Vendas[[#This Row],[Precio Unitario]]*TB_Vendas[[#This Row],[Cant.]]</f>
        <v>360</v>
      </c>
      <c r="I53" s="1" t="s">
        <v>134</v>
      </c>
    </row>
    <row r="54" spans="1:9">
      <c r="A54" s="3" t="s">
        <v>159</v>
      </c>
      <c r="B54" s="2">
        <v>45086</v>
      </c>
      <c r="C54" s="3" t="s">
        <v>36</v>
      </c>
      <c r="D54" s="3" t="str">
        <f>_xlfn.XLOOKUP(TB_Vendas[[#This Row],[Código]],TB_Produtos[Código],TB_Produtos[Categoría])</f>
        <v>Vestuario</v>
      </c>
      <c r="E54" s="1">
        <v>2</v>
      </c>
      <c r="F54" s="39">
        <f>VLOOKUP(TB_Vendas[[#This Row],[Código]],Productos!$B$6:$F$66,5,0)</f>
        <v>42.5</v>
      </c>
      <c r="G54" s="22">
        <v>0.1</v>
      </c>
      <c r="H54" s="38">
        <f>TB_Vendas[[#This Row],[Precio Unitario]]*TB_Vendas[[#This Row],[Cant.]]</f>
        <v>85</v>
      </c>
      <c r="I54" s="1" t="s">
        <v>140</v>
      </c>
    </row>
    <row r="55" spans="1:9">
      <c r="A55" s="3" t="s">
        <v>159</v>
      </c>
      <c r="B55" s="2">
        <v>45088</v>
      </c>
      <c r="C55" s="3" t="s">
        <v>6</v>
      </c>
      <c r="D55" s="3" t="str">
        <f>_xlfn.XLOOKUP(TB_Vendas[[#This Row],[Código]],TB_Produtos[Código],TB_Produtos[Categoría])</f>
        <v>Vestuario</v>
      </c>
      <c r="E55" s="1">
        <v>1</v>
      </c>
      <c r="F55" s="39">
        <f>VLOOKUP(TB_Vendas[[#This Row],[Código]],Productos!$B$6:$F$66,5,0)</f>
        <v>65.900000000000006</v>
      </c>
      <c r="G55" s="22">
        <v>0.1</v>
      </c>
      <c r="H55" s="38">
        <f>TB_Vendas[[#This Row],[Precio Unitario]]*TB_Vendas[[#This Row],[Cant.]]</f>
        <v>65.900000000000006</v>
      </c>
      <c r="I55" s="1" t="s">
        <v>137</v>
      </c>
    </row>
    <row r="56" spans="1:9">
      <c r="A56" s="3" t="s">
        <v>159</v>
      </c>
      <c r="B56" s="2">
        <v>45090</v>
      </c>
      <c r="C56" s="3" t="s">
        <v>123</v>
      </c>
      <c r="D56" s="3" t="str">
        <f>_xlfn.XLOOKUP(TB_Vendas[[#This Row],[Código]],TB_Produtos[Código],TB_Produtos[Categoría])</f>
        <v>Vestuario</v>
      </c>
      <c r="E56" s="1">
        <v>1</v>
      </c>
      <c r="F56" s="39">
        <f>VLOOKUP(TB_Vendas[[#This Row],[Código]],Productos!$B$6:$F$66,5,0)</f>
        <v>180</v>
      </c>
      <c r="G56" s="22">
        <v>0.1</v>
      </c>
      <c r="H56" s="38">
        <f>TB_Vendas[[#This Row],[Precio Unitario]]*TB_Vendas[[#This Row],[Cant.]]</f>
        <v>180</v>
      </c>
      <c r="I56" s="1" t="s">
        <v>140</v>
      </c>
    </row>
    <row r="57" spans="1:9">
      <c r="A57" s="3" t="s">
        <v>159</v>
      </c>
      <c r="B57" s="2">
        <v>45093</v>
      </c>
      <c r="C57" s="3" t="s">
        <v>107</v>
      </c>
      <c r="D57" s="3" t="str">
        <f>_xlfn.XLOOKUP(TB_Vendas[[#This Row],[Código]],TB_Produtos[Código],TB_Produtos[Categoría])</f>
        <v>Vestuario</v>
      </c>
      <c r="E57" s="1">
        <v>3</v>
      </c>
      <c r="F57" s="39">
        <f>VLOOKUP(TB_Vendas[[#This Row],[Código]],Productos!$B$6:$F$66,5,0)</f>
        <v>32.9</v>
      </c>
      <c r="G57" s="22">
        <v>0.15</v>
      </c>
      <c r="H57" s="38">
        <f>TB_Vendas[[#This Row],[Precio Unitario]]*TB_Vendas[[#This Row],[Cant.]]</f>
        <v>98.699999999999989</v>
      </c>
      <c r="I57" s="1" t="s">
        <v>137</v>
      </c>
    </row>
    <row r="58" spans="1:9">
      <c r="A58" s="3" t="s">
        <v>159</v>
      </c>
      <c r="B58" s="2">
        <v>45093</v>
      </c>
      <c r="C58" s="3" t="s">
        <v>24</v>
      </c>
      <c r="D58" s="3" t="str">
        <f>_xlfn.XLOOKUP(TB_Vendas[[#This Row],[Código]],TB_Produtos[Código],TB_Produtos[Categoría])</f>
        <v>Vestuario</v>
      </c>
      <c r="E58" s="1">
        <v>4</v>
      </c>
      <c r="F58" s="39">
        <f>VLOOKUP(TB_Vendas[[#This Row],[Código]],Productos!$B$6:$F$66,5,0)</f>
        <v>92.9</v>
      </c>
      <c r="G58" s="22">
        <v>0.2</v>
      </c>
      <c r="H58" s="38">
        <f>TB_Vendas[[#This Row],[Precio Unitario]]*TB_Vendas[[#This Row],[Cant.]]</f>
        <v>371.6</v>
      </c>
      <c r="I58" s="1" t="s">
        <v>134</v>
      </c>
    </row>
    <row r="59" spans="1:9">
      <c r="A59" s="3" t="s">
        <v>159</v>
      </c>
      <c r="B59" s="2">
        <v>45094</v>
      </c>
      <c r="C59" s="3" t="s">
        <v>73</v>
      </c>
      <c r="D59" s="3" t="str">
        <f>_xlfn.XLOOKUP(TB_Vendas[[#This Row],[Código]],TB_Produtos[Código],TB_Produtos[Categoría])</f>
        <v>Calzado</v>
      </c>
      <c r="E59" s="1">
        <v>2</v>
      </c>
      <c r="F59" s="39">
        <f>VLOOKUP(TB_Vendas[[#This Row],[Código]],Productos!$B$6:$F$66,5,0)</f>
        <v>259.89999999999998</v>
      </c>
      <c r="G59" s="22">
        <v>0.1</v>
      </c>
      <c r="H59" s="38">
        <f>TB_Vendas[[#This Row],[Precio Unitario]]*TB_Vendas[[#This Row],[Cant.]]</f>
        <v>519.79999999999995</v>
      </c>
      <c r="I59" s="1" t="s">
        <v>140</v>
      </c>
    </row>
    <row r="60" spans="1:9">
      <c r="A60" s="3" t="s">
        <v>159</v>
      </c>
      <c r="B60" s="2">
        <v>45097</v>
      </c>
      <c r="C60" s="3" t="s">
        <v>54</v>
      </c>
      <c r="D60" s="3" t="str">
        <f>_xlfn.XLOOKUP(TB_Vendas[[#This Row],[Código]],TB_Produtos[Código],TB_Produtos[Categoría])</f>
        <v>Accesorio</v>
      </c>
      <c r="E60" s="1">
        <v>1</v>
      </c>
      <c r="F60" s="39">
        <f>VLOOKUP(TB_Vendas[[#This Row],[Código]],Productos!$B$6:$F$66,5,0)</f>
        <v>259.89999999999998</v>
      </c>
      <c r="G60" s="22">
        <v>0.1</v>
      </c>
      <c r="H60" s="38">
        <f>TB_Vendas[[#This Row],[Precio Unitario]]*TB_Vendas[[#This Row],[Cant.]]</f>
        <v>259.89999999999998</v>
      </c>
      <c r="I60" s="1" t="s">
        <v>146</v>
      </c>
    </row>
    <row r="61" spans="1:9">
      <c r="A61" s="3" t="s">
        <v>159</v>
      </c>
      <c r="B61" s="2">
        <v>45105</v>
      </c>
      <c r="C61" s="3" t="s">
        <v>36</v>
      </c>
      <c r="D61" s="3" t="str">
        <f>_xlfn.XLOOKUP(TB_Vendas[[#This Row],[Código]],TB_Produtos[Código],TB_Produtos[Categoría])</f>
        <v>Vestuario</v>
      </c>
      <c r="E61" s="1">
        <v>5</v>
      </c>
      <c r="F61" s="39">
        <f>VLOOKUP(TB_Vendas[[#This Row],[Código]],Productos!$B$6:$F$66,5,0)</f>
        <v>42.5</v>
      </c>
      <c r="G61" s="22">
        <v>0.15</v>
      </c>
      <c r="H61" s="38">
        <f>TB_Vendas[[#This Row],[Precio Unitario]]*TB_Vendas[[#This Row],[Cant.]]</f>
        <v>212.5</v>
      </c>
      <c r="I61" s="1" t="s">
        <v>146</v>
      </c>
    </row>
    <row r="62" spans="1:9">
      <c r="A62" s="3" t="s">
        <v>159</v>
      </c>
      <c r="B62" s="2">
        <v>45105</v>
      </c>
      <c r="C62" s="3" t="s">
        <v>107</v>
      </c>
      <c r="D62" s="3" t="str">
        <f>_xlfn.XLOOKUP(TB_Vendas[[#This Row],[Código]],TB_Produtos[Código],TB_Produtos[Categoría])</f>
        <v>Vestuario</v>
      </c>
      <c r="E62" s="1">
        <v>2</v>
      </c>
      <c r="F62" s="39">
        <f>VLOOKUP(TB_Vendas[[#This Row],[Código]],Productos!$B$6:$F$66,5,0)</f>
        <v>32.9</v>
      </c>
      <c r="G62" s="22">
        <v>0.15</v>
      </c>
      <c r="H62" s="38">
        <f>TB_Vendas[[#This Row],[Precio Unitario]]*TB_Vendas[[#This Row],[Cant.]]</f>
        <v>65.8</v>
      </c>
      <c r="I62" s="1" t="s">
        <v>146</v>
      </c>
    </row>
    <row r="63" spans="1:9">
      <c r="A63" s="3" t="s">
        <v>159</v>
      </c>
      <c r="B63" s="2">
        <v>45106</v>
      </c>
      <c r="C63" s="3" t="s">
        <v>24</v>
      </c>
      <c r="D63" s="3" t="str">
        <f>_xlfn.XLOOKUP(TB_Vendas[[#This Row],[Código]],TB_Produtos[Código],TB_Produtos[Categoría])</f>
        <v>Vestuario</v>
      </c>
      <c r="E63" s="1">
        <v>3</v>
      </c>
      <c r="F63" s="39">
        <f>VLOOKUP(TB_Vendas[[#This Row],[Código]],Productos!$B$6:$F$66,5,0)</f>
        <v>92.9</v>
      </c>
      <c r="G63" s="22">
        <v>0.2</v>
      </c>
      <c r="H63" s="38">
        <f>TB_Vendas[[#This Row],[Precio Unitario]]*TB_Vendas[[#This Row],[Cant.]]</f>
        <v>278.70000000000005</v>
      </c>
      <c r="I63" s="1" t="s">
        <v>134</v>
      </c>
    </row>
    <row r="64" spans="1:9">
      <c r="A64" s="3" t="s">
        <v>159</v>
      </c>
      <c r="B64" s="2">
        <v>45107</v>
      </c>
      <c r="C64" s="3" t="s">
        <v>38</v>
      </c>
      <c r="D64" s="3" t="str">
        <f>_xlfn.XLOOKUP(TB_Vendas[[#This Row],[Código]],TB_Produtos[Código],TB_Produtos[Categoría])</f>
        <v>Vestuario</v>
      </c>
      <c r="E64" s="1">
        <v>10</v>
      </c>
      <c r="F64" s="39">
        <f>VLOOKUP(TB_Vendas[[#This Row],[Código]],Productos!$B$6:$F$66,5,0)</f>
        <v>25.9</v>
      </c>
      <c r="G64" s="22">
        <v>0.2</v>
      </c>
      <c r="H64" s="38">
        <f>TB_Vendas[[#This Row],[Precio Unitario]]*TB_Vendas[[#This Row],[Cant.]]</f>
        <v>259</v>
      </c>
      <c r="I64" s="1" t="s">
        <v>134</v>
      </c>
    </row>
    <row r="65" spans="1:9">
      <c r="A65" s="3" t="s">
        <v>160</v>
      </c>
      <c r="B65" s="2">
        <v>45112</v>
      </c>
      <c r="C65" s="3" t="s">
        <v>95</v>
      </c>
      <c r="D65" s="3" t="str">
        <f>_xlfn.XLOOKUP(TB_Vendas[[#This Row],[Código]],TB_Produtos[Código],TB_Produtos[Categoría])</f>
        <v>Vestuario</v>
      </c>
      <c r="E65" s="1">
        <v>1</v>
      </c>
      <c r="F65" s="39">
        <f>VLOOKUP(TB_Vendas[[#This Row],[Código]],Productos!$B$6:$F$66,5,0)</f>
        <v>72.5</v>
      </c>
      <c r="G65" s="22">
        <v>0.1</v>
      </c>
      <c r="H65" s="38">
        <f>TB_Vendas[[#This Row],[Precio Unitario]]*TB_Vendas[[#This Row],[Cant.]]</f>
        <v>72.5</v>
      </c>
      <c r="I65" s="1" t="s">
        <v>137</v>
      </c>
    </row>
    <row r="66" spans="1:9">
      <c r="A66" s="3" t="s">
        <v>160</v>
      </c>
      <c r="B66" s="2">
        <v>45113</v>
      </c>
      <c r="C66" s="3" t="s">
        <v>48</v>
      </c>
      <c r="D66" s="3" t="str">
        <f>_xlfn.XLOOKUP(TB_Vendas[[#This Row],[Código]],TB_Produtos[Código],TB_Produtos[Categoría])</f>
        <v>Vestuario</v>
      </c>
      <c r="E66" s="1">
        <v>4</v>
      </c>
      <c r="F66" s="39">
        <f>VLOOKUP(TB_Vendas[[#This Row],[Código]],Productos!$B$6:$F$66,5,0)</f>
        <v>302.89999999999998</v>
      </c>
      <c r="G66" s="22">
        <v>0.15</v>
      </c>
      <c r="H66" s="38">
        <f>TB_Vendas[[#This Row],[Precio Unitario]]*TB_Vendas[[#This Row],[Cant.]]</f>
        <v>1211.5999999999999</v>
      </c>
      <c r="I66" s="1" t="s">
        <v>146</v>
      </c>
    </row>
    <row r="67" spans="1:9">
      <c r="A67" s="3" t="s">
        <v>160</v>
      </c>
      <c r="B67" s="2">
        <v>45114</v>
      </c>
      <c r="C67" s="3" t="s">
        <v>103</v>
      </c>
      <c r="D67" s="3" t="str">
        <f>_xlfn.XLOOKUP(TB_Vendas[[#This Row],[Código]],TB_Produtos[Código],TB_Produtos[Categoría])</f>
        <v>Vestuario</v>
      </c>
      <c r="E67" s="1">
        <v>8</v>
      </c>
      <c r="F67" s="39">
        <f>VLOOKUP(TB_Vendas[[#This Row],[Código]],Productos!$B$6:$F$66,5,0)</f>
        <v>289.89999999999998</v>
      </c>
      <c r="G67" s="22">
        <v>0.2</v>
      </c>
      <c r="H67" s="38">
        <f>TB_Vendas[[#This Row],[Precio Unitario]]*TB_Vendas[[#This Row],[Cant.]]</f>
        <v>2319.1999999999998</v>
      </c>
      <c r="I67" s="1" t="s">
        <v>134</v>
      </c>
    </row>
    <row r="68" spans="1:9">
      <c r="A68" s="3" t="s">
        <v>160</v>
      </c>
      <c r="B68" s="2">
        <v>45119</v>
      </c>
      <c r="C68" s="3" t="s">
        <v>89</v>
      </c>
      <c r="D68" s="3" t="str">
        <f>_xlfn.XLOOKUP(TB_Vendas[[#This Row],[Código]],TB_Produtos[Código],TB_Produtos[Categoría])</f>
        <v>Accesorio</v>
      </c>
      <c r="E68" s="1">
        <v>2</v>
      </c>
      <c r="F68" s="39">
        <f>VLOOKUP(TB_Vendas[[#This Row],[Código]],Productos!$B$6:$F$66,5,0)</f>
        <v>54.9</v>
      </c>
      <c r="G68" s="22">
        <v>0.15</v>
      </c>
      <c r="H68" s="38">
        <f>TB_Vendas[[#This Row],[Precio Unitario]]*TB_Vendas[[#This Row],[Cant.]]</f>
        <v>109.8</v>
      </c>
      <c r="I68" s="1" t="s">
        <v>134</v>
      </c>
    </row>
    <row r="69" spans="1:9">
      <c r="A69" s="3" t="s">
        <v>160</v>
      </c>
      <c r="B69" s="2">
        <v>45120</v>
      </c>
      <c r="C69" s="3" t="s">
        <v>34</v>
      </c>
      <c r="D69" s="3" t="str">
        <f>_xlfn.XLOOKUP(TB_Vendas[[#This Row],[Código]],TB_Produtos[Código],TB_Produtos[Categoría])</f>
        <v>Vestuario</v>
      </c>
      <c r="E69" s="1">
        <v>2</v>
      </c>
      <c r="F69" s="39">
        <f>VLOOKUP(TB_Vendas[[#This Row],[Código]],Productos!$B$6:$F$66,5,0)</f>
        <v>39.9</v>
      </c>
      <c r="G69" s="22">
        <v>0.15</v>
      </c>
      <c r="H69" s="38">
        <f>TB_Vendas[[#This Row],[Precio Unitario]]*TB_Vendas[[#This Row],[Cant.]]</f>
        <v>79.8</v>
      </c>
      <c r="I69" s="1" t="s">
        <v>146</v>
      </c>
    </row>
    <row r="70" spans="1:9">
      <c r="A70" s="3" t="s">
        <v>160</v>
      </c>
      <c r="B70" s="2">
        <v>45124</v>
      </c>
      <c r="C70" s="3" t="s">
        <v>91</v>
      </c>
      <c r="D70" s="3" t="str">
        <f>_xlfn.XLOOKUP(TB_Vendas[[#This Row],[Código]],TB_Produtos[Código],TB_Produtos[Categoría])</f>
        <v>Accesorio</v>
      </c>
      <c r="E70" s="1">
        <v>7</v>
      </c>
      <c r="F70" s="39">
        <f>VLOOKUP(TB_Vendas[[#This Row],[Código]],Productos!$B$6:$F$66,5,0)</f>
        <v>54.9</v>
      </c>
      <c r="G70" s="22">
        <v>0.2</v>
      </c>
      <c r="H70" s="38">
        <f>TB_Vendas[[#This Row],[Precio Unitario]]*TB_Vendas[[#This Row],[Cant.]]</f>
        <v>384.3</v>
      </c>
      <c r="I70" s="1" t="s">
        <v>143</v>
      </c>
    </row>
    <row r="71" spans="1:9">
      <c r="A71" s="3" t="s">
        <v>160</v>
      </c>
      <c r="B71" s="2">
        <v>45130</v>
      </c>
      <c r="C71" s="3" t="s">
        <v>46</v>
      </c>
      <c r="D71" s="3" t="str">
        <f>_xlfn.XLOOKUP(TB_Vendas[[#This Row],[Código]],TB_Produtos[Código],TB_Produtos[Categoría])</f>
        <v>Vestuario</v>
      </c>
      <c r="E71" s="1">
        <v>4</v>
      </c>
      <c r="F71" s="39">
        <f>VLOOKUP(TB_Vendas[[#This Row],[Código]],Productos!$B$6:$F$66,5,0)</f>
        <v>299.89999999999998</v>
      </c>
      <c r="G71" s="22">
        <v>0.15</v>
      </c>
      <c r="H71" s="38">
        <f>TB_Vendas[[#This Row],[Precio Unitario]]*TB_Vendas[[#This Row],[Cant.]]</f>
        <v>1199.5999999999999</v>
      </c>
      <c r="I71" s="1" t="s">
        <v>146</v>
      </c>
    </row>
    <row r="72" spans="1:9">
      <c r="A72" s="3" t="s">
        <v>160</v>
      </c>
      <c r="B72" s="2">
        <v>45133</v>
      </c>
      <c r="C72" s="3" t="s">
        <v>54</v>
      </c>
      <c r="D72" s="3" t="str">
        <f>_xlfn.XLOOKUP(TB_Vendas[[#This Row],[Código]],TB_Produtos[Código],TB_Produtos[Categoría])</f>
        <v>Accesorio</v>
      </c>
      <c r="E72" s="1">
        <v>3</v>
      </c>
      <c r="F72" s="39">
        <f>VLOOKUP(TB_Vendas[[#This Row],[Código]],Productos!$B$6:$F$66,5,0)</f>
        <v>259.89999999999998</v>
      </c>
      <c r="G72" s="22">
        <v>0.2</v>
      </c>
      <c r="H72" s="38">
        <f>TB_Vendas[[#This Row],[Precio Unitario]]*TB_Vendas[[#This Row],[Cant.]]</f>
        <v>779.69999999999993</v>
      </c>
      <c r="I72" s="1" t="s">
        <v>143</v>
      </c>
    </row>
    <row r="73" spans="1:9">
      <c r="A73" s="3" t="s">
        <v>160</v>
      </c>
      <c r="B73" s="2">
        <v>45135</v>
      </c>
      <c r="C73" s="3" t="s">
        <v>95</v>
      </c>
      <c r="D73" s="3" t="str">
        <f>_xlfn.XLOOKUP(TB_Vendas[[#This Row],[Código]],TB_Produtos[Código],TB_Produtos[Categoría])</f>
        <v>Vestuario</v>
      </c>
      <c r="E73" s="1">
        <v>9</v>
      </c>
      <c r="F73" s="39">
        <f>VLOOKUP(TB_Vendas[[#This Row],[Código]],Productos!$B$6:$F$66,5,0)</f>
        <v>72.5</v>
      </c>
      <c r="G73" s="22">
        <v>0.1</v>
      </c>
      <c r="H73" s="38">
        <f>TB_Vendas[[#This Row],[Precio Unitario]]*TB_Vendas[[#This Row],[Cant.]]</f>
        <v>652.5</v>
      </c>
      <c r="I73" s="1" t="s">
        <v>140</v>
      </c>
    </row>
    <row r="74" spans="1:9">
      <c r="A74" s="3" t="s">
        <v>160</v>
      </c>
      <c r="B74" s="2">
        <v>45136</v>
      </c>
      <c r="C74" s="3" t="s">
        <v>50</v>
      </c>
      <c r="D74" s="3" t="str">
        <f>_xlfn.XLOOKUP(TB_Vendas[[#This Row],[Código]],TB_Produtos[Código],TB_Produtos[Categoría])</f>
        <v>Vestuario</v>
      </c>
      <c r="E74" s="1">
        <v>4</v>
      </c>
      <c r="F74" s="39">
        <f>VLOOKUP(TB_Vendas[[#This Row],[Código]],Productos!$B$6:$F$66,5,0)</f>
        <v>300</v>
      </c>
      <c r="G74" s="22">
        <v>0.15</v>
      </c>
      <c r="H74" s="38">
        <f>TB_Vendas[[#This Row],[Precio Unitario]]*TB_Vendas[[#This Row],[Cant.]]</f>
        <v>1200</v>
      </c>
      <c r="I74" s="1" t="s">
        <v>146</v>
      </c>
    </row>
    <row r="75" spans="1:9">
      <c r="A75" s="3" t="s">
        <v>160</v>
      </c>
      <c r="B75" s="2">
        <v>45137</v>
      </c>
      <c r="C75" s="3" t="s">
        <v>6</v>
      </c>
      <c r="D75" s="3" t="str">
        <f>_xlfn.XLOOKUP(TB_Vendas[[#This Row],[Código]],TB_Produtos[Código],TB_Produtos[Categoría])</f>
        <v>Vestuario</v>
      </c>
      <c r="E75" s="1">
        <v>9</v>
      </c>
      <c r="F75" s="39">
        <f>VLOOKUP(TB_Vendas[[#This Row],[Código]],Productos!$B$6:$F$66,5,0)</f>
        <v>65.900000000000006</v>
      </c>
      <c r="G75" s="22">
        <v>0.15</v>
      </c>
      <c r="H75" s="38">
        <f>TB_Vendas[[#This Row],[Precio Unitario]]*TB_Vendas[[#This Row],[Cant.]]</f>
        <v>593.1</v>
      </c>
      <c r="I75" s="1" t="s">
        <v>146</v>
      </c>
    </row>
    <row r="76" spans="1:9">
      <c r="A76" s="3" t="s">
        <v>161</v>
      </c>
      <c r="B76" s="2">
        <v>45143</v>
      </c>
      <c r="C76" s="3" t="s">
        <v>24</v>
      </c>
      <c r="D76" s="3" t="str">
        <f>_xlfn.XLOOKUP(TB_Vendas[[#This Row],[Código]],TB_Produtos[Código],TB_Produtos[Categoría])</f>
        <v>Vestuario</v>
      </c>
      <c r="E76" s="1">
        <v>10</v>
      </c>
      <c r="F76" s="39">
        <f>VLOOKUP(TB_Vendas[[#This Row],[Código]],Productos!$B$6:$F$66,5,0)</f>
        <v>92.9</v>
      </c>
      <c r="G76" s="22">
        <v>0.15</v>
      </c>
      <c r="H76" s="38">
        <f>TB_Vendas[[#This Row],[Precio Unitario]]*TB_Vendas[[#This Row],[Cant.]]</f>
        <v>929</v>
      </c>
      <c r="I76" s="1" t="s">
        <v>146</v>
      </c>
    </row>
    <row r="77" spans="1:9">
      <c r="A77" s="3" t="s">
        <v>161</v>
      </c>
      <c r="B77" s="2">
        <v>45144</v>
      </c>
      <c r="C77" s="3" t="s">
        <v>121</v>
      </c>
      <c r="D77" s="3" t="str">
        <f>_xlfn.XLOOKUP(TB_Vendas[[#This Row],[Código]],TB_Produtos[Código],TB_Produtos[Categoría])</f>
        <v>Calzado</v>
      </c>
      <c r="E77" s="1">
        <v>1</v>
      </c>
      <c r="F77" s="39">
        <f>VLOOKUP(TB_Vendas[[#This Row],[Código]],Productos!$B$6:$F$66,5,0)</f>
        <v>89.9</v>
      </c>
      <c r="G77" s="22">
        <v>0</v>
      </c>
      <c r="H77" s="38">
        <f>TB_Vendas[[#This Row],[Precio Unitario]]*TB_Vendas[[#This Row],[Cant.]]</f>
        <v>89.9</v>
      </c>
      <c r="I77" s="1" t="s">
        <v>140</v>
      </c>
    </row>
    <row r="78" spans="1:9">
      <c r="A78" s="3" t="s">
        <v>161</v>
      </c>
      <c r="B78" s="2">
        <v>45145</v>
      </c>
      <c r="C78" s="3" t="s">
        <v>111</v>
      </c>
      <c r="D78" s="3" t="str">
        <f>_xlfn.XLOOKUP(TB_Vendas[[#This Row],[Código]],TB_Produtos[Código],TB_Produtos[Categoría])</f>
        <v>Vestuario</v>
      </c>
      <c r="E78" s="1">
        <v>2</v>
      </c>
      <c r="F78" s="39">
        <f>VLOOKUP(TB_Vendas[[#This Row],[Código]],Productos!$B$6:$F$66,5,0)</f>
        <v>49.9</v>
      </c>
      <c r="G78" s="22">
        <v>0.1</v>
      </c>
      <c r="H78" s="38">
        <f>TB_Vendas[[#This Row],[Precio Unitario]]*TB_Vendas[[#This Row],[Cant.]]</f>
        <v>99.8</v>
      </c>
      <c r="I78" s="1" t="s">
        <v>140</v>
      </c>
    </row>
    <row r="79" spans="1:9">
      <c r="A79" s="3" t="s">
        <v>161</v>
      </c>
      <c r="B79" s="2">
        <v>45146</v>
      </c>
      <c r="C79" s="3" t="s">
        <v>87</v>
      </c>
      <c r="D79" s="3" t="str">
        <f>_xlfn.XLOOKUP(TB_Vendas[[#This Row],[Código]],TB_Produtos[Código],TB_Produtos[Categoría])</f>
        <v>Accesorio</v>
      </c>
      <c r="E79" s="1">
        <v>8</v>
      </c>
      <c r="F79" s="39">
        <f>VLOOKUP(TB_Vendas[[#This Row],[Código]],Productos!$B$6:$F$66,5,0)</f>
        <v>70</v>
      </c>
      <c r="G79" s="22">
        <v>0.15</v>
      </c>
      <c r="H79" s="38">
        <f>TB_Vendas[[#This Row],[Precio Unitario]]*TB_Vendas[[#This Row],[Cant.]]</f>
        <v>560</v>
      </c>
      <c r="I79" s="1" t="s">
        <v>137</v>
      </c>
    </row>
    <row r="80" spans="1:9">
      <c r="A80" s="3" t="s">
        <v>161</v>
      </c>
      <c r="B80" s="2">
        <v>45147</v>
      </c>
      <c r="C80" s="3" t="s">
        <v>28</v>
      </c>
      <c r="D80" s="3" t="str">
        <f>_xlfn.XLOOKUP(TB_Vendas[[#This Row],[Código]],TB_Produtos[Código],TB_Produtos[Categoría])</f>
        <v>Vestuario</v>
      </c>
      <c r="E80" s="1">
        <v>5</v>
      </c>
      <c r="F80" s="39">
        <f>VLOOKUP(TB_Vendas[[#This Row],[Código]],Productos!$B$6:$F$66,5,0)</f>
        <v>46.9</v>
      </c>
      <c r="G80" s="22">
        <v>0.1</v>
      </c>
      <c r="H80" s="38">
        <f>TB_Vendas[[#This Row],[Precio Unitario]]*TB_Vendas[[#This Row],[Cant.]]</f>
        <v>234.5</v>
      </c>
      <c r="I80" s="1" t="s">
        <v>140</v>
      </c>
    </row>
    <row r="81" spans="1:9">
      <c r="A81" s="3" t="s">
        <v>161</v>
      </c>
      <c r="B81" s="2">
        <v>45148</v>
      </c>
      <c r="C81" s="3" t="s">
        <v>101</v>
      </c>
      <c r="D81" s="3" t="str">
        <f>_xlfn.XLOOKUP(TB_Vendas[[#This Row],[Código]],TB_Produtos[Código],TB_Produtos[Categoría])</f>
        <v>Vestuario</v>
      </c>
      <c r="E81" s="1">
        <v>10</v>
      </c>
      <c r="F81" s="39">
        <f>VLOOKUP(TB_Vendas[[#This Row],[Código]],Productos!$B$6:$F$66,5,0)</f>
        <v>289.89999999999998</v>
      </c>
      <c r="G81" s="22">
        <v>0.15</v>
      </c>
      <c r="H81" s="38">
        <f>TB_Vendas[[#This Row],[Precio Unitario]]*TB_Vendas[[#This Row],[Cant.]]</f>
        <v>2899</v>
      </c>
      <c r="I81" s="1" t="s">
        <v>137</v>
      </c>
    </row>
    <row r="82" spans="1:9">
      <c r="A82" s="3" t="s">
        <v>161</v>
      </c>
      <c r="B82" s="2">
        <v>45149</v>
      </c>
      <c r="C82" s="3" t="s">
        <v>36</v>
      </c>
      <c r="D82" s="3" t="str">
        <f>_xlfn.XLOOKUP(TB_Vendas[[#This Row],[Código]],TB_Produtos[Código],TB_Produtos[Categoría])</f>
        <v>Vestuario</v>
      </c>
      <c r="E82" s="1">
        <v>1</v>
      </c>
      <c r="F82" s="39">
        <f>VLOOKUP(TB_Vendas[[#This Row],[Código]],Productos!$B$6:$F$66,5,0)</f>
        <v>42.5</v>
      </c>
      <c r="G82" s="22">
        <v>0.1</v>
      </c>
      <c r="H82" s="38">
        <f>TB_Vendas[[#This Row],[Precio Unitario]]*TB_Vendas[[#This Row],[Cant.]]</f>
        <v>42.5</v>
      </c>
      <c r="I82" s="1" t="s">
        <v>140</v>
      </c>
    </row>
    <row r="83" spans="1:9">
      <c r="A83" s="3" t="s">
        <v>161</v>
      </c>
      <c r="B83" s="2">
        <v>45150</v>
      </c>
      <c r="C83" s="3" t="s">
        <v>117</v>
      </c>
      <c r="D83" s="3" t="str">
        <f>_xlfn.XLOOKUP(TB_Vendas[[#This Row],[Código]],TB_Produtos[Código],TB_Produtos[Categoría])</f>
        <v>Calzado</v>
      </c>
      <c r="E83" s="1">
        <v>2</v>
      </c>
      <c r="F83" s="39">
        <f>VLOOKUP(TB_Vendas[[#This Row],[Código]],Productos!$B$6:$F$66,5,0)</f>
        <v>89.9</v>
      </c>
      <c r="G83" s="22">
        <v>0.1</v>
      </c>
      <c r="H83" s="38">
        <f>TB_Vendas[[#This Row],[Precio Unitario]]*TB_Vendas[[#This Row],[Cant.]]</f>
        <v>179.8</v>
      </c>
      <c r="I83" s="1" t="s">
        <v>137</v>
      </c>
    </row>
    <row r="84" spans="1:9">
      <c r="A84" s="3" t="s">
        <v>161</v>
      </c>
      <c r="B84" s="2">
        <v>45151</v>
      </c>
      <c r="C84" s="3" t="s">
        <v>65</v>
      </c>
      <c r="D84" s="3" t="str">
        <f>_xlfn.XLOOKUP(TB_Vendas[[#This Row],[Código]],TB_Produtos[Código],TB_Produtos[Categoría])</f>
        <v>Calzado</v>
      </c>
      <c r="E84" s="1">
        <v>3</v>
      </c>
      <c r="F84" s="39">
        <f>VLOOKUP(TB_Vendas[[#This Row],[Código]],Productos!$B$6:$F$66,5,0)</f>
        <v>255</v>
      </c>
      <c r="G84" s="22">
        <v>0.15</v>
      </c>
      <c r="H84" s="38">
        <f>TB_Vendas[[#This Row],[Precio Unitario]]*TB_Vendas[[#This Row],[Cant.]]</f>
        <v>765</v>
      </c>
      <c r="I84" s="1" t="s">
        <v>134</v>
      </c>
    </row>
    <row r="85" spans="1:9">
      <c r="A85" s="3" t="s">
        <v>161</v>
      </c>
      <c r="B85" s="2">
        <v>45152</v>
      </c>
      <c r="C85" s="3" t="s">
        <v>36</v>
      </c>
      <c r="D85" s="3" t="str">
        <f>_xlfn.XLOOKUP(TB_Vendas[[#This Row],[Código]],TB_Produtos[Código],TB_Produtos[Categoría])</f>
        <v>Vestuario</v>
      </c>
      <c r="E85" s="1">
        <v>6</v>
      </c>
      <c r="F85" s="39">
        <f>VLOOKUP(TB_Vendas[[#This Row],[Código]],Productos!$B$6:$F$66,5,0)</f>
        <v>42.5</v>
      </c>
      <c r="G85" s="22">
        <v>0.2</v>
      </c>
      <c r="H85" s="38">
        <f>TB_Vendas[[#This Row],[Precio Unitario]]*TB_Vendas[[#This Row],[Cant.]]</f>
        <v>255</v>
      </c>
      <c r="I85" s="1" t="s">
        <v>143</v>
      </c>
    </row>
    <row r="86" spans="1:9">
      <c r="A86" s="3" t="s">
        <v>161</v>
      </c>
      <c r="B86" s="2">
        <v>45153</v>
      </c>
      <c r="C86" s="3" t="s">
        <v>34</v>
      </c>
      <c r="D86" s="3" t="str">
        <f>_xlfn.XLOOKUP(TB_Vendas[[#This Row],[Código]],TB_Produtos[Código],TB_Produtos[Categoría])</f>
        <v>Vestuario</v>
      </c>
      <c r="E86" s="1">
        <v>8</v>
      </c>
      <c r="F86" s="39">
        <f>VLOOKUP(TB_Vendas[[#This Row],[Código]],Productos!$B$6:$F$66,5,0)</f>
        <v>39.9</v>
      </c>
      <c r="G86" s="22">
        <v>0.15</v>
      </c>
      <c r="H86" s="38">
        <f>TB_Vendas[[#This Row],[Precio Unitario]]*TB_Vendas[[#This Row],[Cant.]]</f>
        <v>319.2</v>
      </c>
      <c r="I86" s="1" t="s">
        <v>137</v>
      </c>
    </row>
    <row r="87" spans="1:9">
      <c r="A87" s="3" t="s">
        <v>162</v>
      </c>
      <c r="B87" s="2">
        <v>45172</v>
      </c>
      <c r="C87" s="3" t="s">
        <v>50</v>
      </c>
      <c r="D87" s="3" t="str">
        <f>_xlfn.XLOOKUP(TB_Vendas[[#This Row],[Código]],TB_Produtos[Código],TB_Produtos[Categoría])</f>
        <v>Vestuario</v>
      </c>
      <c r="E87" s="1">
        <v>1</v>
      </c>
      <c r="F87" s="39">
        <f>VLOOKUP(TB_Vendas[[#This Row],[Código]],Productos!$B$6:$F$66,5,0)</f>
        <v>300</v>
      </c>
      <c r="G87" s="22">
        <v>0.1</v>
      </c>
      <c r="H87" s="38">
        <f>TB_Vendas[[#This Row],[Precio Unitario]]*TB_Vendas[[#This Row],[Cant.]]</f>
        <v>300</v>
      </c>
      <c r="I87" s="1" t="s">
        <v>140</v>
      </c>
    </row>
    <row r="88" spans="1:9">
      <c r="A88" s="3" t="s">
        <v>162</v>
      </c>
      <c r="B88" s="2">
        <v>45174</v>
      </c>
      <c r="C88" s="3" t="s">
        <v>103</v>
      </c>
      <c r="D88" s="3" t="str">
        <f>_xlfn.XLOOKUP(TB_Vendas[[#This Row],[Código]],TB_Produtos[Código],TB_Produtos[Categoría])</f>
        <v>Vestuario</v>
      </c>
      <c r="E88" s="1">
        <v>2</v>
      </c>
      <c r="F88" s="39">
        <f>VLOOKUP(TB_Vendas[[#This Row],[Código]],Productos!$B$6:$F$66,5,0)</f>
        <v>289.89999999999998</v>
      </c>
      <c r="G88" s="22">
        <v>0.15</v>
      </c>
      <c r="H88" s="38">
        <f>TB_Vendas[[#This Row],[Precio Unitario]]*TB_Vendas[[#This Row],[Cant.]]</f>
        <v>579.79999999999995</v>
      </c>
      <c r="I88" s="1" t="s">
        <v>143</v>
      </c>
    </row>
    <row r="89" spans="1:9">
      <c r="A89" s="3" t="s">
        <v>162</v>
      </c>
      <c r="B89" s="2">
        <v>45187</v>
      </c>
      <c r="C89" s="3" t="s">
        <v>62</v>
      </c>
      <c r="D89" s="3" t="str">
        <f>_xlfn.XLOOKUP(TB_Vendas[[#This Row],[Código]],TB_Produtos[Código],TB_Produtos[Categoría])</f>
        <v>Calzado</v>
      </c>
      <c r="E89" s="1">
        <v>1</v>
      </c>
      <c r="F89" s="39">
        <f>VLOOKUP(TB_Vendas[[#This Row],[Código]],Productos!$B$6:$F$66,5,0)</f>
        <v>249.9</v>
      </c>
      <c r="G89" s="22">
        <v>0</v>
      </c>
      <c r="H89" s="38">
        <f>TB_Vendas[[#This Row],[Precio Unitario]]*TB_Vendas[[#This Row],[Cant.]]</f>
        <v>249.9</v>
      </c>
      <c r="I89" s="1" t="s">
        <v>143</v>
      </c>
    </row>
    <row r="90" spans="1:9">
      <c r="A90" s="3" t="s">
        <v>162</v>
      </c>
      <c r="B90" s="2">
        <v>45190</v>
      </c>
      <c r="C90" s="3" t="s">
        <v>32</v>
      </c>
      <c r="D90" s="3" t="str">
        <f>_xlfn.XLOOKUP(TB_Vendas[[#This Row],[Código]],TB_Produtos[Código],TB_Produtos[Categoría])</f>
        <v>Vestuario</v>
      </c>
      <c r="E90" s="1">
        <v>2</v>
      </c>
      <c r="F90" s="39">
        <f>VLOOKUP(TB_Vendas[[#This Row],[Código]],Productos!$B$6:$F$66,5,0)</f>
        <v>39.9</v>
      </c>
      <c r="G90" s="22">
        <v>0.15</v>
      </c>
      <c r="H90" s="38">
        <f>TB_Vendas[[#This Row],[Precio Unitario]]*TB_Vendas[[#This Row],[Cant.]]</f>
        <v>79.8</v>
      </c>
      <c r="I90" s="1" t="s">
        <v>143</v>
      </c>
    </row>
    <row r="91" spans="1:9">
      <c r="A91" s="3" t="s">
        <v>162</v>
      </c>
      <c r="B91" s="2">
        <v>45193</v>
      </c>
      <c r="C91" s="3" t="s">
        <v>99</v>
      </c>
      <c r="D91" s="3" t="str">
        <f>_xlfn.XLOOKUP(TB_Vendas[[#This Row],[Código]],TB_Produtos[Código],TB_Produtos[Categoría])</f>
        <v>Vestuario</v>
      </c>
      <c r="E91" s="1">
        <v>4</v>
      </c>
      <c r="F91" s="39">
        <f>VLOOKUP(TB_Vendas[[#This Row],[Código]],Productos!$B$6:$F$66,5,0)</f>
        <v>289.89999999999998</v>
      </c>
      <c r="G91" s="22">
        <v>0.2</v>
      </c>
      <c r="H91" s="38">
        <f>TB_Vendas[[#This Row],[Precio Unitario]]*TB_Vendas[[#This Row],[Cant.]]</f>
        <v>1159.5999999999999</v>
      </c>
      <c r="I91" s="1" t="s">
        <v>143</v>
      </c>
    </row>
    <row r="92" spans="1:9">
      <c r="A92" s="3" t="s">
        <v>162</v>
      </c>
      <c r="B92" s="2">
        <v>45194</v>
      </c>
      <c r="C92" s="3" t="s">
        <v>127</v>
      </c>
      <c r="D92" s="3" t="str">
        <f>_xlfn.XLOOKUP(TB_Vendas[[#This Row],[Código]],TB_Produtos[Código],TB_Produtos[Categoría])</f>
        <v>Vestuario</v>
      </c>
      <c r="E92" s="1">
        <v>3</v>
      </c>
      <c r="F92" s="39">
        <f>VLOOKUP(TB_Vendas[[#This Row],[Código]],Productos!$B$6:$F$66,5,0)</f>
        <v>180</v>
      </c>
      <c r="G92" s="22">
        <v>0.15</v>
      </c>
      <c r="H92" s="38">
        <f>TB_Vendas[[#This Row],[Precio Unitario]]*TB_Vendas[[#This Row],[Cant.]]</f>
        <v>540</v>
      </c>
      <c r="I92" s="1" t="s">
        <v>137</v>
      </c>
    </row>
    <row r="93" spans="1:9">
      <c r="A93" s="3" t="s">
        <v>162</v>
      </c>
      <c r="B93" s="2">
        <v>45195</v>
      </c>
      <c r="C93" s="3" t="s">
        <v>107</v>
      </c>
      <c r="D93" s="3" t="str">
        <f>_xlfn.XLOOKUP(TB_Vendas[[#This Row],[Código]],TB_Produtos[Código],TB_Produtos[Categoría])</f>
        <v>Vestuario</v>
      </c>
      <c r="E93" s="1">
        <v>2</v>
      </c>
      <c r="F93" s="39">
        <f>VLOOKUP(TB_Vendas[[#This Row],[Código]],Productos!$B$6:$F$66,5,0)</f>
        <v>32.9</v>
      </c>
      <c r="G93" s="22">
        <v>0.15</v>
      </c>
      <c r="H93" s="38">
        <f>TB_Vendas[[#This Row],[Precio Unitario]]*TB_Vendas[[#This Row],[Cant.]]</f>
        <v>65.8</v>
      </c>
      <c r="I93" s="1" t="s">
        <v>134</v>
      </c>
    </row>
    <row r="94" spans="1:9">
      <c r="A94" s="3" t="s">
        <v>163</v>
      </c>
      <c r="B94" s="2">
        <v>45201</v>
      </c>
      <c r="C94" s="3" t="s">
        <v>95</v>
      </c>
      <c r="D94" s="3" t="str">
        <f>_xlfn.XLOOKUP(TB_Vendas[[#This Row],[Código]],TB_Produtos[Código],TB_Produtos[Categoría])</f>
        <v>Vestuario</v>
      </c>
      <c r="E94" s="1">
        <v>1</v>
      </c>
      <c r="F94" s="39">
        <f>VLOOKUP(TB_Vendas[[#This Row],[Código]],Productos!$B$6:$F$66,5,0)</f>
        <v>72.5</v>
      </c>
      <c r="G94" s="22">
        <v>0.1</v>
      </c>
      <c r="H94" s="38">
        <f>TB_Vendas[[#This Row],[Precio Unitario]]*TB_Vendas[[#This Row],[Cant.]]</f>
        <v>72.5</v>
      </c>
      <c r="I94" s="1" t="s">
        <v>140</v>
      </c>
    </row>
    <row r="95" spans="1:9">
      <c r="A95" s="3" t="s">
        <v>163</v>
      </c>
      <c r="B95" s="2">
        <v>45203</v>
      </c>
      <c r="C95" s="3" t="s">
        <v>54</v>
      </c>
      <c r="D95" s="3" t="str">
        <f>_xlfn.XLOOKUP(TB_Vendas[[#This Row],[Código]],TB_Produtos[Código],TB_Produtos[Categoría])</f>
        <v>Accesorio</v>
      </c>
      <c r="E95" s="1">
        <v>4</v>
      </c>
      <c r="F95" s="39">
        <f>VLOOKUP(TB_Vendas[[#This Row],[Código]],Productos!$B$6:$F$66,5,0)</f>
        <v>259.89999999999998</v>
      </c>
      <c r="G95" s="22">
        <v>0.2</v>
      </c>
      <c r="H95" s="38">
        <f>TB_Vendas[[#This Row],[Precio Unitario]]*TB_Vendas[[#This Row],[Cant.]]</f>
        <v>1039.5999999999999</v>
      </c>
      <c r="I95" s="1" t="s">
        <v>134</v>
      </c>
    </row>
    <row r="96" spans="1:9">
      <c r="A96" s="3" t="s">
        <v>163</v>
      </c>
      <c r="B96" s="2">
        <v>45207</v>
      </c>
      <c r="C96" s="3" t="s">
        <v>38</v>
      </c>
      <c r="D96" s="3" t="str">
        <f>_xlfn.XLOOKUP(TB_Vendas[[#This Row],[Código]],TB_Produtos[Código],TB_Produtos[Categoría])</f>
        <v>Vestuario</v>
      </c>
      <c r="E96" s="1">
        <v>3</v>
      </c>
      <c r="F96" s="39">
        <f>VLOOKUP(TB_Vendas[[#This Row],[Código]],Productos!$B$6:$F$66,5,0)</f>
        <v>25.9</v>
      </c>
      <c r="G96" s="22">
        <v>0.15</v>
      </c>
      <c r="H96" s="38">
        <f>TB_Vendas[[#This Row],[Precio Unitario]]*TB_Vendas[[#This Row],[Cant.]]</f>
        <v>77.699999999999989</v>
      </c>
      <c r="I96" s="1" t="s">
        <v>137</v>
      </c>
    </row>
    <row r="97" spans="1:9">
      <c r="A97" s="3" t="s">
        <v>163</v>
      </c>
      <c r="B97" s="2">
        <v>45210</v>
      </c>
      <c r="C97" s="3" t="s">
        <v>13</v>
      </c>
      <c r="D97" s="3" t="str">
        <f>_xlfn.XLOOKUP(TB_Vendas[[#This Row],[Código]],TB_Produtos[Código],TB_Produtos[Categoría])</f>
        <v>Accesorio</v>
      </c>
      <c r="E97" s="1">
        <v>2</v>
      </c>
      <c r="F97" s="39">
        <f>VLOOKUP(TB_Vendas[[#This Row],[Código]],Productos!$B$6:$F$66,5,0)</f>
        <v>145</v>
      </c>
      <c r="G97" s="22">
        <v>0.05</v>
      </c>
      <c r="H97" s="38">
        <f>TB_Vendas[[#This Row],[Precio Unitario]]*TB_Vendas[[#This Row],[Cant.]]</f>
        <v>290</v>
      </c>
      <c r="I97" s="1" t="s">
        <v>134</v>
      </c>
    </row>
    <row r="98" spans="1:9">
      <c r="A98" s="3" t="s">
        <v>163</v>
      </c>
      <c r="B98" s="2">
        <v>45211</v>
      </c>
      <c r="C98" s="3" t="s">
        <v>18</v>
      </c>
      <c r="D98" s="3" t="str">
        <f>_xlfn.XLOOKUP(TB_Vendas[[#This Row],[Código]],TB_Produtos[Código],TB_Produtos[Categoría])</f>
        <v>Accesorio</v>
      </c>
      <c r="E98" s="1">
        <v>1</v>
      </c>
      <c r="F98" s="39">
        <f>VLOOKUP(TB_Vendas[[#This Row],[Código]],Productos!$B$6:$F$66,5,0)</f>
        <v>39.9</v>
      </c>
      <c r="G98" s="22">
        <v>0</v>
      </c>
      <c r="H98" s="38">
        <f>TB_Vendas[[#This Row],[Precio Unitario]]*TB_Vendas[[#This Row],[Cant.]]</f>
        <v>39.9</v>
      </c>
      <c r="I98" s="1" t="s">
        <v>137</v>
      </c>
    </row>
    <row r="99" spans="1:9">
      <c r="A99" s="3" t="s">
        <v>163</v>
      </c>
      <c r="B99" s="2">
        <v>45212</v>
      </c>
      <c r="C99" s="3" t="s">
        <v>58</v>
      </c>
      <c r="D99" s="3" t="str">
        <f>_xlfn.XLOOKUP(TB_Vendas[[#This Row],[Código]],TB_Produtos[Código],TB_Produtos[Categoría])</f>
        <v>Accesorio</v>
      </c>
      <c r="E99" s="1">
        <v>3</v>
      </c>
      <c r="F99" s="39">
        <f>VLOOKUP(TB_Vendas[[#This Row],[Código]],Productos!$B$6:$F$66,5,0)</f>
        <v>349.9</v>
      </c>
      <c r="G99" s="22">
        <v>0.15</v>
      </c>
      <c r="H99" s="38">
        <f>TB_Vendas[[#This Row],[Precio Unitario]]*TB_Vendas[[#This Row],[Cant.]]</f>
        <v>1049.6999999999998</v>
      </c>
      <c r="I99" s="1" t="s">
        <v>143</v>
      </c>
    </row>
    <row r="100" spans="1:9">
      <c r="A100" s="3" t="s">
        <v>163</v>
      </c>
      <c r="B100" s="2">
        <v>45214</v>
      </c>
      <c r="C100" s="3" t="s">
        <v>121</v>
      </c>
      <c r="D100" s="3" t="str">
        <f>_xlfn.XLOOKUP(TB_Vendas[[#This Row],[Código]],TB_Produtos[Código],TB_Produtos[Categoría])</f>
        <v>Calzado</v>
      </c>
      <c r="E100" s="1">
        <v>4</v>
      </c>
      <c r="F100" s="39">
        <f>VLOOKUP(TB_Vendas[[#This Row],[Código]],Productos!$B$6:$F$66,5,0)</f>
        <v>89.9</v>
      </c>
      <c r="G100" s="22">
        <v>0.15</v>
      </c>
      <c r="H100" s="38">
        <f>TB_Vendas[[#This Row],[Precio Unitario]]*TB_Vendas[[#This Row],[Cant.]]</f>
        <v>359.6</v>
      </c>
      <c r="I100" s="1" t="s">
        <v>134</v>
      </c>
    </row>
    <row r="101" spans="1:9">
      <c r="A101" s="3" t="s">
        <v>163</v>
      </c>
      <c r="B101" s="2">
        <v>45221</v>
      </c>
      <c r="C101" s="3" t="s">
        <v>117</v>
      </c>
      <c r="D101" s="3" t="str">
        <f>_xlfn.XLOOKUP(TB_Vendas[[#This Row],[Código]],TB_Produtos[Código],TB_Produtos[Categoría])</f>
        <v>Calzado</v>
      </c>
      <c r="E101" s="1">
        <v>2</v>
      </c>
      <c r="F101" s="39">
        <f>VLOOKUP(TB_Vendas[[#This Row],[Código]],Productos!$B$6:$F$66,5,0)</f>
        <v>89.9</v>
      </c>
      <c r="G101" s="22">
        <v>0.1</v>
      </c>
      <c r="H101" s="38">
        <f>TB_Vendas[[#This Row],[Precio Unitario]]*TB_Vendas[[#This Row],[Cant.]]</f>
        <v>179.8</v>
      </c>
      <c r="I101" s="1" t="s">
        <v>143</v>
      </c>
    </row>
    <row r="102" spans="1:9">
      <c r="A102" s="3" t="s">
        <v>163</v>
      </c>
      <c r="B102" s="2">
        <v>45222</v>
      </c>
      <c r="C102" s="3" t="s">
        <v>9</v>
      </c>
      <c r="D102" s="3" t="str">
        <f>_xlfn.XLOOKUP(TB_Vendas[[#This Row],[Código]],TB_Produtos[Código],TB_Produtos[Categoría])</f>
        <v>Vestuario</v>
      </c>
      <c r="E102" s="1">
        <v>3</v>
      </c>
      <c r="F102" s="39">
        <f>VLOOKUP(TB_Vendas[[#This Row],[Código]],Productos!$B$6:$F$66,5,0)</f>
        <v>69.900000000000006</v>
      </c>
      <c r="G102" s="22">
        <v>0.2</v>
      </c>
      <c r="H102" s="38">
        <f>TB_Vendas[[#This Row],[Precio Unitario]]*TB_Vendas[[#This Row],[Cant.]]</f>
        <v>209.70000000000002</v>
      </c>
      <c r="I102" s="1" t="s">
        <v>134</v>
      </c>
    </row>
    <row r="103" spans="1:9">
      <c r="A103" s="3" t="s">
        <v>163</v>
      </c>
      <c r="B103" s="2">
        <v>45225</v>
      </c>
      <c r="C103" s="3" t="s">
        <v>13</v>
      </c>
      <c r="D103" s="3" t="str">
        <f>_xlfn.XLOOKUP(TB_Vendas[[#This Row],[Código]],TB_Produtos[Código],TB_Produtos[Categoría])</f>
        <v>Accesorio</v>
      </c>
      <c r="E103" s="1">
        <v>1</v>
      </c>
      <c r="F103" s="39">
        <f>VLOOKUP(TB_Vendas[[#This Row],[Código]],Productos!$B$6:$F$66,5,0)</f>
        <v>145</v>
      </c>
      <c r="G103" s="22">
        <v>0</v>
      </c>
      <c r="H103" s="38">
        <f>TB_Vendas[[#This Row],[Precio Unitario]]*TB_Vendas[[#This Row],[Cant.]]</f>
        <v>145</v>
      </c>
      <c r="I103" s="1" t="s">
        <v>146</v>
      </c>
    </row>
    <row r="104" spans="1:9">
      <c r="A104" s="3" t="s">
        <v>163</v>
      </c>
      <c r="B104" s="2">
        <v>45226</v>
      </c>
      <c r="C104" s="3" t="s">
        <v>28</v>
      </c>
      <c r="D104" s="3" t="str">
        <f>_xlfn.XLOOKUP(TB_Vendas[[#This Row],[Código]],TB_Produtos[Código],TB_Produtos[Categoría])</f>
        <v>Vestuario</v>
      </c>
      <c r="E104" s="1">
        <v>4</v>
      </c>
      <c r="F104" s="39">
        <f>VLOOKUP(TB_Vendas[[#This Row],[Código]],Productos!$B$6:$F$66,5,0)</f>
        <v>46.9</v>
      </c>
      <c r="G104" s="22">
        <v>0.2</v>
      </c>
      <c r="H104" s="38">
        <f>TB_Vendas[[#This Row],[Precio Unitario]]*TB_Vendas[[#This Row],[Cant.]]</f>
        <v>187.6</v>
      </c>
      <c r="I104" s="1" t="s">
        <v>134</v>
      </c>
    </row>
    <row r="105" spans="1:9">
      <c r="A105" s="3" t="s">
        <v>164</v>
      </c>
      <c r="B105" s="2">
        <v>45235</v>
      </c>
      <c r="C105" s="3" t="s">
        <v>18</v>
      </c>
      <c r="D105" s="3" t="str">
        <f>_xlfn.XLOOKUP(TB_Vendas[[#This Row],[Código]],TB_Produtos[Código],TB_Produtos[Categoría])</f>
        <v>Accesorio</v>
      </c>
      <c r="E105" s="1">
        <v>1</v>
      </c>
      <c r="F105" s="39">
        <f>VLOOKUP(TB_Vendas[[#This Row],[Código]],Productos!$B$6:$F$66,5,0)</f>
        <v>39.9</v>
      </c>
      <c r="G105" s="22">
        <v>0</v>
      </c>
      <c r="H105" s="38">
        <f>TB_Vendas[[#This Row],[Precio Unitario]]*TB_Vendas[[#This Row],[Cant.]]</f>
        <v>39.9</v>
      </c>
      <c r="I105" s="1" t="s">
        <v>137</v>
      </c>
    </row>
    <row r="106" spans="1:9">
      <c r="A106" s="3" t="s">
        <v>164</v>
      </c>
      <c r="B106" s="2">
        <v>45236</v>
      </c>
      <c r="C106" s="3" t="s">
        <v>16</v>
      </c>
      <c r="D106" s="3" t="str">
        <f>_xlfn.XLOOKUP(TB_Vendas[[#This Row],[Código]],TB_Produtos[Código],TB_Produtos[Categoría])</f>
        <v>Accesorio</v>
      </c>
      <c r="E106" s="1">
        <v>1</v>
      </c>
      <c r="F106" s="39">
        <f>VLOOKUP(TB_Vendas[[#This Row],[Código]],Productos!$B$6:$F$66,5,0)</f>
        <v>259.89999999999998</v>
      </c>
      <c r="G106" s="22">
        <v>0</v>
      </c>
      <c r="H106" s="38">
        <f>TB_Vendas[[#This Row],[Precio Unitario]]*TB_Vendas[[#This Row],[Cant.]]</f>
        <v>259.89999999999998</v>
      </c>
      <c r="I106" s="1" t="s">
        <v>137</v>
      </c>
    </row>
    <row r="107" spans="1:9">
      <c r="A107" s="3" t="s">
        <v>164</v>
      </c>
      <c r="B107" s="2">
        <v>45237</v>
      </c>
      <c r="C107" s="3" t="s">
        <v>109</v>
      </c>
      <c r="D107" s="3" t="str">
        <f>_xlfn.XLOOKUP(TB_Vendas[[#This Row],[Código]],TB_Produtos[Código],TB_Produtos[Categoría])</f>
        <v>Vestuario</v>
      </c>
      <c r="E107" s="1">
        <v>2</v>
      </c>
      <c r="F107" s="39">
        <f>VLOOKUP(TB_Vendas[[#This Row],[Código]],Productos!$B$6:$F$66,5,0)</f>
        <v>32.9</v>
      </c>
      <c r="G107" s="22">
        <v>0.15</v>
      </c>
      <c r="H107" s="38">
        <f>TB_Vendas[[#This Row],[Precio Unitario]]*TB_Vendas[[#This Row],[Cant.]]</f>
        <v>65.8</v>
      </c>
      <c r="I107" s="1" t="s">
        <v>134</v>
      </c>
    </row>
    <row r="108" spans="1:9">
      <c r="A108" s="3" t="s">
        <v>164</v>
      </c>
      <c r="B108" s="2">
        <v>45242</v>
      </c>
      <c r="C108" s="3" t="s">
        <v>28</v>
      </c>
      <c r="D108" s="3" t="str">
        <f>_xlfn.XLOOKUP(TB_Vendas[[#This Row],[Código]],TB_Produtos[Código],TB_Produtos[Categoría])</f>
        <v>Vestuario</v>
      </c>
      <c r="E108" s="1">
        <v>1</v>
      </c>
      <c r="F108" s="39">
        <f>VLOOKUP(TB_Vendas[[#This Row],[Código]],Productos!$B$6:$F$66,5,0)</f>
        <v>46.9</v>
      </c>
      <c r="G108" s="22">
        <v>0.1</v>
      </c>
      <c r="H108" s="38">
        <f>TB_Vendas[[#This Row],[Precio Unitario]]*TB_Vendas[[#This Row],[Cant.]]</f>
        <v>46.9</v>
      </c>
      <c r="I108" s="1" t="s">
        <v>146</v>
      </c>
    </row>
    <row r="109" spans="1:9">
      <c r="A109" s="3" t="s">
        <v>164</v>
      </c>
      <c r="B109" s="2">
        <v>45243</v>
      </c>
      <c r="C109" s="3" t="s">
        <v>40</v>
      </c>
      <c r="D109" s="3" t="str">
        <f>_xlfn.XLOOKUP(TB_Vendas[[#This Row],[Código]],TB_Produtos[Código],TB_Produtos[Categoría])</f>
        <v>Vestuario</v>
      </c>
      <c r="E109" s="1">
        <v>1</v>
      </c>
      <c r="F109" s="39">
        <f>VLOOKUP(TB_Vendas[[#This Row],[Código]],Productos!$B$6:$F$66,5,0)</f>
        <v>29.9</v>
      </c>
      <c r="G109" s="22">
        <v>0.1</v>
      </c>
      <c r="H109" s="38">
        <f>TB_Vendas[[#This Row],[Precio Unitario]]*TB_Vendas[[#This Row],[Cant.]]</f>
        <v>29.9</v>
      </c>
      <c r="I109" s="1" t="s">
        <v>137</v>
      </c>
    </row>
    <row r="110" spans="1:9">
      <c r="A110" s="3" t="s">
        <v>164</v>
      </c>
      <c r="B110" s="2">
        <v>45247</v>
      </c>
      <c r="C110" s="3" t="s">
        <v>56</v>
      </c>
      <c r="D110" s="3" t="str">
        <f>_xlfn.XLOOKUP(TB_Vendas[[#This Row],[Código]],TB_Produtos[Código],TB_Produtos[Categoría])</f>
        <v>Accesorio</v>
      </c>
      <c r="E110" s="1">
        <v>1</v>
      </c>
      <c r="F110" s="39">
        <f>VLOOKUP(TB_Vendas[[#This Row],[Código]],Productos!$B$6:$F$66,5,0)</f>
        <v>299.89999999999998</v>
      </c>
      <c r="G110" s="22">
        <v>0.1</v>
      </c>
      <c r="H110" s="38">
        <f>TB_Vendas[[#This Row],[Precio Unitario]]*TB_Vendas[[#This Row],[Cant.]]</f>
        <v>299.89999999999998</v>
      </c>
      <c r="I110" s="1" t="s">
        <v>146</v>
      </c>
    </row>
    <row r="111" spans="1:9">
      <c r="A111" s="3" t="s">
        <v>164</v>
      </c>
      <c r="B111" s="2">
        <v>45253</v>
      </c>
      <c r="C111" s="3" t="s">
        <v>85</v>
      </c>
      <c r="D111" s="3" t="str">
        <f>_xlfn.XLOOKUP(TB_Vendas[[#This Row],[Código]],TB_Produtos[Código],TB_Produtos[Categoría])</f>
        <v>Accesorio</v>
      </c>
      <c r="E111" s="1">
        <v>1</v>
      </c>
      <c r="F111" s="39">
        <f>VLOOKUP(TB_Vendas[[#This Row],[Código]],Productos!$B$6:$F$66,5,0)</f>
        <v>146</v>
      </c>
      <c r="G111" s="22">
        <v>0.1</v>
      </c>
      <c r="H111" s="38">
        <f>TB_Vendas[[#This Row],[Precio Unitario]]*TB_Vendas[[#This Row],[Cant.]]</f>
        <v>146</v>
      </c>
      <c r="I111" s="1" t="s">
        <v>140</v>
      </c>
    </row>
    <row r="112" spans="1:9">
      <c r="A112" s="3" t="s">
        <v>164</v>
      </c>
      <c r="B112" s="2">
        <v>45256</v>
      </c>
      <c r="C112" s="3" t="s">
        <v>75</v>
      </c>
      <c r="D112" s="3" t="str">
        <f>_xlfn.XLOOKUP(TB_Vendas[[#This Row],[Código]],TB_Produtos[Código],TB_Produtos[Categoría])</f>
        <v>Accesorio</v>
      </c>
      <c r="E112" s="1">
        <v>2</v>
      </c>
      <c r="F112" s="39">
        <f>VLOOKUP(TB_Vendas[[#This Row],[Código]],Productos!$B$6:$F$66,5,0)</f>
        <v>89.9</v>
      </c>
      <c r="G112" s="22">
        <v>0.1</v>
      </c>
      <c r="H112" s="38">
        <f>TB_Vendas[[#This Row],[Precio Unitario]]*TB_Vendas[[#This Row],[Cant.]]</f>
        <v>179.8</v>
      </c>
      <c r="I112" s="1" t="s">
        <v>140</v>
      </c>
    </row>
    <row r="113" spans="1:9">
      <c r="A113" s="3" t="s">
        <v>164</v>
      </c>
      <c r="B113" s="2">
        <v>45258</v>
      </c>
      <c r="C113" s="3" t="s">
        <v>71</v>
      </c>
      <c r="D113" s="3" t="str">
        <f>_xlfn.XLOOKUP(TB_Vendas[[#This Row],[Código]],TB_Produtos[Código],TB_Produtos[Categoría])</f>
        <v>Calzado</v>
      </c>
      <c r="E113" s="1">
        <v>2</v>
      </c>
      <c r="F113" s="39">
        <f>VLOOKUP(TB_Vendas[[#This Row],[Código]],Productos!$B$6:$F$66,5,0)</f>
        <v>250</v>
      </c>
      <c r="G113" s="22">
        <v>0.1</v>
      </c>
      <c r="H113" s="38">
        <f>TB_Vendas[[#This Row],[Precio Unitario]]*TB_Vendas[[#This Row],[Cant.]]</f>
        <v>500</v>
      </c>
      <c r="I113" s="1" t="s">
        <v>137</v>
      </c>
    </row>
    <row r="114" spans="1:9">
      <c r="A114" s="3" t="s">
        <v>164</v>
      </c>
      <c r="B114" s="2">
        <v>45259</v>
      </c>
      <c r="C114" s="3" t="s">
        <v>32</v>
      </c>
      <c r="D114" s="3" t="str">
        <f>_xlfn.XLOOKUP(TB_Vendas[[#This Row],[Código]],TB_Produtos[Código],TB_Produtos[Categoría])</f>
        <v>Vestuario</v>
      </c>
      <c r="E114" s="1">
        <v>1</v>
      </c>
      <c r="F114" s="39">
        <f>VLOOKUP(TB_Vendas[[#This Row],[Código]],Productos!$B$6:$F$66,5,0)</f>
        <v>39.9</v>
      </c>
      <c r="G114" s="22">
        <v>0.1</v>
      </c>
      <c r="H114" s="38">
        <f>TB_Vendas[[#This Row],[Precio Unitario]]*TB_Vendas[[#This Row],[Cant.]]</f>
        <v>39.9</v>
      </c>
      <c r="I114" s="1" t="s">
        <v>137</v>
      </c>
    </row>
    <row r="115" spans="1:9">
      <c r="A115" s="3" t="s">
        <v>164</v>
      </c>
      <c r="B115" s="2">
        <v>45260</v>
      </c>
      <c r="C115" s="3" t="s">
        <v>83</v>
      </c>
      <c r="D115" s="3" t="str">
        <f>_xlfn.XLOOKUP(TB_Vendas[[#This Row],[Código]],TB_Produtos[Código],TB_Produtos[Categoría])</f>
        <v>Accesorio</v>
      </c>
      <c r="E115" s="1">
        <v>1</v>
      </c>
      <c r="F115" s="39">
        <f>VLOOKUP(TB_Vendas[[#This Row],[Código]],Productos!$B$6:$F$66,5,0)</f>
        <v>142.9</v>
      </c>
      <c r="G115" s="22">
        <v>0.1</v>
      </c>
      <c r="H115" s="38">
        <f>TB_Vendas[[#This Row],[Precio Unitario]]*TB_Vendas[[#This Row],[Cant.]]</f>
        <v>142.9</v>
      </c>
      <c r="I115" s="1" t="s">
        <v>143</v>
      </c>
    </row>
    <row r="116" spans="1:9">
      <c r="A116" s="3" t="s">
        <v>165</v>
      </c>
      <c r="B116" s="2">
        <v>45267</v>
      </c>
      <c r="C116" s="3" t="s">
        <v>13</v>
      </c>
      <c r="D116" s="3" t="str">
        <f>_xlfn.XLOOKUP(TB_Vendas[[#This Row],[Código]],TB_Produtos[Código],TB_Produtos[Categoría])</f>
        <v>Accesorio</v>
      </c>
      <c r="E116" s="1">
        <v>3</v>
      </c>
      <c r="F116" s="39">
        <f>VLOOKUP(TB_Vendas[[#This Row],[Código]],Productos!$B$6:$F$66,5,0)</f>
        <v>145</v>
      </c>
      <c r="G116" s="22">
        <v>0.15</v>
      </c>
      <c r="H116" s="38">
        <f>TB_Vendas[[#This Row],[Precio Unitario]]*TB_Vendas[[#This Row],[Cant.]]</f>
        <v>435</v>
      </c>
      <c r="I116" s="1" t="s">
        <v>134</v>
      </c>
    </row>
    <row r="117" spans="1:9">
      <c r="A117" s="3" t="s">
        <v>165</v>
      </c>
      <c r="B117" s="2">
        <v>45267</v>
      </c>
      <c r="C117" s="3" t="s">
        <v>83</v>
      </c>
      <c r="D117" s="3" t="str">
        <f>_xlfn.XLOOKUP(TB_Vendas[[#This Row],[Código]],TB_Produtos[Código],TB_Produtos[Categoría])</f>
        <v>Accesorio</v>
      </c>
      <c r="E117" s="1">
        <v>2</v>
      </c>
      <c r="F117" s="39">
        <f>VLOOKUP(TB_Vendas[[#This Row],[Código]],Productos!$B$6:$F$66,5,0)</f>
        <v>142.9</v>
      </c>
      <c r="G117" s="22">
        <v>0.1</v>
      </c>
      <c r="H117" s="38">
        <f>TB_Vendas[[#This Row],[Precio Unitario]]*TB_Vendas[[#This Row],[Cant.]]</f>
        <v>285.8</v>
      </c>
      <c r="I117" s="1" t="s">
        <v>140</v>
      </c>
    </row>
    <row r="118" spans="1:9">
      <c r="A118" s="3" t="s">
        <v>165</v>
      </c>
      <c r="B118" s="2">
        <v>45269</v>
      </c>
      <c r="C118" s="3" t="s">
        <v>125</v>
      </c>
      <c r="D118" s="3" t="str">
        <f>_xlfn.XLOOKUP(TB_Vendas[[#This Row],[Código]],TB_Produtos[Código],TB_Produtos[Categoría])</f>
        <v>Vestuario</v>
      </c>
      <c r="E118" s="1">
        <v>2</v>
      </c>
      <c r="F118" s="39">
        <f>VLOOKUP(TB_Vendas[[#This Row],[Código]],Productos!$B$6:$F$66,5,0)</f>
        <v>180</v>
      </c>
      <c r="G118" s="22">
        <v>0.15</v>
      </c>
      <c r="H118" s="38">
        <f>TB_Vendas[[#This Row],[Precio Unitario]]*TB_Vendas[[#This Row],[Cant.]]</f>
        <v>360</v>
      </c>
      <c r="I118" s="1" t="s">
        <v>134</v>
      </c>
    </row>
    <row r="119" spans="1:9">
      <c r="A119" s="3" t="s">
        <v>165</v>
      </c>
      <c r="B119" s="2">
        <v>45269</v>
      </c>
      <c r="C119" s="3" t="s">
        <v>36</v>
      </c>
      <c r="D119" s="3" t="str">
        <f>_xlfn.XLOOKUP(TB_Vendas[[#This Row],[Código]],TB_Produtos[Código],TB_Produtos[Categoría])</f>
        <v>Vestuario</v>
      </c>
      <c r="E119" s="1">
        <v>2</v>
      </c>
      <c r="F119" s="39">
        <f>VLOOKUP(TB_Vendas[[#This Row],[Código]],Productos!$B$6:$F$66,5,0)</f>
        <v>42.5</v>
      </c>
      <c r="G119" s="22">
        <v>0.1</v>
      </c>
      <c r="H119" s="38">
        <f>TB_Vendas[[#This Row],[Precio Unitario]]*TB_Vendas[[#This Row],[Cant.]]</f>
        <v>85</v>
      </c>
      <c r="I119" s="1" t="s">
        <v>140</v>
      </c>
    </row>
    <row r="120" spans="1:9">
      <c r="A120" s="3" t="s">
        <v>165</v>
      </c>
      <c r="B120" s="2">
        <v>45271</v>
      </c>
      <c r="C120" s="3" t="s">
        <v>6</v>
      </c>
      <c r="D120" s="3" t="str">
        <f>_xlfn.XLOOKUP(TB_Vendas[[#This Row],[Código]],TB_Produtos[Código],TB_Produtos[Categoría])</f>
        <v>Vestuario</v>
      </c>
      <c r="E120" s="1">
        <v>1</v>
      </c>
      <c r="F120" s="39">
        <f>VLOOKUP(TB_Vendas[[#This Row],[Código]],Productos!$B$6:$F$66,5,0)</f>
        <v>65.900000000000006</v>
      </c>
      <c r="G120" s="22">
        <v>0.1</v>
      </c>
      <c r="H120" s="38">
        <f>TB_Vendas[[#This Row],[Precio Unitario]]*TB_Vendas[[#This Row],[Cant.]]</f>
        <v>65.900000000000006</v>
      </c>
      <c r="I120" s="1" t="s">
        <v>137</v>
      </c>
    </row>
    <row r="121" spans="1:9">
      <c r="A121" s="3" t="s">
        <v>165</v>
      </c>
      <c r="B121" s="2">
        <v>45273</v>
      </c>
      <c r="C121" s="3" t="s">
        <v>123</v>
      </c>
      <c r="D121" s="3" t="str">
        <f>_xlfn.XLOOKUP(TB_Vendas[[#This Row],[Código]],TB_Produtos[Código],TB_Produtos[Categoría])</f>
        <v>Vestuario</v>
      </c>
      <c r="E121" s="1">
        <v>1</v>
      </c>
      <c r="F121" s="39">
        <f>VLOOKUP(TB_Vendas[[#This Row],[Código]],Productos!$B$6:$F$66,5,0)</f>
        <v>180</v>
      </c>
      <c r="G121" s="22">
        <v>0.1</v>
      </c>
      <c r="H121" s="38">
        <f>TB_Vendas[[#This Row],[Precio Unitario]]*TB_Vendas[[#This Row],[Cant.]]</f>
        <v>180</v>
      </c>
      <c r="I121" s="1" t="s">
        <v>140</v>
      </c>
    </row>
    <row r="122" spans="1:9">
      <c r="A122" s="3" t="s">
        <v>165</v>
      </c>
      <c r="B122" s="2">
        <v>45276</v>
      </c>
      <c r="C122" s="3" t="s">
        <v>107</v>
      </c>
      <c r="D122" s="3" t="str">
        <f>_xlfn.XLOOKUP(TB_Vendas[[#This Row],[Código]],TB_Produtos[Código],TB_Produtos[Categoría])</f>
        <v>Vestuario</v>
      </c>
      <c r="E122" s="1">
        <v>3</v>
      </c>
      <c r="F122" s="39">
        <f>VLOOKUP(TB_Vendas[[#This Row],[Código]],Productos!$B$6:$F$66,5,0)</f>
        <v>32.9</v>
      </c>
      <c r="G122" s="22">
        <v>0.15</v>
      </c>
      <c r="H122" s="38">
        <f>TB_Vendas[[#This Row],[Precio Unitario]]*TB_Vendas[[#This Row],[Cant.]]</f>
        <v>98.699999999999989</v>
      </c>
      <c r="I122" s="1" t="s">
        <v>137</v>
      </c>
    </row>
    <row r="123" spans="1:9">
      <c r="A123" s="3" t="s">
        <v>165</v>
      </c>
      <c r="B123" s="2">
        <v>45276</v>
      </c>
      <c r="C123" s="3" t="s">
        <v>24</v>
      </c>
      <c r="D123" s="3" t="str">
        <f>_xlfn.XLOOKUP(TB_Vendas[[#This Row],[Código]],TB_Produtos[Código],TB_Produtos[Categoría])</f>
        <v>Vestuario</v>
      </c>
      <c r="E123" s="1">
        <v>4</v>
      </c>
      <c r="F123" s="39">
        <f>VLOOKUP(TB_Vendas[[#This Row],[Código]],Productos!$B$6:$F$66,5,0)</f>
        <v>92.9</v>
      </c>
      <c r="G123" s="22">
        <v>0.2</v>
      </c>
      <c r="H123" s="38">
        <f>TB_Vendas[[#This Row],[Precio Unitario]]*TB_Vendas[[#This Row],[Cant.]]</f>
        <v>371.6</v>
      </c>
      <c r="I123" s="1" t="s">
        <v>134</v>
      </c>
    </row>
    <row r="124" spans="1:9">
      <c r="A124" s="3" t="s">
        <v>165</v>
      </c>
      <c r="B124" s="2">
        <v>45277</v>
      </c>
      <c r="C124" s="3" t="s">
        <v>73</v>
      </c>
      <c r="D124" s="3" t="str">
        <f>_xlfn.XLOOKUP(TB_Vendas[[#This Row],[Código]],TB_Produtos[Código],TB_Produtos[Categoría])</f>
        <v>Calzado</v>
      </c>
      <c r="E124" s="1">
        <v>2</v>
      </c>
      <c r="F124" s="39">
        <f>VLOOKUP(TB_Vendas[[#This Row],[Código]],Productos!$B$6:$F$66,5,0)</f>
        <v>259.89999999999998</v>
      </c>
      <c r="G124" s="22">
        <v>0.1</v>
      </c>
      <c r="H124" s="38">
        <f>TB_Vendas[[#This Row],[Precio Unitario]]*TB_Vendas[[#This Row],[Cant.]]</f>
        <v>519.79999999999995</v>
      </c>
      <c r="I124" s="1" t="s">
        <v>140</v>
      </c>
    </row>
    <row r="125" spans="1:9">
      <c r="A125" s="3" t="s">
        <v>165</v>
      </c>
      <c r="B125" s="2">
        <v>45280</v>
      </c>
      <c r="C125" s="3" t="s">
        <v>54</v>
      </c>
      <c r="D125" s="3" t="str">
        <f>_xlfn.XLOOKUP(TB_Vendas[[#This Row],[Código]],TB_Produtos[Código],TB_Produtos[Categoría])</f>
        <v>Accesorio</v>
      </c>
      <c r="E125" s="1">
        <v>1</v>
      </c>
      <c r="F125" s="39">
        <f>VLOOKUP(TB_Vendas[[#This Row],[Código]],Productos!$B$6:$F$66,5,0)</f>
        <v>259.89999999999998</v>
      </c>
      <c r="G125" s="22">
        <v>0.1</v>
      </c>
      <c r="H125" s="38">
        <f>TB_Vendas[[#This Row],[Precio Unitario]]*TB_Vendas[[#This Row],[Cant.]]</f>
        <v>259.89999999999998</v>
      </c>
      <c r="I125" s="1" t="s">
        <v>146</v>
      </c>
    </row>
    <row r="126" spans="1:9">
      <c r="A126" s="3" t="s">
        <v>165</v>
      </c>
      <c r="B126" s="2">
        <v>45288</v>
      </c>
      <c r="C126" s="3" t="s">
        <v>36</v>
      </c>
      <c r="D126" s="3" t="str">
        <f>_xlfn.XLOOKUP(TB_Vendas[[#This Row],[Código]],TB_Produtos[Código],TB_Produtos[Categoría])</f>
        <v>Vestuario</v>
      </c>
      <c r="E126" s="1">
        <v>5</v>
      </c>
      <c r="F126" s="39">
        <f>VLOOKUP(TB_Vendas[[#This Row],[Código]],Productos!$B$6:$F$66,5,0)</f>
        <v>42.5</v>
      </c>
      <c r="G126" s="22">
        <v>0.15</v>
      </c>
      <c r="H126" s="38">
        <f>TB_Vendas[[#This Row],[Precio Unitario]]*TB_Vendas[[#This Row],[Cant.]]</f>
        <v>212.5</v>
      </c>
      <c r="I126" s="1" t="s">
        <v>146</v>
      </c>
    </row>
    <row r="127" spans="1:9">
      <c r="A127" s="3" t="s">
        <v>165</v>
      </c>
      <c r="B127" s="2">
        <v>45288</v>
      </c>
      <c r="C127" s="3" t="s">
        <v>107</v>
      </c>
      <c r="D127" s="3" t="str">
        <f>_xlfn.XLOOKUP(TB_Vendas[[#This Row],[Código]],TB_Produtos[Código],TB_Produtos[Categoría])</f>
        <v>Vestuario</v>
      </c>
      <c r="E127" s="1">
        <v>2</v>
      </c>
      <c r="F127" s="39">
        <f>VLOOKUP(TB_Vendas[[#This Row],[Código]],Productos!$B$6:$F$66,5,0)</f>
        <v>32.9</v>
      </c>
      <c r="G127" s="22">
        <v>0.15</v>
      </c>
      <c r="H127" s="38">
        <f>TB_Vendas[[#This Row],[Precio Unitario]]*TB_Vendas[[#This Row],[Cant.]]</f>
        <v>65.8</v>
      </c>
      <c r="I127" s="1" t="s">
        <v>146</v>
      </c>
    </row>
    <row r="128" spans="1:9">
      <c r="A128" s="3" t="s">
        <v>165</v>
      </c>
      <c r="B128" s="2">
        <v>45289</v>
      </c>
      <c r="C128" s="3" t="s">
        <v>24</v>
      </c>
      <c r="D128" s="3" t="str">
        <f>_xlfn.XLOOKUP(TB_Vendas[[#This Row],[Código]],TB_Produtos[Código],TB_Produtos[Categoría])</f>
        <v>Vestuario</v>
      </c>
      <c r="E128" s="1">
        <v>3</v>
      </c>
      <c r="F128" s="39">
        <f>VLOOKUP(TB_Vendas[[#This Row],[Código]],Productos!$B$6:$F$66,5,0)</f>
        <v>92.9</v>
      </c>
      <c r="G128" s="22">
        <v>0.2</v>
      </c>
      <c r="H128" s="38">
        <f>TB_Vendas[[#This Row],[Precio Unitario]]*TB_Vendas[[#This Row],[Cant.]]</f>
        <v>278.70000000000005</v>
      </c>
      <c r="I128" s="1" t="s">
        <v>134</v>
      </c>
    </row>
    <row r="129" spans="1:9">
      <c r="A129" s="3" t="s">
        <v>165</v>
      </c>
      <c r="B129" s="2">
        <v>45290</v>
      </c>
      <c r="C129" s="3" t="s">
        <v>38</v>
      </c>
      <c r="D129" s="3" t="str">
        <f>_xlfn.XLOOKUP(TB_Vendas[[#This Row],[Código]],TB_Produtos[Código],TB_Produtos[Categoría])</f>
        <v>Vestuario</v>
      </c>
      <c r="E129" s="1">
        <v>10</v>
      </c>
      <c r="F129" s="39">
        <f>VLOOKUP(TB_Vendas[[#This Row],[Código]],Productos!$B$6:$F$66,5,0)</f>
        <v>25.9</v>
      </c>
      <c r="G129" s="22">
        <v>0.2</v>
      </c>
      <c r="H129" s="38">
        <f>TB_Vendas[[#This Row],[Precio Unitario]]*TB_Vendas[[#This Row],[Cant.]]</f>
        <v>259</v>
      </c>
      <c r="I129" s="1" t="s">
        <v>134</v>
      </c>
    </row>
  </sheetData>
  <mergeCells count="1">
    <mergeCell ref="B1:D1"/>
  </mergeCells>
  <phoneticPr fontId="6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1"/>
  <sheetViews>
    <sheetView showGridLines="0" zoomScale="110" zoomScaleNormal="110" workbookViewId="0"/>
  </sheetViews>
  <sheetFormatPr defaultColWidth="0" defaultRowHeight="14.45" zeroHeight="1"/>
  <cols>
    <col min="1" max="1" width="8.85546875" customWidth="1"/>
    <col min="2" max="2" width="18.85546875" customWidth="1"/>
    <col min="3" max="3" width="20.7109375" customWidth="1"/>
    <col min="4" max="4" width="21" customWidth="1"/>
    <col min="5" max="5" width="20.42578125" customWidth="1"/>
    <col min="6" max="6" width="24.28515625" customWidth="1"/>
    <col min="7" max="7" width="8.85546875" customWidth="1"/>
    <col min="8" max="8" width="8.85546875" hidden="1" customWidth="1"/>
    <col min="9" max="16384" width="8.85546875" hidden="1"/>
  </cols>
  <sheetData>
    <row r="1" spans="1:9" s="5" customFormat="1" ht="40.15" customHeight="1">
      <c r="A1" s="8"/>
      <c r="B1" s="12" t="s">
        <v>166</v>
      </c>
      <c r="C1" s="10"/>
      <c r="D1" s="10"/>
      <c r="E1" s="10"/>
      <c r="F1" s="10"/>
      <c r="G1" s="10"/>
      <c r="H1" s="10"/>
      <c r="I1" s="10"/>
    </row>
    <row r="2" spans="1:9" s="6" customFormat="1" ht="4.5" customHeight="1">
      <c r="A2" s="9"/>
      <c r="B2" s="9"/>
      <c r="C2" s="9"/>
      <c r="D2" s="9"/>
      <c r="E2" s="9"/>
      <c r="F2" s="9"/>
    </row>
    <row r="3" spans="1:9" ht="4.5" customHeight="1">
      <c r="A3" s="7"/>
      <c r="B3" s="7"/>
      <c r="C3" s="7"/>
      <c r="D3" s="7"/>
      <c r="E3" s="7"/>
      <c r="F3" s="7"/>
    </row>
    <row r="4" spans="1:9" ht="5.25" customHeight="1" thickBot="1"/>
    <row r="5" spans="1:9" ht="24.6" customHeight="1" thickBot="1">
      <c r="B5" s="26" t="s">
        <v>130</v>
      </c>
      <c r="C5" s="25" t="s">
        <v>137</v>
      </c>
      <c r="E5" s="26" t="s">
        <v>149</v>
      </c>
      <c r="F5" s="24" t="s">
        <v>154</v>
      </c>
    </row>
    <row r="6" spans="1:9"/>
    <row r="7" spans="1:9" ht="23.45">
      <c r="C7" s="27" t="s">
        <v>167</v>
      </c>
      <c r="D7" s="27" t="s">
        <v>153</v>
      </c>
      <c r="E7" s="27" t="s">
        <v>168</v>
      </c>
    </row>
    <row r="8" spans="1:9" ht="4.9000000000000004" customHeight="1" thickBot="1">
      <c r="C8" s="28"/>
      <c r="D8" s="28"/>
      <c r="E8" s="28"/>
    </row>
    <row r="9" spans="1:9" ht="22.15" thickBot="1">
      <c r="C9" s="29" t="s">
        <v>15</v>
      </c>
      <c r="D9" s="31"/>
      <c r="E9" s="31"/>
    </row>
    <row r="10" spans="1:9" ht="22.9" thickTop="1" thickBot="1">
      <c r="C10" s="29" t="s">
        <v>64</v>
      </c>
      <c r="D10" s="36"/>
      <c r="E10" s="32"/>
    </row>
    <row r="11" spans="1:9" ht="22.9" thickTop="1" thickBot="1">
      <c r="C11" s="30" t="s">
        <v>8</v>
      </c>
      <c r="D11" s="37"/>
      <c r="E11" s="33"/>
    </row>
    <row r="12" spans="1:9"/>
    <row r="13" spans="1:9"/>
    <row r="14" spans="1:9"/>
    <row r="15" spans="1:9"/>
    <row r="16" spans="1:9"/>
    <row r="17"/>
    <row r="18"/>
    <row r="19"/>
    <row r="20"/>
    <row r="21"/>
  </sheetData>
  <dataValidations count="2">
    <dataValidation type="list" allowBlank="1" showInputMessage="1" showErrorMessage="1" sqref="C5" xr:uid="{386D00EA-C09E-4AF2-85F6-0FFA8584E7FB}">
      <formula1>Vendedores</formula1>
    </dataValidation>
    <dataValidation type="list" allowBlank="1" showInputMessage="1" showErrorMessage="1" sqref="F5" xr:uid="{D14864B3-67D5-45F6-83BC-59307DFC7664}">
      <formula1>Mês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7" ma:contentTypeDescription="Crie um novo documento." ma:contentTypeScope="" ma:versionID="1a81bb044a106f7c14c27ce52877e7e8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a47a6a78f78f374175c994021f814b61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F32DC5-68F3-407D-92D8-650CA2083A40}"/>
</file>

<file path=customXml/itemProps2.xml><?xml version="1.0" encoding="utf-8"?>
<ds:datastoreItem xmlns:ds="http://schemas.openxmlformats.org/officeDocument/2006/customXml" ds:itemID="{4AE07A45-9804-4C84-96BD-47EC1F73D3C8}"/>
</file>

<file path=customXml/itemProps3.xml><?xml version="1.0" encoding="utf-8"?>
<ds:datastoreItem xmlns:ds="http://schemas.openxmlformats.org/officeDocument/2006/customXml" ds:itemID="{CED31B1C-4908-4FD2-BB6C-DAC03329BA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lorienna@hotmail.com</cp:lastModifiedBy>
  <cp:revision/>
  <dcterms:created xsi:type="dcterms:W3CDTF">2023-06-02T17:54:12Z</dcterms:created>
  <dcterms:modified xsi:type="dcterms:W3CDTF">2024-07-02T14:34:45Z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