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Excel com IA/Bootcamp Curso 2 - Módulo Bono - Excel y ChatGPT_analizando datos/Archivos para grabación/"/>
    </mc:Choice>
  </mc:AlternateContent>
  <xr:revisionPtr revIDLastSave="104" documentId="8_{1586003D-291D-4CC8-B79E-19D633F5F6A5}" xr6:coauthVersionLast="47" xr6:coauthVersionMax="47" xr10:uidLastSave="{8258A469-3100-4B28-A24B-5AB66606949C}"/>
  <bookViews>
    <workbookView xWindow="-108" yWindow="-108" windowWidth="23256" windowHeight="12456" tabRatio="667" xr2:uid="{D01BAC43-6761-423E-84F1-401E0A1E5BE8}"/>
  </bookViews>
  <sheets>
    <sheet name="Lista de Salas" sheetId="10" r:id="rId1"/>
    <sheet name="Reuniones" sheetId="11" r:id="rId2"/>
    <sheet name="Reglas" sheetId="13" r:id="rId3"/>
    <sheet name="Agenda" sheetId="12" r:id="rId4"/>
    <sheet name="P4-&gt; Atividades" sheetId="4" state="hidden" r:id="rId5"/>
    <sheet name="P5-&gt; Histórias" sheetId="6" state="hidden" r:id="rId6"/>
    <sheet name="Configurações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0" l="1"/>
  <c r="Q5" i="10"/>
  <c r="Q6" i="10"/>
  <c r="Q7" i="10"/>
  <c r="Q8" i="10"/>
  <c r="Q9" i="10"/>
  <c r="Q10" i="10"/>
  <c r="Q11" i="10"/>
  <c r="Q12" i="10"/>
  <c r="Q13" i="10"/>
  <c r="Q14" i="10"/>
  <c r="Q3" i="10"/>
  <c r="P4" i="10"/>
  <c r="P5" i="10"/>
  <c r="P6" i="10"/>
  <c r="P7" i="10"/>
  <c r="P8" i="10"/>
  <c r="P9" i="10"/>
  <c r="P10" i="10"/>
  <c r="P11" i="10"/>
  <c r="P12" i="10"/>
  <c r="P13" i="10"/>
  <c r="P14" i="10"/>
  <c r="P3" i="10"/>
  <c r="A5" i="12"/>
  <c r="J3" i="11"/>
  <c r="E3" i="11"/>
  <c r="A7" i="12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E6" i="11"/>
  <c r="G6" i="11"/>
  <c r="I6" i="11"/>
  <c r="E7" i="11"/>
  <c r="G7" i="11"/>
  <c r="I7" i="11"/>
  <c r="E8" i="11"/>
  <c r="G8" i="11"/>
  <c r="I8" i="11"/>
  <c r="E9" i="11"/>
  <c r="G9" i="11"/>
  <c r="I9" i="11"/>
  <c r="E10" i="11"/>
  <c r="G10" i="11"/>
  <c r="I10" i="11"/>
  <c r="E11" i="11"/>
  <c r="G11" i="11"/>
  <c r="I11" i="11"/>
  <c r="E12" i="11"/>
  <c r="G12" i="11"/>
  <c r="I12" i="11"/>
  <c r="E13" i="11"/>
  <c r="G13" i="11"/>
  <c r="I13" i="11"/>
  <c r="E14" i="11"/>
  <c r="G14" i="11"/>
  <c r="I14" i="11"/>
  <c r="E15" i="11"/>
  <c r="G15" i="11"/>
  <c r="I15" i="11"/>
  <c r="E16" i="11"/>
  <c r="G16" i="11"/>
  <c r="I16" i="11"/>
  <c r="E17" i="11"/>
  <c r="G17" i="11"/>
  <c r="I17" i="11"/>
  <c r="E18" i="11"/>
  <c r="G18" i="11"/>
  <c r="I18" i="11"/>
  <c r="I5" i="11"/>
  <c r="G5" i="11"/>
  <c r="E5" i="11"/>
  <c r="I4" i="11"/>
  <c r="G4" i="11"/>
  <c r="E4" i="11"/>
  <c r="I3" i="11"/>
  <c r="G3" i="11"/>
  <c r="L4" i="10"/>
  <c r="L5" i="10"/>
  <c r="L6" i="10"/>
  <c r="L7" i="10"/>
  <c r="L8" i="10"/>
  <c r="L9" i="10"/>
  <c r="L10" i="10"/>
  <c r="L11" i="10"/>
  <c r="L12" i="10"/>
  <c r="L13" i="10"/>
  <c r="L14" i="10"/>
  <c r="L3" i="10"/>
  <c r="H4" i="10"/>
  <c r="J4" i="10"/>
  <c r="N4" i="10"/>
  <c r="H5" i="10"/>
  <c r="J5" i="10"/>
  <c r="N5" i="10"/>
  <c r="H6" i="10"/>
  <c r="R6" i="10" s="1"/>
  <c r="J6" i="10"/>
  <c r="N6" i="10"/>
  <c r="H7" i="10"/>
  <c r="J7" i="10"/>
  <c r="N7" i="10"/>
  <c r="H8" i="10"/>
  <c r="J8" i="10"/>
  <c r="N8" i="10"/>
  <c r="H9" i="10"/>
  <c r="J9" i="10"/>
  <c r="N9" i="10"/>
  <c r="H10" i="10"/>
  <c r="J10" i="10"/>
  <c r="R10" i="10" s="1"/>
  <c r="N10" i="10"/>
  <c r="H11" i="10"/>
  <c r="J11" i="10"/>
  <c r="N11" i="10"/>
  <c r="H12" i="10"/>
  <c r="J12" i="10"/>
  <c r="N12" i="10"/>
  <c r="H13" i="10"/>
  <c r="J13" i="10"/>
  <c r="N13" i="10"/>
  <c r="H14" i="10"/>
  <c r="R14" i="10" s="1"/>
  <c r="J14" i="10"/>
  <c r="N14" i="10"/>
  <c r="J3" i="10"/>
  <c r="H3" i="10"/>
  <c r="N3" i="10"/>
  <c r="R12" i="10" l="1"/>
  <c r="R4" i="10"/>
  <c r="R13" i="10"/>
  <c r="R5" i="10"/>
  <c r="R3" i="10"/>
  <c r="R8" i="10"/>
  <c r="R11" i="10"/>
  <c r="A2" i="12"/>
  <c r="R9" i="10"/>
  <c r="R7" i="10"/>
  <c r="G47" i="6"/>
  <c r="F47" i="6"/>
  <c r="E47" i="6"/>
  <c r="D47" i="6"/>
  <c r="C47" i="6"/>
  <c r="G40" i="6"/>
  <c r="F40" i="6"/>
  <c r="E40" i="6"/>
  <c r="D40" i="6"/>
  <c r="C40" i="6"/>
  <c r="G33" i="6"/>
  <c r="F33" i="6"/>
  <c r="E33" i="6"/>
  <c r="D33" i="6"/>
  <c r="C33" i="6"/>
  <c r="G26" i="6"/>
  <c r="F26" i="6"/>
  <c r="E26" i="6"/>
  <c r="D26" i="6"/>
  <c r="C26" i="6"/>
  <c r="G19" i="6"/>
  <c r="F19" i="6"/>
  <c r="E19" i="6"/>
  <c r="D19" i="6"/>
  <c r="C19" i="6"/>
  <c r="G12" i="6"/>
  <c r="F12" i="6"/>
  <c r="E12" i="6"/>
  <c r="D12" i="6"/>
  <c r="C12" i="6"/>
  <c r="G5" i="6"/>
  <c r="F5" i="6"/>
  <c r="E5" i="6"/>
  <c r="D5" i="6"/>
  <c r="C5" i="6"/>
  <c r="A47" i="6"/>
  <c r="A40" i="6"/>
  <c r="A33" i="6"/>
  <c r="A26" i="6"/>
  <c r="A19" i="6"/>
  <c r="A12" i="6"/>
  <c r="A5" i="6"/>
  <c r="B2" i="6"/>
  <c r="B1" i="6"/>
  <c r="G1" i="4"/>
  <c r="G2" i="4" s="1"/>
  <c r="G5" i="4"/>
  <c r="F5" i="4"/>
  <c r="E5" i="4"/>
  <c r="D5" i="4"/>
  <c r="C5" i="4"/>
  <c r="B5" i="4"/>
  <c r="A5" i="4"/>
  <c r="B2" i="4"/>
  <c r="B1" i="4"/>
  <c r="B3" i="4"/>
  <c r="S1" i="10" l="1"/>
  <c r="S3" i="10" s="1" a="1"/>
  <c r="S3" i="10" s="1"/>
  <c r="A4" i="12"/>
  <c r="A8" i="12" s="1" a="1"/>
  <c r="A8" i="12" s="1"/>
  <c r="B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<sst xmlns="http://schemas.openxmlformats.org/spreadsheetml/2006/main" count="263" uniqueCount="97">
  <si>
    <t>Tema da Jornada:</t>
  </si>
  <si>
    <t>Persona Principal:</t>
  </si>
  <si>
    <t>Passo 1</t>
  </si>
  <si>
    <t>Passo 2</t>
  </si>
  <si>
    <t>Passo 3</t>
  </si>
  <si>
    <t>Passo 4</t>
  </si>
  <si>
    <t>Passo 5</t>
  </si>
  <si>
    <t>Passo 6</t>
  </si>
  <si>
    <t>Produto:</t>
  </si>
  <si>
    <t>Passo 7</t>
  </si>
  <si>
    <t>Tipos de Stakeholder</t>
  </si>
  <si>
    <t>Persona</t>
  </si>
  <si>
    <t>Usuário</t>
  </si>
  <si>
    <t>Stakeholder</t>
  </si>
  <si>
    <t>Cliente</t>
  </si>
  <si>
    <t>Avatar</t>
  </si>
  <si>
    <t>Cliente Genérico</t>
  </si>
  <si>
    <t>Atividade 1</t>
  </si>
  <si>
    <t>Atividade 2</t>
  </si>
  <si>
    <t>Atividade 3</t>
  </si>
  <si>
    <t>Atividade 4</t>
  </si>
  <si>
    <t>Atividade 5</t>
  </si>
  <si>
    <t>Escolher Atendimento</t>
  </si>
  <si>
    <t>Verificar disponibilidade</t>
  </si>
  <si>
    <t>Escolher data e Horário</t>
  </si>
  <si>
    <t>Revisar Fornecedores</t>
  </si>
  <si>
    <t>Escolher Forma de Disponibilizar</t>
  </si>
  <si>
    <t>Verificar Pertences no veículo</t>
  </si>
  <si>
    <t>Liberar Veículo</t>
  </si>
  <si>
    <t>Escolher forma de Receber veículo</t>
  </si>
  <si>
    <t>Avaliar o serviço</t>
  </si>
  <si>
    <t>Consultar Tipos de Serviço</t>
  </si>
  <si>
    <t>Eu, no papel de RESPONSÁVEL PELO CARRO, quero polimento para que eu possa tirar riscos do carro</t>
  </si>
  <si>
    <t>SL101</t>
  </si>
  <si>
    <t>SL102</t>
  </si>
  <si>
    <t>SL081</t>
  </si>
  <si>
    <t>SL082</t>
  </si>
  <si>
    <t>SL061</t>
  </si>
  <si>
    <t>SL062</t>
  </si>
  <si>
    <t>SL063</t>
  </si>
  <si>
    <t>SL051</t>
  </si>
  <si>
    <t>SL052</t>
  </si>
  <si>
    <t>SL053</t>
  </si>
  <si>
    <t>SL054</t>
  </si>
  <si>
    <t>SL055</t>
  </si>
  <si>
    <t>12:00</t>
  </si>
  <si>
    <t>13:00</t>
  </si>
  <si>
    <t>Sala</t>
  </si>
  <si>
    <t xml:space="preserve">, código </t>
  </si>
  <si>
    <t>Participantes</t>
  </si>
  <si>
    <t>Hora</t>
  </si>
  <si>
    <t>15:00</t>
  </si>
  <si>
    <t>Código de la Sala</t>
  </si>
  <si>
    <t>Nombre de la Sala</t>
  </si>
  <si>
    <t>Capacidad</t>
  </si>
  <si>
    <t>Piso</t>
  </si>
  <si>
    <t>Proyector</t>
  </si>
  <si>
    <t>Videoconferencia</t>
  </si>
  <si>
    <t>Sí</t>
  </si>
  <si>
    <t>No</t>
  </si>
  <si>
    <t>Dirección 01</t>
  </si>
  <si>
    <t>Dirección 02</t>
  </si>
  <si>
    <t>Gerencia 01</t>
  </si>
  <si>
    <t>Gerencia 02</t>
  </si>
  <si>
    <t>Coordinación 01</t>
  </si>
  <si>
    <t>Coordinación 02</t>
  </si>
  <si>
    <t>Coordinación 03</t>
  </si>
  <si>
    <t>Sala de Reunión 01</t>
  </si>
  <si>
    <t>Sala de Reunión 02</t>
  </si>
  <si>
    <t>Sala de Reunión 03</t>
  </si>
  <si>
    <t>Sala de Reunión 04</t>
  </si>
  <si>
    <t>Auditorio</t>
  </si>
  <si>
    <t>Reuniones del Día</t>
  </si>
  <si>
    <t>Reunión</t>
  </si>
  <si>
    <t>Horario</t>
  </si>
  <si>
    <t>Presentación Dirección</t>
  </si>
  <si>
    <t>Presentación Gerencia</t>
  </si>
  <si>
    <t>Reunión de Equipo</t>
  </si>
  <si>
    <t>Reglas de Reserva</t>
  </si>
  <si>
    <t>1-La cantidad de participantes debe ser menor o igual a la capacidad de la sala;</t>
  </si>
  <si>
    <t>2-No pueden haber dos reuniones en la misma sala al mismo tiempo;</t>
  </si>
  <si>
    <t>3-Si no hay una sala disponible, registra la reunión en la lista pero indica 'No hay sala disponible';</t>
  </si>
  <si>
    <t>4-La sala SL081 no puede ser utilizada;</t>
  </si>
  <si>
    <t>Información de la Reserva</t>
  </si>
  <si>
    <t>Nombre Reunión</t>
  </si>
  <si>
    <t>Nombre Sala</t>
  </si>
  <si>
    <t>Capacidad de la Sala</t>
  </si>
  <si>
    <t>aforo</t>
  </si>
  <si>
    <t>personas, ubicada en el</t>
  </si>
  <si>
    <t>Cantidad de participantes</t>
  </si>
  <si>
    <t>Programada para las</t>
  </si>
  <si>
    <t>Considere las siguientes reuniones:</t>
  </si>
  <si>
    <t>Teniendo en cuenta que las salas disponibles son:</t>
  </si>
  <si>
    <t>Es imprescindible respetar las siguientes reglas:</t>
  </si>
  <si>
    <t>Salas de Reunión Edificio Principal</t>
  </si>
  <si>
    <t>º.</t>
  </si>
  <si>
    <t>¿Cuántas salas tenemos disponibles en el 10º?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</si>
</sst>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4" borderId="3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6" fillId="4" borderId="4" xfId="0" applyFont="1" applyFill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vertical="center" wrapText="1"/>
    </xf>
    <xf numFmtId="0" fontId="9" fillId="0" borderId="21" xfId="0" applyFont="1" applyBorder="1" applyAlignment="1" applyProtection="1">
      <alignment vertical="center" wrapText="1"/>
      <protection locked="0"/>
    </xf>
    <xf numFmtId="0" fontId="9" fillId="0" borderId="2" xfId="0" applyFont="1" applyBorder="1" applyAlignment="1" applyProtection="1">
      <alignment vertical="center" wrapText="1"/>
      <protection locked="0"/>
    </xf>
    <xf numFmtId="0" fontId="8" fillId="5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1" fillId="7" borderId="0" xfId="0" applyFont="1" applyFill="1" applyAlignment="1">
      <alignment horizontal="center"/>
    </xf>
    <xf numFmtId="20" fontId="0" fillId="6" borderId="0" xfId="0" quotePrefix="1" applyNumberForma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12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S14"/>
  <sheetViews>
    <sheetView tabSelected="1" zoomScale="150" zoomScaleNormal="150" workbookViewId="0">
      <selection activeCell="A3" sqref="A3"/>
    </sheetView>
  </sheetViews>
  <sheetFormatPr defaultColWidth="8.88671875" defaultRowHeight="14.4" x14ac:dyDescent="0.3"/>
  <cols>
    <col min="1" max="1" width="15.33203125" bestFit="1" customWidth="1"/>
    <col min="2" max="2" width="17.33203125" bestFit="1" customWidth="1"/>
    <col min="3" max="3" width="10.6640625" bestFit="1" customWidth="1"/>
    <col min="4" max="4" width="6.109375" style="23" bestFit="1" customWidth="1"/>
    <col min="5" max="5" width="12.6640625" style="23" customWidth="1"/>
    <col min="6" max="6" width="16.88671875" style="23" customWidth="1"/>
    <col min="7" max="7" width="5.6640625" hidden="1" customWidth="1"/>
    <col min="8" max="8" width="17.77734375" hidden="1" customWidth="1"/>
    <col min="9" max="9" width="11.5546875" hidden="1" customWidth="1"/>
    <col min="10" max="10" width="7.88671875" hidden="1" customWidth="1"/>
    <col min="11" max="11" width="7.33203125" hidden="1" customWidth="1"/>
    <col min="12" max="12" width="5.33203125" hidden="1" customWidth="1"/>
    <col min="13" max="13" width="20.5546875" hidden="1" customWidth="1"/>
    <col min="14" max="14" width="3" hidden="1" customWidth="1"/>
    <col min="15" max="15" width="6.33203125" hidden="1" customWidth="1"/>
    <col min="16" max="16" width="25.33203125" hidden="1" customWidth="1"/>
    <col min="17" max="17" width="47.6640625" hidden="1" customWidth="1"/>
    <col min="18" max="18" width="19.33203125" hidden="1" customWidth="1"/>
    <col min="19" max="19" width="43.44140625" customWidth="1"/>
    <col min="20" max="25" width="19.33203125" customWidth="1"/>
    <col min="26" max="26" width="3.5546875" customWidth="1"/>
    <col min="27" max="29" width="19.33203125" customWidth="1"/>
  </cols>
  <sheetData>
    <row r="1" spans="1:19" ht="23.4" x14ac:dyDescent="0.45">
      <c r="A1" s="38" t="s">
        <v>94</v>
      </c>
      <c r="B1" s="38"/>
      <c r="C1" s="38"/>
      <c r="D1" s="38"/>
      <c r="E1" s="38"/>
      <c r="F1" s="38"/>
      <c r="S1" s="36" t="str">
        <f>_xlfn.TEXTJOIN("; ",TRUE,R3:R14)</f>
        <v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v>
      </c>
    </row>
    <row r="2" spans="1:19" x14ac:dyDescent="0.3">
      <c r="A2" s="24" t="s">
        <v>52</v>
      </c>
      <c r="B2" s="24" t="s">
        <v>53</v>
      </c>
      <c r="C2" s="24" t="s">
        <v>54</v>
      </c>
      <c r="D2" s="24" t="s">
        <v>55</v>
      </c>
      <c r="E2" s="24" t="s">
        <v>56</v>
      </c>
      <c r="F2" s="24" t="s">
        <v>57</v>
      </c>
      <c r="S2" s="37" t="s">
        <v>96</v>
      </c>
    </row>
    <row r="3" spans="1:19" x14ac:dyDescent="0.3">
      <c r="A3" s="25" t="s">
        <v>33</v>
      </c>
      <c r="B3" s="25" t="s">
        <v>60</v>
      </c>
      <c r="C3" s="26">
        <v>15</v>
      </c>
      <c r="D3" s="26">
        <v>10</v>
      </c>
      <c r="E3" s="26" t="s">
        <v>58</v>
      </c>
      <c r="F3" s="26" t="s">
        <v>58</v>
      </c>
      <c r="G3" t="s">
        <v>47</v>
      </c>
      <c r="H3" t="str">
        <f>"'" &amp; B3 &amp; "'"</f>
        <v>'Dirección 01'</v>
      </c>
      <c r="I3" t="s">
        <v>48</v>
      </c>
      <c r="J3" t="str">
        <f>"'" &amp; A3 &amp; "'"</f>
        <v>'SL101'</v>
      </c>
      <c r="K3" t="s">
        <v>87</v>
      </c>
      <c r="L3" t="str">
        <f>"'" &amp; C3 &amp; "'"</f>
        <v>'15'</v>
      </c>
      <c r="M3" t="s">
        <v>88</v>
      </c>
      <c r="N3">
        <f t="shared" ref="N3" si="0">D3</f>
        <v>10</v>
      </c>
      <c r="O3" t="s">
        <v>95</v>
      </c>
      <c r="P3" t="str">
        <f>IF(E3="Sí","Dispone de proyector.","No dispone de proyector.")</f>
        <v>Dispone de proyector.</v>
      </c>
      <c r="Q3" t="str">
        <f>IF(F3="Sí","Dispone de equipo de videoconferencia.","No dispone de equipo de videoconferencia.")</f>
        <v>Dispone de equipo de videoconferencia.</v>
      </c>
      <c r="R3" t="str">
        <f>_xlfn.TEXTJOIN(" ",TRUE,G3:Q3)</f>
        <v>Sala 'Dirección 01' , código  'SL101' aforo '15' personas, ubicada en el 10 º. Dispone de proyector. Dispone de equipo de videoconferencia.</v>
      </c>
      <c r="S3" s="37" t="e" cm="1">
        <f t="array" aca="1" ref="S3" ca="1">_xldudf_LABS_GENERATIVEAI(_xlfn.CONCAT("Considerando la siguiente información de salas disponibles:", S1, " .Responda la siguiente pregunta: ",S2))</f>
        <v>#NAME?</v>
      </c>
    </row>
    <row r="4" spans="1:19" x14ac:dyDescent="0.3">
      <c r="A4" s="25" t="s">
        <v>34</v>
      </c>
      <c r="B4" s="25" t="s">
        <v>61</v>
      </c>
      <c r="C4" s="26">
        <v>5</v>
      </c>
      <c r="D4" s="26">
        <v>10</v>
      </c>
      <c r="E4" s="26" t="s">
        <v>58</v>
      </c>
      <c r="F4" s="26" t="s">
        <v>59</v>
      </c>
      <c r="G4" t="s">
        <v>47</v>
      </c>
      <c r="H4" t="str">
        <f t="shared" ref="H4:H14" si="1">"'" &amp; B4 &amp; "'"</f>
        <v>'Dirección 02'</v>
      </c>
      <c r="I4" t="s">
        <v>48</v>
      </c>
      <c r="J4" t="str">
        <f t="shared" ref="J4:J14" si="2">"'" &amp; A4 &amp; "'"</f>
        <v>'SL102'</v>
      </c>
      <c r="K4" t="s">
        <v>87</v>
      </c>
      <c r="L4" t="str">
        <f t="shared" ref="L4:L14" si="3">"'" &amp; C4 &amp; "'"</f>
        <v>'5'</v>
      </c>
      <c r="M4" t="s">
        <v>88</v>
      </c>
      <c r="N4">
        <f t="shared" ref="N4:N14" si="4">D4</f>
        <v>10</v>
      </c>
      <c r="O4" t="s">
        <v>95</v>
      </c>
      <c r="P4" t="str">
        <f t="shared" ref="P4:P14" si="5">IF(E4="Sí","Dispone de proyector.","No dispone de proyector.")</f>
        <v>Dispone de proyector.</v>
      </c>
      <c r="Q4" t="str">
        <f t="shared" ref="Q4:Q14" si="6">IF(F4="Sí","Dispone de equipo de videoconferencia.","No dispone de equipo de videoconferencia.")</f>
        <v>No dispone de equipo de videoconferencia.</v>
      </c>
      <c r="R4" t="str">
        <f t="shared" ref="R4:R14" si="7">_xlfn.TEXTJOIN(" ",TRUE,G4:Q4)</f>
        <v>Sala 'Dirección 02' , código  'SL102' aforo '5' personas, ubicada en el 10 º. Dispone de proyector. No dispone de equipo de videoconferencia.</v>
      </c>
    </row>
    <row r="5" spans="1:19" x14ac:dyDescent="0.3">
      <c r="A5" s="25" t="s">
        <v>35</v>
      </c>
      <c r="B5" s="25" t="s">
        <v>62</v>
      </c>
      <c r="C5" s="26">
        <v>15</v>
      </c>
      <c r="D5" s="26">
        <v>8</v>
      </c>
      <c r="E5" s="26" t="s">
        <v>58</v>
      </c>
      <c r="F5" s="26" t="s">
        <v>58</v>
      </c>
      <c r="G5" t="s">
        <v>47</v>
      </c>
      <c r="H5" t="str">
        <f t="shared" si="1"/>
        <v>'Gerencia 01'</v>
      </c>
      <c r="I5" t="s">
        <v>48</v>
      </c>
      <c r="J5" t="str">
        <f t="shared" si="2"/>
        <v>'SL081'</v>
      </c>
      <c r="K5" t="s">
        <v>87</v>
      </c>
      <c r="L5" t="str">
        <f t="shared" si="3"/>
        <v>'15'</v>
      </c>
      <c r="M5" t="s">
        <v>88</v>
      </c>
      <c r="N5">
        <f t="shared" si="4"/>
        <v>8</v>
      </c>
      <c r="O5" t="s">
        <v>95</v>
      </c>
      <c r="P5" t="str">
        <f t="shared" si="5"/>
        <v>Dispone de proyector.</v>
      </c>
      <c r="Q5" t="str">
        <f t="shared" si="6"/>
        <v>Dispone de equipo de videoconferencia.</v>
      </c>
      <c r="R5" t="str">
        <f t="shared" si="7"/>
        <v>Sala 'Gerencia 01' , código  'SL081' aforo '15' personas, ubicada en el 8 º. Dispone de proyector. Dispone de equipo de videoconferencia.</v>
      </c>
    </row>
    <row r="6" spans="1:19" x14ac:dyDescent="0.3">
      <c r="A6" s="25" t="s">
        <v>36</v>
      </c>
      <c r="B6" s="25" t="s">
        <v>63</v>
      </c>
      <c r="C6" s="26">
        <v>20</v>
      </c>
      <c r="D6" s="26">
        <v>8</v>
      </c>
      <c r="E6" s="26" t="s">
        <v>58</v>
      </c>
      <c r="F6" s="26" t="s">
        <v>58</v>
      </c>
      <c r="G6" t="s">
        <v>47</v>
      </c>
      <c r="H6" t="str">
        <f t="shared" si="1"/>
        <v>'Gerencia 02'</v>
      </c>
      <c r="I6" t="s">
        <v>48</v>
      </c>
      <c r="J6" t="str">
        <f t="shared" si="2"/>
        <v>'SL082'</v>
      </c>
      <c r="K6" t="s">
        <v>87</v>
      </c>
      <c r="L6" t="str">
        <f t="shared" si="3"/>
        <v>'20'</v>
      </c>
      <c r="M6" t="s">
        <v>88</v>
      </c>
      <c r="N6">
        <f t="shared" si="4"/>
        <v>8</v>
      </c>
      <c r="O6" t="s">
        <v>95</v>
      </c>
      <c r="P6" t="str">
        <f t="shared" si="5"/>
        <v>Dispone de proyector.</v>
      </c>
      <c r="Q6" t="str">
        <f t="shared" si="6"/>
        <v>Dispone de equipo de videoconferencia.</v>
      </c>
      <c r="R6" t="str">
        <f t="shared" si="7"/>
        <v>Sala 'Gerencia 02' , código  'SL082' aforo '20' personas, ubicada en el 8 º. Dispone de proyector. Dispone de equipo de videoconferencia.</v>
      </c>
    </row>
    <row r="7" spans="1:19" x14ac:dyDescent="0.3">
      <c r="A7" s="25" t="s">
        <v>37</v>
      </c>
      <c r="B7" s="25" t="s">
        <v>64</v>
      </c>
      <c r="C7" s="26">
        <v>25</v>
      </c>
      <c r="D7" s="26">
        <v>6</v>
      </c>
      <c r="E7" s="26" t="s">
        <v>58</v>
      </c>
      <c r="F7" s="26" t="s">
        <v>58</v>
      </c>
      <c r="G7" t="s">
        <v>47</v>
      </c>
      <c r="H7" t="str">
        <f t="shared" si="1"/>
        <v>'Coordinación 01'</v>
      </c>
      <c r="I7" t="s">
        <v>48</v>
      </c>
      <c r="J7" t="str">
        <f t="shared" si="2"/>
        <v>'SL061'</v>
      </c>
      <c r="K7" t="s">
        <v>87</v>
      </c>
      <c r="L7" t="str">
        <f t="shared" si="3"/>
        <v>'25'</v>
      </c>
      <c r="M7" t="s">
        <v>88</v>
      </c>
      <c r="N7">
        <f t="shared" si="4"/>
        <v>6</v>
      </c>
      <c r="O7" t="s">
        <v>95</v>
      </c>
      <c r="P7" t="str">
        <f t="shared" si="5"/>
        <v>Dispone de proyector.</v>
      </c>
      <c r="Q7" t="str">
        <f t="shared" si="6"/>
        <v>Dispone de equipo de videoconferencia.</v>
      </c>
      <c r="R7" t="str">
        <f t="shared" si="7"/>
        <v>Sala 'Coordinación 01' , código  'SL061' aforo '25' personas, ubicada en el 6 º. Dispone de proyector. Dispone de equipo de videoconferencia.</v>
      </c>
    </row>
    <row r="8" spans="1:19" x14ac:dyDescent="0.3">
      <c r="A8" s="25" t="s">
        <v>38</v>
      </c>
      <c r="B8" s="25" t="s">
        <v>65</v>
      </c>
      <c r="C8" s="26">
        <v>15</v>
      </c>
      <c r="D8" s="26">
        <v>6</v>
      </c>
      <c r="E8" s="26" t="s">
        <v>59</v>
      </c>
      <c r="F8" s="26" t="s">
        <v>59</v>
      </c>
      <c r="G8" t="s">
        <v>47</v>
      </c>
      <c r="H8" t="str">
        <f t="shared" si="1"/>
        <v>'Coordinación 02'</v>
      </c>
      <c r="I8" t="s">
        <v>48</v>
      </c>
      <c r="J8" t="str">
        <f t="shared" si="2"/>
        <v>'SL062'</v>
      </c>
      <c r="K8" t="s">
        <v>87</v>
      </c>
      <c r="L8" t="str">
        <f t="shared" si="3"/>
        <v>'15'</v>
      </c>
      <c r="M8" t="s">
        <v>88</v>
      </c>
      <c r="N8">
        <f t="shared" si="4"/>
        <v>6</v>
      </c>
      <c r="O8" t="s">
        <v>95</v>
      </c>
      <c r="P8" t="str">
        <f t="shared" si="5"/>
        <v>No dispone de proyector.</v>
      </c>
      <c r="Q8" t="str">
        <f t="shared" si="6"/>
        <v>No dispone de equipo de videoconferencia.</v>
      </c>
      <c r="R8" t="str">
        <f t="shared" si="7"/>
        <v>Sala 'Coordinación 02' , código  'SL062' aforo '15' personas, ubicada en el 6 º. No dispone de proyector. No dispone de equipo de videoconferencia.</v>
      </c>
    </row>
    <row r="9" spans="1:19" x14ac:dyDescent="0.3">
      <c r="A9" s="25" t="s">
        <v>39</v>
      </c>
      <c r="B9" s="25" t="s">
        <v>66</v>
      </c>
      <c r="C9" s="26">
        <v>50</v>
      </c>
      <c r="D9" s="26">
        <v>6</v>
      </c>
      <c r="E9" s="26" t="s">
        <v>59</v>
      </c>
      <c r="F9" s="26" t="s">
        <v>59</v>
      </c>
      <c r="G9" t="s">
        <v>47</v>
      </c>
      <c r="H9" t="str">
        <f t="shared" si="1"/>
        <v>'Coordinación 03'</v>
      </c>
      <c r="I9" t="s">
        <v>48</v>
      </c>
      <c r="J9" t="str">
        <f t="shared" si="2"/>
        <v>'SL063'</v>
      </c>
      <c r="K9" t="s">
        <v>87</v>
      </c>
      <c r="L9" t="str">
        <f t="shared" si="3"/>
        <v>'50'</v>
      </c>
      <c r="M9" t="s">
        <v>88</v>
      </c>
      <c r="N9">
        <f t="shared" si="4"/>
        <v>6</v>
      </c>
      <c r="O9" t="s">
        <v>95</v>
      </c>
      <c r="P9" t="str">
        <f t="shared" si="5"/>
        <v>No dispone de proyector.</v>
      </c>
      <c r="Q9" t="str">
        <f t="shared" si="6"/>
        <v>No dispone de equipo de videoconferencia.</v>
      </c>
      <c r="R9" t="str">
        <f t="shared" si="7"/>
        <v>Sala 'Coordinación 03' , código  'SL063' aforo '50' personas, ubicada en el 6 º. No dispone de proyector. No dispone de equipo de videoconferencia.</v>
      </c>
    </row>
    <row r="10" spans="1:19" x14ac:dyDescent="0.3">
      <c r="A10" s="25" t="s">
        <v>40</v>
      </c>
      <c r="B10" s="25" t="s">
        <v>67</v>
      </c>
      <c r="C10" s="26">
        <v>50</v>
      </c>
      <c r="D10" s="26">
        <v>5</v>
      </c>
      <c r="E10" s="26" t="s">
        <v>58</v>
      </c>
      <c r="F10" s="26" t="s">
        <v>58</v>
      </c>
      <c r="G10" t="s">
        <v>47</v>
      </c>
      <c r="H10" t="str">
        <f t="shared" si="1"/>
        <v>'Sala de Reunión 01'</v>
      </c>
      <c r="I10" t="s">
        <v>48</v>
      </c>
      <c r="J10" t="str">
        <f t="shared" si="2"/>
        <v>'SL051'</v>
      </c>
      <c r="K10" t="s">
        <v>87</v>
      </c>
      <c r="L10" t="str">
        <f t="shared" si="3"/>
        <v>'50'</v>
      </c>
      <c r="M10" t="s">
        <v>88</v>
      </c>
      <c r="N10">
        <f t="shared" si="4"/>
        <v>5</v>
      </c>
      <c r="O10" t="s">
        <v>95</v>
      </c>
      <c r="P10" t="str">
        <f t="shared" si="5"/>
        <v>Dispone de proyector.</v>
      </c>
      <c r="Q10" t="str">
        <f t="shared" si="6"/>
        <v>Dispone de equipo de videoconferencia.</v>
      </c>
      <c r="R10" t="str">
        <f t="shared" si="7"/>
        <v>Sala 'Sala de Reunión 01' , código  'SL051' aforo '50' personas, ubicada en el 5 º. Dispone de proyector. Dispone de equipo de videoconferencia.</v>
      </c>
    </row>
    <row r="11" spans="1:19" x14ac:dyDescent="0.3">
      <c r="A11" s="25" t="s">
        <v>41</v>
      </c>
      <c r="B11" s="25" t="s">
        <v>68</v>
      </c>
      <c r="C11" s="26">
        <v>30</v>
      </c>
      <c r="D11" s="26">
        <v>5</v>
      </c>
      <c r="E11" s="26" t="s">
        <v>59</v>
      </c>
      <c r="F11" s="26" t="s">
        <v>58</v>
      </c>
      <c r="G11" t="s">
        <v>47</v>
      </c>
      <c r="H11" t="str">
        <f t="shared" si="1"/>
        <v>'Sala de Reunión 02'</v>
      </c>
      <c r="I11" t="s">
        <v>48</v>
      </c>
      <c r="J11" t="str">
        <f t="shared" si="2"/>
        <v>'SL052'</v>
      </c>
      <c r="K11" t="s">
        <v>87</v>
      </c>
      <c r="L11" t="str">
        <f t="shared" si="3"/>
        <v>'30'</v>
      </c>
      <c r="M11" t="s">
        <v>88</v>
      </c>
      <c r="N11">
        <f t="shared" si="4"/>
        <v>5</v>
      </c>
      <c r="O11" t="s">
        <v>95</v>
      </c>
      <c r="P11" t="str">
        <f t="shared" si="5"/>
        <v>No dispone de proyector.</v>
      </c>
      <c r="Q11" t="str">
        <f t="shared" si="6"/>
        <v>Dispone de equipo de videoconferencia.</v>
      </c>
      <c r="R11" t="str">
        <f t="shared" si="7"/>
        <v>Sala 'Sala de Reunión 02' , código  'SL052' aforo '30' personas, ubicada en el 5 º. No dispone de proyector. Dispone de equipo de videoconferencia.</v>
      </c>
    </row>
    <row r="12" spans="1:19" x14ac:dyDescent="0.3">
      <c r="A12" s="25" t="s">
        <v>42</v>
      </c>
      <c r="B12" s="25" t="s">
        <v>69</v>
      </c>
      <c r="C12" s="26">
        <v>50</v>
      </c>
      <c r="D12" s="26">
        <v>5</v>
      </c>
      <c r="E12" s="26" t="s">
        <v>59</v>
      </c>
      <c r="F12" s="26" t="s">
        <v>58</v>
      </c>
      <c r="G12" t="s">
        <v>47</v>
      </c>
      <c r="H12" t="str">
        <f t="shared" si="1"/>
        <v>'Sala de Reunión 03'</v>
      </c>
      <c r="I12" t="s">
        <v>48</v>
      </c>
      <c r="J12" t="str">
        <f t="shared" si="2"/>
        <v>'SL053'</v>
      </c>
      <c r="K12" t="s">
        <v>87</v>
      </c>
      <c r="L12" t="str">
        <f t="shared" si="3"/>
        <v>'50'</v>
      </c>
      <c r="M12" t="s">
        <v>88</v>
      </c>
      <c r="N12">
        <f t="shared" si="4"/>
        <v>5</v>
      </c>
      <c r="O12" t="s">
        <v>95</v>
      </c>
      <c r="P12" t="str">
        <f t="shared" si="5"/>
        <v>No dispone de proyector.</v>
      </c>
      <c r="Q12" t="str">
        <f t="shared" si="6"/>
        <v>Dispone de equipo de videoconferencia.</v>
      </c>
      <c r="R12" t="str">
        <f t="shared" si="7"/>
        <v>Sala 'Sala de Reunión 03' , código  'SL053' aforo '50' personas, ubicada en el 5 º. No dispone de proyector. Dispone de equipo de videoconferencia.</v>
      </c>
    </row>
    <row r="13" spans="1:19" x14ac:dyDescent="0.3">
      <c r="A13" s="25" t="s">
        <v>43</v>
      </c>
      <c r="B13" s="25" t="s">
        <v>70</v>
      </c>
      <c r="C13" s="26">
        <v>10</v>
      </c>
      <c r="D13" s="26">
        <v>5</v>
      </c>
      <c r="E13" s="26" t="s">
        <v>58</v>
      </c>
      <c r="F13" s="26" t="s">
        <v>58</v>
      </c>
      <c r="G13" t="s">
        <v>47</v>
      </c>
      <c r="H13" t="str">
        <f t="shared" si="1"/>
        <v>'Sala de Reunión 04'</v>
      </c>
      <c r="I13" t="s">
        <v>48</v>
      </c>
      <c r="J13" t="str">
        <f t="shared" si="2"/>
        <v>'SL054'</v>
      </c>
      <c r="K13" t="s">
        <v>87</v>
      </c>
      <c r="L13" t="str">
        <f t="shared" si="3"/>
        <v>'10'</v>
      </c>
      <c r="M13" t="s">
        <v>88</v>
      </c>
      <c r="N13">
        <f t="shared" si="4"/>
        <v>5</v>
      </c>
      <c r="O13" t="s">
        <v>95</v>
      </c>
      <c r="P13" t="str">
        <f t="shared" si="5"/>
        <v>Dispone de proyector.</v>
      </c>
      <c r="Q13" t="str">
        <f t="shared" si="6"/>
        <v>Dispone de equipo de videoconferencia.</v>
      </c>
      <c r="R13" t="str">
        <f t="shared" si="7"/>
        <v>Sala 'Sala de Reunión 04' , código  'SL054' aforo '10' personas, ubicada en el 5 º. Dispone de proyector. Dispone de equipo de videoconferencia.</v>
      </c>
    </row>
    <row r="14" spans="1:19" x14ac:dyDescent="0.3">
      <c r="A14" s="25" t="s">
        <v>44</v>
      </c>
      <c r="B14" s="25" t="s">
        <v>71</v>
      </c>
      <c r="C14" s="26">
        <v>250</v>
      </c>
      <c r="D14" s="26">
        <v>5</v>
      </c>
      <c r="E14" s="26" t="s">
        <v>58</v>
      </c>
      <c r="F14" s="26" t="s">
        <v>59</v>
      </c>
      <c r="G14" t="s">
        <v>47</v>
      </c>
      <c r="H14" t="str">
        <f t="shared" si="1"/>
        <v>'Auditorio'</v>
      </c>
      <c r="I14" t="s">
        <v>48</v>
      </c>
      <c r="J14" t="str">
        <f t="shared" si="2"/>
        <v>'SL055'</v>
      </c>
      <c r="K14" t="s">
        <v>87</v>
      </c>
      <c r="L14" t="str">
        <f t="shared" si="3"/>
        <v>'250'</v>
      </c>
      <c r="M14" t="s">
        <v>88</v>
      </c>
      <c r="N14">
        <f t="shared" si="4"/>
        <v>5</v>
      </c>
      <c r="O14" t="s">
        <v>95</v>
      </c>
      <c r="P14" t="str">
        <f t="shared" si="5"/>
        <v>Dispone de proyector.</v>
      </c>
      <c r="Q14" t="str">
        <f t="shared" si="6"/>
        <v>No dispone de equipo de videoconferencia.</v>
      </c>
      <c r="R14" t="str">
        <f t="shared" si="7"/>
        <v>Sala 'Auditorio' , código  'SL055' aforo '250' personas, ubicada en el 5 º. Dispone de proyector. No dispone de equipo de videoconferencia.</v>
      </c>
    </row>
  </sheetData>
  <mergeCells count="1">
    <mergeCell ref="A1:F1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M18"/>
  <sheetViews>
    <sheetView zoomScale="140" zoomScaleNormal="140" workbookViewId="0">
      <selection activeCell="D1" sqref="D1:M1048576"/>
    </sheetView>
  </sheetViews>
  <sheetFormatPr defaultColWidth="8.88671875" defaultRowHeight="14.4" x14ac:dyDescent="0.3"/>
  <cols>
    <col min="1" max="1" width="31.88671875" customWidth="1"/>
    <col min="2" max="2" width="18.109375" customWidth="1"/>
    <col min="3" max="3" width="14.6640625" customWidth="1"/>
    <col min="4" max="4" width="11.5546875" hidden="1" customWidth="1"/>
    <col min="5" max="5" width="22.44140625" hidden="1" customWidth="1"/>
    <col min="6" max="6" width="22.77734375" hidden="1" customWidth="1"/>
    <col min="7" max="7" width="5.33203125" hidden="1" customWidth="1"/>
    <col min="8" max="8" width="20.5546875" hidden="1" customWidth="1"/>
    <col min="9" max="9" width="3" hidden="1" customWidth="1"/>
    <col min="10" max="10" width="47.6640625" hidden="1" customWidth="1"/>
    <col min="11" max="11" width="19.33203125" hidden="1" customWidth="1"/>
    <col min="12" max="12" width="3.6640625" hidden="1" customWidth="1"/>
    <col min="13" max="13" width="19.33203125" hidden="1" customWidth="1"/>
    <col min="14" max="22" width="19.33203125" customWidth="1"/>
  </cols>
  <sheetData>
    <row r="1" spans="1:10" ht="23.4" x14ac:dyDescent="0.45">
      <c r="A1" s="39" t="s">
        <v>72</v>
      </c>
      <c r="B1" s="39"/>
      <c r="C1" s="39"/>
    </row>
    <row r="2" spans="1:10" x14ac:dyDescent="0.3">
      <c r="A2" s="34" t="s">
        <v>73</v>
      </c>
      <c r="B2" s="34" t="s">
        <v>49</v>
      </c>
      <c r="C2" s="34" t="s">
        <v>74</v>
      </c>
    </row>
    <row r="3" spans="1:10" x14ac:dyDescent="0.3">
      <c r="A3" s="25" t="s">
        <v>75</v>
      </c>
      <c r="B3" s="26">
        <v>12</v>
      </c>
      <c r="C3" s="35" t="s">
        <v>45</v>
      </c>
      <c r="D3" t="s">
        <v>73</v>
      </c>
      <c r="E3" t="str">
        <f>"'" &amp;A3&amp;"'. "</f>
        <v xml:space="preserve">'Presentación Dirección'. </v>
      </c>
      <c r="F3" t="s">
        <v>89</v>
      </c>
      <c r="G3">
        <f>B3</f>
        <v>12</v>
      </c>
      <c r="H3" t="s">
        <v>90</v>
      </c>
      <c r="I3" s="22" t="str">
        <f>C3</f>
        <v>12:00</v>
      </c>
      <c r="J3" t="str">
        <f>IF(C3&lt;&gt;"",_xlfn.TEXTJOIN(" ",TRUE,D3:I3),"")</f>
        <v>Reunión 'Presentación Dirección'.  Cantidad de participantes 12 Programada para las 12:00</v>
      </c>
    </row>
    <row r="4" spans="1:10" x14ac:dyDescent="0.3">
      <c r="A4" s="25" t="s">
        <v>76</v>
      </c>
      <c r="B4" s="26">
        <v>10</v>
      </c>
      <c r="C4" s="35" t="s">
        <v>46</v>
      </c>
      <c r="D4" t="s">
        <v>73</v>
      </c>
      <c r="E4" t="str">
        <f>"'" &amp;A4&amp;"'. "</f>
        <v xml:space="preserve">'Presentación Gerencia'. </v>
      </c>
      <c r="F4" t="s">
        <v>89</v>
      </c>
      <c r="G4">
        <f>B4</f>
        <v>10</v>
      </c>
      <c r="H4" t="s">
        <v>90</v>
      </c>
      <c r="I4" s="22" t="str">
        <f>C4</f>
        <v>13:00</v>
      </c>
      <c r="J4" t="str">
        <f t="shared" ref="J4:J18" si="0">IF(C4&lt;&gt;"",_xlfn.TEXTJOIN(" ",TRUE,D4:I4),"")</f>
        <v>Reunión 'Presentación Gerencia'.  Cantidad de participantes 10 Programada para las 13:00</v>
      </c>
    </row>
    <row r="5" spans="1:10" x14ac:dyDescent="0.3">
      <c r="A5" s="25" t="s">
        <v>75</v>
      </c>
      <c r="B5" s="26">
        <v>5</v>
      </c>
      <c r="C5" s="35" t="s">
        <v>45</v>
      </c>
      <c r="D5" t="s">
        <v>73</v>
      </c>
      <c r="E5" t="str">
        <f>"'" &amp;A5&amp;"'. "</f>
        <v xml:space="preserve">'Presentación Dirección'. </v>
      </c>
      <c r="F5" t="s">
        <v>89</v>
      </c>
      <c r="G5">
        <f>B5</f>
        <v>5</v>
      </c>
      <c r="H5" t="s">
        <v>90</v>
      </c>
      <c r="I5" s="22" t="str">
        <f>C5</f>
        <v>12:00</v>
      </c>
      <c r="J5" t="str">
        <f t="shared" si="0"/>
        <v>Reunión 'Presentación Dirección'.  Cantidad de participantes 5 Programada para las 12:00</v>
      </c>
    </row>
    <row r="6" spans="1:10" x14ac:dyDescent="0.3">
      <c r="A6" s="25" t="s">
        <v>77</v>
      </c>
      <c r="B6" s="26">
        <v>50</v>
      </c>
      <c r="C6" s="35" t="s">
        <v>51</v>
      </c>
      <c r="D6" t="s">
        <v>73</v>
      </c>
      <c r="E6" t="str">
        <f t="shared" ref="E6:E18" si="1">"'" &amp;A6&amp;"'. "</f>
        <v xml:space="preserve">'Reunión de Equipo'. </v>
      </c>
      <c r="F6" t="s">
        <v>89</v>
      </c>
      <c r="G6">
        <f t="shared" ref="G6:G18" si="2">B6</f>
        <v>50</v>
      </c>
      <c r="H6" t="s">
        <v>90</v>
      </c>
      <c r="I6" s="22" t="str">
        <f t="shared" ref="I6:I18" si="3">C6</f>
        <v>15:00</v>
      </c>
      <c r="J6" t="str">
        <f t="shared" si="0"/>
        <v>Reunión 'Reunión de Equipo'.  Cantidad de participantes 50 Programada para las 15:00</v>
      </c>
    </row>
    <row r="7" spans="1:10" x14ac:dyDescent="0.3">
      <c r="A7" s="25"/>
      <c r="B7" s="26"/>
      <c r="C7" s="35"/>
      <c r="D7" t="s">
        <v>73</v>
      </c>
      <c r="E7" t="str">
        <f t="shared" si="1"/>
        <v xml:space="preserve">''. </v>
      </c>
      <c r="F7" t="s">
        <v>89</v>
      </c>
      <c r="G7">
        <f t="shared" si="2"/>
        <v>0</v>
      </c>
      <c r="H7" t="s">
        <v>90</v>
      </c>
      <c r="I7" s="22">
        <f t="shared" si="3"/>
        <v>0</v>
      </c>
      <c r="J7" t="str">
        <f t="shared" si="0"/>
        <v/>
      </c>
    </row>
    <row r="8" spans="1:10" x14ac:dyDescent="0.3">
      <c r="A8" s="25"/>
      <c r="B8" s="26"/>
      <c r="C8" s="35"/>
      <c r="D8" t="s">
        <v>73</v>
      </c>
      <c r="E8" t="str">
        <f t="shared" si="1"/>
        <v xml:space="preserve">''. </v>
      </c>
      <c r="F8" t="s">
        <v>89</v>
      </c>
      <c r="G8">
        <f t="shared" si="2"/>
        <v>0</v>
      </c>
      <c r="H8" t="s">
        <v>90</v>
      </c>
      <c r="I8" s="22">
        <f t="shared" si="3"/>
        <v>0</v>
      </c>
      <c r="J8" t="str">
        <f t="shared" si="0"/>
        <v/>
      </c>
    </row>
    <row r="9" spans="1:10" x14ac:dyDescent="0.3">
      <c r="A9" s="25"/>
      <c r="B9" s="26"/>
      <c r="C9" s="35"/>
      <c r="D9" t="s">
        <v>73</v>
      </c>
      <c r="E9" t="str">
        <f t="shared" si="1"/>
        <v xml:space="preserve">''. </v>
      </c>
      <c r="F9" t="s">
        <v>89</v>
      </c>
      <c r="G9">
        <f t="shared" si="2"/>
        <v>0</v>
      </c>
      <c r="H9" t="s">
        <v>90</v>
      </c>
      <c r="I9" s="22">
        <f t="shared" si="3"/>
        <v>0</v>
      </c>
      <c r="J9" t="str">
        <f t="shared" si="0"/>
        <v/>
      </c>
    </row>
    <row r="10" spans="1:10" x14ac:dyDescent="0.3">
      <c r="A10" s="25"/>
      <c r="B10" s="26"/>
      <c r="C10" s="35"/>
      <c r="D10" t="s">
        <v>73</v>
      </c>
      <c r="E10" t="str">
        <f t="shared" si="1"/>
        <v xml:space="preserve">''. </v>
      </c>
      <c r="F10" t="s">
        <v>89</v>
      </c>
      <c r="G10">
        <f t="shared" si="2"/>
        <v>0</v>
      </c>
      <c r="H10" t="s">
        <v>90</v>
      </c>
      <c r="I10" s="22">
        <f t="shared" si="3"/>
        <v>0</v>
      </c>
      <c r="J10" t="str">
        <f t="shared" si="0"/>
        <v/>
      </c>
    </row>
    <row r="11" spans="1:10" x14ac:dyDescent="0.3">
      <c r="A11" s="25"/>
      <c r="B11" s="26"/>
      <c r="C11" s="35"/>
      <c r="D11" t="s">
        <v>73</v>
      </c>
      <c r="E11" t="str">
        <f t="shared" si="1"/>
        <v xml:space="preserve">''. </v>
      </c>
      <c r="F11" t="s">
        <v>89</v>
      </c>
      <c r="G11">
        <f t="shared" si="2"/>
        <v>0</v>
      </c>
      <c r="H11" t="s">
        <v>90</v>
      </c>
      <c r="I11" s="22">
        <f t="shared" si="3"/>
        <v>0</v>
      </c>
      <c r="J11" t="str">
        <f t="shared" si="0"/>
        <v/>
      </c>
    </row>
    <row r="12" spans="1:10" x14ac:dyDescent="0.3">
      <c r="A12" s="25"/>
      <c r="B12" s="26"/>
      <c r="C12" s="35"/>
      <c r="D12" t="s">
        <v>73</v>
      </c>
      <c r="E12" t="str">
        <f t="shared" si="1"/>
        <v xml:space="preserve">''. </v>
      </c>
      <c r="F12" t="s">
        <v>89</v>
      </c>
      <c r="G12">
        <f t="shared" si="2"/>
        <v>0</v>
      </c>
      <c r="H12" t="s">
        <v>90</v>
      </c>
      <c r="I12" s="22">
        <f t="shared" si="3"/>
        <v>0</v>
      </c>
      <c r="J12" t="str">
        <f t="shared" si="0"/>
        <v/>
      </c>
    </row>
    <row r="13" spans="1:10" x14ac:dyDescent="0.3">
      <c r="A13" s="25"/>
      <c r="B13" s="26"/>
      <c r="C13" s="35"/>
      <c r="D13" t="s">
        <v>73</v>
      </c>
      <c r="E13" t="str">
        <f t="shared" si="1"/>
        <v xml:space="preserve">''. </v>
      </c>
      <c r="F13" t="s">
        <v>89</v>
      </c>
      <c r="G13">
        <f t="shared" si="2"/>
        <v>0</v>
      </c>
      <c r="H13" t="s">
        <v>90</v>
      </c>
      <c r="I13" s="22">
        <f t="shared" si="3"/>
        <v>0</v>
      </c>
      <c r="J13" t="str">
        <f t="shared" si="0"/>
        <v/>
      </c>
    </row>
    <row r="14" spans="1:10" x14ac:dyDescent="0.3">
      <c r="A14" s="25"/>
      <c r="B14" s="26"/>
      <c r="C14" s="35"/>
      <c r="D14" t="s">
        <v>73</v>
      </c>
      <c r="E14" t="str">
        <f t="shared" si="1"/>
        <v xml:space="preserve">''. </v>
      </c>
      <c r="F14" t="s">
        <v>89</v>
      </c>
      <c r="G14">
        <f t="shared" si="2"/>
        <v>0</v>
      </c>
      <c r="H14" t="s">
        <v>90</v>
      </c>
      <c r="I14" s="22">
        <f t="shared" si="3"/>
        <v>0</v>
      </c>
      <c r="J14" t="str">
        <f t="shared" si="0"/>
        <v/>
      </c>
    </row>
    <row r="15" spans="1:10" x14ac:dyDescent="0.3">
      <c r="A15" s="25"/>
      <c r="B15" s="26"/>
      <c r="C15" s="35"/>
      <c r="D15" t="s">
        <v>73</v>
      </c>
      <c r="E15" t="str">
        <f t="shared" si="1"/>
        <v xml:space="preserve">''. </v>
      </c>
      <c r="F15" t="s">
        <v>89</v>
      </c>
      <c r="G15">
        <f t="shared" si="2"/>
        <v>0</v>
      </c>
      <c r="H15" t="s">
        <v>90</v>
      </c>
      <c r="I15" s="22">
        <f t="shared" si="3"/>
        <v>0</v>
      </c>
      <c r="J15" t="str">
        <f t="shared" si="0"/>
        <v/>
      </c>
    </row>
    <row r="16" spans="1:10" x14ac:dyDescent="0.3">
      <c r="A16" s="25"/>
      <c r="B16" s="26"/>
      <c r="C16" s="35"/>
      <c r="D16" t="s">
        <v>73</v>
      </c>
      <c r="E16" t="str">
        <f t="shared" si="1"/>
        <v xml:space="preserve">''. </v>
      </c>
      <c r="F16" t="s">
        <v>89</v>
      </c>
      <c r="G16">
        <f t="shared" si="2"/>
        <v>0</v>
      </c>
      <c r="H16" t="s">
        <v>90</v>
      </c>
      <c r="I16" s="22">
        <f t="shared" si="3"/>
        <v>0</v>
      </c>
      <c r="J16" t="str">
        <f t="shared" si="0"/>
        <v/>
      </c>
    </row>
    <row r="17" spans="1:10" x14ac:dyDescent="0.3">
      <c r="A17" s="25"/>
      <c r="B17" s="26"/>
      <c r="C17" s="35"/>
      <c r="D17" t="s">
        <v>73</v>
      </c>
      <c r="E17" t="str">
        <f t="shared" si="1"/>
        <v xml:space="preserve">''. </v>
      </c>
      <c r="F17" t="s">
        <v>89</v>
      </c>
      <c r="G17">
        <f t="shared" si="2"/>
        <v>0</v>
      </c>
      <c r="H17" t="s">
        <v>90</v>
      </c>
      <c r="I17" s="22">
        <f t="shared" si="3"/>
        <v>0</v>
      </c>
      <c r="J17" t="str">
        <f t="shared" si="0"/>
        <v/>
      </c>
    </row>
    <row r="18" spans="1:10" x14ac:dyDescent="0.3">
      <c r="A18" s="25"/>
      <c r="B18" s="26"/>
      <c r="C18" s="35"/>
      <c r="D18" t="s">
        <v>73</v>
      </c>
      <c r="E18" t="str">
        <f t="shared" si="1"/>
        <v xml:space="preserve">''. </v>
      </c>
      <c r="F18" t="s">
        <v>89</v>
      </c>
      <c r="G18">
        <f t="shared" si="2"/>
        <v>0</v>
      </c>
      <c r="H18" t="s">
        <v>90</v>
      </c>
      <c r="I18" s="22">
        <f t="shared" si="3"/>
        <v>0</v>
      </c>
      <c r="J18" t="str">
        <f t="shared" si="0"/>
        <v/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A5" sqref="A5"/>
    </sheetView>
  </sheetViews>
  <sheetFormatPr defaultColWidth="8.88671875" defaultRowHeight="14.4" x14ac:dyDescent="0.3"/>
  <cols>
    <col min="1" max="1" width="83.33203125" bestFit="1" customWidth="1"/>
    <col min="2" max="2" width="27.44140625" bestFit="1" customWidth="1"/>
    <col min="3" max="8" width="12.6640625" customWidth="1"/>
  </cols>
  <sheetData>
    <row r="1" spans="1:2" ht="15" thickBot="1" x14ac:dyDescent="0.35">
      <c r="A1" s="27" t="s">
        <v>78</v>
      </c>
      <c r="B1" s="28" t="s">
        <v>83</v>
      </c>
    </row>
    <row r="2" spans="1:2" x14ac:dyDescent="0.3">
      <c r="A2" s="29" t="s">
        <v>79</v>
      </c>
      <c r="B2" s="31" t="s">
        <v>84</v>
      </c>
    </row>
    <row r="3" spans="1:2" x14ac:dyDescent="0.3">
      <c r="A3" s="29" t="s">
        <v>80</v>
      </c>
      <c r="B3" s="32" t="s">
        <v>50</v>
      </c>
    </row>
    <row r="4" spans="1:2" x14ac:dyDescent="0.3">
      <c r="A4" s="29" t="s">
        <v>81</v>
      </c>
      <c r="B4" s="32" t="s">
        <v>85</v>
      </c>
    </row>
    <row r="5" spans="1:2" x14ac:dyDescent="0.3">
      <c r="A5" s="29" t="s">
        <v>82</v>
      </c>
      <c r="B5" s="32" t="s">
        <v>86</v>
      </c>
    </row>
    <row r="6" spans="1:2" x14ac:dyDescent="0.3">
      <c r="A6" s="29"/>
      <c r="B6" s="32" t="s">
        <v>49</v>
      </c>
    </row>
    <row r="7" spans="1:2" x14ac:dyDescent="0.3">
      <c r="A7" s="29"/>
      <c r="B7" s="32"/>
    </row>
    <row r="8" spans="1:2" x14ac:dyDescent="0.3">
      <c r="A8" s="29"/>
      <c r="B8" s="32"/>
    </row>
    <row r="9" spans="1:2" x14ac:dyDescent="0.3">
      <c r="A9" s="29"/>
      <c r="B9" s="32"/>
    </row>
    <row r="10" spans="1:2" x14ac:dyDescent="0.3">
      <c r="A10" s="29"/>
      <c r="B10" s="32"/>
    </row>
    <row r="11" spans="1:2" x14ac:dyDescent="0.3">
      <c r="A11" s="29"/>
      <c r="B11" s="32"/>
    </row>
    <row r="12" spans="1:2" x14ac:dyDescent="0.3">
      <c r="A12" s="29"/>
      <c r="B12" s="32"/>
    </row>
    <row r="13" spans="1:2" x14ac:dyDescent="0.3">
      <c r="A13" s="29"/>
      <c r="B13" s="32"/>
    </row>
    <row r="14" spans="1:2" ht="15" thickBot="1" x14ac:dyDescent="0.35">
      <c r="A14" s="30"/>
      <c r="B14" s="3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A8"/>
  <sheetViews>
    <sheetView topLeftCell="A8" zoomScale="140" zoomScaleNormal="140" workbookViewId="0">
      <selection activeCell="A16" sqref="A16"/>
    </sheetView>
  </sheetViews>
  <sheetFormatPr defaultColWidth="24.44140625" defaultRowHeight="14.4" x14ac:dyDescent="0.3"/>
  <cols>
    <col min="2" max="2" width="14.5546875" customWidth="1"/>
    <col min="3" max="3" width="25.109375" customWidth="1"/>
    <col min="4" max="4" width="16.33203125" customWidth="1"/>
    <col min="5" max="5" width="14.5546875" customWidth="1"/>
    <col min="6" max="6" width="12.33203125" customWidth="1"/>
  </cols>
  <sheetData>
    <row r="1" spans="1:1" hidden="1" x14ac:dyDescent="0.3">
      <c r="A1" t="s">
        <v>91</v>
      </c>
    </row>
    <row r="2" spans="1:1" hidden="1" x14ac:dyDescent="0.3">
      <c r="A2" t="str">
        <f>_xlfn.TEXTJOIN(" " &amp; _xlfn.UNICHAR(10),TRUE,Reuniones!J3:J25)</f>
        <v>Reunión 'Presentación Dirección'.  Cantidad de participantes 12 Programada para las 12:00 
Reunión 'Presentación Gerencia'.  Cantidad de participantes 10 Programada para las 13:00 
Reunión 'Presentación Dirección'.  Cantidad de participantes 5 Programada para las 12:00 
Reunión 'Reunión de Equipo'.  Cantidad de participantes 50 Programada para las 15:00</v>
      </c>
    </row>
    <row r="3" spans="1:1" hidden="1" x14ac:dyDescent="0.3">
      <c r="A3" t="s">
        <v>92</v>
      </c>
    </row>
    <row r="4" spans="1:1" hidden="1" x14ac:dyDescent="0.3">
      <c r="A4" t="str">
        <f>_xlfn.TEXTJOIN(_xlfn.UNICHAR(10),TRUE,'Lista de Salas'!R3:R14)</f>
        <v>Sala 'Dirección 01' , código  'SL101' aforo '15' personas, ubicada en el 10 º. Dispone de proyector. Dispone de equipo de videoconferencia.
Sala 'Dirección 02' , código  'SL102' aforo '5' personas, ubicada en el 10 º. Dispone de proyector. No dispone de equipo de videoconferencia.
Sala 'Gerencia 01' , código  'SL081' aforo '15' personas, ubicada en el 8 º. Dispone de proyector. Dispone de equipo de videoconferencia.
Sala 'Gerencia 02' , código  'SL082' aforo '20' personas, ubicada en el 8 º. Dispone de proyector. Dispone de equipo de videoconferencia.
Sala 'Coordinación 01' , código  'SL061' aforo '25' personas, ubicada en el 6 º. Dispone de proyector. Dispone de equipo de videoconferencia.
Sala 'Coordinación 02' , código  'SL062' aforo '15' personas, ubicada en el 6 º. No dispone de proyector. No dispone de equipo de videoconferencia.
Sala 'Coordinación 03' , código  'SL063' aforo '50' personas, ubicada en el 6 º. No dispone de proyector. No dispone de equipo de videoconferencia.
Sala 'Sala de Reunión 01' , código  'SL051' aforo '50' personas, ubicada en el 5 º. Dispone de proyector. Dispone de equipo de videoconferencia.
Sala 'Sala de Reunión 02' , código  'SL052' aforo '30' personas, ubicada en el 5 º. No dispone de proyector. Dispone de equipo de videoconferencia.
Sala 'Sala de Reunión 03' , código  'SL053' aforo '50' personas, ubicada en el 5 º. No dispone de proyector. Dispone de equipo de videoconferencia.
Sala 'Sala de Reunión 04' , código  'SL054' aforo '10' personas, ubicada en el 5 º. Dispone de proyector. Dispone de equipo de videoconferencia.
Sala 'Auditorio' , código  'SL055' aforo '250' personas, ubicada en el 5 º. Dispone de proyector. No dispone de equipo de videoconferencia.</v>
      </c>
    </row>
    <row r="5" spans="1:1" hidden="1" x14ac:dyDescent="0.3">
      <c r="A5" t="str">
        <f>"Genere una tabla organizando las salas de cada reunión. Use las columnas: ("&amp;_xlfn.TEXTJOIN(",",TRUE,Reglas!B2:B14)&amp;")."</f>
        <v>Genere una tabla organizando las salas de cada reunión. Use las columnas: (Nombre Reunión,Hora,Nombre Sala,Capacidad de la Sala,Participantes).</v>
      </c>
    </row>
    <row r="6" spans="1:1" hidden="1" x14ac:dyDescent="0.3">
      <c r="A6" t="s">
        <v>93</v>
      </c>
    </row>
    <row r="7" spans="1:1" hidden="1" x14ac:dyDescent="0.3">
      <c r="A7" t="str">
        <f>_xlfn.TEXTJOIN(_xlfn.UNICHAR(10),TRUE,Reglas!A2:A14)</f>
        <v>1-La cantidad de participantes debe ser menor o igual a la capacidad de la sala;
2-No pueden haber dos reuniones en la misma sala al mismo tiempo;
3-Si no hay una sala disponible, registra la reunión en la lista pero indica 'No hay sala disponible';
4-La sala SL081 no puede ser utilizada;</v>
      </c>
    </row>
    <row r="8" spans="1:1" s="24" customFormat="1" x14ac:dyDescent="0.3">
      <c r="A8" s="24" t="e" cm="1">
        <f t="array" aca="1" ref="A8" ca="1">_xlfn.TEXTSPLIT(_xldudf_LABS_GENERATIVEAI(_xlfn.TEXTJOIN(";",TRUE,A1:A7)),"|",_xlfn.UNICHAR(10), TRUE,0,"")</f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3359-32EF-4DA3-85B7-B114E7083DF4}">
  <dimension ref="A1:G10"/>
  <sheetViews>
    <sheetView showGridLines="0" workbookViewId="0">
      <selection activeCell="A7" sqref="A7"/>
    </sheetView>
  </sheetViews>
  <sheetFormatPr defaultColWidth="9.109375" defaultRowHeight="14.4" x14ac:dyDescent="0.3"/>
  <cols>
    <col min="1" max="7" width="26.109375" style="6" customWidth="1"/>
    <col min="8" max="16384" width="9.109375" style="6"/>
  </cols>
  <sheetData>
    <row r="1" spans="1:7" s="8" customFormat="1" ht="21" x14ac:dyDescent="0.4">
      <c r="A1" s="7" t="s">
        <v>8</v>
      </c>
      <c r="B1" s="40" t="e">
        <f>#REF!</f>
        <v>#REF!</v>
      </c>
      <c r="C1" s="41"/>
      <c r="D1" s="41"/>
      <c r="E1" s="41"/>
      <c r="F1" s="41"/>
      <c r="G1" s="16" t="str">
        <f>IF(COUNTBLANK(A6:G10)&gt;=35,"Detalhar Atividades","OK")</f>
        <v>OK</v>
      </c>
    </row>
    <row r="2" spans="1:7" s="8" customFormat="1" ht="21" customHeight="1" x14ac:dyDescent="0.4">
      <c r="A2" s="9" t="s">
        <v>0</v>
      </c>
      <c r="B2" s="42" t="e">
        <f>#REF!</f>
        <v>#REF!</v>
      </c>
      <c r="C2" s="43"/>
      <c r="D2" s="43"/>
      <c r="E2" s="43"/>
      <c r="F2" s="43"/>
      <c r="G2" s="46">
        <f>IF(G1="Detalhar Atividades",0,1)</f>
        <v>1</v>
      </c>
    </row>
    <row r="3" spans="1:7" s="8" customFormat="1" ht="21.75" customHeight="1" thickBot="1" x14ac:dyDescent="0.45">
      <c r="A3" s="9" t="s">
        <v>1</v>
      </c>
      <c r="B3" s="44" t="e">
        <f>#REF!</f>
        <v>#REF!</v>
      </c>
      <c r="C3" s="45"/>
      <c r="D3" s="45"/>
      <c r="E3" s="45"/>
      <c r="F3" s="45"/>
      <c r="G3" s="47"/>
    </row>
    <row r="4" spans="1:7" ht="18" customHeight="1" thickBot="1" x14ac:dyDescent="0.3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9</v>
      </c>
    </row>
    <row r="5" spans="1:7" s="11" customFormat="1" ht="62.25" customHeight="1" thickBot="1" x14ac:dyDescent="0.35">
      <c r="A5" s="13" t="e">
        <f>#REF!</f>
        <v>#REF!</v>
      </c>
      <c r="B5" s="13" t="e">
        <f>#REF!</f>
        <v>#REF!</v>
      </c>
      <c r="C5" s="13" t="e">
        <f>#REF!</f>
        <v>#REF!</v>
      </c>
      <c r="D5" s="13" t="e">
        <f>#REF!</f>
        <v>#REF!</v>
      </c>
      <c r="E5" s="13" t="e">
        <f>#REF!</f>
        <v>#REF!</v>
      </c>
      <c r="F5" s="13" t="e">
        <f>#REF!</f>
        <v>#REF!</v>
      </c>
      <c r="G5" s="13" t="e">
        <f>#REF!</f>
        <v>#REF!</v>
      </c>
    </row>
    <row r="6" spans="1:7" ht="33" customHeight="1" x14ac:dyDescent="0.3">
      <c r="A6" s="14" t="s">
        <v>31</v>
      </c>
      <c r="B6" s="14" t="s">
        <v>25</v>
      </c>
      <c r="C6" s="14" t="s">
        <v>26</v>
      </c>
      <c r="D6" s="14" t="s">
        <v>29</v>
      </c>
      <c r="E6" s="14"/>
      <c r="F6" s="14"/>
      <c r="G6" s="14"/>
    </row>
    <row r="7" spans="1:7" ht="33" customHeight="1" x14ac:dyDescent="0.3">
      <c r="A7" s="15" t="s">
        <v>22</v>
      </c>
      <c r="B7" s="15" t="s">
        <v>23</v>
      </c>
      <c r="C7" s="15" t="s">
        <v>27</v>
      </c>
      <c r="D7" s="15" t="s">
        <v>30</v>
      </c>
      <c r="E7" s="15"/>
      <c r="F7" s="15"/>
      <c r="G7" s="15"/>
    </row>
    <row r="8" spans="1:7" ht="33" customHeight="1" x14ac:dyDescent="0.3">
      <c r="A8" s="15"/>
      <c r="B8" s="15" t="s">
        <v>24</v>
      </c>
      <c r="C8" s="15" t="s">
        <v>28</v>
      </c>
      <c r="D8" s="15"/>
      <c r="E8" s="15"/>
      <c r="F8" s="15"/>
      <c r="G8" s="15"/>
    </row>
    <row r="9" spans="1:7" ht="33" customHeight="1" x14ac:dyDescent="0.3">
      <c r="A9" s="15"/>
      <c r="B9" s="15"/>
      <c r="C9" s="15"/>
      <c r="D9" s="15"/>
      <c r="E9" s="15"/>
      <c r="F9" s="15"/>
      <c r="G9" s="15"/>
    </row>
    <row r="10" spans="1:7" ht="33" customHeight="1" x14ac:dyDescent="0.3">
      <c r="A10" s="15"/>
      <c r="B10" s="15"/>
      <c r="C10" s="15"/>
      <c r="D10" s="15"/>
      <c r="E10" s="15"/>
      <c r="F10" s="15"/>
      <c r="G10" s="15"/>
    </row>
  </sheetData>
  <sheetProtection sheet="1" objects="1" scenarios="1"/>
  <mergeCells count="4">
    <mergeCell ref="B1:F1"/>
    <mergeCell ref="B2:F2"/>
    <mergeCell ref="B3:F3"/>
    <mergeCell ref="G2:G3"/>
  </mergeCells>
  <hyperlinks>
    <hyperlink ref="A3" location="'Persona Principal'!A1" display="Persona Principal:" xr:uid="{8C63F6B7-651D-43E3-B977-0A9A8265DF42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0FCDCC3-84F3-4825-8045-7E634CB3F6D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516-B92F-4EC6-A032-AA4E9FE2171F}">
  <dimension ref="A1:G52"/>
  <sheetViews>
    <sheetView showGridLines="0" zoomScaleNormal="100" workbookViewId="0">
      <pane xSplit="7" ySplit="3" topLeftCell="H4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ColWidth="9.109375" defaultRowHeight="14.4" x14ac:dyDescent="0.3"/>
  <cols>
    <col min="1" max="1" width="26.109375" style="6" customWidth="1"/>
    <col min="2" max="2" width="8.88671875" style="6" customWidth="1"/>
    <col min="3" max="7" width="29.88671875" style="6" customWidth="1"/>
    <col min="8" max="16384" width="9.109375" style="6"/>
  </cols>
  <sheetData>
    <row r="1" spans="1:7" s="8" customFormat="1" ht="21" x14ac:dyDescent="0.4">
      <c r="A1" s="7" t="s">
        <v>8</v>
      </c>
      <c r="B1" s="40" t="e">
        <f>#REF!</f>
        <v>#REF!</v>
      </c>
      <c r="C1" s="41"/>
      <c r="D1" s="41"/>
      <c r="E1" s="41"/>
      <c r="F1" s="51"/>
      <c r="G1" s="19"/>
    </row>
    <row r="2" spans="1:7" s="8" customFormat="1" ht="21" customHeight="1" x14ac:dyDescent="0.4">
      <c r="A2" s="9" t="s">
        <v>0</v>
      </c>
      <c r="B2" s="42" t="e">
        <f>#REF!</f>
        <v>#REF!</v>
      </c>
      <c r="C2" s="43"/>
      <c r="D2" s="43"/>
      <c r="E2" s="43"/>
      <c r="F2" s="52"/>
      <c r="G2" s="53"/>
    </row>
    <row r="3" spans="1:7" s="8" customFormat="1" ht="21.75" customHeight="1" thickBot="1" x14ac:dyDescent="0.45">
      <c r="A3" s="12" t="s">
        <v>1</v>
      </c>
      <c r="B3" s="44" t="e">
        <f>#REF!</f>
        <v>#REF!</v>
      </c>
      <c r="C3" s="45"/>
      <c r="D3" s="45"/>
      <c r="E3" s="45"/>
      <c r="F3" s="54"/>
      <c r="G3" s="53"/>
    </row>
    <row r="4" spans="1:7" ht="18" customHeight="1" thickBot="1" x14ac:dyDescent="0.35">
      <c r="A4" s="48" t="s">
        <v>2</v>
      </c>
      <c r="B4" s="48"/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</row>
    <row r="5" spans="1:7" s="11" customFormat="1" ht="62.25" customHeight="1" thickBot="1" x14ac:dyDescent="0.35">
      <c r="A5" s="49" t="e">
        <f>#REF!</f>
        <v>#REF!</v>
      </c>
      <c r="B5" s="50"/>
      <c r="C5" s="17" t="str">
        <f>IF('P4-&gt; Atividades'!A$6&lt;&gt;"",'P4-&gt; Atividades'!A$6,"")</f>
        <v>Consultar Tipos de Serviço</v>
      </c>
      <c r="D5" s="17" t="str">
        <f>IF('P4-&gt; Atividades'!A$7&lt;&gt;"",'P4-&gt; Atividades'!A$7,"")</f>
        <v>Escolher Atendimento</v>
      </c>
      <c r="E5" s="17" t="str">
        <f>IF('P4-&gt; Atividades'!A$8&lt;&gt;"",'P4-&gt; Atividades'!A$8,"")</f>
        <v/>
      </c>
      <c r="F5" s="17" t="str">
        <f>IF('P4-&gt; Atividades'!A$9&lt;&gt;"",'P4-&gt; Atividades'!A$9,"")</f>
        <v/>
      </c>
      <c r="G5" s="17" t="str">
        <f>IF('P4-&gt; Atividades'!A$10&lt;&gt;"",'P4-&gt; Atividades'!A$10,"")</f>
        <v/>
      </c>
    </row>
    <row r="6" spans="1:7" ht="54.75" customHeight="1" x14ac:dyDescent="0.3">
      <c r="A6" s="18"/>
      <c r="B6" s="18"/>
      <c r="C6" s="20"/>
      <c r="D6" s="20" t="s">
        <v>32</v>
      </c>
      <c r="E6" s="20"/>
      <c r="F6" s="20"/>
      <c r="G6" s="20"/>
    </row>
    <row r="7" spans="1:7" ht="54.75" customHeight="1" x14ac:dyDescent="0.3">
      <c r="A7" s="18"/>
      <c r="B7" s="18"/>
      <c r="C7" s="21"/>
      <c r="D7" s="21"/>
      <c r="E7" s="21"/>
      <c r="F7" s="21"/>
      <c r="G7" s="21"/>
    </row>
    <row r="8" spans="1:7" ht="54.75" customHeight="1" x14ac:dyDescent="0.3">
      <c r="A8" s="18"/>
      <c r="B8" s="18"/>
      <c r="C8" s="21"/>
      <c r="D8" s="21"/>
      <c r="E8" s="21"/>
      <c r="F8" s="21"/>
      <c r="G8" s="21"/>
    </row>
    <row r="9" spans="1:7" ht="54.75" customHeight="1" x14ac:dyDescent="0.3">
      <c r="A9" s="18"/>
      <c r="B9" s="18"/>
      <c r="C9" s="21"/>
      <c r="D9" s="21"/>
      <c r="E9" s="21"/>
      <c r="F9" s="21"/>
      <c r="G9" s="21"/>
    </row>
    <row r="10" spans="1:7" ht="54.75" customHeight="1" x14ac:dyDescent="0.3">
      <c r="A10" s="18"/>
      <c r="B10" s="18"/>
      <c r="C10" s="21"/>
      <c r="D10" s="21"/>
      <c r="E10" s="21"/>
      <c r="F10" s="21"/>
      <c r="G10" s="21"/>
    </row>
    <row r="11" spans="1:7" ht="15" thickBot="1" x14ac:dyDescent="0.35">
      <c r="A11" s="48" t="s">
        <v>3</v>
      </c>
      <c r="B11" s="48"/>
      <c r="C11" s="10" t="s">
        <v>17</v>
      </c>
      <c r="D11" s="10" t="s">
        <v>18</v>
      </c>
      <c r="E11" s="10" t="s">
        <v>19</v>
      </c>
      <c r="F11" s="10" t="s">
        <v>20</v>
      </c>
      <c r="G11" s="10" t="s">
        <v>21</v>
      </c>
    </row>
    <row r="12" spans="1:7" s="11" customFormat="1" ht="62.25" customHeight="1" thickBot="1" x14ac:dyDescent="0.35">
      <c r="A12" s="49" t="e">
        <f>#REF!</f>
        <v>#REF!</v>
      </c>
      <c r="B12" s="50"/>
      <c r="C12" s="17" t="str">
        <f>IF('P4-&gt; Atividades'!B$6&lt;&gt;"",'P4-&gt; Atividades'!B$6,"")</f>
        <v>Revisar Fornecedores</v>
      </c>
      <c r="D12" s="17" t="str">
        <f>IF('P4-&gt; Atividades'!B$7&lt;&gt;"",'P4-&gt; Atividades'!B$7,"")</f>
        <v>Verificar disponibilidade</v>
      </c>
      <c r="E12" s="17" t="str">
        <f>IF('P4-&gt; Atividades'!B$8&lt;&gt;"",'P4-&gt; Atividades'!B$8,"")</f>
        <v>Escolher data e Horário</v>
      </c>
      <c r="F12" s="17" t="str">
        <f>IF('P4-&gt; Atividades'!B$9&lt;&gt;"",'P4-&gt; Atividades'!B$9,"")</f>
        <v/>
      </c>
      <c r="G12" s="17" t="str">
        <f>IF('P4-&gt; Atividades'!B$10&lt;&gt;"",'P4-&gt; Atividades'!B$10,"")</f>
        <v/>
      </c>
    </row>
    <row r="13" spans="1:7" ht="54.75" customHeight="1" x14ac:dyDescent="0.3">
      <c r="A13" s="18"/>
      <c r="B13" s="18"/>
      <c r="C13" s="20"/>
      <c r="D13" s="20"/>
      <c r="E13" s="20"/>
      <c r="F13" s="20"/>
      <c r="G13" s="20"/>
    </row>
    <row r="14" spans="1:7" ht="54.75" customHeight="1" x14ac:dyDescent="0.3">
      <c r="A14" s="18"/>
      <c r="B14" s="18"/>
      <c r="C14" s="21"/>
      <c r="D14" s="21"/>
      <c r="E14" s="21"/>
      <c r="F14" s="21"/>
      <c r="G14" s="21"/>
    </row>
    <row r="15" spans="1:7" ht="54.75" customHeight="1" x14ac:dyDescent="0.3">
      <c r="A15" s="18"/>
      <c r="B15" s="18"/>
      <c r="C15" s="21"/>
      <c r="D15" s="21"/>
      <c r="E15" s="21"/>
      <c r="F15" s="21"/>
      <c r="G15" s="21"/>
    </row>
    <row r="16" spans="1:7" ht="54.75" customHeight="1" x14ac:dyDescent="0.3">
      <c r="A16" s="18"/>
      <c r="B16" s="18"/>
      <c r="C16" s="21"/>
      <c r="D16" s="21"/>
      <c r="E16" s="21"/>
      <c r="F16" s="21"/>
      <c r="G16" s="21"/>
    </row>
    <row r="17" spans="1:7" ht="54.75" customHeight="1" x14ac:dyDescent="0.3">
      <c r="A17" s="18"/>
      <c r="B17" s="18"/>
      <c r="C17" s="21"/>
      <c r="D17" s="21"/>
      <c r="E17" s="21"/>
      <c r="F17" s="21"/>
      <c r="G17" s="21"/>
    </row>
    <row r="18" spans="1:7" ht="15" thickBot="1" x14ac:dyDescent="0.35">
      <c r="A18" s="48" t="s">
        <v>4</v>
      </c>
      <c r="B18" s="48"/>
      <c r="C18" s="10" t="s">
        <v>17</v>
      </c>
      <c r="D18" s="10" t="s">
        <v>18</v>
      </c>
      <c r="E18" s="10" t="s">
        <v>19</v>
      </c>
      <c r="F18" s="10" t="s">
        <v>20</v>
      </c>
      <c r="G18" s="10" t="s">
        <v>21</v>
      </c>
    </row>
    <row r="19" spans="1:7" s="11" customFormat="1" ht="62.25" customHeight="1" thickBot="1" x14ac:dyDescent="0.35">
      <c r="A19" s="49" t="e">
        <f>#REF!</f>
        <v>#REF!</v>
      </c>
      <c r="B19" s="50"/>
      <c r="C19" s="17" t="str">
        <f>IF('P4-&gt; Atividades'!C$6&lt;&gt;"",'P4-&gt; Atividades'!C$6,"")</f>
        <v>Escolher Forma de Disponibilizar</v>
      </c>
      <c r="D19" s="17" t="str">
        <f>IF('P4-&gt; Atividades'!C$7&lt;&gt;"",'P4-&gt; Atividades'!C$7,"")</f>
        <v>Verificar Pertences no veículo</v>
      </c>
      <c r="E19" s="17" t="str">
        <f>IF('P4-&gt; Atividades'!C$8&lt;&gt;"",'P4-&gt; Atividades'!C$8,"")</f>
        <v>Liberar Veículo</v>
      </c>
      <c r="F19" s="17" t="str">
        <f>IF('P4-&gt; Atividades'!C$9&lt;&gt;"",'P4-&gt; Atividades'!C$9,"")</f>
        <v/>
      </c>
      <c r="G19" s="17" t="str">
        <f>IF('P4-&gt; Atividades'!C$10&lt;&gt;"",'P4-&gt; Atividades'!C$10,"")</f>
        <v/>
      </c>
    </row>
    <row r="20" spans="1:7" ht="54.75" customHeight="1" x14ac:dyDescent="0.3">
      <c r="A20" s="18"/>
      <c r="B20" s="18"/>
      <c r="C20" s="20"/>
      <c r="D20" s="20"/>
      <c r="E20" s="20"/>
      <c r="F20" s="20"/>
      <c r="G20" s="20"/>
    </row>
    <row r="21" spans="1:7" ht="54.75" customHeight="1" x14ac:dyDescent="0.3">
      <c r="A21" s="18"/>
      <c r="B21" s="18"/>
      <c r="C21" s="21"/>
      <c r="D21" s="21"/>
      <c r="E21" s="21"/>
      <c r="F21" s="21"/>
      <c r="G21" s="21"/>
    </row>
    <row r="22" spans="1:7" ht="54.75" customHeight="1" x14ac:dyDescent="0.3">
      <c r="A22" s="18"/>
      <c r="B22" s="18"/>
      <c r="C22" s="21"/>
      <c r="D22" s="21"/>
      <c r="E22" s="21"/>
      <c r="F22" s="21"/>
      <c r="G22" s="21"/>
    </row>
    <row r="23" spans="1:7" ht="54.75" customHeight="1" x14ac:dyDescent="0.3">
      <c r="A23" s="18"/>
      <c r="B23" s="18"/>
      <c r="C23" s="21"/>
      <c r="D23" s="21"/>
      <c r="E23" s="21"/>
      <c r="F23" s="21"/>
      <c r="G23" s="21"/>
    </row>
    <row r="24" spans="1:7" ht="54.75" customHeight="1" x14ac:dyDescent="0.3">
      <c r="A24" s="18"/>
      <c r="B24" s="18"/>
      <c r="C24" s="21"/>
      <c r="D24" s="21"/>
      <c r="E24" s="21"/>
      <c r="F24" s="21"/>
      <c r="G24" s="21"/>
    </row>
    <row r="25" spans="1:7" ht="15" thickBot="1" x14ac:dyDescent="0.35">
      <c r="A25" s="48" t="s">
        <v>5</v>
      </c>
      <c r="B25" s="48"/>
      <c r="C25" s="10" t="s">
        <v>17</v>
      </c>
      <c r="D25" s="10" t="s">
        <v>18</v>
      </c>
      <c r="E25" s="10" t="s">
        <v>19</v>
      </c>
      <c r="F25" s="10" t="s">
        <v>20</v>
      </c>
      <c r="G25" s="10" t="s">
        <v>21</v>
      </c>
    </row>
    <row r="26" spans="1:7" s="11" customFormat="1" ht="62.25" customHeight="1" thickBot="1" x14ac:dyDescent="0.35">
      <c r="A26" s="49" t="e">
        <f>#REF!</f>
        <v>#REF!</v>
      </c>
      <c r="B26" s="50"/>
      <c r="C26" s="17" t="str">
        <f>IF('P4-&gt; Atividades'!D$6&lt;&gt;"",'P4-&gt; Atividades'!D$6,"")</f>
        <v>Escolher forma de Receber veículo</v>
      </c>
      <c r="D26" s="17" t="str">
        <f>IF('P4-&gt; Atividades'!D$7&lt;&gt;"",'P4-&gt; Atividades'!D$7,"")</f>
        <v>Avaliar o serviço</v>
      </c>
      <c r="E26" s="17" t="str">
        <f>IF('P4-&gt; Atividades'!D$8&lt;&gt;"",'P4-&gt; Atividades'!D$8,"")</f>
        <v/>
      </c>
      <c r="F26" s="17" t="str">
        <f>IF('P4-&gt; Atividades'!D$9&lt;&gt;"",'P4-&gt; Atividades'!D$9,"")</f>
        <v/>
      </c>
      <c r="G26" s="17" t="str">
        <f>IF('P4-&gt; Atividades'!D$10&lt;&gt;"",'P4-&gt; Atividades'!D$10,"")</f>
        <v/>
      </c>
    </row>
    <row r="27" spans="1:7" ht="54.75" customHeight="1" x14ac:dyDescent="0.3">
      <c r="A27" s="18"/>
      <c r="B27" s="18"/>
      <c r="C27" s="20"/>
      <c r="D27" s="20"/>
      <c r="E27" s="20"/>
      <c r="F27" s="20"/>
      <c r="G27" s="20"/>
    </row>
    <row r="28" spans="1:7" ht="54.75" customHeight="1" x14ac:dyDescent="0.3">
      <c r="A28" s="18"/>
      <c r="B28" s="18"/>
      <c r="C28" s="21"/>
      <c r="D28" s="21"/>
      <c r="E28" s="21"/>
      <c r="F28" s="21"/>
      <c r="G28" s="21"/>
    </row>
    <row r="29" spans="1:7" ht="54.75" customHeight="1" x14ac:dyDescent="0.3">
      <c r="A29" s="18"/>
      <c r="B29" s="18"/>
      <c r="C29" s="21"/>
      <c r="D29" s="21"/>
      <c r="E29" s="21"/>
      <c r="F29" s="21"/>
      <c r="G29" s="21"/>
    </row>
    <row r="30" spans="1:7" ht="54.75" customHeight="1" x14ac:dyDescent="0.3">
      <c r="A30" s="18"/>
      <c r="B30" s="18"/>
      <c r="C30" s="21"/>
      <c r="D30" s="21"/>
      <c r="E30" s="21"/>
      <c r="F30" s="21"/>
      <c r="G30" s="21"/>
    </row>
    <row r="31" spans="1:7" ht="54.75" customHeight="1" x14ac:dyDescent="0.3">
      <c r="A31" s="18"/>
      <c r="B31" s="18"/>
      <c r="C31" s="21"/>
      <c r="D31" s="21"/>
      <c r="E31" s="21"/>
      <c r="F31" s="21"/>
      <c r="G31" s="21"/>
    </row>
    <row r="32" spans="1:7" ht="15" thickBot="1" x14ac:dyDescent="0.35">
      <c r="A32" s="48" t="s">
        <v>6</v>
      </c>
      <c r="B32" s="48"/>
      <c r="C32" s="10" t="s">
        <v>17</v>
      </c>
      <c r="D32" s="10" t="s">
        <v>18</v>
      </c>
      <c r="E32" s="10" t="s">
        <v>19</v>
      </c>
      <c r="F32" s="10" t="s">
        <v>20</v>
      </c>
      <c r="G32" s="10" t="s">
        <v>21</v>
      </c>
    </row>
    <row r="33" spans="1:7" s="11" customFormat="1" ht="62.25" customHeight="1" thickBot="1" x14ac:dyDescent="0.35">
      <c r="A33" s="49" t="e">
        <f>#REF!</f>
        <v>#REF!</v>
      </c>
      <c r="B33" s="50"/>
      <c r="C33" s="17" t="str">
        <f>IF('P4-&gt; Atividades'!E$6&lt;&gt;"",'P4-&gt; Atividades'!E$6,"")</f>
        <v/>
      </c>
      <c r="D33" s="17" t="str">
        <f>IF('P4-&gt; Atividades'!E$7&lt;&gt;"",'P4-&gt; Atividades'!E$7,"")</f>
        <v/>
      </c>
      <c r="E33" s="17" t="str">
        <f>IF('P4-&gt; Atividades'!E$8&lt;&gt;"",'P4-&gt; Atividades'!E$8,"")</f>
        <v/>
      </c>
      <c r="F33" s="17" t="str">
        <f>IF('P4-&gt; Atividades'!E$9&lt;&gt;"",'P4-&gt; Atividades'!E$9,"")</f>
        <v/>
      </c>
      <c r="G33" s="17" t="str">
        <f>IF('P4-&gt; Atividades'!E$10&lt;&gt;"",'P4-&gt; Atividades'!E$10,"")</f>
        <v/>
      </c>
    </row>
    <row r="34" spans="1:7" ht="54.75" customHeight="1" x14ac:dyDescent="0.3">
      <c r="A34" s="18"/>
      <c r="B34" s="18"/>
      <c r="C34" s="20"/>
      <c r="D34" s="20"/>
      <c r="E34" s="20"/>
      <c r="F34" s="20"/>
      <c r="G34" s="20"/>
    </row>
    <row r="35" spans="1:7" ht="54.75" customHeight="1" x14ac:dyDescent="0.3">
      <c r="A35" s="18"/>
      <c r="B35" s="18"/>
      <c r="C35" s="21"/>
      <c r="D35" s="21"/>
      <c r="E35" s="21"/>
      <c r="F35" s="21"/>
      <c r="G35" s="21"/>
    </row>
    <row r="36" spans="1:7" ht="54.75" customHeight="1" x14ac:dyDescent="0.3">
      <c r="A36" s="18"/>
      <c r="B36" s="18"/>
      <c r="C36" s="21"/>
      <c r="D36" s="21"/>
      <c r="E36" s="21"/>
      <c r="F36" s="21"/>
      <c r="G36" s="21"/>
    </row>
    <row r="37" spans="1:7" ht="54.75" customHeight="1" x14ac:dyDescent="0.3">
      <c r="A37" s="18"/>
      <c r="B37" s="18"/>
      <c r="C37" s="21"/>
      <c r="D37" s="21"/>
      <c r="E37" s="21"/>
      <c r="F37" s="21"/>
      <c r="G37" s="21"/>
    </row>
    <row r="38" spans="1:7" ht="54.75" customHeight="1" x14ac:dyDescent="0.3">
      <c r="A38" s="18"/>
      <c r="B38" s="18"/>
      <c r="C38" s="21"/>
      <c r="D38" s="21"/>
      <c r="E38" s="21"/>
      <c r="F38" s="21"/>
      <c r="G38" s="21"/>
    </row>
    <row r="39" spans="1:7" ht="15" thickBot="1" x14ac:dyDescent="0.35">
      <c r="A39" s="48" t="s">
        <v>7</v>
      </c>
      <c r="B39" s="48"/>
      <c r="C39" s="10" t="s">
        <v>17</v>
      </c>
      <c r="D39" s="10" t="s">
        <v>18</v>
      </c>
      <c r="E39" s="10" t="s">
        <v>19</v>
      </c>
      <c r="F39" s="10" t="s">
        <v>20</v>
      </c>
      <c r="G39" s="10" t="s">
        <v>21</v>
      </c>
    </row>
    <row r="40" spans="1:7" s="11" customFormat="1" ht="62.25" customHeight="1" thickBot="1" x14ac:dyDescent="0.35">
      <c r="A40" s="49" t="e">
        <f>#REF!</f>
        <v>#REF!</v>
      </c>
      <c r="B40" s="50"/>
      <c r="C40" s="17" t="str">
        <f>IF('P4-&gt; Atividades'!F$6&lt;&gt;"",'P4-&gt; Atividades'!F$6,"")</f>
        <v/>
      </c>
      <c r="D40" s="17" t="str">
        <f>IF('P4-&gt; Atividades'!F$7&lt;&gt;"",'P4-&gt; Atividades'!F$7,"")</f>
        <v/>
      </c>
      <c r="E40" s="17" t="str">
        <f>IF('P4-&gt; Atividades'!F$8&lt;&gt;"",'P4-&gt; Atividades'!F$8,"")</f>
        <v/>
      </c>
      <c r="F40" s="17" t="str">
        <f>IF('P4-&gt; Atividades'!F$9&lt;&gt;"",'P4-&gt; Atividades'!F$9,"")</f>
        <v/>
      </c>
      <c r="G40" s="17" t="str">
        <f>IF('P4-&gt; Atividades'!F$10&lt;&gt;"",'P4-&gt; Atividades'!F$10,"")</f>
        <v/>
      </c>
    </row>
    <row r="41" spans="1:7" ht="54.75" customHeight="1" x14ac:dyDescent="0.3">
      <c r="A41" s="18"/>
      <c r="B41" s="18"/>
      <c r="C41" s="20"/>
      <c r="D41" s="20"/>
      <c r="E41" s="20"/>
      <c r="F41" s="20"/>
      <c r="G41" s="20"/>
    </row>
    <row r="42" spans="1:7" ht="54.75" customHeight="1" x14ac:dyDescent="0.3">
      <c r="A42" s="18"/>
      <c r="B42" s="18"/>
      <c r="C42" s="21"/>
      <c r="D42" s="21"/>
      <c r="E42" s="21"/>
      <c r="F42" s="21"/>
      <c r="G42" s="21"/>
    </row>
    <row r="43" spans="1:7" ht="54.75" customHeight="1" x14ac:dyDescent="0.3">
      <c r="A43" s="18"/>
      <c r="B43" s="18"/>
      <c r="C43" s="21"/>
      <c r="D43" s="21"/>
      <c r="E43" s="21"/>
      <c r="F43" s="21"/>
      <c r="G43" s="21"/>
    </row>
    <row r="44" spans="1:7" ht="54.75" customHeight="1" x14ac:dyDescent="0.3">
      <c r="A44" s="18"/>
      <c r="B44" s="18"/>
      <c r="C44" s="21"/>
      <c r="D44" s="21"/>
      <c r="E44" s="21"/>
      <c r="F44" s="21"/>
      <c r="G44" s="21"/>
    </row>
    <row r="45" spans="1:7" ht="54.75" customHeight="1" x14ac:dyDescent="0.3">
      <c r="A45" s="18"/>
      <c r="B45" s="18"/>
      <c r="C45" s="21"/>
      <c r="D45" s="21"/>
      <c r="E45" s="21"/>
      <c r="F45" s="21"/>
      <c r="G45" s="21"/>
    </row>
    <row r="46" spans="1:7" ht="15" thickBot="1" x14ac:dyDescent="0.35">
      <c r="A46" s="48" t="s">
        <v>9</v>
      </c>
      <c r="B46" s="48"/>
      <c r="C46" s="10" t="s">
        <v>17</v>
      </c>
      <c r="D46" s="10" t="s">
        <v>18</v>
      </c>
      <c r="E46" s="10" t="s">
        <v>19</v>
      </c>
      <c r="F46" s="10" t="s">
        <v>20</v>
      </c>
      <c r="G46" s="10" t="s">
        <v>21</v>
      </c>
    </row>
    <row r="47" spans="1:7" s="11" customFormat="1" ht="62.25" customHeight="1" thickBot="1" x14ac:dyDescent="0.35">
      <c r="A47" s="49" t="e">
        <f>#REF!</f>
        <v>#REF!</v>
      </c>
      <c r="B47" s="50"/>
      <c r="C47" s="17" t="str">
        <f>IF('P4-&gt; Atividades'!G$6&lt;&gt;"",'P4-&gt; Atividades'!G$6,"")</f>
        <v/>
      </c>
      <c r="D47" s="17" t="str">
        <f>IF('P4-&gt; Atividades'!G$7&lt;&gt;"",'P4-&gt; Atividades'!G$7,"")</f>
        <v/>
      </c>
      <c r="E47" s="17" t="str">
        <f>IF('P4-&gt; Atividades'!G$8&lt;&gt;"",'P4-&gt; Atividades'!G$8,"")</f>
        <v/>
      </c>
      <c r="F47" s="17" t="str">
        <f>IF('P4-&gt; Atividades'!G$9&lt;&gt;"",'P4-&gt; Atividades'!G$9,"")</f>
        <v/>
      </c>
      <c r="G47" s="17" t="str">
        <f>IF('P4-&gt; Atividades'!G$10&lt;&gt;"",'P4-&gt; Atividades'!G$10,"")</f>
        <v/>
      </c>
    </row>
    <row r="48" spans="1:7" ht="54.75" customHeight="1" x14ac:dyDescent="0.3">
      <c r="A48" s="18"/>
      <c r="B48" s="18"/>
      <c r="C48" s="20"/>
      <c r="D48" s="20"/>
      <c r="E48" s="20"/>
      <c r="F48" s="20"/>
      <c r="G48" s="20"/>
    </row>
    <row r="49" spans="1:7" ht="54.75" customHeight="1" x14ac:dyDescent="0.3">
      <c r="A49" s="18"/>
      <c r="B49" s="18"/>
      <c r="C49" s="21"/>
      <c r="D49" s="21"/>
      <c r="E49" s="21"/>
      <c r="F49" s="21"/>
      <c r="G49" s="21"/>
    </row>
    <row r="50" spans="1:7" ht="54.75" customHeight="1" x14ac:dyDescent="0.3">
      <c r="A50" s="18"/>
      <c r="B50" s="18"/>
      <c r="C50" s="21"/>
      <c r="D50" s="21"/>
      <c r="E50" s="21"/>
      <c r="F50" s="21"/>
      <c r="G50" s="21"/>
    </row>
    <row r="51" spans="1:7" ht="54.75" customHeight="1" x14ac:dyDescent="0.3">
      <c r="A51" s="18"/>
      <c r="B51" s="18"/>
      <c r="C51" s="21"/>
      <c r="D51" s="21"/>
      <c r="E51" s="21"/>
      <c r="F51" s="21"/>
      <c r="G51" s="21"/>
    </row>
    <row r="52" spans="1:7" ht="54.75" customHeight="1" x14ac:dyDescent="0.3">
      <c r="A52" s="18"/>
      <c r="B52" s="18"/>
      <c r="C52" s="21"/>
      <c r="D52" s="21"/>
      <c r="E52" s="21"/>
      <c r="F52" s="21"/>
      <c r="G52" s="21"/>
    </row>
  </sheetData>
  <sheetProtection sheet="1" objects="1" scenarios="1"/>
  <mergeCells count="18">
    <mergeCell ref="A26:B26"/>
    <mergeCell ref="B1:F1"/>
    <mergeCell ref="B2:F2"/>
    <mergeCell ref="G2:G3"/>
    <mergeCell ref="B3:F3"/>
    <mergeCell ref="A5:B5"/>
    <mergeCell ref="A4:B4"/>
    <mergeCell ref="A11:B11"/>
    <mergeCell ref="A12:B12"/>
    <mergeCell ref="A18:B18"/>
    <mergeCell ref="A19:B19"/>
    <mergeCell ref="A25:B25"/>
    <mergeCell ref="A46:B46"/>
    <mergeCell ref="A47:B47"/>
    <mergeCell ref="A32:B32"/>
    <mergeCell ref="A33:B33"/>
    <mergeCell ref="A39:B39"/>
    <mergeCell ref="A40:B40"/>
  </mergeCells>
  <hyperlinks>
    <hyperlink ref="A3" location="'Persona Principal'!A1" display="Persona Principal:" xr:uid="{1106D1AE-E807-4946-A585-E95BE96A555D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91C0EC9-F56A-4837-A9BB-DBAA6F26B1A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44C-F932-41D0-993C-CACF9E53ACBA}">
  <dimension ref="A1:G7"/>
  <sheetViews>
    <sheetView workbookViewId="0">
      <selection activeCell="A5" sqref="A5"/>
    </sheetView>
  </sheetViews>
  <sheetFormatPr defaultColWidth="9.109375" defaultRowHeight="14.4" x14ac:dyDescent="0.3"/>
  <cols>
    <col min="1" max="7" width="25.44140625" style="1" customWidth="1"/>
  </cols>
  <sheetData>
    <row r="1" spans="1:7" s="2" customFormat="1" ht="16.2" thickBot="1" x14ac:dyDescent="0.35">
      <c r="A1" s="3" t="s">
        <v>10</v>
      </c>
      <c r="B1" s="4"/>
      <c r="C1" s="4"/>
      <c r="D1" s="4"/>
      <c r="E1" s="4"/>
      <c r="F1" s="4"/>
      <c r="G1" s="5"/>
    </row>
    <row r="2" spans="1:7" x14ac:dyDescent="0.3">
      <c r="A2" s="1" t="s">
        <v>13</v>
      </c>
    </row>
    <row r="3" spans="1:7" x14ac:dyDescent="0.3">
      <c r="A3" s="1" t="s">
        <v>12</v>
      </c>
    </row>
    <row r="4" spans="1:7" x14ac:dyDescent="0.3">
      <c r="A4" s="1" t="s">
        <v>11</v>
      </c>
    </row>
    <row r="5" spans="1:7" x14ac:dyDescent="0.3">
      <c r="A5" s="1" t="s">
        <v>14</v>
      </c>
    </row>
    <row r="6" spans="1:7" x14ac:dyDescent="0.3">
      <c r="A6" s="1" t="s">
        <v>16</v>
      </c>
    </row>
    <row r="7" spans="1:7" x14ac:dyDescent="0.3">
      <c r="A7" s="1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761EFE-DD7F-498F-B04F-EC5362BFF6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3F66D-31AC-4403-88C0-BB025564A6A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Lista de Salas</vt:lpstr>
      <vt:lpstr>Reuniones</vt:lpstr>
      <vt:lpstr>Reglas</vt:lpstr>
      <vt:lpstr>Agenda</vt:lpstr>
      <vt:lpstr>P4-&gt; Atividades</vt:lpstr>
      <vt:lpstr>P5-&gt; Histórias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dcterms:created xsi:type="dcterms:W3CDTF">2022-07-28T14:54:44Z</dcterms:created>
  <dcterms:modified xsi:type="dcterms:W3CDTF">2024-07-03T16:01:38Z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